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기준" sheetId="1" r:id="rId4"/>
    <sheet state="visible" name="History" sheetId="2" r:id="rId5"/>
    <sheet state="visible" name="통계" sheetId="3" r:id="rId6"/>
    <sheet state="visible" name="단가" sheetId="4" r:id="rId7"/>
    <sheet state="hidden" name="베스트유형추출" sheetId="5" r:id="rId8"/>
    <sheet state="visible" name="1유형" sheetId="6" r:id="rId9"/>
    <sheet state="visible" name="1유형(정제)" sheetId="7" r:id="rId10"/>
    <sheet state="visible" name="GPT결과_1" sheetId="8" r:id="rId11"/>
    <sheet state="visible" name="2유형" sheetId="9" r:id="rId12"/>
    <sheet state="visible" name="GPT결과_2" sheetId="10" r:id="rId13"/>
    <sheet state="visible" name="3유형" sheetId="11" r:id="rId14"/>
    <sheet state="visible" name="GPT결과_3" sheetId="12" r:id="rId15"/>
    <sheet state="visible" name="3유형 변환 수정 요구사항" sheetId="13" r:id="rId16"/>
    <sheet state="hidden" name="4유형" sheetId="14" r:id="rId17"/>
    <sheet state="visible" name="단간 샘플 목록" sheetId="15" r:id="rId18"/>
  </sheets>
  <definedNames>
    <definedName hidden="1" localSheetId="4" name="_xlnm._FilterDatabase">'베스트유형추출'!$A$7:$Y$25</definedName>
    <definedName hidden="1" localSheetId="5" name="_xlnm._FilterDatabase">'1유형'!$A$7:$AR$185</definedName>
    <definedName hidden="1" localSheetId="6" name="_xlnm._FilterDatabase">'1유형(정제)'!$A$7:$AU$172</definedName>
    <definedName hidden="1" localSheetId="7" name="_xlnm._FilterDatabase">'GPT결과_1'!$E$1:$H$1001</definedName>
    <definedName hidden="1" localSheetId="9" name="_xlnm._FilterDatabase">'GPT결과_2'!$A$1:$D$1001</definedName>
    <definedName hidden="1" localSheetId="10" name="_xlnm._FilterDatabase">'3유형'!$A$7:$AC$149</definedName>
    <definedName hidden="1" localSheetId="11" name="_xlnm._FilterDatabase">'GPT결과_3'!$E$1:$H$1001</definedName>
    <definedName hidden="1" localSheetId="13" name="_xlnm._FilterDatabase">'4유형'!$B$6:$M$52</definedName>
    <definedName hidden="1" localSheetId="14" name="Z_7180804A_6AC3_4728_9B95_EBF25623D6A2_.wvu.FilterData">'단간 샘플 목록'!$I$8:$L$412</definedName>
    <definedName hidden="1" localSheetId="4" name="Z_93B7208F_8425_4CCF_BB08_AAE77D462C09_.wvu.FilterData">'베스트유형추출'!$A$7:$Y$25</definedName>
    <definedName hidden="1" localSheetId="5" name="Z_93B7208F_8425_4CCF_BB08_AAE77D462C09_.wvu.FilterData">'1유형'!$A$7:$AR$185</definedName>
    <definedName hidden="1" localSheetId="6" name="Z_93B7208F_8425_4CCF_BB08_AAE77D462C09_.wvu.FilterData">'1유형(정제)'!$A$7:$AU$172</definedName>
    <definedName hidden="1" localSheetId="8" name="Z_93B7208F_8425_4CCF_BB08_AAE77D462C09_.wvu.FilterData">'2유형'!$A$7:$AL$172</definedName>
    <definedName hidden="1" localSheetId="14" name="Z_D4CF1F88_44F2_4DA5_AAC4_8E21498B4646_.wvu.FilterData">'단간 샘플 목록'!$B$8:$E$670</definedName>
  </definedNames>
  <calcPr/>
  <customWorkbookViews>
    <customWorkbookView activeSheetId="0" maximized="1" windowHeight="0" windowWidth="0" guid="{93B7208F-8425-4CCF-BB08-AAE77D462C09}" name="조현희"/>
    <customWorkbookView activeSheetId="0" maximized="1" windowHeight="0" windowWidth="0" guid="{D4CF1F88-44F2-4DA5-AAC4-8E21498B4646}" name="안혜민"/>
    <customWorkbookView activeSheetId="0" maximized="1" windowHeight="0" windowWidth="0" guid="{7180804A-6AC3-4728-9B95-EBF25623D6A2}" name="이병규"/>
  </customWorkbookViews>
</workbook>
</file>

<file path=xl/comments1.xml><?xml version="1.0" encoding="utf-8"?>
<comments xmlns:r="http://schemas.openxmlformats.org/officeDocument/2006/relationships" xmlns="http://schemas.openxmlformats.org/spreadsheetml/2006/main">
  <authors>
    <author/>
  </authors>
  <commentList>
    <comment authorId="0" ref="I5">
      <text>
        <t xml:space="preserve">서비스 100자 제한</t>
      </text>
    </comment>
    <comment authorId="0" ref="I6">
      <text>
        <t xml:space="preserve">짧은 글자 30단어 수준</t>
      </text>
    </comment>
    <comment authorId="0" ref="I7">
      <text>
        <t xml:space="preserve">100단어 7.88</t>
      </text>
    </comment>
  </commentList>
</comments>
</file>

<file path=xl/comments2.xml><?xml version="1.0" encoding="utf-8"?>
<comments xmlns:r="http://schemas.openxmlformats.org/officeDocument/2006/relationships" xmlns="http://schemas.openxmlformats.org/spreadsheetml/2006/main">
  <authors>
    <author/>
  </authors>
  <commentList>
    <comment authorId="0" ref="I69">
      <text>
        <t xml:space="preserve">1유형 보다는 2유형?
	-han choei</t>
      </text>
    </comment>
    <comment authorId="0" ref="I48">
      <text>
        <t xml:space="preserve">대체텍스트 일부 텍스트 요약 3유형 적용시 차이는?
	-han choei</t>
      </text>
    </comment>
    <comment authorId="0" ref="I43">
      <text>
        <t xml:space="preserve">정보 요약 모호함, 2유형 적합?
	-han choei</t>
      </text>
    </comment>
    <comment authorId="0" ref="I42">
      <text>
        <t xml:space="preserve">정보 요약 부족 3유형 전환?
	-han choei</t>
      </text>
    </comment>
  </commentList>
</comments>
</file>

<file path=xl/comments3.xml><?xml version="1.0" encoding="utf-8"?>
<comments xmlns:r="http://schemas.openxmlformats.org/officeDocument/2006/relationships" xmlns="http://schemas.openxmlformats.org/spreadsheetml/2006/main">
  <authors>
    <author/>
  </authors>
  <commentList>
    <comment authorId="0" ref="O39">
      <text>
        <t xml:space="preserve">완전 굿
	-조현희</t>
      </text>
    </comment>
  </commentList>
</comments>
</file>

<file path=xl/comments4.xml><?xml version="1.0" encoding="utf-8"?>
<comments xmlns:r="http://schemas.openxmlformats.org/officeDocument/2006/relationships" xmlns="http://schemas.openxmlformats.org/spreadsheetml/2006/main">
  <authors>
    <author/>
  </authors>
  <commentList>
    <comment authorId="0" ref="N9">
      <text>
        <t xml:space="preserve">경험이란 단어가 주관적인 거 같습니다.
	-안혜민</t>
      </text>
    </comment>
  </commentList>
</comments>
</file>

<file path=xl/sharedStrings.xml><?xml version="1.0" encoding="utf-8"?>
<sst xmlns="http://schemas.openxmlformats.org/spreadsheetml/2006/main" count="15069" uniqueCount="5631">
  <si>
    <t>샘플 기준</t>
  </si>
  <si>
    <t>Universal contents 자동화 샘플 파일</t>
  </si>
  <si>
    <t>◀ 파일 위치 이동</t>
  </si>
  <si>
    <t>1. 유형별 세부명</t>
  </si>
  <si>
    <t>▼ 클릭하면 드라이브 이동</t>
  </si>
  <si>
    <t>유형 구분</t>
  </si>
  <si>
    <t>파일</t>
  </si>
  <si>
    <t>합계</t>
  </si>
  <si>
    <t>샘플 업무 구분</t>
  </si>
  <si>
    <t>담당자</t>
  </si>
  <si>
    <t>1유형 본문(앞뒤) 텍스트 요약</t>
  </si>
  <si>
    <t>1유형</t>
  </si>
  <si>
    <t>단행본</t>
  </si>
  <si>
    <t>안혜민</t>
  </si>
  <si>
    <t>1차</t>
  </si>
  <si>
    <t>2차</t>
  </si>
  <si>
    <t>3차</t>
  </si>
  <si>
    <t>단/간 샘플 목록</t>
  </si>
  <si>
    <t>2유형 이미지(그림 표,차트)OCR</t>
  </si>
  <si>
    <t>2유형</t>
  </si>
  <si>
    <t>간행물</t>
  </si>
  <si>
    <t>이병규</t>
  </si>
  <si>
    <t>유형별 시트 관리</t>
  </si>
  <si>
    <t>3유형 이미지 설명</t>
  </si>
  <si>
    <t>3유형</t>
  </si>
  <si>
    <t>1-1 분야 분류</t>
  </si>
  <si>
    <t>개발자요청참고▶</t>
  </si>
  <si>
    <t>이미지 설명 자동화 테스트용 화면 V1</t>
  </si>
  <si>
    <t xml:space="preserve">특화 분야: </t>
  </si>
  <si>
    <t>수학, 과학, 의학, 경제, 예술</t>
  </si>
  <si>
    <t>* 전문가적 지식이 필요한 자료</t>
  </si>
  <si>
    <t>2. 샘플 기준</t>
  </si>
  <si>
    <t>구분</t>
  </si>
  <si>
    <t>요구사항</t>
  </si>
  <si>
    <t>Input</t>
  </si>
  <si>
    <t>Output</t>
  </si>
  <si>
    <t>본문(앞뒤) 텍스트 요약이 있는 이미지 유형</t>
  </si>
  <si>
    <t>이미지(그림,표, 차트)텍스트로 이루어진 유형</t>
  </si>
  <si>
    <t>별도 설명 없이 이미지로 구성된 유형</t>
  </si>
  <si>
    <t>본문 활용</t>
  </si>
  <si>
    <t>-텍스트 정보를 포함한 경우</t>
  </si>
  <si>
    <t>- 이미지 분석</t>
  </si>
  <si>
    <t>이미지의 앞뒤 그림정보 지양</t>
  </si>
  <si>
    <t>-30자 내외 제한 적용</t>
  </si>
  <si>
    <t>일자</t>
  </si>
  <si>
    <t>대상</t>
  </si>
  <si>
    <t>유형</t>
  </si>
  <si>
    <t>내용</t>
  </si>
  <si>
    <t>비고</t>
  </si>
  <si>
    <t>데이터</t>
  </si>
  <si>
    <t>1~3유형 데이터 수집</t>
  </si>
  <si>
    <t>* 유형, 사진,  그림 지도 외 다양한 유형 선별 필요
* 이미지 앞뒤 문장(이미지와 무관한 문장도 포함)
  - 작업자 임의 해석을 통한 문장 추출 지양
* 이미지 기준 파일 앞 뒤 문장 개수 표기
*본문 그림 정보 파란색 표기
===== 분야 =====
수학, 과학, 의학, 경제 샘플 ++
원, 타원, 반지름 등의 수학용어 활용
탄소, 수소 등 과학용어 활용</t>
  </si>
  <si>
    <t>개발자 회의</t>
  </si>
  <si>
    <t>"좋은 예제"에 대한 샘플 필요
→ 샘플 학습 후 해당 내용을 기반으로 생성 예정</t>
  </si>
  <si>
    <t>개발</t>
  </si>
  <si>
    <t>짧은 설명</t>
  </si>
  <si>
    <t>전체</t>
  </si>
  <si>
    <t>- 1 문장 수준 (90자 미만)
- "을 ~입니다.", "이 ~있습니다." 형태 지양
- 꾸밈 문구가 없는 명사 조합, 객관적 사실 중심 (형용사, 부사 X)</t>
  </si>
  <si>
    <t>Q. HTML 태그가 있는 상태에서도 가능한지 추후 체크</t>
  </si>
  <si>
    <t>긴 설명</t>
  </si>
  <si>
    <t>이미지가 포함하고 있는 모든 텍스트 추출</t>
  </si>
  <si>
    <t>- 평균 글자 수 30자 내외
- 핵심 단어 (명사 3단어) 포함
- 명사를 쉼표 형태가 아닌 핵심 개체 - 관계 - 개체 형태, 문장형으로 설명
- 문장은 명사형으로 종결
- 인명, 지명, 전문용어를 인지할 수 있는 경우는 포함
* 2유형의 경우 30글자 내외로 한 번 더 축약</t>
  </si>
  <si>
    <t>- 지시어, 지시대명사(주어진 문장은, 이 문장은, 이 텍스트는, 주어진 텍스트는, 이 글은, 주제는, ~을 살펴보면, 이것은 ~~ 설명한다.)는 제외
- 현재형, 능동적 동사를 중점으로 제공</t>
  </si>
  <si>
    <t>* "하" 비율 축소 방향 (상/중 OK)</t>
  </si>
  <si>
    <t>2차: 2023-12-04</t>
  </si>
  <si>
    <t>2차: 2023-12-07</t>
  </si>
  <si>
    <t>1차: 샘플링</t>
  </si>
  <si>
    <t>상</t>
  </si>
  <si>
    <t>중</t>
  </si>
  <si>
    <t>하</t>
  </si>
  <si>
    <t>제외</t>
  </si>
  <si>
    <t>계</t>
  </si>
  <si>
    <t>&lt;3인&gt;</t>
  </si>
  <si>
    <t>요청사항</t>
  </si>
  <si>
    <t>- 평균 글자 수 30자 내외
- 핵심 단어 (명사 3단어) 포함
- 핵심 개체 - 관계 - 개체 형태, 문장형으로 설명
- 문장은 명사형으로 종결
- 인명, 지명, 전문용어를 인지할 수 있는 경우는 포함</t>
  </si>
  <si>
    <t>* 1유형에서 긴 설명을 제공해야 하는가? → 제외 검토</t>
  </si>
  <si>
    <t>논의사항: 2023-12-12</t>
  </si>
  <si>
    <t>1유형 OK</t>
  </si>
  <si>
    <t>"하" 비율 축소, 나머지 "하"는 원문 기준의 요약으로 이미지 연관성 저하되는 유형이거나</t>
  </si>
  <si>
    <t>생성 시 마다 변동성 있는 결과에 해당함(12/4, 12/7 결과는)</t>
  </si>
  <si>
    <t>이미지와 연관성은 작업자가 선택 (룰 변경 X)</t>
  </si>
  <si>
    <t>수정방향 논의</t>
  </si>
  <si>
    <t>* 1유형과 같이 축약 필요 (키워드 나열형 → 주제 축약형)</t>
  </si>
  <si>
    <t>3유형 OK</t>
  </si>
  <si>
    <t>다만, "비문" , "사진을 잘못 인식한 경우"가 포함되어 있음</t>
  </si>
  <si>
    <t>종결어미("입니다." / "~으로 있다")  후보정</t>
  </si>
  <si>
    <t>1. 긴 설명을 제공해야 하는가? → 제외 검토 (활용도 "상" 비중 높음)</t>
  </si>
  <si>
    <t>2. 필요 시</t>
  </si>
  <si>
    <t>- 지시대명사/지시어 삭제</t>
  </si>
  <si>
    <t>- 가정형, 추정 문구 삭제</t>
  </si>
  <si>
    <t>* 이미지 수준에 따른 영향</t>
  </si>
  <si>
    <t>특정 분야(만화, 그래프) 텍스트 추출 어려움</t>
  </si>
  <si>
    <t>이미지 해상도 낮은 경우 추출 오류 증가</t>
  </si>
  <si>
    <t>→ 해당 내용 외 OK??</t>
  </si>
  <si>
    <t>→ 그래프 설명 부족은 고도화 영역</t>
  </si>
  <si>
    <t>1,000건 샘플링 테스트 기준</t>
  </si>
  <si>
    <t>서비스 활용 예산(안)</t>
  </si>
  <si>
    <t>GPT-4</t>
  </si>
  <si>
    <t>평균 원화 환산금</t>
  </si>
  <si>
    <t>단가(₩)</t>
  </si>
  <si>
    <t>건수</t>
  </si>
  <si>
    <t>건수 기준</t>
  </si>
  <si>
    <t>이미지</t>
  </si>
  <si>
    <t>11.5~12/건</t>
  </si>
  <si>
    <t>EPUB 29만면 + PDF 2만면 * 3유형</t>
  </si>
  <si>
    <t>텍스트</t>
  </si>
  <si>
    <t>1~2유형, 서비스 단어수 제한</t>
  </si>
  <si>
    <t>Output 1(alt)</t>
  </si>
  <si>
    <t>이미지 1건 * 1~3 유형</t>
  </si>
  <si>
    <t>Output 2(caption)</t>
  </si>
  <si>
    <t>달러환율</t>
  </si>
  <si>
    <t>입력기준</t>
  </si>
  <si>
    <t>달러가격</t>
  </si>
  <si>
    <t>원화가격</t>
  </si>
  <si>
    <t>1k word</t>
  </si>
  <si>
    <t>1word</t>
  </si>
  <si>
    <t>1한국어단어</t>
  </si>
  <si>
    <t>100한국어단어</t>
  </si>
  <si>
    <t>수동 작업</t>
  </si>
  <si>
    <t>면수</t>
  </si>
  <si>
    <t>개수/면</t>
  </si>
  <si>
    <t>시간(분)</t>
  </si>
  <si>
    <t>시간(h)</t>
  </si>
  <si>
    <t>day</t>
  </si>
  <si>
    <t>month</t>
  </si>
  <si>
    <t>turn - mm</t>
  </si>
  <si>
    <t>PDF</t>
  </si>
  <si>
    <t>출력기준</t>
  </si>
  <si>
    <t>EPUB</t>
  </si>
  <si>
    <t>DAISY</t>
  </si>
  <si>
    <t>데이터 샘플 평균 글자수</t>
  </si>
  <si>
    <t>290자</t>
  </si>
  <si>
    <t>X</t>
  </si>
  <si>
    <t>자동화</t>
  </si>
  <si>
    <t>평균</t>
  </si>
  <si>
    <t>55자</t>
  </si>
  <si>
    <t>30자</t>
  </si>
  <si>
    <t>184자</t>
  </si>
  <si>
    <t>축소 예상 MM</t>
  </si>
  <si>
    <t>작성일: 2023-11-29</t>
  </si>
  <si>
    <t>원본</t>
  </si>
  <si>
    <t>원본 활용 문장</t>
  </si>
  <si>
    <t>예상 결과</t>
  </si>
  <si>
    <t>설명 자동화</t>
  </si>
  <si>
    <t>no</t>
  </si>
  <si>
    <t>객체</t>
  </si>
  <si>
    <t>파일 명</t>
  </si>
  <si>
    <t>파일링크</t>
  </si>
  <si>
    <t>도서명</t>
  </si>
  <si>
    <t>본문</t>
  </si>
  <si>
    <t>그림 정보(제목)</t>
  </si>
  <si>
    <t>위치</t>
  </si>
  <si>
    <t>본문 (앞 뒤) 텍스트</t>
  </si>
  <si>
    <t>짧은 설명(Alt)</t>
  </si>
  <si>
    <t>글자수
(공백O)</t>
  </si>
  <si>
    <t>긴 설명(Caption)</t>
  </si>
  <si>
    <t>짧은 설명 (alt)</t>
  </si>
  <si>
    <t>긴 설명 (caption)</t>
  </si>
  <si>
    <t>그림</t>
  </si>
  <si>
    <t>img1_03_010</t>
  </si>
  <si>
    <t>https://drive.google.com/uc?export=view&amp;id=1ub5TigIeu7CHZSv8gceRcV_nqqFPrpQg</t>
  </si>
  <si>
    <t>추추와 무엇이든 흉내 스피커</t>
  </si>
  <si>
    <t>O</t>
  </si>
  <si>
    <t>앞 1~4
뒤 1~3</t>
  </si>
  <si>
    <t>추추는 자기 방에 들어갔어요. 제일 먼저 유치원 선생님 사진을 흉내 스피커에 대고 초록 버튼을 눌렀어요. 그러자 정말로 스피커 색깔이 알록달록하게 바뀌는 거예요. 추추는 빨간색 버튼을 누르고 말해 보았어요.
“우리 추추가 세상에서 제일 멋지구나!”
정말 선생님 목소리였어요! 마치 선생님으로 변신한 것 같아서, 추추는 키득키득 웃음이 났어요.
추추는 방을 둘러보았어요. 제일 좋아하는 만화인 슈퍼 두더지와 원더 두더지 포스터가 눈에 들어왔죠.
추추는 슈퍼 두더지 포스터에 흉내 스피커를 대고 버튼을 눌렀어요. 이번에도 흉내 스피커가 알록달록해졌어요. 추추는 빨간색 버튼을 꾹 누르고 말했어요.
“추추! 넌 나보다 위대한 슈퍼 두더지가 될 거야!”
이번에도 성공이에요. 슈퍼 두더지 목소리랑 똑같았어요.</t>
  </si>
  <si>
    <t>흉내 스피커로 유치원 선생님과 슈퍼 두더지 목소리를 내는 추추</t>
  </si>
  <si>
    <t>사진에 흉내 스피커를 대고 버튼을 누르는 추추. 빨간색 버튼을 누르고 말하면 사진과 똑같은 목소리가 나온다.</t>
  </si>
  <si>
    <t>img1_03_035</t>
  </si>
  <si>
    <t>https://drive.google.com/uc?export=view&amp;id=119rCKCDlsd5AYg0lVKv-FJc8T5CdmEp7</t>
  </si>
  <si>
    <t>(서툴러도 괜찮아 서로가 함께하는) 배려</t>
  </si>
  <si>
    <t>앞 1~2
뒤 1~2</t>
  </si>
  <si>
    <t>1층으로 내려가자 운동장에서 뛰고 있는 진아가 보였어요. 그리고 바로 그 앞에선 남수가 뛰고 있었어요. 둘의 거리 차이는 얼마 나지 않았어요. 얼핏 보기에도 진아가 곧 남수를 잡을 수 있을 것 같았죠.
“하아, 하아. 지, 진짜, 뭐 이렇게까지…….”
잠시 멈칫하는 수정이 옆으로 경희가 쏜살같이 달려갔어요. 뒤이어 타냐도 운동장 쪽으로 달려 나갔죠. 수정이는 숨이 차서 더는 뛸 수가 없었어요. 그동안 운동을 하지 않았던 게 후회가 되었어요. 그때였어요. 저 앞에서 진아가 소리치는 목소리가 들렸어요.</t>
  </si>
  <si>
    <t xml:space="preserve">운동장에서 뛰고있는 </t>
  </si>
  <si>
    <t>운동장에서 뛰고 있는 진아와 남수. 운동장 쪽으로 달려나가는 경희와 타냐, 수정이</t>
  </si>
  <si>
    <t>img1_03_036</t>
  </si>
  <si>
    <t>https://drive.google.com/uc?export=view&amp;id=1FDSaW7UrpuU09anQZTl9aHw6GkXmKzPb</t>
  </si>
  <si>
    <t>거미줄 줄넘기</t>
  </si>
  <si>
    <t>앞 2~5</t>
  </si>
  <si>
    <t>여우 아나운서가 우승 트로피를 캥거루에게 건넸어요. 트로피는 빨간 장미와 분홍 장미를 번갈아 엮어서 만든 줄넘기 모양이었죠.
이마에 땀이 송골송골 맺힌 캥거루는 싱글벙글, 코를 킁킁거리며 기쁨의 향기를 마음껏 맡았어요. 그리곤 우승 트로피를 번쩍 들어 올렸어요. 장미꽃 향기가 은은하게 숲속 무대를 감쌌어요.
“와, 진짜 예쁜 트로피야!”
토끼는 입을 헤 벌리고 그 모습을 바라봤어요. 두 눈을 보름달처럼 크게 뜨고서요. 멋진 트로피를 받은 캥거루가 너무 부러웠어요.</t>
  </si>
  <si>
    <t>장미꽃 트로피 향기를 맡는 캥거루, 부러워하는 토끼</t>
  </si>
  <si>
    <t>줄넘기 모양의 장미 트로피 냄새를 맡는 캥거루. 입을 벌리고 그 모습을 부럽게 바라보는 토끼</t>
  </si>
  <si>
    <t>img1_03_095</t>
  </si>
  <si>
    <t xml:space="preserve">https://drive.google.com/uc?export=view&amp;id=19ZA06xLDL3VUeBCFYNAZppZBxwsqEV7i
</t>
  </si>
  <si>
    <t>반 고흐, 프로방스에서 보낸 편지</t>
  </si>
  <si>
    <t>앞</t>
  </si>
  <si>
    <t>생트마리드라메르에서 돌아오고 나서 며칠 후에 빈센트는 새로운 소재를 찾았다. 바로 추수하는 풍경이다. 그는 아를 외곽의 들판으로 캔버스를 가지고 나갔으며, 밀을 수확하는 농부들만큼이나 고되게 작업을 했다. 일주일 후 그는 여덟 점의 채색화를 완성했다. 빈센트는 과거 브라반트에서 일하는 소작농들의 모습을 그린 적이 있는데, 수확하는 농부들의 모습을 보고 초기에 고생스럽게 그림을 그리던 나날들을 떠올렸다. 변화하는 계절들은 그에게 인간사의 순환을 상징했다. 추수 그림들은 크로에서 그려졌다. 크로는 저지대로, 아를 동부까지 이어지는 습지대였으나 당시에는 매립된 상태였다. 노란 집에서 도보로 몇 분 거리로 마을에서 무척이나 가까웠고, 알피유산맥의 낮은 구릉들까지 이어져 있었다. 빈센트는 이 언덕들을 무척이나 좋아했다. 특히나 몽마주르의 폐허가 된 수도원을 좋아해서, 그곳에 올라가 멀리 아를까지 이어지는 밀밭을 내려다보았다. 푸른 하늘과 대비되는 노르스름한 밀밭은 빈센트에게 시각적으로 흥미로운 소재였다. 그는 내리쬐는 햇빛 아래 들판을 터덜터덜 걸어가며 풍경 속에서 ‘대비되는 모습’들을 찾아냈다. 탁 트인 전원과 멀리 보이는 아를 시내, 농경지와 도시화된 마을, 광대한 평원과 그곳에서 외로이 추수를 하는 사람의 형상. 정신없이 바쁘게 그려졌지만, 일련의 수확하는 장면들은 빈센트의 가장 강렬한 풍경화 중 하나가 되었다.</t>
  </si>
  <si>
    <t>해 질 녘의 밀밭 그림</t>
  </si>
  <si>
    <t>탁 트인 전원과 멀리 보이는 아를 시내, 농경지와 도시화된 마을, 광대한 평원과 그곳에서 외로이 추수를 하는 사람의 형상</t>
  </si>
  <si>
    <t>img1_03_089</t>
  </si>
  <si>
    <t>https://drive.google.com/uc?export=view&amp;id=1kCAtQY2Jf_N_Vrv-1uVfyAPe003UCULf</t>
  </si>
  <si>
    <t>(머릿속에 쏙쏙!) 상대성이론 노트</t>
  </si>
  <si>
    <t>앞 / 뒤</t>
  </si>
  <si>
    <t>뢰머는 빛의 속도를 둘러싼 수수께끼를 풀기 위해 천체 운동, 특히 목성의 위성 중 하나인 ‘이오’의 움직임을 이용했다. 이오는 월식, 일식과 마찬가지로 목성이 이오와 지구 사이에 들어가 이오를 가리는 ‘개기식’을 일으킨다고 알려져 있었다. 뢰머는 매 계절마다 개기식이 시작되는 시간을 재보았는데, 그 결과 시작 시각이 태양 주위를 공전하는 지구의 위치에 따라 다르다는 사실을 발견할 수 있었다.
지구가 위치 B에 있었던 계절을 기준으로 하면, B에서 ¼바퀴 떨어진 A에서는 개기식이 11분 빨리 시작되고, 반대 방향으로 ¼바퀴 떨어진 C에서는 11분 늦게 시작했다. 뢰머는 이 현상이 ‘개기식이 시작된 순간의 빛이 지구에 도착하는 데 시간 차이가 발생하기 때문’이라고 생각했다. 즉 A지점과 C지점의 시간 격차 11 + 11 = 22분은 빛이 A에서 C로 이동하는 데 필요한 시간이라고 생각한 것이다. 이처럼 생각하면 나머지는 단순한 계산 문제에 불과하다. 당시 이미 지구의 공전 궤도 반경이 밝혀진 상태였기 때문에 이를 토대로 뢰머는 빛의 속도를 ‘초속 21만 ㎞’라고 계산했다.</t>
  </si>
  <si>
    <t>계절마다 다른 이오의 개기식 시작 시간 그림</t>
  </si>
  <si>
    <t>이오는 월식, 일식과 마찬가지로 목성이 이오와 지구 사이에 들어가 이오를 가리는 ‘개기식’을 일으킨다. 지구가 위치 B에 있었던 계절을 기준으로 하면, B에서 ¼바퀴 떨어진 A에서는 개기식이 11분 빨리 시작되고, 반대 방향으로 ¼바퀴 떨어진 C에서는 11분 늦게 시작했다. A지점과 C지점의 시간 격차 11 + 11 = 22분은 빛이 A에서 C로 이동하는 데 필요한 시간이다.</t>
  </si>
  <si>
    <t>도표</t>
  </si>
  <si>
    <t>img1_03_071</t>
  </si>
  <si>
    <t>https://drive.google.com/uc?export=view&amp;id=1QcZuTZwBucqlRyb4SxQ9y3OpUvBaVqeX</t>
  </si>
  <si>
    <t>바이오 머니가 온다</t>
  </si>
  <si>
    <t>세포의 구조부터 알아보자. 난자와 정자가 만나 이루어진 1개의 세포가 수가 늘어나고 다양한 세포들로 분화되면서 사람의 몸을 형성하게 되는데, 보통 성인 기준으로 이러한 세포가 수십조 개라고 한다. 1개의 세포에서 분열되었으니 모든 세포가 같은 구조를 공유하고 있음은 쉽게 짐작할 수 있다. 도표 1-9처럼 사람세포의 형체는 농구공 안에 야구공이 들어있다고 생각하면 쉽다. 농구공은 세포이며, 야구공은 핵이다. 농구공과 야구공 사이는 물로 가득 차있으며 이 공간을 세포질이라 부른다. 세포의 바깥쪽도 물이다. 농구공과 야구공의 겉은 인지질로 되어있다. 인지질은 말 그대로 인과 지질로 되어있다. 불량 성냥개비처럼 생긴 인지질의 두 다리 부분이 지질, 즉 지방으로 소수성(물을 싫어하는 성질)이고 머리처럼 동그랗게 그린 부분은 인으로 친수성(물을 좋아하는 성질)이다. 세포 밖과 세포 안이 물이므로 물을 바라보는 방향에는 물을 좋아하는 인이 위치하는 것이다.
세포의 겉껍질은 두 겹의 기름막으로 둘러싸여 있다. 세포의 밖과 세포의 안이 물로 이루어져 있어 경계선을 만들어 안과 밖을 구분할 필요가 있는데, 물을 갈라놓는 벽으로 사용하기에는 상극인 기름이 제격이다. 이런 기름막은 인지질로 이루어지는데 인지질의 구조상 한 겹으로는 구조 형성이 불가능해 한 겹을 더 둘러 두 겹으로 세포의 막을 형성하고 있다. 그래서 인지질 이중층이라고 한다. 다음으로 야구공, 즉 핵을 살펴보자. 핵에는 소중한 염색체가 들어있다. 그래서 핵을 더욱 견고하게 만들 필요가 있다. 세포막은 인지질 이중층인 데 반해 핵막은 인지질 사중층이다. 인지질 이중층을 한 번 접어서 둘렀다고 생각하면 쉽다.</t>
  </si>
  <si>
    <t>세포의 구조</t>
  </si>
  <si>
    <t>사람세포의 형체는 농구공 모양의 세포 안에 야구공 모양의 핵. 그 사이는 물로 가득 차있으며 세포질. 세포와 핵의 겉을 이룬 인지질은  다리 부분이 지질, 지방으로 소수성(물을 싫어하는 성질), 동그랗게 그린 부분은 인으로 친수성(물을 좋아하는 성질). 두 겹으로 세포의 막을 형성한 인지질 이중층.</t>
  </si>
  <si>
    <t>* 2유형, 3유형에 넣었을 때도 궁금함</t>
  </si>
  <si>
    <t>그래프</t>
  </si>
  <si>
    <t>img2_03_010</t>
  </si>
  <si>
    <t>https://drive.google.com/uc?export=view&amp;id=1hYWhL121xUmbrv_f82vhJJ9q707Kk-cq</t>
  </si>
  <si>
    <t>중국 장애아동 치료서비스 운영에 대한 부모의 요구 분석：요녕성, 강소성 지역 중심으로</t>
  </si>
  <si>
    <t>뒤 1</t>
  </si>
  <si>
    <t>주당 치료 횟수 및 시간에 대한 참여자의 응답한 결과를 보면 ‘그렇다’라는 응답자가 31%로 가장 많이 나타났으며, 이어서 ‘보통이다’가 28%, ‘매우 그렇다’가 16%, ‘그렇지 않다’가 14%, ‘전혀 그렇지 않다’가 11%의 순으로 나타났다. 이에 따라 장애아동의 부모들이 주당 치료 횟수 및 시간에 대해 만족도가 높지 않다는 것으로 보인다. 앞에 표 10 치료서비스 이용 빈도에 대한 조사결과와 결합해서 분석하면 장애아동의 부모들이 더 많은 치료 횟수를 원하는 것을 알 수 있다.</t>
  </si>
  <si>
    <t>주당 치료 횟수 및 시간에 대한 장애아동 부모의 인식 그래프</t>
  </si>
  <si>
    <t>전혀 그렇지 않다: 11%, 그렇지 않다: 14%, 보통이다: 28%, 그렇다: 31%, 매우 그렇다: 16%</t>
  </si>
  <si>
    <t>1유형과 2유형을 동시에 적용하면?</t>
  </si>
  <si>
    <t>img2_03_011</t>
  </si>
  <si>
    <t>https://drive.google.com/uc?export=view&amp;id=1U_it7uldSmFiMp-HhG54ek_-oYHr5JvK</t>
  </si>
  <si>
    <t>자살 유가족의 심리사회적 적응을 위한 인지행동가족치료 프로그램 개발 및 효과</t>
  </si>
  <si>
    <t>앞 1</t>
  </si>
  <si>
    <t>참여자 남편의 인지적 요인인 죄책감의 사전 총 점수는 74점이었으나, 사후 43점, 추후 39점으로 나타났으며, 수치심의 사전 총 점수는 81점, 사후 33점, 추후 27점으로 감소한 것으로 나타났다. 두 번째 정서적 요인인 우울의 사전 총 점수는 35점이었으나, 사후 25점, 추후 20점으로 나타났으며, 불안 사전 총 점수는 56점, 사후 51점, 추후 45점으로 감소한 것으로 나타났다. 세 번째 행동적 양식인 스트레스 대처방식의 사전 총 점수는 88점이었으나, 사후 105점, 추후 112점으로 증가한 것으로 나타났다. 마지막으로 외상 후 성장의 사전 총 점수는 15점, 사후 74점, 추후 83점으로 증가한 것으로 나타났다(〈그림 3-1〉).</t>
  </si>
  <si>
    <t>남편의 외상 후 성장 변화 그래프</t>
  </si>
  <si>
    <t>* 사전, 사후, 추후 순으로 기재함.
죄책감: 74, 43, 39
수치심: 81, 33, 27
우울: 35, 25, 20
불안(상태): 56, 51, 45
스트레스 대처방식: 88, 105, 112
외상 후 성장: 15, 74, 83</t>
  </si>
  <si>
    <t>img2_03_026</t>
  </si>
  <si>
    <t>https://drive.google.com/uc?export=view&amp;id=1k6cYLwxNKbw_1lHg_qVlhsE-JNv5VAiq</t>
  </si>
  <si>
    <t>수상한 수학 감옥 아이들</t>
  </si>
  <si>
    <t>한 변이 3㎝인 정사각형과 가로 3㎝, 세로 2㎝인 직사각형의 넓이 구하기</t>
  </si>
  <si>
    <t>정사각형 넓이 = 한 변의 길이 × 한 변의 길이
3 × 3 = 9(㎠)
직사각형 넓이 = 가로 × 세로
3 × 2 = 6(㎠)</t>
  </si>
  <si>
    <t>img2_03_091</t>
  </si>
  <si>
    <t>https://drive.google.com/uc?export=view&amp;id=1gR4fBXxAZfERAeHh43t47mqUOGy4-xxh</t>
  </si>
  <si>
    <t>기호를 알면 성격이 보이는 원소</t>
  </si>
  <si>
    <t>질소 고정 세균과 질소 순환</t>
  </si>
  <si>
    <t>N₂→번개→ 질소 고정 → 질소 고정 세균 → NH₃ → 질화 세균 → NO₃ → 탈질화 세균 → 탈질화 → N₂→
(동물 배설물) → NH₃ →
NH₃, NO₃ → 식물이 흡수(동화)</t>
  </si>
  <si>
    <t>다이어그램</t>
  </si>
  <si>
    <t>img2_03_099</t>
  </si>
  <si>
    <t>https://drive.google.com/uc?export=view&amp;id=1bfBStfjjlbskSgCZggCfYYtLVxT-R5fL</t>
  </si>
  <si>
    <t>(코딩을 위한) 컴퓨팅 사고력</t>
  </si>
  <si>
    <t>자동 온도 조절기 프로세스 사례</t>
  </si>
  <si>
    <t>"1. 시작
2. 원하는 온도를 입력한다
3-1. 온도 저장, 3-2. 현재 온도를 측정한다
4. 입력 온도 = 현재 온도 → 3
5. 입력 온도 ＞ 현재 온도 → 예, 아니오
6-1. 난방기를 튼다, 6-2. 에어컨을 튼다 → 3"</t>
  </si>
  <si>
    <t>지도</t>
  </si>
  <si>
    <t>img2_03_098</t>
  </si>
  <si>
    <t xml:space="preserve">https://drive.google.com/uc?export=view&amp;id=1gT54a5QbtQIYhM5rX0ol3hMUB0fovAw8
</t>
  </si>
  <si>
    <t>학원에서 집까지의 이동 경로</t>
  </si>
  <si>
    <t>학원 →(분실물x)→ 집
분실물x, 분실물센터, 경찰서</t>
  </si>
  <si>
    <t>img3_02_012</t>
  </si>
  <si>
    <t>https://drive.google.com/uc?export=view&amp;id=1WPs4XVBM5TrPerAMy2xj9gY89Vhh7cyy</t>
  </si>
  <si>
    <t>생활 속 질병·진료행위 통계. 2021</t>
  </si>
  <si>
    <t xml:space="preserve">왼쪽 어깨 관절에 문제가 생겨 통증을 느끼는 중년 여성 </t>
  </si>
  <si>
    <t>img3_02_030</t>
  </si>
  <si>
    <t>https://drive.google.com/uc?export=view&amp;id=1mBfPXh4tgRAjVIoS7gAdsa0AqnqXdxcO</t>
  </si>
  <si>
    <t xml:space="preserve">가족사진을 들고서 누구인지 알아보지 못하는 남성 </t>
  </si>
  <si>
    <t>img3_02_042</t>
  </si>
  <si>
    <t>https://drive.google.com/uc?export=view&amp;id=1_-OyrrdcwgKB5U4lW32cVs7Tzu_J6GES</t>
  </si>
  <si>
    <t xml:space="preserve">한 변이 1㎝이고 넓이가 1㎠인 정사각형 </t>
  </si>
  <si>
    <t>img3_02_088</t>
  </si>
  <si>
    <t>https://drive.google.com/uc?export=view&amp;id=147wPp-bvbSHobDtgbAaS0sRlUm-ZQqBR</t>
  </si>
  <si>
    <t>(책냥이의) 엄마표 과학 놀이</t>
  </si>
  <si>
    <t xml:space="preserve">머리를 빗을 때 전하의 이동 </t>
  </si>
  <si>
    <t>img3_02_077</t>
  </si>
  <si>
    <t>https://drive.google.com/uc?export=view&amp;id=11TvrBsW_uOeFNd7_c0gXJEysaXbw44fd</t>
  </si>
  <si>
    <t>우리 가족 위암에서 구해내기</t>
  </si>
  <si>
    <t xml:space="preserve">소흉근 통증 위치 </t>
  </si>
  <si>
    <t>만화</t>
  </si>
  <si>
    <t>img3_02_074</t>
  </si>
  <si>
    <t>https://drive.google.com/uc?export=view&amp;id=1t4NQBtrtMJ0wPTwH8UzzNFcx0G38qdqy</t>
  </si>
  <si>
    <t>다빈치 코딩</t>
  </si>
  <si>
    <t>이정문 화백의 미래 만화</t>
  </si>
  <si>
    <t>바로 활용</t>
  </si>
  <si>
    <t>토이테스트를 위한 화면 요청 유형선택 &gt; 이미지를 넣는다 &gt; 짧은 설명, 긴 설명 (</t>
  </si>
  <si>
    <t>- 본문에서 그림 정보를 제공하는 경우</t>
  </si>
  <si>
    <t>일부 활용</t>
  </si>
  <si>
    <t>1. 30개 이상, 2문장으로 축약</t>
  </si>
  <si>
    <t>- 유형, 사진,  그림 지도 외 다양한 유형 선별 필요</t>
  </si>
  <si>
    <t>* [1차] 이미지 앞뒤 문장(이미지와 무관한 문장도 포함)</t>
  </si>
  <si>
    <t>※ 활용도 하 → "3유형" 테스트 요청, 결과 궁금함</t>
  </si>
  <si>
    <t xml:space="preserve">주어 제외: 주어진 문장은, 이 문장은, 이 텍스트는, 주어진 텍스트는 </t>
  </si>
  <si>
    <r>
      <rPr>
        <rFont val="Lato, sans-serif"/>
        <b/>
        <color rgb="FF434343"/>
        <sz val="9.0"/>
      </rPr>
      <t xml:space="preserve">- 본문 앞뒤 그림의 주요 정보는 </t>
    </r>
    <r>
      <rPr>
        <rFont val="Lato, sans-serif"/>
        <b/>
        <color rgb="FF0000FF"/>
        <sz val="9.0"/>
      </rPr>
      <t>파란색</t>
    </r>
    <r>
      <rPr>
        <rFont val="Lato, sans-serif"/>
        <b/>
        <color rgb="FF434343"/>
        <sz val="9.0"/>
      </rPr>
      <t xml:space="preserve"> 색상 표시</t>
    </r>
  </si>
  <si>
    <t>* [2차] 이미지 기준 파일 앞 뒤 문장 개수 표기</t>
  </si>
  <si>
    <t>핑크색: 일부 활용 가능한 글자</t>
  </si>
  <si>
    <t>정제 방법에 대한 안내</t>
  </si>
  <si>
    <r>
      <rPr>
        <rFont val="Lato, sans-serif"/>
        <b/>
        <color rgb="FF434343"/>
        <sz val="9.0"/>
      </rPr>
      <t>-</t>
    </r>
    <r>
      <rPr>
        <rFont val="Lato, sans-serif"/>
        <b/>
        <color rgb="FF990000"/>
        <sz val="9.0"/>
      </rPr>
      <t>2차:</t>
    </r>
    <r>
      <rPr>
        <rFont val="Lato, sans-serif"/>
        <b/>
        <color rgb="FFFF0000"/>
        <sz val="9.0"/>
      </rPr>
      <t xml:space="preserve"> </t>
    </r>
    <r>
      <rPr>
        <rFont val="Lato, sans-serif"/>
        <b/>
        <color rgb="FF434343"/>
        <sz val="9.0"/>
      </rPr>
      <t>캡션 정보(텍스트) 1유형 보류, 본문 앞뒤 그림 정보가 있는 경우만</t>
    </r>
  </si>
  <si>
    <t>*본문 그림 정보 파란색 표기</t>
  </si>
  <si>
    <t>빨간색: 제외가 필요한 글자</t>
  </si>
  <si>
    <t>cf. 다양한 의견 수집을 위해 활용도 여러 명 평가</t>
  </si>
  <si>
    <t>ㅁ</t>
  </si>
  <si>
    <t>작업자</t>
  </si>
  <si>
    <t>작업자 확인</t>
  </si>
  <si>
    <t>※ 1~2 유형의 캡션에 해당하지 않는 경우</t>
  </si>
  <si>
    <t>챗 GTP VLOOKUP</t>
  </si>
  <si>
    <t>차수</t>
  </si>
  <si>
    <t>글자수</t>
  </si>
  <si>
    <t>대체텍스트(alt)</t>
  </si>
  <si>
    <t>그림설명 기입</t>
  </si>
  <si>
    <t>활용도</t>
  </si>
  <si>
    <t>정제(담당자 영역)</t>
  </si>
  <si>
    <t>수정 예시</t>
  </si>
  <si>
    <t>짧은 설명 생성 결과</t>
  </si>
  <si>
    <t>활용도-A</t>
  </si>
  <si>
    <t>활용도-B</t>
  </si>
  <si>
    <t>분야</t>
  </si>
  <si>
    <t>축약 예시</t>
  </si>
  <si>
    <t>-</t>
  </si>
  <si>
    <t>사진</t>
  </si>
  <si>
    <t>img1_1</t>
  </si>
  <si>
    <t>https://drive.google.com/uc?export=view&amp;id=1oyEqB7rvrbWMnm0WwCpeIti7s3eV0SvW</t>
  </si>
  <si>
    <t>3P바인더</t>
  </si>
  <si>
    <t>이미지로 제공</t>
  </si>
  <si>
    <t>2020년은 코로나 첫해로, 오프라인 강의가 연속 취소되며 온라인 교육으로 오픈되었고 나는 그 덕에 수강할 수 있었다. 코로나로 종일 집에 있는 두 아이들을 두고 장시간 외출하기 힘든데 온라인으로 교육이 열리니 좋은 기회라고 생각해 곧바로 신청했다. 토요일 아침부터 저녁까지 하루 9시간을 온전히 바인더와 함께했다. 서로의 꿈을 이야기하고 나누는 부분이 특히 좋았다. 혼자 쓰다가 함께해보니 시너지도 나고 큰 도움이 되었다. 이어지는 한 달간의 실습시간을 통해 중요한 자료들을 수집하고, 분류하고, 궁금한 부분도 해결했다.
 [img1_1]
 ‘성장’이라는 키워드로 함께 달리니 꾸준히 할 수 있었다. 쓰다가 조금이라도 해이해지는 것 같으면, 재수강을 했다. 코로나 시국이라 아이 둘을 챙기면서 집에서 수강할 수 있는 점이 상당히 매력적이었다. 후에 코로나 상황이 나아져 오프강의가 열렸을 때 아이들을 친정에 맡기고 3P 본사에서도 재수강을 했다. 오프라인 강의의 묘미는 현장 분위기와 열기다. 성장하고자 하는 이들이 모여 뿜어내는 그 열기란! 온라인 교육을 통해 단체 채팅방에서만 교류하고 직접 만나지 못했던 이들을 실제로 만나는 기쁨 또한 컸다.</t>
  </si>
  <si>
    <t>한 달 쓰기 과정 중에 작성했던 월간계획표 사진</t>
  </si>
  <si>
    <t>2020년 코로나, 온라인 교육 참여, 자녀 케어, 토요일 스터디, 오프라인 재수강 경험</t>
  </si>
  <si>
    <t>온라인 수업 경험과 그림</t>
  </si>
  <si>
    <t>2020년은 코로나19 대유행의 첫해였고, 이로 인해 오프라인 강의가 취소되고 온라인 교육이 시작되었음을 나타내는 대목이다. 이 덕분에 작성자는 집에서 아동을 돌보면서도 수강할 수 있었으며, 이를 좋은 기회로 생각하여 적극적으로 참여하고 신청하였다. 토요일 아침부터 저녁까지 하루 9시간동안 공부하였고, 이후 코로나 사태가 완화되어 오프라인 강의가 가능해지자, 작성자는 아이들을 친정에 맡기고 오프라인 강의도 참여하였다.</t>
  </si>
  <si>
    <t>이 이미지는 해당 수강생의 2020년 온라인 교육 경험을 나타낸다. 사용자는 코로나 첫해인 2020년에집에서 아이들을 돌보며 온라인으로 실습과 강의를 들을 수 있었던 기회를 그림으로 나타냄. 그 경험 중 특히 감명 깊었던 부분은 서로의 꿈을 공유하고 이야기하며 커뮤니티가 형성되어 간 이야기이다.</t>
  </si>
  <si>
    <t>img1_2</t>
  </si>
  <si>
    <t>https://drive.google.com/uc?export=view&amp;id=1jwtrE6oMf6EBLtfT8FKkHQZyeF4yRDN8</t>
  </si>
  <si>
    <t>제국의 암살자들</t>
  </si>
  <si>
    <t>조소앙(1887~1958)</t>
  </si>
  <si>
    <t>다음 날 민족진영의 총역량을 모으기로 한 전날의 연석회의 결정에 따라 교민단 단장 김구를 비롯한 각 단체 대표 30여 명이 교민단에 모여 상하이한인각단체연합회(이하 ‘제2차 연합회’)를 결성했다.25 이번에는 임시정부를 비롯한 민족주의 단체만 연합회에 참가했다.
 회의에서는 국내의 배화 폭동은 일제의 만주 침략 정책에 이용된 일종의 도구적 성격을 띠므로 먼저 국내 조선일보사와 동아일보사에 통보하여 배화 폭동 보도 중지를 요청하고, 동시에 중국 민중에게 국내 배화 폭동을 사죄하고, 중국 각 단체와 신문사에 배화참안排華慘案[배화 폭동]은 모두 일본인이 추동한 행위임을 폭로, 선전하기로 결의했다.26
 이에 따라 국내 언론사에는,
 이번의 운동[배화참안]이 동족애에서 발생한 것으로 믿지만 한중의 역사적 관계 및 장래의 이해관계에서 감정적 보복 행동을 취하지 않도록 노력하고 화교에 대한 우의를 유지하라.
 는 전보를 보냈다. 그리고 임시정부에서는 외무장 조소앙의 이름으로,
 [img1_2]
 조소앙(1887~1958)
 이번 사건은 완전히 일본의 사주 선동에 기인한 한국 내 친일파 한인의 폭행으로서, 일본의 북만주 침략의 음모 정책에 이용된 것이다. 때문에 우리들은 극력 중국 민중과 협력하여 결사적 대일 행동을 집행하는 데 주저하지 않을 것이다.
 라는 성명서를 발표했다.27
 또한 조소앙은 이날 중국 관청과 상하이시 당부를 방문하여 국내에서 발생한 불상사는 매우 유감으로, 이 사건은 한국인의 본의가 아니라고 해명하고 중국 측의 양해를 구했다.</t>
  </si>
  <si>
    <t>조소앙 사진</t>
  </si>
  <si>
    <t>제2차 연합회 결성, 배화 폭동 보도 중지 요청, 중국에서의 사과 및 설명</t>
  </si>
  <si>
    <t>조소앙의 사진</t>
  </si>
  <si>
    <t>이 텍스트는 교민단 단장 김구를 비롯한 여러 단체 대표가 상하이한인각단체연합회를 결성하며 '제2차 연합회'를 만든 것에 대해 설명하고 있습니다. 이들은 국내의 배화 폭동이 일제의 만주 침략 도구로 이용되었다고 강조하며, 이를 중단하고 공개 사과를 하는 것에 대한 결의를 했습니다. 결과적으로 이들은 국내 언론에 배화 폭동 보도 중지를 요청했고, 중국에게 사과하며 일본이 주도한 일이라는 것을 폭로했습니다. 이후 임시정부는 외무장 조소앙의 이름으로 이 사건이 일본의 선동에 이용된 것이라는 성명을 발표하였습니다.</t>
  </si>
  <si>
    <t>제공된 텍스트에 따르면, 'img1_2'는 임시정부의 외무장 조소앙의 사진을 나타낸다. 문장에서 조소앙이 선동에 대한 성명서를 발표하고 중국 관청을 방문하면서 그의 이름이 언급되었다. 따라서 'img1_2'는 확실히 조소앙을 나타내는 이미지일 것이다.</t>
  </si>
  <si>
    <t>img1_4</t>
  </si>
  <si>
    <t>https://drive.google.com/uc?export=view&amp;id=1GVKN0r0VjLja-xemnOrqLQPaEI7Dl5dl</t>
  </si>
  <si>
    <t>(세상을 바꾼) 공</t>
  </si>
  <si>
    <t>《길가메시 서사시》를 설형 문자로 새겨 놓은 점토판.</t>
  </si>
  <si>
    <r>
      <rPr>
        <rFont val="Arial, sans-serif"/>
        <color rgb="FF000000"/>
        <sz val="9.0"/>
      </rPr>
      <t xml:space="preserve">객관적인 근거가 뒷받침되는 ‘인류 최초의 공’은 인간이 지은 최초의 문학 작품이라고 불리는 《길가메시 서사시Gilgamesh Epot》에서 찾아볼 수 있다. 《길가메시 서사시》는 수메르인의 전설적인 영웅이자 왕인 길가메시가 겪은 모험에 관한 문학적 기록이다. 길가메시가 숲의 파수꾼 훔바바Humbaba, 하늘의 황소와 같은 괴물들을 찾아다니며 징벌한 뒤 영생의 비밀을 찾기 위해 여행을 다니다가 결국 실패하고 돌아온다는 내용이다. ‘동양의 호메로스Homeros 이야기’라고 불리기도 하지만, 사실 호메로스가 지은 대서사시 《일리아스Ilias》, 《오디세이Odyssey》보다 1500년이나 앞서서 기록된 작품이다. 오히려 호메로스 이야기가 ‘서양의 길가메시 서사시’라고 불리는 것이 맞을지도 모르겠다.
 수메르인은 오늘날 이라크가 자리 잡고 있는 티그리스 강변의 메소포타미아 평원 지역에서 처음으로 도시 문명을 이룬 민족으로 알려져 있다. 길가메시는 그러한 수메르인의 왕인데, 한 사람의 이름인지 ‘왕’을 가리키는 말인지는 분명하지 않다. 단군 신화에서 ‘단군이 1500년간 고조선을 다스렸다’는 내용을 ‘단군이라는 한 사람이 아니라 수백 명의 역대 단군이 다스렸다’고 해석하기도 하는 것과 비슷하다. 어쨌든 길가메시라는 사람, 혹은 사람들은 기록으로 확인되는 인류 역사상 최초의 영웅이며 권력자라고 할 수 있다.
 [img1_4]
 《길가메시 서사시》를 설형 문자로 새겨 놓은 점토판.
</t>
    </r>
    <r>
      <rPr>
        <rFont val="Arial, sans-serif"/>
        <b/>
        <color rgb="FF0000FF"/>
        <sz val="9.0"/>
      </rPr>
      <t xml:space="preserve"> 《길가메시 서사시》는 인류 최초의 문자 중 하나인 설형 문자로 점토판에 새겨져 있다. 그런데 그 작품 속에 이런 흥미로운 대목이 나온다.</t>
    </r>
    <r>
      <rPr>
        <rFont val="Arial, sans-serif"/>
        <color rgb="FF000000"/>
        <sz val="9.0"/>
      </rPr>
      <t xml:space="preserve">
 “도시의 젊은이들이 모여들어 과부의 자식들의 허리에 올라타고서 저녁이 지날 때까지 공치기 놀이를 했다. 그런 후 나무공과 타봉打棒, 공을 때리는 막대기을 놀이터에 놓고 집으로 돌아갔다. 새벽이 되자 과부들과 젊은 여자들의 원성으로 나무공과 타봉은 저승으로 떨어져 버렸다. 다시 놀려고 놀이터에 온 길가메시는 그것들을 건지려고 애썼으나 잡히지 않았다. 슬픔에 가득 찬 길가메시에게 그의 시종 엔키두는 자기가 저승에 내려가 그것들을 가져오겠다고 나섰다. 길가메시는 엔키두에게 저승에 들어갈 때 조심해야 할 사항을 알려 주었지만 그는 듣지 않고 내려갔다.”</t>
    </r>
  </si>
  <si>
    <t>《길가메시 서사시》를 설형 문자로 새겨 놓은 점토판 사진</t>
  </si>
  <si>
    <r>
      <rPr>
        <rFont val="Arial, sans-serif"/>
        <color rgb="FFFF00FF"/>
        <sz val="9.0"/>
      </rPr>
      <t>길가메시 서사시,</t>
    </r>
    <r>
      <rPr>
        <rFont val="Arial, sans-serif"/>
        <color rgb="FFFF0000"/>
        <sz val="9.0"/>
      </rPr>
      <t xml:space="preserve"> </t>
    </r>
    <r>
      <rPr>
        <rFont val="Arial, sans-serif"/>
        <color rgb="FF000000"/>
        <sz val="9.0"/>
      </rPr>
      <t xml:space="preserve">최초 공 놀이, 영웅 길가메시, 동양의 호메로스, 수메르인 왕, 최초 권력자, </t>
    </r>
    <r>
      <rPr>
        <rFont val="Arial, sans-serif"/>
        <color rgb="FFFF00FF"/>
        <sz val="9.0"/>
      </rPr>
      <t>설형 문자 점토판</t>
    </r>
  </si>
  <si>
    <t>길가메시 서사시를 새긴 설형 문자 점토판</t>
  </si>
  <si>
    <t>《길가메시 서사시》의 점토판</t>
  </si>
  <si>
    <t>이 텍스트는 "인류 최초의 공"이 기록된 "길가메시 서사시"에 관한 내용을 다룹니다. "길가메시 서사시"는 수메르인의 전설적인 영웅이자 왕인 길가메시에 대한 이야기를 담고 있으며, 그의 모험과 도전을 따라갑니다. 또한 이 서사시에는 도시의 젊은이들이 공치기 놀이를 하는 모습이 기록되어 있으며, 이를 통해 "인류 최초의 공"에 대한 언급을 찾을 수 있습니다. 길가메시는 인류 역사상 문서에 기록된 최초의 영웅과 권력자로, 그의 이야기는 설형 문자로 새겨진 점토판에 담겨있습니다.</t>
  </si>
  <si>
    <t>길가메시 서사시, 최초 공 놀이, 영웅 길가메시, 동양의 호메로스, 수메르인 왕, 최초 권력자, 설형 문자 점토판</t>
  </si>
  <si>
    <t>이 이미지는 《길가메시 서사시》를 수록한 점토판을 보여줍니다. 이 점토판은 수메르인들의 전설적인 왕인 길가메시의 모험을 기록한 최초의 문학 작품을 담고 있습니다. 인류 최초의 문자 중 하나인 설형 문자로 박아 넣은 이 점토판은 인류 역사상 중요한 문화 유산 중 하나입니다.</t>
  </si>
  <si>
    <t>img1_5</t>
  </si>
  <si>
    <t>https://drive.google.com/uc?export=view&amp;id=1pm8I06prSj5wBis1mXt7pcFgZ4kks1v7</t>
  </si>
  <si>
    <t>공부 잘하는 아이는 체력이 다르다</t>
  </si>
  <si>
    <t>관절 풀어주기 : 손목, 발목 - 무릎 - 허리 - 어깨 - 목 ① 천천히 원을 그리듯 관절을 돌리면서 가볍게 풀어줍니다. ② 반대편도 동일하게 돌려줍니다.</t>
  </si>
  <si>
    <t>운동을 시작하기 전에 준비운동을 어떻게 했는가에 따라 효과가 달라집니다. 준비운동은 제자리 뛰기, 팔 벌려 뛰기처럼 관절을 풀어주는 운동과 체온을 올려주는 운동으로 구성합니다. 호흡을 가파르게 울리면서 체온을 높이고, 관절의 가동 범위를 늘려주는 것이 중요합니다.
 1단계 : 몸 풀기
 • 관절 풀어주기 : 손목, 발목 - 무릎 - 허리 - 어깨 - 목
 [img1_5]
 ① 천천히 원을 그리듯 관절을 돌리면서 가볍게 풀어줍니다.
 ② 반대편도 동일하게 돌려줍니다.</t>
  </si>
  <si>
    <t>관절 풀어주기 사진</t>
  </si>
  <si>
    <t>준비운동의 중요성과 방법</t>
  </si>
  <si>
    <t>img는 관절 풀기를 시연하는 이미지</t>
  </si>
  <si>
    <t>이 문장은 준비운동의 중요성과 그 방법에 대한 내용을 전달하고 있습니다. 준비운동을 어떻게 하느냐에 따라 운동의 효과가 달라진다고 주장하며, 준비운동은 체온을 올리고 관절을 풀어주는 것을 포함한다고 설명합니다. 또한, 몸을 푸는 방법으로 손목, 발목, 무릎, 허리, 어깨, 목 관절을 천천히 원을 그리듯 돌리는 것을 제안하고 있습니다.</t>
  </si>
  <si>
    <t xml:space="preserve"> 이 이미지(img1_5)는 아마도 "몸 풀기"를 위한 준비 운동 과정 중 "관절 풀어주기" 방법을 시각적으로 보여주는 것으로 예측됩니다. 이는 손목, 발목, 무릎, 허리, 어깨, 목 등의 관절을 차례대로 돌리며 천천히 원을 그리는 동작을 포함할 가능성이 높습니다. 관절을 돌릴 때는 가볍게 하고 반대편 관절도 동일하게 해줄 것이라는 내용 때문에 이런 예측을 할 수 있습니다.</t>
  </si>
  <si>
    <t>img1_6</t>
  </si>
  <si>
    <t>https://drive.google.com/uc?export=view&amp;id=1ITeTNnRobUVOFipD63NAduEP2Qs9x8op</t>
  </si>
  <si>
    <t>우리, 아파트 딱 100채만 보러 가보자</t>
  </si>
  <si>
    <t>잠실 스포츠·마이스(MICE) 복합공간 조성 사업 조감도</t>
  </si>
  <si>
    <t>2. 잠실 스포츠·마이스(MICE) 복합공간 조성 사업
 잠실 스포츠, 마이스(MICE) 복합공간 조성 사업에는 2조 원 이상이 투자된다. 약 36만m2 부지에는 전시·컨벤션(전용면적 12만m2 내외), 야구장(3.5만 석 내외), 스포츠콤플렉스(1.1만 석 내외), 수영장(2급 공인 이상, 관람석 3천 석 이상), 수상 레저시설, 900실 내외의 호텔, 문화·상업시설, 업무시설 등이 들어선다.
 사업비 3,120억 원이 투입되는 잠실주경기장 리모델링 사업도 2025년 완공을 목표로 진행 중이다. 잠실주경기장은 리모델링을 통해 랜드마크로 변신하고, 보조경기장은 관중석 확충 등 현대화를 통해 활용성이 더욱 확대될 예정이다. 또한 올림픽 홍보관, 아시아 최고 수준의 스포츠 전문 스트리트 조성 및 유스호스텔 신축등이 이뤄진다.
 [img1_6]
 ▶ 잠실 스포츠·마이스(MICE) 복합공간 조성 사업 조감도</t>
  </si>
  <si>
    <t>잠실 스포츠·마이스 복합공간 조성 사업 조감도 그림</t>
  </si>
  <si>
    <t>잠실 스포츠, 마이스 복합공간 조성 사업 개요</t>
  </si>
  <si>
    <t>잠실 스포츠·마이스 복합공간 조감도</t>
  </si>
  <si>
    <t>잠실 스포츠와 마이스(MICE) 복핑공간 조성에는 2조 원 이상이 투자되며, 이 공간은 약 36만m2 부지에 다양한 시설이 들어선다. 뿐만 아니라 3,120억 원의 사업비를 투입하여 잠실주경기장 리모델링 사업도 2025년까지 진행될 예정이다. 또한, 잠실주경기장은 차별화된 랜드마크로 변신하며, 다양한 시설의 신축 및 추가로 초대형 복합공간이 조성될 예정이다.</t>
  </si>
  <si>
    <t>이 이미지는 잠실에 조성될 스포츠 및 마이스(MICE) 복합공간의 조감도를 보여줍니다. 또한 전시·컨벤션, 야구장, 스포츠콤플렉스, 수영장, 수상 레저시설, 호텔, 문화·상업시설, 업무시설 등 다양한 공간들이 이 복합공간에 포함될 것이라는 것을 나타냅니다. 이 사업은 2조 원 이상의 투자를 받아 이뤄지며, 잠실주경기장 리모델링 사업도 함께 진행 중입니다.</t>
  </si>
  <si>
    <t>img1_7</t>
  </si>
  <si>
    <t>https://drive.google.com/uc?export=view&amp;id=1YvTISlILp_vQg15ZH0RNYa1bY3Pymrff</t>
  </si>
  <si>
    <t>(전기홍의) 카페 창업 X파일</t>
  </si>
  <si>
    <t>매장 레이아웃(인테리어 및 주방·바)</t>
  </si>
  <si>
    <t>매장 레이아웃(인테리어 및 주방·바)
 [img1_7]</t>
  </si>
  <si>
    <t>매장 평면도</t>
  </si>
  <si>
    <t>매장 인테리어, 주방, 바 레이아웃</t>
  </si>
  <si>
    <t>상점의 내부 레이아웃 이미지</t>
  </si>
  <si>
    <t>이 문장은 매장의 레이아웃에 관한 내용을 다루고 있습니다. 그 중에서도 특히 인테리어 디자인과 주방, 바의 배치 및 설계에 초점을 맞추고 있습니다. 이는 매장 운영에 있어 중요한 요소 중 하나로, 고객의 사용성과 편의성을 높이는데 큰 역할을 합니다.</t>
  </si>
  <si>
    <t>이 이미지는 상점의 인테리어 디자인과 주방, 바의 레이아웃을 표현하고 있습니다. 이는 공간의 사용 방식과 꾸밈이 어떻게 조직되어 있는지를 보여줍니다. 그래서, 이는 해당 매장의 인테리어 계획을 시각적으로 이해하는 데 도움이 될 것입니다.</t>
  </si>
  <si>
    <t>img1_9</t>
  </si>
  <si>
    <t>https://drive.google.com/uc?export=view&amp;id=1KMv3UThoVn4z-C5-90luGeQfPQMmpbIV</t>
  </si>
  <si>
    <t>머물고 싶은 순간을 팝니다</t>
  </si>
  <si>
    <t>다양한 전시와 팝업을 진행하는 생활잡화점 ‘오브젝트’.</t>
  </si>
  <si>
    <t>이곳에서 판매하는 제품들은 필요에 의해서 구매하기보다는 좋아하는 취향이어서 구매하는 것들이 대부분입니다. 그래서 일회성 방문에 그치거나 소비자층이 한정적일 수 있는데, ‘오브젝트’는 지속적으로 다양한 주제의 전시와 팝업 스토어를 열면서 끊임없이 사람들을 오프라인 공간으로 불러모으고 있습니다.
 [img1_9]
 다양한 전시와 팝업을 진행하는 생활잡화점 ‘오브젝트’.
 SNS를 통해 활발하게 소비자와 소통하여 오프라인의 콘텐츠를 소비자에게 전달하고 신진 작가의 작품이나 제품을 소개하여 창작자, 제작자와 소비자를 연결하는 장으로서 역할을 합니다.</t>
  </si>
  <si>
    <t>‘오브젝트’ 판매하는 제품들 사진</t>
  </si>
  <si>
    <r>
      <rPr>
        <rFont val="Arial, sans-serif"/>
        <color rgb="FF000000"/>
        <sz val="9.0"/>
      </rPr>
      <t xml:space="preserve">오브젝트' </t>
    </r>
    <r>
      <rPr>
        <rFont val="Arial, sans-serif"/>
        <color rgb="FFFF0000"/>
        <sz val="9.0"/>
      </rPr>
      <t>생활잡화점의 전략 및 역할</t>
    </r>
  </si>
  <si>
    <t>오브젝트 매장의 전시와 팝업 스토어 이미지</t>
  </si>
  <si>
    <t>오브젝트'는 일반적인 제품 판매보다는 특별한 취향에 맞추어 제품을 판매하는 생활잡화점입니다. 이곳은 다양한 전시와 팝업 스토어를 통해 사람들을 자주 찾게 만들고, SNS를 통한 활발한 소통을 통해 오프라인 공간의 콘텐츠를 전하고 신진 작가나 제작자의 제품을 소개함으로써 창작자, 제작자와 소비자 사이의 연결 고리 역할을 수행합니다.</t>
  </si>
  <si>
    <t>오브젝트' 생활잡화점의 전략 및 역할</t>
  </si>
  <si>
    <t>제시된 이미지는 '오브젝트'라는 생활잡화점의 전시와 팝업 스토어의 모습입니다. 해당 매장은 다양한 주제의 전시와 팝업 스토어를 지속적으로 열며 소비자와 상호작용하고, 신진작가의 작품이나 제품을 소개하는 공간입니다.</t>
  </si>
  <si>
    <t>img1_10</t>
  </si>
  <si>
    <t>https://drive.google.com/uc?export=view&amp;id=11W3a8XBKmcFlBfa2tvc2ZlLIn1atTO5Z</t>
  </si>
  <si>
    <t>매운맛 육아</t>
  </si>
  <si>
    <t>신나게 만들고 신나게 입는 커스텀 셔츠와 신발.</t>
  </si>
  <si>
    <t>사실 남편은 ‘아이 때문에’ 싫은 일도 억지로 하는 사람은 아니다. 커스텀 티셔츠 만들기는 꼭 한번 해보고 싶었는데 ‘아이 덕분에’ 해볼 수 있었다고 했다. 아들은 매번 패션 디자이너가 된 듯 진지하게 임했고, 그 시간만큼은 단순한 놀이 이상의 무대처럼 느끼는 듯 보였다. 남편은 아무리 아이의 손길이 미숙하고 처음 의도한 것과 다른 방향으로 흘러가더라도 아빠의 손으로 보완하거나 모자란 부분을 채우며 이게 더 낫지 않냐고 묻지 않았다. 그 부분이 정말 고마웠다.
 [img1_10]
 신나게 만들고 신나게 입는 커스텀 셔츠와 신발.
 윤호는 아빠를 좋아하고 따르면서도 아빠의 눈치를 많이 살핀다. 기질검사에서도 언급했듯 아이는 타인의 감정을 기민하게 살피고 그 영향을 받는 편인 데 반해 남편은 타인의 시선이나 감정보다는 이성적인 판단을 우선하는 편이다. 그러다 보니 아빠의 이성적인 면이 때로는 아이에게 ‘팩트 전달’이 아닌 ‘팩트 폭행’이 되었다. 누구의 잘못이 아닌 두 사람의 기질 차이다 보니 나는 둘 사이에서 부연설명을 담당하는 통역기 역할을 자처했다. 아이의 자존감은 부모의 차가운 눈빛 한 번에도 무너질 수 있다는데, 혹시 아빠가 툭 던진 말에 그런 일이 생길까 봐 중간에서 막아보려는 오지랖이기도 했다.
 그러나 남편은 아이가 갖가지 물감을 과하게 들이부은 신발을 신고 옷을 입고 다님으로써 아이의 작품을 인정해주었고, 사람들을 만날 때마다 아들이 만들어준 옷이라고 자랑했다. “와, 너무 멋진데?”를 매일 말하면서도 막상 아이가 만든 걸 입고 신는 것에 주저했던 나보다 진짜 아이의 자존감을 높여주고 있던 건 어쩌면 아빠인지도 모르겠다는 생각이 들었다.</t>
  </si>
  <si>
    <t>흰 크록스에 아크릴 물감을 부어 꾸미는 아이와 아이가 꾸민 옷을 입고 아이의 손을 잡고 가는 아빠 사진</t>
  </si>
  <si>
    <t>남편과 아이의 티셔츠 만들기 활동, 아이의 감정과 남편의 이성적 판단, 아이의 자존감</t>
  </si>
  <si>
    <t>아이와 아빠의 커스텀 옷과 신발 이미지</t>
  </si>
  <si>
    <t>이 문장은 남편과 아이가 함께 커스텀 티셔츠를 만드는 활동에 대해 설명하고 있습니다. 남편은 모자라거나 아이가 처음에 의도했던 것과 다른 방향으로 갈 때도 아이의 의도를 존중하고 아빠의 손으로 보완해주었습니다. 또한, 아빠는 객관적이고 이성적인 판단을 하는 반면 아이는 타인의 감정에 민감하게 반응하는 특성 때문에 때때로 통역기 역할을 담당하는 엄마가 필요하였습니다. 부모가 아이에게 차가운 눈빛 등으로 표현하는 감정은 아이의 자존감에 영향을 미칠 수 있습니다. 그러자 남편은 아이가 만든 티셔츠와 신발을 신고 다니며 아이의 작품을 인정하고 자랑했습니다.</t>
  </si>
  <si>
    <t>이 이미지는 아이와 아빠가 함께 만든 개성이 돋보이는 커스텀 티셔츠와 신발을 보여주는 것입니다. 아이는 매우 신중하게 디자인을 수행하였고 아빠는 그 과정을 지지하며 보완하였습니다. 또한, 아빠는 이를 실제로 착용, 사람들에게 자랑하며 아이의 자존감을 높여주었다는 내용을 토대로 이 이미지가 그려진 것으로 보입니다.</t>
  </si>
  <si>
    <t>img1_11</t>
  </si>
  <si>
    <t>https://drive.google.com/uc?export=view&amp;id=1tQYyETGt8Dfmgxo4o13dw4nh3vSG955I</t>
  </si>
  <si>
    <t>엔터주 머니전략</t>
  </si>
  <si>
    <t>두 작품 모두 넷플릭스에서 크게 흥행했지만, 콘텐츠의 공급 방식은 다르다. 〈오징어 게임〉의 경우 넷플릭스가 제작비를 지원하고 판권을 가져간 오리지널 콘텐츠지만, 〈이상한 변호사 우영우〉는 완성된 콘텐츠를 플랫폼(넷플릭스)에 판매한 라이선싱 방식이다. 자료: Netflix, 에이스토리</t>
  </si>
  <si>
    <t>[img1_11]
 두 작품 모두 넷플릭스에서 크게 흥행했지만, 콘텐츠의 공급 방식은 다르다. 〈오징어 게임〉의 경우 넷플릭스가 제작비를 지원하고 판권을 가져간 오리지널 콘텐츠지만, 〈이상한 변호사 우영우〉는 완성된 콘텐츠를 플랫폼(넷플릭스)에 판매한 라이선싱 방식이다.
 자료: Netflix, 에이스토리</t>
  </si>
  <si>
    <t>오징어 게임, 이상한 변호사 우영우 포스터 사진</t>
  </si>
  <si>
    <r>
      <rPr>
        <rFont val="Arial, sans-serif"/>
        <color rgb="FF000000"/>
        <sz val="9.0"/>
      </rPr>
      <t>넷플릭스 오징어게임과 이상한 변호사 우영우</t>
    </r>
    <r>
      <rPr>
        <rFont val="Arial, sans-serif"/>
        <color rgb="FFFF0000"/>
        <sz val="9.0"/>
      </rPr>
      <t>의 내용 공급 방식 차이</t>
    </r>
  </si>
  <si>
    <r>
      <rPr>
        <rFont val="Arial, sans-serif"/>
        <color rgb="FF000000"/>
        <sz val="9.0"/>
      </rPr>
      <t>넷플릭스 오징어게임과 이상한 변호사 우영우</t>
    </r>
    <r>
      <rPr>
        <rFont val="Arial, sans-serif"/>
        <color rgb="FFFF0000"/>
        <sz val="9.0"/>
      </rPr>
      <t xml:space="preserve"> 포스터</t>
    </r>
  </si>
  <si>
    <t>넷플릭스 콘텐츠 공급 방식 비교</t>
  </si>
  <si>
    <t>넷플릭스에서 큰 인기를 끈 두 작품인 '오징어 게임'과 '이상한 변호사 우영우'의 콘텐츠 공급 방식에는 차이가 있다. '오징어 게임'은 넷플릭스가 제작 비용을 지원하고 판권을 취득한 오리지널 콘텐츠이다. 반면에, '이상한 변호사 우영우'는 이미 완성된 작품을 넷플릭스에 판매하는 라이선싱 방식을 사용했다.</t>
  </si>
  <si>
    <t>넷플릭스 오징어게임과 이상한 변호사 우영우의 내용 공급 방식 차이</t>
  </si>
  <si>
    <t>이 이미지는 넷플릭스에서 흥행한 두 작품, 〈오징어 게임〉과 〈이상한 변호사 우영우〉의 콘텐츠 공급 방식을 비교하는 것을 나타낸다. 〈오징어 게임〉은 넷플릭스가 제작비를 지원하고 판권을 가지는 오리지널 콘텐츠인 반면, 〈이상한 변호사 우영우〉는 완성된 콘텐츠를 넷플릭스에 판매하는 라이선싱 방식이다. 이는 넷플릭스의 다양한 콘텐츠 획득 방식을 보여준다.</t>
  </si>
  <si>
    <t>img1_14</t>
  </si>
  <si>
    <t>https://drive.google.com/uc?export=view&amp;id=1TbvCQoRKHqhMufJXuBMuXmgLvoWXCz9k</t>
  </si>
  <si>
    <t>(월 500 임대료 받는 엄마의) 상가 투자 시크릿</t>
  </si>
  <si>
    <t>▲ 모 김밥집의 과거 자리 사진(왼쪽), 확장 이전 이후 사진(오른쪽)</t>
  </si>
  <si>
    <t>장사가 너무 잘되니까 당연히 임대료는 꼬박꼬박 들어왔어요. 지인은 장사가 잘되니 임대차 계약 만료 후에 임대료를 5% 인상할 계획이었어요. 그러다가 생각지도 못한 일이 벌어져요. 대기 고객이 늘어나다 보니 임차인이 더 넓은 곳으로 이전을 결심한 것입니다. 어찌 보면 임차인 입장에서는 당연한 결정인데 임대인인 지인을 포함해 저도 그런 생각은 하지 못했어요. 인테리어 비용도 만만치 않을 텐데 그렇게 쉽게 포기하고 단기간에 가게를 옮길 생각을 하다니. 어떤 면에서는 참 대단한 사업가였어요.
 임차인은 지인인 임대인에게 말도 없이 근처 공실 상가와 계약하게 됩니다. 공실 상가였으니 2~3개월 렌트프리는 기본이고, 임대료도 현재 내고 있는 것보다 더 저렴하게 들어갔다고 해요. 이야기를 전해 들은 저는 ‘아, 이럴 수도 있구나.’ 싶어서 충격이었어요. 늘 임대인 입장에서만 생각했기 때문입니다. 큰 깨달음을 얻은 사건이었어요. 임차인은 다른 사업 계획이 있다며 지인에게 임대료를 조금 깎아주면 나가지 않고 계속 있겠다고 했다네요. 지인은 선택의 여지없이 렌트프리와 임대료 인하로 그 임차인과 계약을 다시 맺었고요. 일련의 사태를 겪은 지인의 심정은 어땠을까요?
 그런데 이 사건이 있고 얼마 뒤에 제 상가 건물에서도 비슷한 일이 생겨요. 1층 상가 꽤 큰 자리에서 미용업을 하던 임차인이 있었는데, 이분이 수완이 정말 좋았나 봐요. 저도 지나갈 때마다 항상 손님이 바글거리는 걸 확인할 수 있었어요. 해당 임차인은 사업을 확장하기 위해 그 자리를 새로운 임차인에게 넘기고 나가겠다고 통보했어요. 그런데 지인의 상가와 여기는 한 가지 큰 차이점이 있었어요. 지인의 상가는 근처 상가에 공실이 좀 있어서 우량 임차인이 나갈 경우 피해가 컸지만, 제 물건이 있는 건물은 1층의 경우 공실이 없어서 우량 임차인이 나가도 큰 무리가 없었어요. 오히려 권리금을 주고 들어오는 자리였으니까요.
 지인의 사건 뒤로 저도 우량 임차인을 전적으로 믿지 않게 되었어요. 상가에 아무리 우량 임차인이 있어도 주변에 공실이 있나 반드시 확인해야 해요. 임차인이 떠나면 큰 피해를 볼 수 있으니까요. 이런 경우가 의외로 많아요. 제가 자주 가는 동네 김밥집도 똑같은 일이 발생했어요. 원래 자리에서도 장사가 잘되었는데 가게가 좁았는지 확장 이전을 했어요. 임대차 계약 기간이 남아 있음에도 이전을 한 것 같아요. 왜냐하면 이전한 지 몇 달이 지났는데 아직 이전 가게에 간판과 집기가 그대로 남아 있기 때문이에요. 아마도 계약 기간이 남아 있으니 이전 이후에도 임대료를 계속 납부하고 있나 봐요. 장사가 잘되니까 임대료 손해를 감수하더라도 일찍 이전하는 게 낫다고 판단한 것 같아요.
 [img1_14]
 ▲ 모 김밥집의 과거 자리 사진(왼쪽), 확장 이전 이후 사진(오른쪽)
 이렇듯 임대인 입장에서는 임차인의 사업이 잘 풀리면 확장 이전 가능성이 있다는 것을 염두에 두고 있어야 해요. 저는 개인적으로 확장 이전을 해도 좋으니 수완 좋은 임차인이 한번 들어왔으면 좋겠네요.</t>
  </si>
  <si>
    <t>김밥집 사진</t>
  </si>
  <si>
    <t>임차인의 업무확장, 임대료 인상과 이전, 임대인의 경험과 조언</t>
  </si>
  <si>
    <t>모 김밥집의 이전 전후 사진</t>
  </si>
  <si>
    <t>이 글은 임차인이 업무를 확장하기 위해 더 넓은 곳으로 이전하는 경험과 임대인이 임대료의 인상을 계획했으나, 임차인의 이전 계획에 따른 임대료의 인하를 결정한 상황을 설명하고 있습니다. 또한, 임대인의 입장에서 장사가 잘되는 임차인에 대한 믿음이 너무 강하면 피해를 볼 수 있는 상황이 발생할 수 있음을 조언하고 있습니다. 최종적으로, 임차인이 사업을 확장하더라도, 그런 수완 좋은 임차인이 한번 들어왔으면 좋겠다는 개인적인 생각을 공유하고 있습니다.</t>
  </si>
  <si>
    <t xml:space="preserve"> "img1_14"라는 이미지는 모 김밥집 이전 전과 이후의 모습을 보여주는 사진이다. 이 사진은 사업이 잘되어 확장 이전한 김밥집의 변화를 시각적으로 드러낸다. 이 사진은 임대자가 사업의 성장에 따른 확장 이전 가능성을 감안해야 함을 강조한다.</t>
  </si>
  <si>
    <t>img1_15</t>
  </si>
  <si>
    <t>https://drive.google.com/uc?export=view&amp;id=1vhvk8yZethS7XFIhR2IhnSOTbBYaJ_W3</t>
  </si>
  <si>
    <t>(술자리보다 재미있는) 우리 술 이야기</t>
  </si>
  <si>
    <t>서조선(평안남북도와 황해도 일원).</t>
  </si>
  <si>
    <t>1937년 6월 8일자 《동아일보》에는 서조선(평안남북도와 황해도 일원)의 주세에서 청주(사케) 66만 8338원, 약주 8만 6015원, 소주 314만 8535원, 고량주 6만 4426원으로 전체 주세에서 고량주는 약주와 비슷할 정도의 주세를 냈다.8 조선의 고량주에 대한 관심은 1900년 초부터 시작되었다. 1910년 《대한매일신보》에는 고량주 개량이라는 기사와 함께 일본관동도독부(중국 관동주에 세운 통치 기관) 중앙시험장에서 고량주를 연구한 내용을 기사에 실었다.9 국내 고량주 소비도 활발했고 관련된 기사와 함께 《조선시보》에는 제5회 경상남도 주류 품평회에서 일등상 수상을 고량주가 했다는 광고가 나온다.10
 [img1_15]
 서조선(평안남북도와 황해도 일원).
 고량주는 1960년대까지 국내에서 생산되었으며 전국에 8개의 제조장이 있었다. 술의 품질도 우수해서 대만에 수출할 정도였다. 하지만 1960년대 후반부터 업체 간의 과당 경쟁으로 술의 품질이 저하되면서 1997년에 2개소로 줄어들었다. 1990년대에 몇 개 제품이 중국 등에서 원액을 수입해 생산한 적이 있지만 이때는 발효를 통한 생산은 아니었다. 다만 2022년 기준으로 고량주는 한 곳의 양조장에서 생산을 하고 있다. 현재 인구는 조선 시대 말보다 3.5배 증가했으며 경제 규모는 비교할 수도 없다. 그럼에도 술의 다양성이 줄어든 것은 매우 아이러니하다. 과거 수입이 어려웠던 청주나 고량주는 지금 더 많은 종류가 수입되고 있다. 물론 청주와 고량주를 직접 만든다고 해도 외국의 원조 술들과 비교해 더 좋은 품질의 술을 만든다는 보장은 없을 것이다.</t>
  </si>
  <si>
    <t>서조선의 위치가 표기된 지도</t>
  </si>
  <si>
    <t>조선 시대 고량주 소비와 생산, 현대 고량주 상태</t>
  </si>
  <si>
    <t>고량주의 역사와 상황 나타냄</t>
  </si>
  <si>
    <t>이 문장은 조선 시대의 고량주에 대한 관심과 소비, 그리고 그 소비량에 대한 상세한 정보를 제공한다. 또한, 1960년대까지 고량주는 국내에서 우수한 품질로 제조되어 대만까지 수출되었지만, 1980년대 후반의 과열된 경쟁으로 품질이 저하되어 제조장이 2개로 축소되었다는 점을 언급한다.현재는 고량주가 한 양조장에서만 생산되고 있으며 술의 다양성이 줄어든 점을 아이러니하게 생각한다는 주장을 덧붙이고 있다.</t>
  </si>
  <si>
    <t>이 그림은 조선시대부터 현재까지 고량주의 역사와 상황을 보여줍니다. 고량주의 관심, 소비, 그리고 생산이 어떻게 변화해왔는지 역사적인 관점에서 나타냈으며, 그러한 과정을 통해 술의 다양성이 어떻게 줄어들게 되었는지를 보여주고 있습니다. 또한, 현재의 고량주 생산 상황과 문제에 대해서도 설명하고 있습니다.</t>
  </si>
  <si>
    <t>img1_17</t>
  </si>
  <si>
    <t>https://drive.google.com/uc?export=view&amp;id=1RxcNpj3FXLlePlGyDIsTlxsyErjw_u_4</t>
  </si>
  <si>
    <t>알고 보면 반할 지도</t>
  </si>
  <si>
    <t>15. 〈화성능행도〉 8폭 병풍 중 ‘환어행렬도’. 조선 후기. 국립고궁박물관 소장.
 조선시대 왕들은 한양 밖으로 나가는 경우가 드물었다. 여러 이유가 있겠지만, 왕이 한번 행차를 하게 되면 목적지까지 도로를 정비해야 했던 것도 한 가지 이유였다. 이 그림은 1795년 정조가 수원 화성華城에서 어머니 혜경궁 홍씨의 회갑잔치를 열고, 아버지 사도세자의 묘소를 참배한 후 한양으로 돌아오는 행렬을 그린 것으로, 그림에 보이는 넓은 도로는 길가의 무허가 가옥들과 논밭을 모두 철거했기에 가능한 너비였다.</t>
  </si>
  <si>
    <t>도로는 기본적으로 공공재이기 때문에 개인이 아닌 국가에서 관리하고 보수해야 하는 시설이다. 하지만 조선 정부는 한양에서 의주로 가는 ‘사신의 길’과 ‘왕의 행차길’을 제외하고는, 외적의 침입을 저지한다는 목적으로 방치에 가까울 정도로 관리에 소홀했다. 심지어 왕의 행차를 위해 도로를 정비해야 하는 경우도 있었다.(도판 15)
 [img1_17]
  15. 〈화성능행도〉 8폭 병풍 중 ‘환어행렬도’. 조선 후기. 국립고궁박물관 소장.
 조선시대 왕들은 한양 밖으로 나가는 경우가 드물었다. 여러 이유가 있겠지만, 왕이 한번 행차를 하게 되면 목적지까지 도로를 정비해야 했던 것도 한 가지 이유였다. 이 그림은 1795년 정조가 수원 화성華城에서 어머니 혜경궁 홍씨의 회갑잔치를 열고, 아버지 사도세자의 묘소를 참배한 후 한양으로 돌아오는 행렬을 그린 것으로, 그림에 보이는 넓은 도로는 길가의 무허가 가옥들과 논밭을 모두 철거했기에 가능한 너비였다.
 조선 초기에 다듬었던 길들은 법률에 따라 대・중・소의 크기로 정돈되어 있었지만, 후기로 가면서 우후죽순으로 들어서는 길가의 무허가 가옥들과 논밭들을 엄격하게 제어하지 못했다. 그래서 물류와 상품은 마차보다는 지게를 이용해 인력으로 옮겼으며, 운송량이 많은 경우에는 하천이나 해안의 수로를 주로 이용했다.</t>
  </si>
  <si>
    <t>환어행렬도 그림</t>
  </si>
  <si>
    <t>조선시대 도로관리 소홀, 왕의 행차 때문에 도로 정비, 무허가 가옥 및 논밭 철거</t>
  </si>
  <si>
    <t>조선 후기의 왕의 행차길 풍경</t>
  </si>
  <si>
    <t>이 문장은 조선시대 도로의 관리와 정비 상황에 대해 설명하고 있습니다. 조선 정부는 한양에서 의주로 가는 길과 왕의 행차길을 제외한 다른 도로는 방치하여 관리에 소홀했다고 합니다. 특히 왕의 행차를 하게되면 도로를 정비해야 했던 경우도 있었으며, 이 때 주변의 무허가 가옥이나 논밭을 철거해야 했습니다. 이로 인해, 교통과 운송은 지게를 이용한 인력이 주를 이루었고, 하천이나 해안의 수로를 주로 이용했습니다.</t>
  </si>
  <si>
    <t>조선 후기, 왕의 행차를 위한 도로 정비를 나타내는 그림입니다. 도로는 목적지까지 모든 무허가 가옥과 논밭을 철거하여 넓게 정비되었습니다. 그림은 1795년 정조가 어머니의 회갑잔치와 아버지의 묘소 참배 후 한양으로 돌아오는 행렬을 그린 것입니다.</t>
  </si>
  <si>
    <t>img1_18</t>
  </si>
  <si>
    <t>https://drive.google.com/uc?export=view&amp;id=1_aGs6QU-P3vC4LTrXs6AnQDfSZwni9vL</t>
  </si>
  <si>
    <t>(재미로 읽다가 100점 맞는) 색다른 물리학.2</t>
  </si>
  <si>
    <t>전기력선과 자기력선은 공통점도 있고 차이점도 있다. 공통점은 전기력선과 자기력선 둘 다 문제를 연구하는 가상의 도구일 뿐, 실제로는 존재하지 않는다는 점이다. 또 다른 공통점은 전기력선과 자기력선 안에서 교차가 일어나지 않는다는 것이다. 전기장이든 자기장이든, 임의의 한 점의 장의 방향은 하나뿐이며, 한 점을 지나는 접선 하나만 그릴 수 있다. 차이점은 전기력선은 시작점과 종점이 있지만(양전하에서 출발하고 음전하에서 종료됨) 자기력선은 폐곡선으로 시작점과 종점이 없다. 다시 말해 자성체 내부에도 자기력선이 있다.
 [img1_18]
 전기력선과 자기력선을 이용해 전기장과 자기장을 설명하면서도 정확한 수학적 도구는 사용하지 않는 이런 ‘선’의 개념은 물리학의 새 지평을 열었다.</t>
  </si>
  <si>
    <t>막대자석과 말굽자석 자기장 그림</t>
  </si>
  <si>
    <t>전기력선과 자기력선의 공통점, 차이점</t>
  </si>
  <si>
    <t>전기력선과 자기력선의 개념도식</t>
  </si>
  <si>
    <t>과학</t>
  </si>
  <si>
    <t>이 문장은 전기력선과 자기력선, 두 가상의 도구에 대해 설명하고 있습니다. 공통점으로, 이 둘 다 실제로 존재하지 않으며, 어떤 점을 지나는 접선은 하나뿐이다. 반면 차이점은, 전기력선은 시작점과 종점이 있지만(양전하에서 출발하고 음전하에서 종료) 자기력선은 폐곡선으로 시작점과 종점이 없다는 점입니다. 이런 ‘선’의 개념은 정확한 수학적 도구를 사용하지 않아도 전기장과 자기장을 설명하는 데 효과적이며, 이는 물리학의 새로운 지평을 열었다는 주장이 포함되어 있습니다.</t>
  </si>
  <si>
    <t>이 그림은 전기력선와 자기력선의 개념을 시각적으로 보여주고 있다. 양전하에서 출발하여 음전하에서 종료되는 전기력선과 폐곡선 형태로 시작점과 종점이 없는 자기력선을 담고 있을 것이다. 이런 가상의 도구들은 물리학의 새로운 지평을 열며, 과학자들이 전기장과 자기장을 설명하는 데 중요한 역할을 한다.</t>
  </si>
  <si>
    <t>img1_19</t>
  </si>
  <si>
    <t>https://drive.google.com/uc?export=view&amp;id=1zTXBe68zlaPOxrYNjNHuFJuTi1Xrp6bs</t>
  </si>
  <si>
    <t>혼자서도 얼굴이 예뻐지는 페이스 스트레칭</t>
  </si>
  <si>
    <t>그림 7 R 발음을 하듯이 혀를 말아서 입천장 뒤쪽을 향해 입천장 쪽으로 밀어준 상태에서 천천히 입을 벌린다.</t>
  </si>
  <si>
    <t>개구장애란 말 그대로 입을 벌리는 데 문제가 있는 것을 뜻한다. 앞서 설명했듯이 입을 벌리는 데 가장 중요한 역할을 하는 근육은 외측익돌근이다. 외측익돌근이 어떠한 이유에 의해서 제 역할을 하지 못한다면 개구장애나 통증 외에 여러 가지 증상들이 나타나기 때문에 이 근육을 활성화시키는 것이 매우 중요하다.
 [img1_19]
 그림 7 R 발음을 하듯이 혀를 말아서 입천장 뒤쪽을 향해 입천장 쪽으로 밀어준 상태에서 천천히 입을 벌린다.
 그뿐만 아니라 턱 아래의 설골근들 또한 제 역할을 하지 못하면 입을 벌리는 데 문제가 발생하기 때문에 이 두 그룹의 근육들을 활성화시키는 방법들에 대해 알아보자. 방법은 간단하다.</t>
  </si>
  <si>
    <t>혀를 말아 입천장 쪽으로 밀어준 상태에서 입을 벌린 사진</t>
  </si>
  <si>
    <t>개구장애, 외측익돌근, 통증, 증상, 설골근, 활성화 방법</t>
  </si>
  <si>
    <t>발음 연습 그림</t>
  </si>
  <si>
    <t>이 텍스트는 '개구장애'라는 증상에 대해 설명합니다. 개구장애란 입을 제대로 벌리지 못하는 상황을 말하며, 이는 외측익돌근이라는 근육이 제 역할을 제대로 수행하지 못할 때 발생합니다. 또한, 턱 아래의 설골근 역시 이에 큰 영향을 미치며, 이 두 근육을 활성화시키는 것이 중요하다는 개념을 이해하는데 도움을 줍니다.</t>
  </si>
  <si>
    <t>이 이미지는 발음 연습을 돕는 그림을 시각화한 것입니다. 그림은 입을 벌리며 'R' 발음을 연습하는 방법을 나타내고 있습니다. 이는 외측익돌근과 설골근이 제대로 작동하지 않을 때 발생하는 문제를 해결하는 데 도움이 됩니다.</t>
  </si>
  <si>
    <t>img1_21</t>
  </si>
  <si>
    <t>https://drive.google.com/uc?export=view&amp;id=1K5VuZsyXt7nkSa_BhQhx-aMNeuHYvy2s</t>
  </si>
  <si>
    <t>지극히 사적인 네팔</t>
  </si>
  <si>
    <t>인도는 네팔의 목숨을 쥐고 흔드는 존재다. © Getty Images</t>
  </si>
  <si>
    <t>네팔에게 인도는 양가적인 감정이 드는 나라다. 바로 옆에 붙어 있는 세계적인 강대국이다. 인구도, 경제 규모도 비교가 안 된다. 사실 네팔의 문화, 산업 등은 인도에 크게 종속되어 있다. 영화·노래·음식·옷 등도 사실 인도에서 온 것들이 유행한다. 네팔 음식이라고 알려진 것들도 사실 80퍼센트쯤은 인도 음식이다. 말도 어느 정도 통한다. 심지어 네팔에서는 인도 화폐인 루피를 써도 상관없다. 물론 네팔 루피를 인도에서 쓸 수는 없다. 네팔에서 인도에 갈 때는 비자 없이 신분증만 들고 가면 된다. 미국이 기침을 하면 한국은 몸살에 걸린다는 이야기가 있던데, 인도가 기침을 하면 네팔은 정말 죽을 수도 있다.
 [img1_22]
 인도는 네팔의 목숨을 쥐고 흔드는 존재다. © Getty Images
 2015년에 네팔에서 큰 지진이 일어났을 때 인도는 네팔을 인도적으로 돕기는커녕 며칠간 네팔로의 생필품 수출을 금지했다. 네팔은 지진 피해에다 물자 부족이 겹쳐 더 큰 피해를 입었다. 인도 입장에서는 길들이기라고 생각했을지 모르지만 네팔은 엎친 데 덮친 격으로 숨이 넘어가는 상황이었다. 그렇다고 싫은 내색도 못한다. 네팔에서 새로운 총리가 취임하면 가장 먼저 인도를 찾는다. 인도에 밉보이면 정권이 흔들리는 정도가 아니라 국민들의 생계와 목숨까지 위험에 빠질 수 있다.</t>
  </si>
  <si>
    <t>인도 문과 그 앞의 사람들 사진</t>
  </si>
  <si>
    <t>인도-네팔의 강한 종속성과 관계 복잡성</t>
  </si>
  <si>
    <t>인도가 네팔의 생존을 지배하는 사실</t>
  </si>
  <si>
    <t>주어진 문장은 네팔이 강대국 인도에 대한 강한 종속성을 설명하고 있습니다. 네팔의 문화, 산업 등은 인도에 크게 종속되어 있고, 이에 따라 네팔의 일상 생활 또한 인도의 영향을 크게 받습니다. 더욱이, 2015년에 발생한 큰 지진 이후 인도의 도움 없이는 생필품 부족 문제로 인해 더 큰 피해를 입은 네팔이기 때문에, 인도가 재앙을 가지면 네팔이 큰 위험에 처하게 될 수 있다는 사실을 서술하고 있습니다.</t>
  </si>
  <si>
    <t>이는 인도가 네팔에게 경제적, 문화적으로 큰 영향력을 가지는 나라이며, 네팔에서는 인도의 화폐까지 사용한다는 사실로 나타난다. 이러한 지위는 2015년 네팔 지진 때 인도가 생필품 수출을 금지해 네팔이 더 큰 피해를 입는 결과를 초래했다. 심지어 네팔의 총리는 취임하자마자 인도를 방문하며 이 관계의 중요성을 재확인하고 있다.</t>
  </si>
  <si>
    <t>img1_22</t>
  </si>
  <si>
    <t>https://drive.google.com/uc?export=view&amp;id=1t4rONheiYD_9txpMPdUEnYQjmh4qvjRg</t>
  </si>
  <si>
    <t>살인자와 프로파일러</t>
  </si>
  <si>
    <t>오팔 호튼이 친구를 유괴한 범인에게서 몸을 숨기는 장면을 그린 그림. 1985년. 사진 제공: 앤 버지스.</t>
  </si>
  <si>
    <t>[img1_22]
 오팔 호튼이 친구를 유괴한 범인에게서 몸을 숨기는 장면을 그린 그림. 1985년. 사진 제공: 앤 버지스.</t>
  </si>
  <si>
    <t>오팔 호튼이 그린 도망치는 모습 그림</t>
  </si>
  <si>
    <t>오팔 호튼, 친구 유괴, 몸 숨김, 그림, 1985년, 앤 버지스 사진 제공.</t>
  </si>
  <si>
    <t>오팔 호튼의 친구 유괴 장면 그림</t>
  </si>
  <si>
    <t>이 문장은 1985년에 그려진 오팔 호튼에 관한 그림을 서술하고 있습니다. 그림의 내용은 오팔 호튼이 친구를 유괴한 범인으로부터 몸을 숨기는 장면으로, 이 그림은 앤 버지스라는 사람이 사진으로 제공하였습니다.</t>
  </si>
  <si>
    <t>이 이미지는 1985년의 작품으로, 오팔 호튼이 범인으로부터 친구를 숨기는 장면을 묘사한 그림입니다. 작품은 앤 버지스가 제공하였습니다. 이 장면은 오팔 호튼의 친구를 범인으로부터 보호하는 모습을 보여줍니다.</t>
  </si>
  <si>
    <t>img1_23</t>
  </si>
  <si>
    <t>https://drive.google.com/uc?export=view&amp;id=1Ibc63HNlR601_eEkYHnatzhBae3R8UPA</t>
  </si>
  <si>
    <t>도쿄 리테일 트렌드</t>
  </si>
  <si>
    <t>베타 유라쿠초점의 특별 룸 ©정희선</t>
  </si>
  <si>
    <t>베타 매장에 전시되는 브랜드 혹은 제품은 어떻게 발굴하는 것일까요? 먼저 브랜드에서 베타에 입점을 의뢰하는 ‘인바운드형’, 반대로 베타의 세일즈 팀이 직접 입점시키고 싶은 브랜드를 찾아 제안하는 ‘아웃바운드형’의 2가지 방식이 있으며, 인바운드형 의뢰의 비중이 더 많다고 합니다.
 이제 본격적으로 베타가 어떻게 고객의 행동을 분석하는 것인지 조금 더 자세히 들여다볼까요? 유라쿠초 매장의 천장에는 22대의 AI 카메라가 설치되어 있습니다. 이를 통해 고객이 매장을 들어서는 순간부터 나이와 성별, 움직임과 동선, 어느 제품에 관심을 보였는지(5초 이상 시선이 머물면 관심을 보였다고 여김), 어느 제품을 체험해보았는지 등을 추적합니다. 그 결과 몇 명이 매장을 방문했고(Impression), 그중 몇 명이 A라는 제품에 관심을 보이고(Discovery), 몇 명이 실제로 제품을 만져보고 체험했는지(Demos) 등을 분석합니다.
 [img1_23]
 베타 유라쿠초점의 특별 룸
 ©정희선
 예를 들어 “12월 7일 총 방문객 100명 중 A 제품에 관심을 보인 사람은 40명(40%)이며, 이들 중 30%는 30대 여성, 20%는 40대 여성이었고, 관심을 보인 40명 중 실제로 제품을 만져보거나 체험해본 사람은 80%다.” 이런 데이터를 제공함에 따라 제품에 관심이 있는 고객층을 파악할 수 있고, 얼마나 고객들의 관심도가 높은지를 알 수 있습니다.</t>
  </si>
  <si>
    <t>침대와 TV가 있는 특별 룸 내부 모습 사진</t>
  </si>
  <si>
    <t>베타 매장 제품 발굴방식, 고객 행동 분석, 고객 관심도 데이터 제공</t>
  </si>
  <si>
    <t>베타 유라쿠초점 특별룸 표현</t>
  </si>
  <si>
    <t>베타 매장의 제품은 브랜드가 인바운드형으로 직접 입점을 의뢰하거나, 베타의 세일즈 팀이 아웃바운드형으로 직접 제안하는 두 가지 방식으로 발굴합니다. 또한, 매장 천장에 설치된 AI 카메라를 통해 고객의 행동을 분석하며, 매장 방문객 수, 제품에 관심을 보인 고객의 수와 성별, 나이 등을 추적합니다. 이를 통해 고객들의 관심도를 파악하며, 데이터를 제공함으로써 특정 제품에 대한 고객들의 관심 층을 파악하고 제품에 대한 관심도를 알 수 있습니다.</t>
  </si>
  <si>
    <t>이 이미지는 베타 유라쿠초점의 특별 룸을 보여줍니다. 이곳에서는 AI 카메라를 통해 고객의 행동을 분석하고, 특정 제품에 대한 고객의 관심도 및 선호도를 파악합니다. 이 정보는 브랜드에게 가치있는 마케팅 데이터를 제공하는데 사용됩니다.</t>
  </si>
  <si>
    <t>img1_24</t>
  </si>
  <si>
    <t>https://drive.google.com/uc?export=view&amp;id=1jKG0LbhF-nazK40xaWTlUOU5D-kHYmzL</t>
  </si>
  <si>
    <t>이 뉴스 믿지 마세요!</t>
  </si>
  <si>
    <t>단 한 순간도 스마트폰 없인 생활하기 어려운 현대인들</t>
  </si>
  <si>
    <t>노모포비아 증후군, “스마트폰 없이 못 살아!”
 뉴미디어 시대의 현대인이 흔히 겪는 두 번째 증후군은 ‘노모포비아 증후군’입니다. 이 증후군은 스마트폰 없이는 단 한순간도 정상의 삶을 유지할 수 없게 됨을 의미합니다.
 [img1_24]
 단 한 순간도 스마트폰 없인 생활하기 어려운 현대인들
 ‘노모포비아’는 ‘No Mobile(휴대폰 없음)’의 앞 음절과 ‘공포증’을 의미하는 ‘phobia’가 합쳐진 용어입니다. 단어 그대로 ‘휴대폰 없는 것에 대한 공포증’을 뜻하는 합성어라고 할 수 있지요. 이미 유령진동 증후군을 넘어서 노모포비아 증후군을 겪는 현대인이 많습니다. 성인뿐 아니라 청소년도 시간이 날 때마다 스마트폰부터 찾아 영상을 보거나 모바일 게임을 하는 모습을 쉽게 볼 수 있습니다.</t>
  </si>
  <si>
    <t>식사 자리에서 모두 각자 스마트폰을 보고있는 사진</t>
  </si>
  <si>
    <t>노모포비아 증후군, 스마트폰 의존 현대인, 성인 청소년 포함</t>
  </si>
  <si>
    <t>노모포비아 현상을 겪는 사람들</t>
  </si>
  <si>
    <t>노모포비아 = 스마트폰 중독</t>
  </si>
  <si>
    <t>노모포비아 증후군은 '휴대폰 없음'과 '공포증'을 합쳐 만든 용어로, 스마트폰 없이는 정상적인 생활을 유지할 수 없게 되는 증상을 의미합니다. 이는 뉴미디어 시대의 현대인, 특히 성인뿐만 아니라 청소년 사이에도 흔히 볼 수 있는 증상으로, 스마트폰을 통한 과도한 의존성을 보여줍니다. 이들은 시간이 날 때마다 스마트폰에서 영상을 보거나 모바일 게임을 함으로써 스마트폰 없이는 생활하기 어렵습니다.</t>
  </si>
  <si>
    <t>이미지는 '노모포비아(스마트폰 없음에 대한 공포증)' 증후군을 겪는 현대인들을 표현하고 있습니다. 이는 스마트폰 없이는 정상의 삶을 유지할 수 없는 이들의 현상을 나타내며, 성인 뿐만 아니라 청소년들도 스마트폰에 의존하는 모습을 보여주고 있습니다.</t>
  </si>
  <si>
    <t>img1_26</t>
  </si>
  <si>
    <t>https://drive.google.com/uc?export=view&amp;id=17ZrV57sVUhtEnmxoAZy8RXDoN-nK1NLG</t>
  </si>
  <si>
    <t>(꽃만 볼 줄 알았는데 벌레를 잡고 있는) 가드너의 일</t>
  </si>
  <si>
    <t>꽃창포와 뿌리줄기</t>
  </si>
  <si>
    <t>어떤 식물들은 포기가 빨리 커지지 않아서 걱정인데, 꽃창포는 그 반대다. 뿌리줄기가 수평으로 계속 자라며 새싹을 올리고 뿌리를 내린다. 처음 심을 때는 뿌리와 뿌리 사이에 충분히 간격을 두었는데 금세 뿌리로 점령당한다. 뿌리줄기는 너무 밀집해 있으면 다른 뿌리줄기 위로 올라가 자라기도 하고 심지어 물가의 바위틈도 비집고 들어가 살기도 한다. 만약 꽃창포의 뿌리줄기가 번져 가는 모습을 타임 랩스(time lapse, 저속도 촬영)로 찍는다면 물에 떨어진 잉크 방울들이 퍼져 온통 수면을 덮는 것처럼 보일지도 모른다.
 꽃창포 뿌리 나눔 작업을 하기로 한 날이었다. 일단 옷장화를 입고 연못으로 들어가 물을 어느 정도 뺐다. 그래야 가장자리 화단의 뿌리줄기들까지 모두 노출되기 때문이다. 물이 빠지고 나니 꽃창포의 누런 뿌리줄기들이 모습을 드러냈다. 마치 커다란 애벌레들이 우글우글 모여 있는 형상이다. 순간 좀 징그러웠다. 하지만 그 속에 잠들어 있을 푸른 꽃들을 떠올리니 달리 보였다.
 [img1_26]
 ● 꽃창포와 뿌리줄기
 본격적으로 작업에 돌입했다. 뿌리줄기 일부는 굴삭기로 살살 걷어 내고 일부는 삽으로 파낸다. 오래 묵은 뿌리줄기 덩어리는 가운데 부분이 목질화●되고 가장자리에만 잎과 꽃이 나는 경향이 있으므로 눈이 달려 있지 않고 퇴화된 부분은 과감하게 잘라 낸다. 건강한 눈들이 붙어 있는 뿌리줄기 서너 개를 새로운 한 덩어리 단위로 만들어 튤립 상자에 담는다(가을에 심으려고 들여온 튤립들이 담겨 있던 검은색 플라스틱 상자를 이럴 때 요긴하게 쓴다).</t>
  </si>
  <si>
    <t>보라색 창포 꽃과 뿌리 줄기를 확대한 사진</t>
  </si>
  <si>
    <t>꽃창포 뿌리 나눔 작업</t>
  </si>
  <si>
    <t>꽃창포의 뿌리 나눔 작업 사진</t>
  </si>
  <si>
    <t>이 글은 꽃창포 뿌리 나눔 작업에 대한 설명입니다. 꽃창포의 뿌리줄기는 계속해서 자라서 빠른 속도로 확산되므로, 주기적으로 제거하거나 다른 곳으로 옮겨야 합니다. 이러한 작업에는 옷장화를 입고 연못에 들어가 물을 빼야하고, 건강한 눈이 붙어 있는 뿌리줄기를 살피어 노출시켜야합니다.</t>
  </si>
  <si>
    <t>img1_26은 꽃창포의 뿌리 나눔 작업을 진행하고 있는 모습을 나타내는 사진입니다. 해당 사진은 굴삭기와 삽을 활용하여 뿌리줄기를 제거하는 과정과 건강한 눈들이 붙어 있는 뿌리줄기를 튤립 상자에 담는 모습을 포함하고 있을 수 있습니다.</t>
  </si>
  <si>
    <t>img1_27</t>
  </si>
  <si>
    <t>https://drive.google.com/uc?export=view&amp;id=1CQI7zgQAF9GuY2hG3QndKSOey5fa-knT</t>
  </si>
  <si>
    <t>(민족의 영웅) 안중근</t>
  </si>
  <si>
    <t>이토 히로부미 사망 모습을 그린 일본 신문의 풍자화. 총에 맞아 쓰러지는 이토의 그림자가 ‘계집 여’자 형상이다. 오사카 『곳케이신문』.</t>
  </si>
  <si>
    <t>간수들은 일본 정부와는 다른 의도에서 안중근에게 후의(厚意)를 베풀었던 듯하다. 이토 히로부미는 근대 일본이 낳은 세계적인 거물(巨物)이었다. 일본인 대다수가 신봉하는 신토(神道)는 죽은 이를 귀신으로 모신다. 일본에는 신토의 사찰인 신사가 헤아릴 수 없이 많다. 그중 상당수는 살아서 큰 업적을 세운 인물을 주신(主神)으로 삼는다. 이토는 에도시대에 무사 지위도 갖지 못했던 하층민 출신으로 일본의 초대 총리대신, 한국통감, 추밀원 의장 등을 역임했다. 일본 역사상 그와 비견될 정도로 신분이 수직상승한 사람은 도요토미 히데요시(豐臣秀吉)가 있을 뿐이다. 당시 일본인들은 당연히 이토를 모시는 신사도 만들어질 것으로 예상했다. 하지만 결과적으로 이토를 모시는 신사는 만들어지지 않았다. 그가 재물을 탐하고 여색(女色)을 밝히는 등 행실이 좋지 않아 귀족과 신사(紳士)를 자처하는 일본인들에게 밉보였기 때문이라는 것이 통설이다. 그는 수많은 첩을 거느렸으며 심지어 여승(女僧)까지 건드렸다고 한다.
 그렇지만 하층 신분 출신의 일본인들에게 이토는 신(神)과 같은 인물이었다. 이후 이토의 죽음에 관해 이야기할 때면, 안중근의 이름이 빠질 리 없었다. 평범한 일본인들에게는 안중근과 인연을 맺었다는 사실 자체가 충분히 기념할 만한 일이었다. 일본인 간수들이 안중근을 후대한 것은 동정이나 연민 때문이 아니라 경외감(敬畏感) 때문이었을 것이다. 그들은 안중근에게 기념이 될 만한 것을 받고자 했다. 한자 문화권에서 휘호(揮毫)는 가장 훌륭한 기념품이다. 과거 조선통신사가 일본을 방문했을 때에도 그들에게 휘호를 받으려 일본 전역에서 사람들이 몰려오곤 했다. 나이도 젊고 서예에 몰입한 적도 없었던 안중근의 글씨를 명필이라고 할 수는 없었다. 하지만 그의 글씨에는 서예에 조예가 없는 사람이라도 쉽게 알아볼 수 있는 장부의 기개(氣槪)가 넘쳐 흘렀다.
 [img1_27]
 이토 히로부미 사망 모습을 그린 일본 신문의 풍자화. 총에 맞아 쓰러지는 이토의 그림자가 ‘계집 여’자 형상이다. 오사카 『곳케이신문』.
 “법원과 감옥소의 일반 관리들이 내 손으로 쓴 필적을 기념하고자 비단과 종이 수백 장을 사 넣고 청구하므로 나는 부득이 자신의 필법이 능하지 못하고 또 남의 웃음거리가 될 것도 생각하지 못하고서 매일 몇 시간씩 글씨를 썼다.”205)</t>
  </si>
  <si>
    <t>이토 히로부미 사망 모습 그림</t>
  </si>
  <si>
    <t>이토 히로부미의 죽음, 일본인 간수들의 안중근 지지, 안중근의 서예</t>
  </si>
  <si>
    <t>이토 히로부미 사망 일러스트</t>
  </si>
  <si>
    <t>문서는 일본의 초대 총리와 한국 통감을 지냈던 이토 히로부미의 죽음을 논의하며, 그가 일본 사회의 낮은 계층에서 올라난 신분으로서 그를 존경하는 일본인들의 입장을 초점에 두고 있다. 그러나 안중근이 이토 히로부미를 암살한 후, 일본의 간수들이 안중근을 지지하고 그의 기록을 유지한 것이 주목됨. 문서는 또한 안중근이 어려운 시기에도 그의 글씨에 대한 자각몽과 자신의 글씨에 대한 이해를 유지한 방법을 묘사한다. 이를 통해 그가 법원과 감옥 관리들로부터 "휘호"로 간주되는 그의 글씨를 받고자 하는 관심을 이끌어냄으로써 그의 영향력과 그의 작품에 대한 가치를 입증한다.</t>
  </si>
  <si>
    <t>이 이미지는 일본의 초대 총리 이토 히로부미의 사망 장면을 그린 일본 신문의 풍자화를 보여준다. 이토가 총에 맞아 쓰러지는 모습을 그려 놓았고, 그의 그림자는 '계집 여자'의 형상을 띠고 있다. 이는 그의 실제 행동과 일치하는 점을 나타내며, 그의 행동은 일본 귀족과 신사들에게 비급적으로 여겨졌다.</t>
  </si>
  <si>
    <t>img1_28</t>
  </si>
  <si>
    <t>https://drive.google.com/uc?export=view&amp;id=1EnUrwTNvP7G5RzCxsMp3mZ2joR-IGhLB</t>
  </si>
  <si>
    <t>안중근 동상</t>
  </si>
  <si>
    <t>[img1_28]
 안중근 동상
 근대 이후의 인물 동상은 고대와 중세의 신상에 해당한다. 어떤 사람을 동상으로 만드는 것은 그에게 ‘영생불멸’의 신성을 부여하는 일이다.
 해방 직후 한국인들이 가장 먼저 세우고자 한 동상이 안중근 동상이었다.
 그러나 그의 동상 건립은 주로 정치적 이유 때문에 차일피일 미뤄지다가 이승만 동상이 남산에 선 이후인 1959년 5월에야 그 아래쪽에 건립되었다.
 현재의 동상은 2010년 10월 26일에 새로 건립된 것이다.</t>
  </si>
  <si>
    <t>안중근 동상 사진</t>
  </si>
  <si>
    <r>
      <rPr>
        <rFont val="Arial, sans-serif"/>
        <color rgb="FFFF00FF"/>
        <sz val="9.0"/>
      </rPr>
      <t>안중근 동상 건립</t>
    </r>
    <r>
      <rPr>
        <rFont val="Arial, sans-serif"/>
        <color rgb="FF000000"/>
        <sz val="9.0"/>
      </rPr>
      <t>, 연기, 재건립</t>
    </r>
  </si>
  <si>
    <t>안중근 동상 건립</t>
  </si>
  <si>
    <t>고대와 중세의 신상에 해당하는 동상은 특정 인물에게 '영생불멸'의 신성을 부여합니다. 이 점을 감안할 때, 해방 후 한국인들이 가장 먼저 세우고자 한 동상은 안중근 동상이었으나, 이는 정치적 이유로 계속 연기되었습니다. 안중근 동상은 결국 이승만 동상이 남산에 세워진 이후인 1959년에 그 아래에 건립되었고, 현재 우리가 보는 동상은 2010년에 새로 건립된 것입니다.</t>
  </si>
  <si>
    <t>안중근 동상 건립, 연기, 재건립</t>
  </si>
  <si>
    <t>이 이미지는 근대 이후의 인물 동상 중 한 명인 안중근의 동상을 나타내는 것으로 보입니다. 원래 1959년에 건립되었지만, 현재 보이는 동상은 2010년 10월 26일에 새롭게 세워진 것입니다. 이 동상은 '영생불멸'의 신성을 안중근에게 부여하는 의미를 가지고 있습니다.</t>
  </si>
  <si>
    <t>img1_29</t>
  </si>
  <si>
    <t>https://drive.google.com/uc?export=view&amp;id=1bvVrp1DP4P14vDQJaTvyVuHYa97Y5RWW</t>
  </si>
  <si>
    <t>(딱 한 번 읽고 바로 써먹는) 지식산업센터 투자</t>
  </si>
  <si>
    <t>그림 1 가산동 지식산업센터</t>
  </si>
  <si>
    <t>그림 1 ▶ 가산동 지식산업센터
 [img1_29]
 지식산업센터의 원래 명칭은 ‘아파트형공장’입니다. 우리나라는 토지가 넓지 않기 때문에 토지를 효율적으로 사용하고자 정부에서 여러 기업이 집합 건물에 입주할 수 있도록 허가를 내주었는데, 이것이 아파트형공장입니다. 최초의 아파트형공장은 1989년에 건설된 ‘인천주안공장’입니다. 그 이후 구로국가산업단지, 성수동 준공업지역, 안양 인덕원 주변 공업지역과 부천 및 성남 공업지역을 중심으로 퍼져나갔습니다. 아파트형공장이란 말 자체에서 지식산업센터가 원래 공장 중심이었다는 것을 알 수 있습니다. 서울은 더 이상 제조 공장의 신규 등록이 안 되는데, 유일하게 지식산업센터에서의 신규 등록은 가능합니다.</t>
  </si>
  <si>
    <t>가산동 지식산업센터 사진</t>
  </si>
  <si>
    <t>아파트형공장(originally known as 지식산업센터), 인천주안공장(최초의 아파트형공장), 서울 지식산업센터(제조 공장의 신규 등록 가능)</t>
  </si>
  <si>
    <t>가산동 지식산업센터 이미지</t>
  </si>
  <si>
    <t>원래 지식산업센터는 '아파트형공장'이라 불렸습니다. 토지 부족 문제를 해결하기 위해 여러 기업이 한 건물에 모여 들어갈 수 있게 정부가 허가한 시스템이 이 '아파트형공장'입니다. 1989년에 최초로 만들어진 '인천주안공장'을 시작으로 성수동, 안양, 부천, 성남 등에 퍼져나갔으며, 현재는 서울에서 제조 공장으로는 신규 등록이 불가능하지만 지식산업센터는 신규 등록이 가능합니다.</t>
  </si>
  <si>
    <t xml:space="preserve"> 이 이미지는 가산동에 위치한 지식산업센터를 보여줍니다. "아파트형공장"이라고도 불린 지식산업센터는 토지 이용 효율성을 위해 정부가 기업 집합 건물로 허가한 공간입니다. 제조 공장의 신규 등록이 허용되지 않는 서울에서 유일하게 신규 등록이 가능한 공간이기도 합니다.</t>
  </si>
  <si>
    <t>img1_30</t>
  </si>
  <si>
    <t>https://drive.google.com/uc?export=view&amp;id=1BEdLvSPDCuh9Q80KwtIJPjWoqZkxzEV5</t>
  </si>
  <si>
    <t>5~10세 아들 육아는 책읽기가 전부다</t>
  </si>
  <si>
    <t>초등 1학년 2학기 국어 교과서</t>
  </si>
  <si>
    <t>읽기 ‘덕’을 보는 첫 시기는 초등 1학년이다. 아이가 초등학교에 들어가면 공식적인 책인 ‘교과서’를 읽는다. 1학년은 학교생활에 적응하고 읽기와 쓰기에 익숙해지는 시기로 교과 내용이 어렵지 않다. 책을 꾸준히 읽은 아이에게 교과서는 ‘학교에서 읽는 그림책’에 가깝다. 잠깐, 1학년 2학기 국어 교과서 ‘사자의 지혜’를 엿보자. 책의 형태만 다르지 글 구성이 비슷하다. ‘어, 할 만한데?’, ‘생각보다 쉽잖아’ 생각하며 자신감을 가진다.
 [img1_30]
 초등 1학년 2학기 국어 교과서</t>
  </si>
  <si>
    <t>대국민 건강정보 질 평가 도구 개발보고 사진</t>
  </si>
  <si>
    <r>
      <rPr>
        <rFont val="Arial, sans-serif"/>
        <color rgb="FFFF00FF"/>
        <sz val="9.0"/>
      </rPr>
      <t>초등 1학년 읽기능력, 교과서</t>
    </r>
    <r>
      <rPr>
        <rFont val="Arial, sans-serif"/>
        <color rgb="FF000000"/>
        <sz val="9.0"/>
      </rPr>
      <t>, 학습적응기</t>
    </r>
  </si>
  <si>
    <t>초등 1학년 읽기능력을 기르기 위한 교과서</t>
  </si>
  <si>
    <t>초등 1학년 국어 교과서 이미지</t>
  </si>
  <si>
    <t xml:space="preserve"> 이 문장은 초등학교 1학년이 읽기 능력을 기르는 중요한 시기임을 설명하고 있습니다. 아이들이 공식적인 책인 교과서를 처음 읽기 시작하며, 학교생활에 적응하고 읽기와 쓰기에 익숙해지는 시기입니다. 교과서는 꾸준히 책을 읽은 아이들에게 '학교에서 읽는 그림책'처럼 보일 수 있으며, 교과 내용은 그다지 어렵지 않아 아이들이 자신감을 가질 수 있습니다.</t>
  </si>
  <si>
    <t>초등 1학년 읽기능력, 교과서, 학습적응기</t>
  </si>
  <si>
    <t>이미지는 초등 1학년의 국어 교과서 '사자의 지혜'를 나타냅니다. 이 교과서는 아이가 학교생활에 적응하고, 읽기와 쓰기를 시작하는 과정에서 중요한 역할을 합니다. 책에는 읽기 '덕'을 쌓는데 도움이 되는 내용이 가득합니다.</t>
  </si>
  <si>
    <t>img1_31</t>
  </si>
  <si>
    <t>https://drive.google.com/uc?export=view&amp;id=1egCll8S_9U6RDjxvWDtJFGWuFOHF1bfe</t>
  </si>
  <si>
    <t>나만의 도슨트, 루브르 박물관</t>
  </si>
  <si>
    <t>대 루카스 크라나흐, &lt;성 안나와 성 모자&gt;, 1516</t>
  </si>
  <si>
    <t>크라나흐, 리브리, 뒤러의 &lt;성 안나와 성 모자&gt;
 대 루카스 크라나흐의 작품부터 볼까요?
 [img1_31]
 대 루카스 크라나흐, &lt;성 안나와 성 모자&gt;, 1516
 할머니가 아기를 안고 있고 옆에는 엄마가 있습니다. 아기는 할머니 품이 불편한지 엄마에게 안기려고 합니다. 인물의 표정을 살펴보면, 할머니는 어딘가 슬픈 얼굴입니다. 십자가에 못 박힐 손자의 운명을 알고 있는 것일까요? 마리아는 무표정입니다. 운명을 의연하게 받아들인 것처럼 말이죠. 한편 예수는 보통의 아기와 크게 다르지 않은 모습으로 그려져 자연스러운 느낌을 줍니다.
 그림 속 배경은 특별할 것이 없는 전형적인 시골입니다. 멀리 보이는 교회가 작품의 주제를 암시하는 듯합니다. 궁정화가 대 루카스 크라나흐는 크게 튀거나 모나지 않은, 자연스러운 구성으로 성 안나와 성모, 아기 예수를 표현했습니다.</t>
  </si>
  <si>
    <t>나무 앞의 할머니, 마리아, 예수님 그림</t>
  </si>
  <si>
    <t>지롤라모 다이 리브리, 〈성 안나와 성 모자〉, 1510-1518</t>
  </si>
  <si>
    <r>
      <rPr>
        <rFont val="Arial, sans-serif"/>
        <color rgb="FF000000"/>
        <sz val="9.0"/>
      </rPr>
      <t xml:space="preserve">루카스 크라나흐의 작품 '성 안나와 성 모자' </t>
    </r>
    <r>
      <rPr>
        <rFont val="Arial, sans-serif"/>
        <color rgb="FFFF0000"/>
        <sz val="9.0"/>
      </rPr>
      <t>분석</t>
    </r>
  </si>
  <si>
    <t>크라나흐의 작품 '성 안나와 성 모자'</t>
  </si>
  <si>
    <t xml:space="preserve"> 주제는 루카스 크라나흐의 작품 '성 안나와 성 모자'에 대한 분석이다. 작품 속에는 성 안나, 마리아, 아기 예수의 세 인물이 등장하며, 각각의 표정과 반응이 그들의 내적 상태나 운명을 암시하고 있다. 배경은 전형적인 시골 풍경으로 그려져 있으며, 멀리 있는 교회는 작품의 종교적 주제를 부각시킨다.</t>
  </si>
  <si>
    <t>작품 속에는 성 안나, 마리아, 아기 예수의 세 인물이 등장. 각각의 표정과 반응이 그들의 내적 상태나 운명을 암시함</t>
  </si>
  <si>
    <t>루카스 크라나흐의 작품 '성 안나와 성 모자' 분석</t>
  </si>
  <si>
    <t>주제는 루카스 크라나흐의 작품 '성 안나와 성 모자'에 대한 분석이다. 작품 속에는 성 안나, 마리아, 아기 예수의 세 인물이 등장하며, 각각의 표정과 반응이 그들의 내적 상태나 운명을 암시하고 있다. 배경은 전형적인 시골 풍경으로 그려져 있으며, 멀리 있는 교회는 작품의 종교적 주제를 부각시킨다.</t>
  </si>
  <si>
    <t>이 img는 대 루카스 크라나흐가 그린 '성 안나와 성 모자'라는 작품입니다. 그림에는 할머니가 아기를 안고 있는 모습과 그 옆에 있는 엄마의 모습이 묘사되어 있습니다. 배경은 별다른 특징 없는 시골이며 먼 곳에서 교회가 보입니다.</t>
  </si>
  <si>
    <t>img1_32</t>
  </si>
  <si>
    <t>https://drive.google.com/uc?export=view&amp;id=1dXuKlK0wr5J0V82kNRtrdXo-U17cgK0P</t>
  </si>
  <si>
    <t>소더비가 사랑한 책들</t>
  </si>
  <si>
    <t>2021년 빅토리아 앤 앨버트 뮤지엄에서 열린 〈기기묘묘한 앨리스〉전. © Gettyimages</t>
  </si>
  <si>
    <t>영국에서는 틈만 나면 《이상한 나라의 앨리스》와 관련한 전시회가 열린다. 지난 2021년에도 빅토리아 앤 앨버트 뮤지엄(Victoria and Albert Museum)에서는 〈기기묘묘한 앨리스(Alice: Curiouser and curiouser)〉라는 이름의 전시회가 열렸는데, 팬데믹에도 불구하고 매시간 예약 표가 매진될 정도로 인기를 끌었다. 영국인 친구와 이 전시회 이야기를 나누다 알게 된 사실인데, 영국에서 앨리스를 주제로 한 전시회는 무조건 성공한다는 공식이 있다고 한다. 믿거나 말거나.
 영국이야 이 동화가 창작된 고향이라고 치고, 다른 나라는 어떨까? 아마도 앨리스가 전 세계에서 사랑받는 콘텐츠라는 점은 의문의 여지가 없는 것 같다. 《이상한 나라의 앨리스》가 번역되지 않은 나라가 얼마나 있을까? 〈기기묘묘한 앨리스〉 전시회에서는 이 고전이 무려 175개의 다른 언어로 번역되었다고 소개했다. 책을 읽어 보지는 않았더라도 최소한 파란 드레스에 하얀 에이프런을 두른 노랑 머리 소녀 앨리스의 모습을 모르는 사람은 없을 것이다.
 [img1_32]
 2021년 빅토리아 앤 앨버트 뮤지엄에서 열린 〈기기묘묘한 앨리스〉전.
 ⓒ Gettyimages</t>
  </si>
  <si>
    <t>빅토리아 앤 앨버트 뮤지엄에 전시된 앨리스의 기묘한 모습들 사진</t>
  </si>
  <si>
    <t>영국 앨리스 전시회 인기, 앨리스 세계적 콘텐츠, 기기묘묘한 앨리스 175개 언어 번역</t>
  </si>
  <si>
    <t>앨리스 전시의 사진</t>
  </si>
  <si>
    <t>이 글은 영국에서 앨리스에 대한 전시회가 종종 개최되며, 그 인기가 대단한 것을 언급하고 있습니다. "기기묘묘한 앨리스"라는 전시회는 2021년에 개최되었고, 팬데믹에도 불구하고 예약 표가 매진되는 인기를 보였습니다. 또한, 앨리스가 세계적인 콘텐츠로서 본 작품이 175개의 다른 언어로 번역되었다는 것을 알 수 있습니다.</t>
  </si>
  <si>
    <t>이 사진은 2021년에 열린 빅토리아 앤 앨버트 뮤지엄의 '기기묘묘한 앨리스' 전시회 사진입니다. 이 전시회는 팬데믹에도 불구하고 인기를 끌었으며, 사진은 그 전시회를 담은 것입니다. 전 세계에서 사랑받는 콘텐츠인 '이상한 나라의 앨리스'를 주제로 한 전시회의 사진이라고 볼 수 있습니다.</t>
  </si>
  <si>
    <t>img1_33</t>
  </si>
  <si>
    <t>https://drive.google.com/uc?export=view&amp;id=1IxvPVxg5dK-DEw62qZI0UUdXotdkT64T</t>
  </si>
  <si>
    <t>사기, 2천 년의 비밀</t>
  </si>
  <si>
    <t>[img1_33]
 대(大)와 궁(弓)을 따른다는 말은 이 두 글자가 합쳐져서 만들어진 글자가 이(夷)라는 뜻이다. 
 『설문해자주(說文解字注)』는 동이(東夷)를 긍정적으로 설명하고 있다.
 오직 동이만 대(大)를 따르는데, 대(大)는 사람이다. 이(夷)의 풍속은 어진데(仁), 어진 자는 장수한다. 군자가 죽지 않는 나라가 있다. 생각건대 하늘은 크고, 땅도 크고, 사람 또한 크다. 크다는 것은 사람의 형상을 본뜬 것이다.[惟東夷从大 大 人也 夷俗仁 仁者壽 有君子不死之國 按天大 地大 人亦大 大象人形]</t>
  </si>
  <si>
    <t>설문해자 내용이 나타난 사진</t>
  </si>
  <si>
    <t>그림2 『설문해자』의 이(夷) 관련 내용</t>
  </si>
  <si>
    <t>동이의 풍속, 대와 궁의 의미</t>
  </si>
  <si>
    <t>동이의 풍속과 크기</t>
  </si>
  <si>
    <t>설명적으로 표현되는 동이는 군자들이 죽지 않는 나라라고 알려져 있으며, 그들은 크다는 기댓값을 따른다. 이 문장에서 크다는 것은 대(大)라는 글자로 표현되며, 이는 사람을 의미한다. 따라서 동이는 패륜을 따르며, 이는 어질다는 의미로 상대방을 장수하게 한다.</t>
  </si>
  <si>
    <t>주어진 문장은 동이, 즉 동쪽의 사람들의 풍속과 그들의 크기를 설명한다. 동이들의 풍속은 어진(仁)이라는 덕목을 띠며, 그들이 크다는 것은 하늘과 땅처럼 넓고 광대함을 의미한다. 이들의 대(大) 특성 때문에 이들을 대리하고 존경하는 나라가 있다는 것이다.</t>
  </si>
  <si>
    <t>img1_35</t>
  </si>
  <si>
    <t>https://drive.google.com/uc?export=view&amp;id=1B5sP6Wq9FxE02vw_-a_e_nILbFY3D4QN</t>
  </si>
  <si>
    <t>마을버스로 세계여행</t>
  </si>
  <si>
    <t>안데스의 가파른 절벽에서 희생된 사람들을 추모하는 시설</t>
  </si>
  <si>
    <t>[img1_35]
 ●● 안데스의 가파른 절벽에서 희생된 사람들을 추모하는 시설.
 열심히 계곡을 내려가는데, 길가에 빼곡하게 들어선 십자가들이 눈에 띄었다. 처음엔 페루의 국교가 가톨릭이다 보니 ‘이 사람들, 신앙심이 아주 깊구나. 이렇게 경치 좋은 곳에 십자가까지 세워 놓다니.’ 하고 생각했다. 나중에 안 사실이지만 안데스산맥은 가파르고 험해서 ‘죽음의 도로’라고 불리는 산길이 많았다. 자동차가 추락하는 일이 많아 그렇게 부른다고 했다. 그리고 길가 절벽 끝에 세워진 십자가는 낭떠러지로 떨어져 죽은 사람들을 추모하는 것이었다. 공포감에 떨며 지나온 그 길이 ‘죽음의 도로’ 중 한 곳이었던 것이다.</t>
  </si>
  <si>
    <t>위에 십자가가 있는 추모하는 시설 사진</t>
  </si>
  <si>
    <r>
      <rPr>
        <rFont val="Arial, sans-serif"/>
        <color rgb="FFFF00FF"/>
        <sz val="9.0"/>
      </rPr>
      <t>안데스 절벽 십자가</t>
    </r>
    <r>
      <rPr>
        <rFont val="Arial, sans-serif"/>
        <color rgb="FF000000"/>
        <sz val="9.0"/>
      </rPr>
      <t>, 죽음의 도로 추모</t>
    </r>
  </si>
  <si>
    <t>안데스의 희생자 추모 시설</t>
  </si>
  <si>
    <t>이 텍스트는 페루의 안데스 산맥에서 볼 수 있는 가파른 절벽에 세워진 십자가들에 관한 이야기입니다. 처음에는 이들 십자가들이 가톨릭 신자들의 깊은 신앙을 나타내는 것으로 생각했지만, 이후 이를 '죽음의 도로'라고 부르는 위험한 산길에서 사망한 사람들을 추모하기 위해 세워진 것임을 알게 되었습니다. 이 법적인 경로는 그 극도의 위험성 때문에 자주 자동차 사고가 발생하는 곳이었습니다.</t>
  </si>
  <si>
    <t>안데스 절벽 십자가, 죽음의 도로 추모</t>
  </si>
  <si>
    <t xml:space="preserve"> 이미지는 안데스 산맥의 가파른 절벽에서 사망한 사람들을 기리기 위한 십자가를 보여주고 있습니다. 페루 가톨릭 신도들의 신앙심을 반영한 것으로 처음에는 해석되었지만, 실제로는 안데스 산맥의 가파르고 위험한 길로 인해 많은 사람들이 목숨을 잃어 이를 추모하는 몇몇 "죽음의 도로" 사고 현장에 세워진 것입니다. 또한, 이것은 해당 지역에 대한 공포감을 상징하고 있습니다.</t>
  </si>
  <si>
    <t>img1_36</t>
  </si>
  <si>
    <t>https://drive.google.com/uc?export=view&amp;id=1bOQTOwtB_Qs-S939Fg6bMgzgXg27D4xv</t>
  </si>
  <si>
    <t>그를 만나면 그곳이 특별해진다</t>
  </si>
  <si>
    <t>자연의 일부가 된 구엘 공원 산책로</t>
  </si>
  <si>
    <t>조경과 건축의 구분이 의미 없고, 땅 자체가 건축인 구엘 공원은 구석구석이 이러한 가우디의 설계를 바탕으로 만들어졌다. 그가 건축을 자연과 조화시키는 방식, 디자인을 자연으로부터 차용한 것을 보고 종종 그를 ‘아르누보Art Nouveau✸✸✸ 건축가’라고 말하는 사람이 있으나 이는 잘못된 것이다. 아르누보 건축은 식물이나 동물의 표면적 형태를 모티프로 장식화하는 것에 비해 가우디의 건축은 눈에 보이는 것을 넘어 그 속에 내재된 질서를 자연에 근접시키고자 하였다. 자연을 담고자 하는 그의 수법은 그것을 이론이나 공식으로 파악하는 과학자의 것이라기보다 직관에 의해 파악하고 직접 손으로 만들어내는 장인의 것에 가깝다. 그것은 필연적으로 감각에 의존하게 되고 수많은 도전과 실패를 통해서만 습득이 가능한 것이다.
 천재적 재능에도 불구하고 철저한 금욕생활로 작업에만 몰두한 가우디는 성당에서 미사를 마치고 나오던 길에 전차에 치여 1926년, 74세로 생을 마감하였다. 전차 운전사는 그의 지저분한 옷차림을 보고 그를 노숙자로 여겨 아무런 조치도 취하지 않고 그냥 지나쳐버렸다. 주변에 있던 사람들이 그를 병원으로 데려가고자 택시를 잡으려 했으나 역시 노숙인으로 여긴 기사들에 의해 승차 거부를 당하였다. 우여곡절 끝에 주변 병원에 이르렀으나 다시 차림새로 진료 거부를 당하고, 의식이 없는 그를 사람들은 빈민 병원에 두고 가버린다. 이후 겨우 의식을 회복한 가우디가 간호사에게 자신의 이름을 밝히자 모두들 놀라며 그의 지인들에게 급히 연락하게 된다. 제대로 된 병원으로 가자는 친구들에게 이미 기분이 상할 대로 상한 가우디는 가난한 사람들 곁에 있다가 생을 마감하는 게 좋겠다고 말하며 그곳에 남기로 하였다. 가우디가 그곳에서 생을 마감한 후, 그를 친 전차 운전사와 승차를 거부한 택시기사들은 모두 구속되고, 치료를 거부한 병원은 유족들에게 배상금을 지급하게 되었다. 이 씁쓸하고 안타까운 소식에 바르셀로나는 한없는 비탄과 추모에 빠졌으며 수많은 문상행렬이 이어졌다. 그의 유해는 그가 설계한 사그라다 파밀리아 성당 지하 묘지에 안장되었다.
 [img1_36]
 자연의 일부가 된 구엘 공원 산책로</t>
  </si>
  <si>
    <t>나무 줄기처럼 생긴 기둥들로 이루어진 구엘 공원의 산책로 사진</t>
  </si>
  <si>
    <r>
      <rPr>
        <rFont val="Arial, sans-serif"/>
        <color rgb="FFFF00FF"/>
        <sz val="9.0"/>
      </rPr>
      <t>가우디의 건축 방식과 구엘 공원</t>
    </r>
    <r>
      <rPr>
        <rFont val="Arial, sans-serif"/>
        <color rgb="FF000000"/>
        <sz val="9.0"/>
      </rPr>
      <t>, 가우디의 죽음과 추모.</t>
    </r>
  </si>
  <si>
    <t>구엘 공원의 자연과 건축물</t>
  </si>
  <si>
    <t>이 문장은 유명한 건축가 가우디의 건축 방식을 설명하며, 그의 작품 중 하나인 구엘 공원이 건축과 자연을 한데 묶는 그의 방식을 반영하고 있다. 또한, 가우디의 슬픈 죽음에 대해서도 고찰하고 있으며, 그가 죽은 후의 반응과 그의 유해가 안치된 곳에 대해서 설명하고 있다. 이러한 모든 이야기는 가우디의 업적을 부각시키고 그의 유산을 기리는 내용을 담고 있다.</t>
  </si>
  <si>
    <t>가우디의 건축 방식과 구엘 공원, 가우디의 죽음과 추모.</t>
  </si>
  <si>
    <t>주어진 텍스트는 가우디의 공원 구엘에 대한 설명입니다. 이미지는 이 공원의 산책로를 나타내는 것으로 예상됩니다. 이 공원은 자연과 건축이 하나로 묶인 곳으로, 가우디의 자연에 근접한 설계 원리를 잘 보여주는 곳입니다.</t>
  </si>
  <si>
    <t>img1_37</t>
  </si>
  <si>
    <t>https://drive.google.com/uc?export=view&amp;id=1wDOCit3ap9AGewQDaQOs8Y_n0YRK8jK7</t>
  </si>
  <si>
    <t>(메타버스를 바르게 사용하는 아이로 만드는) 초등 디지털 루틴의 힘</t>
  </si>
  <si>
    <t>➊ 무한의 계단 게임 화면 (출처-㈜엔플라이스튜디오)
 ➋ 마인크래프트 시작 화면 (출처-Mojang studios)
 ➌ 마인크래프트 속 ‘내 월드’에 만든 집과 정원 (출처-Mojang studios)</t>
  </si>
  <si>
    <t>마인크래프트는 아이들 사이에선 일명 ‘마크’로 통하는 샌드박스 게임sandbox game입니다. 샌드박스 게임이란 모래놀이처럼 높은 자유도를 기반으로 유저가 자유롭게 플레이 패턴을 바꿀 수 있는 게임인데요. 네모난 블록으로 이루어진 3차원 세계 속에서 모험을 즐기는 재미가 쏠쏠합니다. 이 게임의 판매량은 2억 3,000만 장 이상으로, 단일 게임으로는 역대 가장 많이 팔린 게임입니다(2021년 기준). 사용자는 무려 1억 4,000만 명이 넘습니다. 늘 2,000명이 넘는 유저가 동시에 접속하여 게임을 즐기고 있고요. 규모가 상당히 크지요? 그만큼 재미있다는 이야기입니다.
 [img1_37]
 ➊ 무한의 계단 게임 화면 (출처-㈜엔플라이스튜디오)
 ➋ 마인크래프트 시작 화면 (출처-Mojang studios)
 ➌ 마인크래프트 속 ‘내 월드’에 만든 집과 정원 (출처-Mojang studios)</t>
  </si>
  <si>
    <t>무한의 계단, 마인크래프트 게임 사진</t>
  </si>
  <si>
    <t>➊ 무한의 계단 게임 화면 (출처-㈜엔플라이스튜디오) ➋ 마인크래프트 시작 화면 (출처-Mojang studios) ➌ 마인크래프트 속 ‘내 월드’에 만든 집과 정원 (출처-Mojang studios)</t>
  </si>
  <si>
    <t>마인크래프트, 높은 자유도 가진 게임, 가장 많이 팔린 게임, 1억 4,000만 명 사용자</t>
  </si>
  <si>
    <t>마인크래프트 게임의 스크린샷</t>
  </si>
  <si>
    <t>마인크래프트는 샌드박스 게임으로, 높은 자유도를 통해 유저가 플레이 패턴을 자유롭게 변경할 수 있는 게임입니다. 3차원 세계가 네모난 블록으로 구성되어 있으며, 2021년 기준으로 2억 3,000만 장 이상 팔려 가장 많이 팔린 단일 게임입니다. 또한, 사용자 수는 1억 4,000만 명이 넘고, 항상 2,000명 이상이 동시에 게임을 즐기고 있습니다.</t>
  </si>
  <si>
    <t xml:space="preserve"> "Img1_37"은 마인크래프트라는 샌드박스 게임의 스크린샷을 나타낸다. 그림에는 게임의 시작 화면과 플레이어가 만든 '내 월드'의 집과 정원이 포함되어 있다. 이 게임은 사용자가 자유롭게 플레이 패턴을 바꿀 수 있는 세계에서 블록을 사용해 모험을 즐기는 것을 특징으로 한다.</t>
  </si>
  <si>
    <t>img1_38</t>
  </si>
  <si>
    <t>https://drive.google.com/uc?export=view&amp;id=1OEhiTAlvHDR-5khWFvjBiS48roM7gj6f</t>
  </si>
  <si>
    <t>알쏭달쏭 고래 100문 100답</t>
  </si>
  <si>
    <t>왼쪽 에스키모가 잡은 어린 북극고래. 입을 벌린 채 등을 아래로 해서 누워 있다. 윗턱에 기다란 수염판이 보인다.
 오른쪽 포획된 범고래가 입을 벌리자 강한 이빨이 보인다. 이런 이빨이 이빨고래의 특징이다.</t>
  </si>
  <si>
    <t>수염고래와 이빨고래의 본질적인 차이는 이빨이 있느냐 없느냐이다. 수염고래는 수염이 있고, 이빨고래는 이빨이 있다(“고래 이빨은 몇 개일까?”와 “고래 수염은 무엇일까?” 참고). 수염고래는 대부분 이빨이 없다. 자궁 속 태아 시기에 이빨 싹을 갖지만 태어나기 전에 모두 흡수된다. 이런 특징은 먹는 행동의 기본적인 차이 때문에 나타난다. 수염고래는 주로 떼지어 다니는 작은 동물들을 먹으며, 한꺼번에 많은 먹이생물을 삼킨다. 이빨고래는 한 마리의 먹이생물을 사냥하여 먹는다. 하지만 화석으로 남아있는 수염고래 중 일부는 이빨이 있으며, 아마 수염도 있었을 것으로 보인다. 해부학적인 차이는 흔히 먹는 행위와 상관이 있는데 두개골 구조가 대표적이다. 수염고래는 부리(rostrum)를 형성하는 두개골 뼈가 버팀벽으로 눈 위아래에서 강화되어 있으나, 이빨고래는 눈 위에만 버팀벽이 있다. 이런 변형을 흔히 경통에 망원경을 끼워넣는 데 비유하여 두개골의 텔레스코핑(telescoping)이라고 한다(“고래의 두개골은 왜 다른 포유류와 다를까?” 참고).
 [img1_38]
 왼쪽 에스키모가 잡은 어린 북극고래. 입을 벌린 채 등을 아래로 해서 누워 있다. 윗턱에 기다란 수염판이 보인다.
 오른쪽 포획된 범고래가 입을 벌리자 강한 이빨이 보인다. 이런 이빨이 이빨고래의 특징이다.
 두 목의 차이는 음향 능력에서도 볼 수 있다. 이빨고래는 능동적인 수중 음파탐지기(sonar)를 쓴다. 먹이생물에 반사되어 돌아오는 고주파수의 소리를 내는 것이다. 반면 수염고래는 능동적으로 소리를 내어 먹이생물의 위치를 알아내는 능력이 없다고 알려져 있다.</t>
  </si>
  <si>
    <t>어린 북극고래의 수염과 범고래의 이빨 사진</t>
  </si>
  <si>
    <t>왼쪽: 에스키모가 잡은 어린 북극고래. 입을 벌린 채 등을 아래로 해서 누워 있다. 윗턱에 기다란 수염판이 보인다. 오른쪽: 포획된 범고래가 입을 벌리자 강한 이빨이 보인다. 이런 이빨이 이빨고래의 특징이다.</t>
  </si>
  <si>
    <t>수염고래 이빨고래 차이, 음향능력, 해부학적 차이</t>
  </si>
  <si>
    <t>북극고래의 수염판과 범고래의 이빨 사진</t>
  </si>
  <si>
    <t>이 내용은 수염고래와 이빨고래의 차이를 설명합니다. 수염고래와 이빨고래의 가장 큰 차이는 수염과 이빨의 유무이며, 이는 먹이를 취득하는 방식과 관련이 있습니다. 구조적인 차이는 두개골에서도 볼 수 있으며, 또한 두 종류의 고래가 각자 보유한 음향 탐지 기술에도 큰 차이가 있습니다. 이빨고래는 반사된 소리를 통해 먹이를 찾지만, 수염고래는 능동적인 소리 방출능력이 없다고 알려져 있습니다.</t>
  </si>
  <si>
    <t>제공된 이미지는 한편에서는 에스키모가 잡은 어린 북극고래의 윗턱에 있는 기다란 수염판을 보여주고, 다른 한편에서는 포획된 범고래가 입을 벌릴 때 나타나는 강한 이빨을 보여줍니다. 이 이미지를 통해 구별적으로 수염고래와 이빨고래의 주요 구분 특징을 보여줍니다.</t>
  </si>
  <si>
    <t>img1_40</t>
  </si>
  <si>
    <t>https://drive.google.com/uc?export=view&amp;id=1DHm2A9AFSV2jmbyhHvPDSrdQ3nFgZSEM</t>
  </si>
  <si>
    <t>결국엔, 그림</t>
  </si>
  <si>
    <t>제가 그린 크라운 포인트 풍경</t>
  </si>
  <si>
    <t>“내 눈에는 저 멀리 강 너머의 풍경이 거의 보이지 않는데, 당신은 어떻게 저 먼 곳까지 세밀하게 보고 그림을 그릴 수 있나요?” 전날 그려둔 세밀한 풍경을 보더니 할머니는 뭔가 이상하다는 생각을 하신 것 같았습니다. 저는 사실은 어제 미리 스케치를 해두었고 오늘은 채색만 하고 있다고 말씀을 드렸습니다. 그랬더니 할머니는 그제야 의문이 풀렸다는 듯 큰 소리로 웃으셨습니다. 그리고는 본인이 직접 땄다는 블루베리와 체리를 저에게 먹어보라고 권하고는 그 자리를 떠났습니다. 그때 저에게 과일을 건네주면서 ‘특별한 예술가를 위한 작은 선물’이라고 하셨습니다. 그 순간만큼은 예술을 사랑하는 어느 분으로부터 감히 ‘특별한 예술가’라는 칭호를 얻게 된 것입니다. 정말 잊을 수 없는 추억입니다.
 [img1_40]
 제가 그린 크라운 포인트 풍경
 그림을 그리는 행위는 우리에게 예기치 못한 선물을 가져다줍니다. 저는 조금은 느린 여행이 그런 선물을 받을 기회를 넓혀 준다고 생각합니다. 해외여행을 하다 보면 짧은 시간 안에 많은 것을 보고 오겠다는 욕심으로 주요 관광지 중심으로 좌표 찍듯 인증하고 돌아오는 경우가 있습니다. 물론 이런 여행도 나쁜 것은 아닙니다. 하지만 천천히 하는 여행이 많은 곳을 보고 느끼는 감동보다 더 깊은 감동을 가져다줍니다. 저는 스케치 여행을 시작하고서부터는 천천히 하는 여행을 배웠습니다.</t>
  </si>
  <si>
    <t>멀리 이어지는 강줄기가 보이는 언덕에서 그린 크라운 포인트 그림</t>
  </si>
  <si>
    <t>여행러가 그림을 그리며 느린 여행의 가치를 설명함.</t>
  </si>
  <si>
    <t>그림가가 그린 풍경화 이미지</t>
  </si>
  <si>
    <t>여행 중인 사람이 어떤 길어른이에게 그림 그리는 솜씨를 칭찬받고, 그분이 직접 땄다는 블루베리와 체리를 선물로 받았다는 이야기를 시작으로, 그림 그리는 행위와 느린 여행이 어떻게 예기치 못한 선물을 주는지를 설명합니다. 천천히 하는 여행을 통해 많은 곳을 보고 느끼는 감동보다 더 깊은 감동을 얻을 수 있다고 주장합니다. 그리고 그는 스케치 여행을 통해 천천히 여행하는 방법을 배웠다고 합니다.</t>
  </si>
  <si>
    <t>이 이미지는 글 작성자인 예술가가 그린 풍경화를 나타냅니다. 작가의 생생한 경험과 그 시각을 대표하는 작품으로, 이야기 속 장면을 더욱 생동감 있게 보여줍니다. 이 풍경화는 작가의 여행에서 얻은 영감을 바탕으로 제작되었습니다.</t>
  </si>
  <si>
    <t>img2_1</t>
  </si>
  <si>
    <t>https://drive.google.com/uc?export=view&amp;id=1lvmffTLaxyYEt1VYrnMUjds8mQrUUOaD</t>
  </si>
  <si>
    <t>중국 군벌 전쟁</t>
  </si>
  <si>
    <t>신해혁명 직전 전국의 신군 부대 배치 현황.</t>
  </si>
  <si>
    <t>북양군을 청일ㆍ러일 전쟁 시절의 일본군과 비교해보자. 편제는 기병연대를 제외하고 거의 차이가 없었다. 그러나 북양군 1개 진의 인원수는 약 1만 2,000명으로 청일전쟁 때의 일본군보다 다소 많지만 러일전쟁 때 1만 8,000명 정도였던 일본군 상비 사단의 약 60퍼센트에 불과했다. 일본이 러시아와의 전쟁을 앞두고 1896년과 1899년 두 차례에 걸쳐 사단 전투력을 대폭 증강했기 때문이다. 만약 청일전쟁 당시의 일본군과 싸운다면 북양군은 조잡하고 명중률도 별로 좋지 않은 영국제 스나이더 엔필드 단발식 소총과 무라타 18년식 소총, 70mm 구경의 구식 청동 대포를 사용하는 일본군을 간단하게 제압했을 것이다. 러일전쟁 때의 일본군과 비교해도 장비 면에서는 손색이 없었다. 그러나 중국은 대규모 예비군을 동원할 수 없고 현대전을 수행한 경험이 없는 데다 병참 능력이 결여되었다. 따라서 러일전쟁에서 일본군이 보여준 대륙 작전을 수행하기는 거의 불가능했다. 종합적으로 평가한다면 북양군의 수준은 10여 년 전의 일본군은 뛰어넘었지만 일본은 그사이에 ‘넘사벽’의 존재가 되었다.
 [img2_1]
 신해혁명 직전 전국의 신군 부대 배치 현황.</t>
  </si>
  <si>
    <t>신해혁명 직전 전국의 신군 부대 배치 현황 지도</t>
  </si>
  <si>
    <t>신해혁명 직전 전국의 신군 부대 배치 현황. 지린-제23진, 펑톈-제3진, 제20진, 제2혼성협, 융핑-제3혼성협, 베이징-제1진, 제6진, 제1혼성협, 톈진-제4진, 바오딩-제2진, 타이위안-제43혼성협, 지난-제5진, 시안-제39혼성협, 신양-제29혼성협, 쉬저우-제13혼성협, 난징-제9진, 제13혼성협, 청두-제17진, 제33혼성협, 우창-제8진, 제21혼성협, 안칭-제31혼성협, 항저우-제21진, 제23혼성협, 난창-27혼성협, 창사-제25혼성협, 푸저우-제10진, 광저우-제26진, 구이린-제25진, 쿤밍-제19진</t>
  </si>
  <si>
    <t>북양군과 일본군 비교, 병력 상황, 전투력 차이</t>
  </si>
  <si>
    <t>신해혁명 전 북양군 배치도</t>
  </si>
  <si>
    <t>이 글은 청일전쟁 및 러일전쟁 시기의 북양군과 일본군을 비교하고 있습니다. 평가에 따르면 북양군은 청일전쟁 시기의 일본군 보다는 더 강했으나, 러일전쟁 시기의 일본군에 비해서는 전투력에서 뒤떨어졌습니다. 이 차이는 일본이 전쟁을 앞두고 병력을 대폭 강화했기 때문입니다. 북양군은 장비 면에서는 러일전쟁때의 일본군과 비슷했지만, 대규모 예비군 동원이 불가능하고, 현대전 수행 경험과 병참 능력이 부족했기 때문에 일본과의 전쟁에는 취약점이 있었습니다.</t>
  </si>
  <si>
    <t>이 사진은 신해혁명이 일어나기 직전의 전국 신군 부대 배치 현황을 나타냅니다. 이 표는 특히 북양군의 위치를 보여주며, 이는 청일ㆍ러일 전쟁 시절의 일본군과 비교를 통해 이해할 수 있습니다. 따라서, 이 이미지는 북양군의 군사적 위치와 중요성에 대한 중요 정보를 제공합니다.</t>
  </si>
  <si>
    <t>img2_11</t>
  </si>
  <si>
    <t>https://drive.google.com/uc?export=view&amp;id=1DHZbYBqrHWO3WJjaE5ksCVI-0uBDeAM_</t>
  </si>
  <si>
    <t>역사 삼국지</t>
  </si>
  <si>
    <t>1-6 한나라의 최대 영토(한무제 시기) 및 흉노의 분열.</t>
  </si>
  <si>
    <t>결국 기원후 48년, 다시 남흉노와 북흉노로 분열되었다. 북흉노는 원래 근거지인 몽골고원을 지배했고, 남흉노는 북흉노에 밀려 남쪽으로 내려갔다. 후한은 남흉노 세력을 받아들여 북쪽 변경에 거주하도록 했다. 이후 남흉노 세력은 북흉노와 오환, 선비 등 북방 유목민들이 한나라 변경을 침략해올 때마다 화살받이 또는 용병부대로 활용되었다. 남흉노는 점차 북쪽 변경에서 남쪽으로 거주 지역을 넓혀나갔지만 후한의 지배에서 벗어나지는 못했다.
 북흉노는 기원후 91년의 금미산 전투로 큰 타격을 입었다. 그리고 중요하게는, 이후로 역사책에서 자취를 감추었다. 사라진 그들의 행방에 대해서는 이런저런 가설이 존재하는데, 4세기 무렵 갑자기 유럽에 출현해 게르만족의 대이동을 야기한 훈족이 바로 북흉노라는 주장이 광범위한 지지를 얻고 있다. 이를 ‘흉노와 훈 동족설’이라고 한다. 이 학설에 따르면, 중국 사서에서 사라진 북흉노는 대거 서쪽으로 이동했으며, 기원후 158년 무렵 중앙아시아에 이르렀고, 350년 이후 어느 시점에 흑해와 카스피해 북쪽, 즉 러시아 초원에 도착했다.
 [img2_11]
 1-6 한나라의 최대 영토(한무제 시기) 및 흉노의 분열.
 후한 말에는 남흉노 선우 어부라於扶羅와 좌현왕 거비去卑가 황건의 난으로 혼란한 사이 이름을 드러냈다. 이들은 황건적의 잔여 세력과 연합하여 각지를 약탈하기도 하고, 일부는 장안을 탈출해 낙양으로 향하는 헌제를 호종하는 데 참여하기도 했다. 하지만 정사건 소설이건 삼국지에서 이들은 엑스트라나 다름없다.
 그러나 국경 안쪽에 살면서 점점 중국 내지로 거주지를 확대해간 흉노는 이후 ‘한漢’이라는 나라를 세우고, 낙양까지 쳐들어가 황제를 생포하고 사마씨가 세운 서진을 멸망시켰다. 앞서 『삼국지평화』의 결말을 이야기하며 소개한 ‘유연’이 세운 나라가 바로 ‘한’이다. 이를 시작으로 중국 화북에는 선비의 여러 부족과 저, 강 등 각기 다른 북방 민족이 몰려들어 앞다투어 나라를 세우고 싸우는, 이른바 십육국시대가 열렸다.</t>
  </si>
  <si>
    <t>분열된 흉노 지도</t>
  </si>
  <si>
    <t>흉노(48년 분열) → 북흉노, 남흉노(무위)</t>
  </si>
  <si>
    <t>흉노의 분열, 위치 변화, 세력 변동, 국가 건설</t>
  </si>
  <si>
    <t>한나라와 흉노의 영토 분포도</t>
  </si>
  <si>
    <t>기원후 48년에 흉노는 남흉노와 북흉노 두 집단으로 분열되었습니다. 북흉노는 가설에 따르면, 중국에서 사라지고 중앙아시아와 러시아 초원으로 이동하여 유럽에 출현했을 것이며, 일부는 게르만족의 대이동을 야기한 훈족과 동족일 가능성이 있습니다. 한편, 남흉노는 후한의 지배하에 남쪽으로 이동하여 '한'이라는 나라를 건설했고, 이후 십육국 시대의 시작을 알렸습니다.</t>
  </si>
  <si>
    <t>이 이미지는 한나라의 최대 영토와 흉노의 분열을 도식화한 지도다. 한나라의 확장된 영토와 흉노 부족의 분열 위치를 명확히 보여주며, 그 시기의 지정학적 특징을 객관적으로 나타낸다. 이 지도는 사라진 북흉노, 남쪽으로 이동한 남흉노, 그리고 그들의 영토 변화를 이해하는데 도움을 준다.</t>
  </si>
  <si>
    <t>img001_001</t>
  </si>
  <si>
    <t>https://drive.google.com/uc?export=view&amp;id=1J6LgCiMI0Aqs6_z6NcgF0yDOsGs7MIkN</t>
  </si>
  <si>
    <t>침대 위의 세계사</t>
  </si>
  <si>
    <t>투탕카멘의 3단 접이식 간이침대</t>
  </si>
  <si>
    <r>
      <rPr>
        <rFont val="Arial, sans-serif"/>
        <color rgb="FF000000"/>
        <sz val="9.0"/>
      </rPr>
      <t xml:space="preserve">- 앞1
    이집트의 소년 왕 </t>
    </r>
    <r>
      <rPr>
        <rFont val="Arial, sans-serif"/>
        <b/>
        <color rgb="FF0000FF"/>
        <sz val="9.0"/>
      </rPr>
      <t>투탕카멘의 무덤</t>
    </r>
    <r>
      <rPr>
        <rFont val="Arial, sans-serif"/>
        <color rgb="FF000000"/>
        <sz val="9.0"/>
      </rPr>
      <t xml:space="preserve">(기원전 14세기)에서는 가장 오래된 것으로 알려진 </t>
    </r>
    <r>
      <rPr>
        <rFont val="Arial, sans-serif"/>
        <b/>
        <color rgb="FF0000FF"/>
        <sz val="9.0"/>
      </rPr>
      <t>여행용 침대와 3단 접이식 침대</t>
    </r>
    <r>
      <rPr>
        <rFont val="Arial, sans-serif"/>
        <color rgb="FF000000"/>
        <sz val="9.0"/>
      </rPr>
      <t xml:space="preserve">가 나왔다.(1) 훨씬 만들기 쉬웠던 2단 접이식 침대는 그보다 오래전부터 사용되고 있었다. 투탕카멘의 여행용 침대는 Z자 형태로 접을 수 있었고 왕을 위해 특별히 제작되었던 듯하다. 제작 과정에서 시행착오가 있었는지 경첩 근처에 사용 흔적이 없는 장인들이 뚫어놓은 여분의 구멍이 남아 있다. 나무 침대 프레임에는 구리합금으로 만든 원통 모양 부품 위에 사자 다리 네 개가 붙어 있고 리넨실로 짠 매트가 깔려 있다. </t>
    </r>
    <r>
      <rPr>
        <rFont val="Arial, sans-serif"/>
        <b/>
        <color rgb="FF0000FF"/>
        <sz val="9.0"/>
      </rPr>
      <t>정교하게 만들어진 가벼운 간이침대였다</t>
    </r>
    <r>
      <rPr>
        <rFont val="Arial, sans-serif"/>
        <color rgb="FF000000"/>
        <sz val="9.0"/>
      </rPr>
      <t>. 고대 가구를 연구하는 건축가 니시모토 나오코(Nishimoto Naoko)는 이 침대 디자인을 두고 “태생 자체가 시적(詩的)”이라고 묘사했다.</t>
    </r>
  </si>
  <si>
    <t>투탕카멘의 3단 접이식 간이침대 사진</t>
  </si>
  <si>
    <t>이집트 투탕카멘 왕의 여행용 접이식 침대</t>
  </si>
  <si>
    <t>투탕카멘의 여행용 접이식 침대</t>
  </si>
  <si>
    <t>이집트의 투탕카멘 왕의 무덤에서는 가장 오래된 여행용 침대와 3단 접이식 침대가 발견되었습니다. 이 침대는 Z자형으로 접힐 수 있었고, 구리합금과 사자 다리 모양 부품, 리넨실로 짠 매트 등을 이용하여 제작되었습니다. 특히 독특한 디자인에 대해 건축가 니시모토 나오코는 "시적인 태생"이라고 설명했습니다.</t>
  </si>
  <si>
    <t>이미지는 이집트의 소년 왕 투탕카멘의 여행용 침대를 보여줍니다. 이 침대는 Z자 형태로 접을 수 있었으며, 나무 프레임에 사자 다리네 개가 붙어있고 리넨실로 짠 매트가 깔려 있습니다. 따라서, 이는 고대 이집트에서 제작된 가벼운 간이침대를 나타냅니다.</t>
  </si>
  <si>
    <t>img001_002</t>
  </si>
  <si>
    <t>https://drive.google.com/uc?export=view&amp;id=1O0T1-WAHNKlNMtGP2Scv6jJiAod7fFtv</t>
  </si>
  <si>
    <t>암환자가 뭐 어때서</t>
  </si>
  <si>
    <r>
      <rPr>
        <rFont val="Arial, sans-serif"/>
        <color rgb="FF000000"/>
        <sz val="9.0"/>
      </rPr>
      <t xml:space="preserve">- 앞1
</t>
    </r>
    <r>
      <rPr>
        <rFont val="Arial, sans-serif"/>
        <b/>
        <color rgb="FF0000FF"/>
        <sz val="9.0"/>
      </rPr>
      <t>전원주택</t>
    </r>
    <r>
      <rPr>
        <rFont val="Arial, sans-serif"/>
        <color rgb="FF000000"/>
        <sz val="9.0"/>
      </rPr>
      <t>으로 이사 온 이후에는 퇴근 후면 항상 아내와 아이들과 함께하였는데, 아파트에서는 경험하지 못했던 많은 새로운 일들을 통해 많은 새로운 추억을 남길 수 있었다. 원래 사람의 기억은 새로운 공간, 새로운 행동들이 오래 남기 마련이다. 그래서 낯선 곳에서의 여행의 기억은 항상 오랫동안 남아 있다.</t>
    </r>
  </si>
  <si>
    <t>눈이 쌓인 2층 전원 주택 사진</t>
  </si>
  <si>
    <t>전원주택 이사, 새로운 추억, 새로운 공간과 행동의 기억</t>
  </si>
  <si>
    <t>전원주택 이사 후 새로운 추억</t>
  </si>
  <si>
    <t xml:space="preserve"> 이 문장은 주인공이 전원주택으로 이사한 후 아파트에서는 경험하지 못했던 새로운 일들을 통해 아이들과 함께 많은 추억을 만들었다는 내용을 담고 있습니다. 여기에는 사람의 기억이 새로운 공간이나 새로운 행동을 통해 더욱 오래 남는다는 이론이 녹아 있습니다. 따라서, 여행이나 집을 이사하는 등의 새로운 경험이 사람의 기억에 오래도록 남는 이유를 설명하고 있습니다.</t>
  </si>
  <si>
    <t>이 문장은 주인공이 전원주택으로 이사를 가서 경험한 새로운 일들과 그로 인해 얻은 새로운 추억에 대해 이야기하고 있습니다. 아파트에서는 경험하지 못한 일들을 통해 가족들과의 소중한 추억을 쌓게 된 것이라 말하고 있습니다. 마지막으로, 이는 사람의 기억에서 새로운 공간과 행동이 더욱 많이 남아있는 것을 설명하면서, 따라서 가족들과 함께한 이 여행의 기억도 오래 남아있을 것이라는 것을 시사하고 있습니다.</t>
  </si>
  <si>
    <t>img001_003</t>
  </si>
  <si>
    <t>https://drive.google.com/uc?export=view&amp;id=1F6je-q-EkJKgVPVyblUOiSxRz0LWIKaP</t>
  </si>
  <si>
    <t>몰입의 완성</t>
  </si>
  <si>
    <r>
      <rPr>
        <rFont val="Arial, sans-serif"/>
        <color rgb="FF000000"/>
        <sz val="9.0"/>
      </rPr>
      <t xml:space="preserve">- 앞1
3. 결정하기. 그녀는 자신의 영향력을 증폭하기 위해 몇몇 열린 창을 닫아야 했다. 그래서 각각의 </t>
    </r>
    <r>
      <rPr>
        <rFont val="Arial, sans-serif"/>
        <b/>
        <color rgb="FF0000FF"/>
        <sz val="9.0"/>
      </rPr>
      <t>메모를 ‘진행, 위임, 폐기’</t>
    </r>
    <r>
      <rPr>
        <rFont val="Arial, sans-serif"/>
        <color rgb="FF000000"/>
        <sz val="9.0"/>
      </rPr>
      <t>라는 세 범주 중 하나에 넣기로 결정했다.</t>
    </r>
  </si>
  <si>
    <t>세 개의 포스트잇에 진행, 위임, 폐기라고 적힌 모습 그림</t>
  </si>
  <si>
    <t xml:space="preserve">그녀의 영향력 증폭, 창 닫기, 메모 분류 결정 </t>
  </si>
  <si>
    <t>영향력 증폭 전략</t>
  </si>
  <si>
    <t>이 문장은 그녀가 자신의 영향력을 늘리기 위해 어떤 행동을 해야했는지를 설명하고 있습니다. 그녀는 몇몇 열려있는 창을 닫는 것으로 영향력을 증폭시키기로 결정하였고, 모든 메모들을 '진행, 위임, 폐기'라는 세가지 범주 중 하나로 분류하기로 했습니다. 그래서 이것은 그녀의 행동과 그에 따른 메모 관리 방식에 대한 결정을 보여주는 문장입니다.</t>
  </si>
  <si>
    <t>이 문장은 그녀의 영향력을 증폭하기 위한 결정을 표현하고 있습니다. 그녀가 열려있는 몇몇 창을 닫기로 한 것은 그녀의 집중력과 효율성을 높이기 위한 전략입니다. '진행, 위임, 폐기'라는 세 범주는 그녀의 행동 계획을 배열하는 방법을 보여줍니다.</t>
  </si>
  <si>
    <t>img001_004</t>
  </si>
  <si>
    <t>https://drive.google.com/uc?export=view&amp;id=100-yewCaxT9-j2UsgpnLCyaPejeTdQyO</t>
  </si>
  <si>
    <t>스카이 레이싱</t>
  </si>
  <si>
    <r>
      <rPr>
        <rFont val="Arial, sans-serif"/>
        <color rgb="FF000000"/>
        <sz val="9.0"/>
      </rPr>
      <t xml:space="preserve">- 앞1
세계를 홀린 예술_평창 하늘을 수놓은 드론
- 뒤1
2018년 2월 9일, 밤하늘에 LED를 탑재한 1,218대의 드론이 날아올랐다. </t>
    </r>
    <r>
      <rPr>
        <rFont val="Arial, sans-serif"/>
        <b/>
        <color rgb="FF000000"/>
        <sz val="9.0"/>
      </rPr>
      <t>거대한 원 다섯 개</t>
    </r>
    <r>
      <rPr>
        <rFont val="Arial, sans-serif"/>
        <color rgb="FF000000"/>
        <sz val="9.0"/>
      </rPr>
      <t xml:space="preserve">를 만들며 </t>
    </r>
    <r>
      <rPr>
        <rFont val="Arial, sans-serif"/>
        <b/>
        <color rgb="FF0000FF"/>
        <sz val="9.0"/>
      </rPr>
      <t>오륜기를 그린 드론은 평창 올림픽</t>
    </r>
    <r>
      <rPr>
        <rFont val="Arial, sans-serif"/>
        <color rgb="FF000000"/>
        <sz val="9.0"/>
      </rPr>
      <t>의 화려한 시작을 알렸다. 더욱 놀라운 사실은 단 한 명의 조종사가 수많은 드론을 제어했다는 사실이다. 드론 기술의 발달을 보여주는 멋진 사례다.</t>
    </r>
  </si>
  <si>
    <t>평창 올림픽에서 드론으로 오륜기를 만든 사진</t>
  </si>
  <si>
    <r>
      <rPr>
        <rFont val="Arial, sans-serif"/>
        <color rgb="FFFF00FF"/>
        <sz val="9.0"/>
      </rPr>
      <t>평창 올림픽의 LED 드론 쇼</t>
    </r>
    <r>
      <rPr>
        <rFont val="Arial, sans-serif"/>
        <color rgb="FF000000"/>
        <sz val="9.0"/>
      </rPr>
      <t>, 단일 조종사 조작</t>
    </r>
  </si>
  <si>
    <t>평창 올림픽의 드론 쇼</t>
  </si>
  <si>
    <t>2018년 평창 올림픽에서는 1,218대의 LED를 탑재한 드론이 밤하늘에 날아올라 매우 인상적인 시각적 효과를 선보였습니다. 드론들이 거대한 원 다섯 개를 만들며 오륜기를 그려 이 독특한 쇼는 평창 올림픽의 시작을 알렸습니다. 또한 이 모든 드론을 단 한 명의 조종사가 제어하였다는 것은 놀라운 드론 기술의 발전을 보여줍니다.</t>
  </si>
  <si>
    <t>평창 올림픽의 LED 드론 쇼, 단일 조종사 조작</t>
  </si>
  <si>
    <t>2018년 2월 9일, 평창 올림픽 개막식에서 LED가 탑재된 1,218대의 드론이 하늘에 올라가 원 다섯 개를 만들며 오륜기를 그렸다.이 화려한 드론쇼는 단 한 명의 조종사에 의해 제어되었고, 드론 기술의 발전을 잘 보여준다.</t>
  </si>
  <si>
    <t>img001_005</t>
  </si>
  <si>
    <t>https://drive.google.com/uc?export=view&amp;id=1vJCF_KiQeMumAPHnsviFNa7rdGnepwTt</t>
  </si>
  <si>
    <t>(조선의 과학을 발전시킨) 질문쟁이들</t>
  </si>
  <si>
    <r>
      <rPr>
        <rFont val="Arial, sans-serif"/>
        <color rgb="FF000000"/>
        <sz val="9.0"/>
      </rPr>
      <t>- 앞1~2
드디어 한숨을 쉰 김정호는 이 목판본 지도에 〈대동여지도〉라는 이름을 붙였습니다.
〈</t>
    </r>
    <r>
      <rPr>
        <rFont val="Arial, sans-serif"/>
        <b/>
        <color rgb="FF0000FF"/>
        <sz val="9.0"/>
      </rPr>
      <t>대동여지도</t>
    </r>
    <r>
      <rPr>
        <rFont val="Arial, sans-serif"/>
        <color rgb="FF000000"/>
        <sz val="9.0"/>
      </rPr>
      <t>〉는 전국을 22층으로 나누어 22권의 책으로 만들어졌습니다. 한 권을 펼치면 한 층이 나오는 병풍식이었습니다. 22권의 책을 전부 펼치면 조선전도가 한 눈에 들어올 수 있게 했지요. 전부 펼친 〈대동여지도〉는 가로 3.9미터 세로 6.7미터에 달했습니다.
- 뒤1~3
하지만 책으로 접어 넣으면 크기는 가로 20센티미터 세로 30센티미터로 들고 다니기에도 편리했습니다.
〈대동여지도〉는 동서 80리, 남북 120리를 한 면에 넣어 총 227면으로 만들어졌습니다.
지도의 범례에는 눈금을 그려 ‘한 칸은 10리’ ‘한 면은 세로 120리, 가로 80리’, 한 칸에 사선을 그어 ‘14리’라고 축척도 표시했습니다. 지도에서의 거리가 실제로는 얼마나 되는지를 알려주기 위해서였습니다.</t>
    </r>
  </si>
  <si>
    <t>대동여지도 그림</t>
  </si>
  <si>
    <r>
      <rPr>
        <rFont val="Arial, sans-serif"/>
        <color rgb="FF000000"/>
        <sz val="9.0"/>
      </rPr>
      <t>김정호, 대동여지도</t>
    </r>
    <r>
      <rPr>
        <rFont val="Arial, sans-serif"/>
        <color rgb="FFFF0000"/>
        <sz val="9.0"/>
      </rPr>
      <t>, 22권, 22층, 병풍식, 조선전도, 크기, 범례, 축척</t>
    </r>
  </si>
  <si>
    <t>〈대동여지도〉의 작성방식과 특징</t>
  </si>
  <si>
    <t>대동여지도라는 이름이 붙여진 이 지도는 김정호가 작품명을 붙여 완성한 것입니다. 한국 전역을 22층으로 나누어 22권의 책으로 제작되었으며, 이는 병풍식으로 설계되어, 조선의 전체 지도를 한눈에 볼 수 있게 했습니다. 이 책을 펼치면 가로 3.9미터 세로 6.7미터의 크기가 되지만, 접으면 가로 20센티미터 세로 30센티미터의 크기로 작아진다. 이 지도는 범례와 축척을 사용하여 한 칸이 어느 정도의 거리를 나타내는지 실제 거리와 대응시켰습니다.</t>
  </si>
  <si>
    <t>김정호, 대동여지도, 22권, 22층, 병풍식, 조선전도, 크기, 범례, 축척</t>
  </si>
  <si>
    <t>〈대동여지도〉는 김정호가 전국을 22층으로 나누어 22권의 책으로 작성한 지도입니다. 병풍식으로 한 권을 펼치면 한 층이 나오며, 모든 책을 펼치면 가로 3.9미터, 세로 6.7미터의 크기로 조선전도를 한 눈에 볼 수 있습니다. 또한, 지도는 동서 80리, 남북 120리를 한 면에 넣어 총 227면으로 만들어졌고, 범례에는 축척을 표시하여 실제 거리를 알려주는 기능을 가지고 있습니다.</t>
  </si>
  <si>
    <t>img001_006</t>
  </si>
  <si>
    <t>https://drive.google.com/uc?export=view&amp;id=1qOZGpdnGpuqJ7SusUewnuyAG9mv434fX</t>
  </si>
  <si>
    <t>메타버스 트렌드 2025</t>
  </si>
  <si>
    <r>
      <rPr>
        <rFont val="Arial, sans-serif"/>
        <color rgb="FF000000"/>
        <sz val="9.0"/>
      </rPr>
      <t xml:space="preserve">- 앞1
그 후 교육 의료 등의 원격제어, 탐사 등 과학 목적으로 사용되리라 기대했지만, 고비용과 기술 호환성 등을 해결하지 못해 상용화에 성공하지 못했다. 최근 </t>
    </r>
    <r>
      <rPr>
        <rFont val="Arial, sans-serif"/>
        <b/>
        <color rgb="FF0000FF"/>
        <sz val="9.0"/>
      </rPr>
      <t>구글의 VR기기인 카드보드</t>
    </r>
    <r>
      <rPr>
        <rFont val="Arial, sans-serif"/>
        <color rgb="FF000000"/>
        <sz val="9.0"/>
      </rPr>
      <t>는 골판지 박스로 만들어 몇만 원대 이하 가격으로 소비자에게 다가갔다.</t>
    </r>
  </si>
  <si>
    <t>구글의 VR기기인 카드보드 사진</t>
  </si>
  <si>
    <r>
      <rPr>
        <rFont val="Arial, sans-serif"/>
        <color rgb="FF000000"/>
        <sz val="9.0"/>
      </rPr>
      <t xml:space="preserve">원격제어 실패, 고비용과 기술 호환문제, </t>
    </r>
    <r>
      <rPr>
        <rFont val="Arial, sans-serif"/>
        <color rgb="FFFF00FF"/>
        <sz val="9.0"/>
      </rPr>
      <t>구글 VR기기 카드보드 상용화</t>
    </r>
  </si>
  <si>
    <t>고비용 VR기기의 상용화 실패와 구글 카드보드의 성공</t>
  </si>
  <si>
    <t>이 문장은 원래 원격 제어, 교육, 의료, 탐사 등의 과학적 목적으로 사용되리라 기대했지만, 높은 비용과 기술 호환성 문제로 상용화에 실패한 기술에 대해 이야기하고 있습니다. 그러나 최근에는 구글이 VR 기기인 '카드보드'를 가볍고 싸게 만들어 소비자들에게 접근하는 방식을 선택하여 상용화에 도전하였다는 내용을 보여줍니다.</t>
  </si>
  <si>
    <t>원격제어 실패, 고비용과 기술 호환문제, 구글 VR기기 카드보드 상용화</t>
  </si>
  <si>
    <t>주어진 문장은 VR 기기의 상용화를 언급한다. 원래 VR 기기는 고비용과 호환성 문제 때문에 일반 소비자에게 흔히 사용되지 못했다. 그러나 구글이 골판지로 만들어 저렴한 가격에 판매한 카드보드는 소비자들에게 잘 받아들여졌다는 내용이다.</t>
  </si>
  <si>
    <t>img001_007</t>
  </si>
  <si>
    <t>https://drive.google.com/uc?export=view&amp;id=1wb7uHyiXoeMsvLzn_bCr8Z1wKUJKboLN</t>
  </si>
  <si>
    <r>
      <rPr>
        <rFont val="Arial, sans-serif"/>
        <color rgb="FF000000"/>
        <sz val="9.0"/>
      </rPr>
      <t xml:space="preserve">- 뒤1
</t>
    </r>
    <r>
      <rPr>
        <rFont val="Arial, sans-serif"/>
        <b/>
        <color rgb="FF0000FF"/>
        <sz val="9.0"/>
      </rPr>
      <t>테슬라 모델3</t>
    </r>
    <r>
      <rPr>
        <rFont val="Arial, sans-serif"/>
        <color rgb="FF000000"/>
        <sz val="9.0"/>
      </rPr>
      <t>(위 사진)의 배터리팩 위를 덮는 유리섬유 매트가 있었어요. 풀팬(full pan)과 배터리 사이에 들어가는 부품이었죠. 그런데 그것 때문에 생산라인 전체가 느려지고 있었어요. 저는 그때 배터리 공장의 생산라인에서 살다시피하고 있었기 때문에 그걸 고치자고 했죠. 모델3 생산라인 전체가 그 매트 때문에 밀리고 있었으니까요.</t>
    </r>
  </si>
  <si>
    <t>테슬라 모델3 사진</t>
  </si>
  <si>
    <t>테슬라 모델3 배터리팩 유리섬유 매트 문제</t>
  </si>
  <si>
    <t>테슬라 모델3의 배터리팩 유리섬유 매트</t>
  </si>
  <si>
    <t>테슬라 모델3의 배터리팩을 덮는 유리섬유 매트 때문에 차량 생산이 지연되었습니다. 이 부품은 풀팬과 배터리 사이에 들어가지만 이 과정에서 생산 라인이 느려지는 문제가 발생했습니다. 문제 해결을 위해 해당 부품의 수정이 이루어졌습니다.</t>
  </si>
  <si>
    <t>테슬라 모델3 자동차에 사용된 것으로, 배터리팩을 덮는 유리섬유 매트를 나타냅니다. 이 매트는 풀팬과 배터리 사이에 위치하는 부품이며, 생산 라인의 느려짐을 초래한 요인입니다. 따라서 이 이미지는 해당 문제를 해결하기 위한 시도를 묘사하고 있습니다.</t>
  </si>
  <si>
    <t>img001_008</t>
  </si>
  <si>
    <t>https://drive.google.com/uc?export=view&amp;id=1OqzWOlWVAEWOZNY1C_CAy9X-F91tlFYf</t>
  </si>
  <si>
    <t>궁리쟁이들</t>
  </si>
  <si>
    <r>
      <rPr>
        <rFont val="Arial, sans-serif"/>
        <color rgb="FF000000"/>
        <sz val="9.0"/>
      </rPr>
      <t xml:space="preserve">- 앞1
이렇게 압록강과 두만강에 </t>
    </r>
    <r>
      <rPr>
        <rFont val="Arial, sans-serif"/>
        <b/>
        <color rgb="FF0000FF"/>
        <sz val="9.0"/>
      </rPr>
      <t>4군과 6진</t>
    </r>
    <r>
      <rPr>
        <rFont val="Arial, sans-serif"/>
        <color rgb="FF000000"/>
        <sz val="9.0"/>
      </rPr>
      <t>이 세워졌고, 이곳에 사는 백성들이 늘어났습니다. 이 일로 조선은 두만강과 압록강 이남 지역으로 국경선을 확장할 수 있었습니다. 계속해서 조선 백성들을 괴롭히던 여진족의 침입 또한 막을 수 있었습니다.</t>
    </r>
  </si>
  <si>
    <t>4군 6진을 생각하는 세종대왕과 군대 그림</t>
  </si>
  <si>
    <t>조선의 국경선 확장과 여진족 방어</t>
  </si>
  <si>
    <t>조선의 국경 확장</t>
  </si>
  <si>
    <t>이 문장은 조선시대에 압록강과 두만강에 4군과 6진이 세워져 대량의 백성들이 이곳에 거주하게 되었음을 설명하고 있습니다. 이를 통해 조선은 두만강과 압록강 이남 지역으로 국경선을 확장할 수 있었고, 이는 여진족의 침입을 방어하는 데도 중요한 역할을 했다는 내용을 담고 있습니다.</t>
  </si>
  <si>
    <t>이 이미지는 4군과 6진이 세워진 압록강과 두만강을 나타냅니다. 그 결과, 조선은 국경선을 이들 강을 포함한 이남 지역으로 확장할 수 있었습니다. 추가로, 이러한 지리적 확장은 여진족의 침입을 막는 데도 도움이 되었습니다.</t>
  </si>
  <si>
    <t>img001_009</t>
  </si>
  <si>
    <t>https://drive.google.com/uc?export=view&amp;id=1_xRf9oDGlGgaimHUUqbhvckWsjUmkk-H</t>
  </si>
  <si>
    <r>
      <rPr>
        <rFont val="Arial, sans-serif"/>
        <color rgb="FF000000"/>
        <sz val="9.0"/>
      </rPr>
      <t xml:space="preserve">- 앞1
</t>
    </r>
    <r>
      <rPr>
        <rFont val="Arial, sans-serif"/>
        <b/>
        <color rgb="FF0000FF"/>
        <sz val="9.0"/>
      </rPr>
      <t>정조</t>
    </r>
    <r>
      <rPr>
        <rFont val="Arial, sans-serif"/>
        <color rgb="FF000000"/>
        <sz val="9.0"/>
      </rPr>
      <t xml:space="preserve">는 </t>
    </r>
    <r>
      <rPr>
        <rFont val="Arial, sans-serif"/>
        <b/>
        <color rgb="FF0000FF"/>
        <sz val="9.0"/>
      </rPr>
      <t>초계문신</t>
    </r>
    <r>
      <rPr>
        <rFont val="Arial, sans-serif"/>
        <color rgb="FF000000"/>
        <sz val="9.0"/>
      </rPr>
      <t>을 직접 가르치고, 직접 시험 문제를 내기도 했습니다. 무더위가 기승을 부리는 날에도 초계문신에게 가르칠 것을 먼저 연구하고, 땀을 뻘뻘 흘리며 좋은 문제를 내기 위해 책을 뒤지고, 붓을 놓지 않았지요.</t>
    </r>
  </si>
  <si>
    <t>초계문신을 직접 가르치는 정조 그림</t>
  </si>
  <si>
    <t>정조의 초계문신 교육 방식</t>
  </si>
  <si>
    <t>정조의 초계문신 교육 열정</t>
  </si>
  <si>
    <t>이 문장은 조선의 왕 정조가 어떻게 초계문신을 가르치는지에 대한 내용입니다. 정조는 교육을 매우 중요시하였으며, 직접 시험 문제를 내기도 했습니다. 또한 무더위에도 불구하고 교육자료를 준비하고, 좋은 문제를 만들기 위해 책을 찾아보며 노력한 것을 보여주고 있습니다.</t>
  </si>
  <si>
    <t>이미지는 정조의 교육에 대한 열정을 보여줍니다. 그는 무더운 날에도 여름방학자들을 짚고 가르치기 위해 먼저 공부를 하고, 심지어는 시험 문제를 출제하는 데 고민했습니다. 이 모든 것은 그의 지식 전파에 대한 노력을 보여줍니다.</t>
  </si>
  <si>
    <t>img001_010</t>
  </si>
  <si>
    <t>https://drive.google.com/uc?export=view&amp;id=1TFKgzTavfhfQiKYpdrid3Hkz1GPVq3lZ</t>
  </si>
  <si>
    <r>
      <rPr>
        <rFont val="Arial, sans-serif"/>
        <color rgb="FF000000"/>
        <sz val="9.0"/>
      </rPr>
      <t xml:space="preserve">- 앞1
이런 걱정 가득한 목소리가 새어 나올 때도, </t>
    </r>
    <r>
      <rPr>
        <rFont val="Arial, sans-serif"/>
        <b/>
        <color rgb="FF0000FF"/>
        <sz val="9.0"/>
      </rPr>
      <t>세종은 손에서 책을 놓지 않았습니다</t>
    </r>
    <r>
      <rPr>
        <rFont val="Arial, sans-serif"/>
        <color rgb="FF000000"/>
        <sz val="9.0"/>
      </rPr>
      <t>.</t>
    </r>
  </si>
  <si>
    <t>계속 책을 읽는 어린 세종 그림</t>
  </si>
  <si>
    <t>세종, 걱정 목소리에도 책 놓지 않음</t>
  </si>
  <si>
    <t>걱정의 목소리에도 책을 놓지 않는 세종</t>
  </si>
  <si>
    <t>세종의 고집스러운 학습 의지</t>
  </si>
  <si>
    <t>긴 설명 표기 오류</t>
  </si>
  <si>
    <t>세종, 걱정 목소리에도 책 놓지 않음 긴 설명: 세종이라는 인물이 있는 장면에서, 주변의 걱정스러운 분위기나 어떤 압박감에도 불구하고 그는 그의 책을 놓지 않았습니다. 즉, 세종이 어떤 상황에서도 학문에 대한 열정을 잃지 않은 것을 보여주고 있습니다.</t>
  </si>
  <si>
    <t>이 문장은 세종의 흔들림 없는 학습에 대한 열정을 드러냅니다. 걱정스런 목소리가 새어나와도 그는 책을 손에서 놓지 않았다는 점에서 그의 끈질긴 집중력과 학문에 대한 무한한 관심을 확인할 수 있습니다. 이로서, 이는 세종이 어떠한 상황에서도 지식을 추구하려는 강한 의지를 나타냅니다.</t>
  </si>
  <si>
    <t>QR코드</t>
  </si>
  <si>
    <t>img001_041</t>
  </si>
  <si>
    <t>https://drive.google.com/uc?export=view&amp;id=1I2oFsB3cIqIEyRXyvjV4yJzeHkY5-GPv</t>
  </si>
  <si>
    <t>빨강, 하양 그리고 완전한 하나</t>
  </si>
  <si>
    <r>
      <rPr>
        <rFont val="Arial, sans-serif"/>
        <color rgb="FF000000"/>
        <sz val="9.0"/>
      </rPr>
      <t xml:space="preserve">- 뒤 1~4
이 책에는 팝송 제목들이 시 제목 또는 시구에 적혀 있습니다.
팝송의 경우, 괄호 속에 영어로 원 제목을 표기하였습니다.
팝 가수의 경우도 괄호 속에 영어로 이름을 표기하였습니다.
이 책에서 언급한 모든 </t>
    </r>
    <r>
      <rPr>
        <rFont val="Arial, sans-serif"/>
        <b/>
        <color rgb="FF0000FF"/>
        <sz val="9.0"/>
      </rPr>
      <t>팝송</t>
    </r>
    <r>
      <rPr>
        <rFont val="Arial, sans-serif"/>
        <color rgb="FF000000"/>
        <sz val="9.0"/>
      </rPr>
      <t xml:space="preserve">은 </t>
    </r>
    <r>
      <rPr>
        <rFont val="Arial, sans-serif"/>
        <b/>
        <color rgb="FF0000FF"/>
        <sz val="9.0"/>
      </rPr>
      <t>위 QR코드</t>
    </r>
    <r>
      <rPr>
        <rFont val="Arial, sans-serif"/>
        <color rgb="FF000000"/>
        <sz val="9.0"/>
      </rPr>
      <t>를 통해 들어 보실 수 있습니다.</t>
    </r>
  </si>
  <si>
    <t>팝송 유튜브 플레이리스트 QR 코드</t>
  </si>
  <si>
    <r>
      <rPr>
        <rFont val="Arial, sans-serif"/>
        <color rgb="FF000000"/>
        <sz val="9.0"/>
      </rPr>
      <t>책에 팝송과 관련된 정보 포함, QR 코드</t>
    </r>
    <r>
      <rPr>
        <rFont val="Arial, sans-serif"/>
        <color rgb="FFFF0000"/>
        <sz val="9.0"/>
      </rPr>
      <t>를 사용한 노래 접근</t>
    </r>
  </si>
  <si>
    <t>책에 팝송과 관련된 정보 포함한 QR 코드</t>
  </si>
  <si>
    <t>팝송 듣기 QR코드</t>
  </si>
  <si>
    <t>이 책은 팝송 제목들이 시 제목 또는 시구에 포함되어 있고, 팝송과 가수의 원래 이름이 영어로 괄호 안에 표시되어 있다. 또한, 이 책에 언급된 모든 팝송은 제공된 QR 코드를 통해 들을 수 있다. 이는 독자가 곡에 대한 이해를 돕고, 문학 작품과 음악 사이의 연관성을 탐색하도록 설계되었다.</t>
  </si>
  <si>
    <t>책에 팝송과 관련된 정보 포함, QR 코드를 사용한 노래 접근</t>
  </si>
  <si>
    <t>이 이미지는 QR 코드를 나타냅니다. 이 책에서 언급된 팝송들을 들을 수 있게 연결되는 코드입니다. 이를 통해, 팝송 제목이나 가수 이름을 직접 검색하지 않아도 간편하게 서술된 팝송을 청취할 수 있습니다.</t>
  </si>
  <si>
    <t>img001_042</t>
  </si>
  <si>
    <t>https://drive.google.com/uc?export=view&amp;id=1RxPQZMn8VWh2-94vKsrUUOAcrh0xQfVR</t>
  </si>
  <si>
    <t>탁월한 생각은 어떻게 만들어지는가</t>
  </si>
  <si>
    <r>
      <rPr>
        <rFont val="Arial, sans-serif"/>
        <color rgb="FF000000"/>
        <sz val="9.0"/>
      </rPr>
      <t xml:space="preserve">- 앞2~4
- </t>
    </r>
    <r>
      <rPr>
        <rFont val="Arial, sans-serif"/>
        <b/>
        <color rgb="FF0000FF"/>
        <sz val="9.0"/>
      </rPr>
      <t>문제를 인지한다
- 해결책을 택한다
- 뭐라도 해본다</t>
    </r>
  </si>
  <si>
    <t>자연스러운 문제 해결 프로세스 그림</t>
  </si>
  <si>
    <t>문제를 인지한다, 뭐라도 해본다, 해결책을 택한다</t>
  </si>
  <si>
    <t>문제 인식, 해결책 선택, 행동 실행</t>
  </si>
  <si>
    <t>문제 해결 과정</t>
  </si>
  <si>
    <t>이는 어떤 문제를 직면했을 때의 일반적인 해결 과정을 나타냅니다. 먼저 문제를 제대로 인지하고 이해하는 단계를 거친 후, 다양한 해결책 중에서 가장 적절하다고 생각되는 해결책을 선택합니다. 그 후, 선택한 해결책을 실행하여 문제를 해결하려는 시도를 합니다.</t>
  </si>
  <si>
    <t>이 문장들은 일반적인 문제 해결 과정을 설명하고 있습니다. 먼저 문제를 인식하고, 가능한 해결책을 선정한 후, 선택한 해결책을 실행하려는 의도를 보여줍니다. 이로서 문제 해결 과정을 나타냅니다.</t>
  </si>
  <si>
    <t>img001_043</t>
  </si>
  <si>
    <t>https://drive.google.com/uc?export=view&amp;id=1Z1JekHaRdOQn8AmkfOAJuLO5FsTr07-s</t>
  </si>
  <si>
    <t>고양이 스트레스 상담소</t>
  </si>
  <si>
    <r>
      <rPr>
        <rFont val="Arial, sans-serif"/>
        <color rgb="FF000000"/>
        <sz val="9.0"/>
      </rPr>
      <t xml:space="preserve">- 뒤 5~6
</t>
    </r>
    <r>
      <rPr>
        <rFont val="Arial, sans-serif"/>
        <b/>
        <color rgb="FF0000FF"/>
        <sz val="9.0"/>
      </rPr>
      <t>냄새</t>
    </r>
    <r>
      <rPr>
        <rFont val="Arial, sans-serif"/>
        <color rgb="FF000000"/>
        <sz val="9.0"/>
      </rPr>
      <t xml:space="preserve">
고양이는 사람보다 10만 배 이상 후각이 예민해요. 그런 만큼 후각을 사용해 환경을 예감하고 수많은 </t>
    </r>
    <r>
      <rPr>
        <rFont val="Arial, sans-serif"/>
        <b/>
        <color rgb="FF0000FF"/>
        <sz val="9.0"/>
      </rPr>
      <t>냄새 속에서 집사의 냄새를 구분</t>
    </r>
    <r>
      <rPr>
        <rFont val="Arial, sans-serif"/>
        <color rgb="FF000000"/>
        <sz val="9.0"/>
      </rPr>
      <t>해요.</t>
    </r>
  </si>
  <si>
    <t>네컷 만화 그림 2</t>
  </si>
  <si>
    <t>1컷-아~아~ 목을 가다듬고 있는 사람 그림.
2컷-이렇게 하면? 이라고 말하며 머리에 가발을 쓰는 사람 그림.
3컷-고양이에게 엄마 왔다~라고 말하는 사람과 킁킁 냄새를 맡는 고양이 그림.
4컷-좌절하고 있는 사람 앞에 가발이 떨어져있고 뒤돌아 걸어가며 ‘왜 저러냥’이라고 말하는 고양이 그림</t>
  </si>
  <si>
    <t>고양이의 예민한 후각, 집사 냄새 구분</t>
  </si>
  <si>
    <t>고양이의 예민한 후각능력</t>
  </si>
  <si>
    <t>만화: 3유형 Alt + 2유형 Caption</t>
  </si>
  <si>
    <t>고양이의 후각은 사람보다 10만 배나 더 예민한 수준입니다. 이 부분 때문에 고양이는 다양한 냄새 속에서도 집사의 냄새를 쉽게 식별할 수 있습니다. 따라서, 그들은 후각을 이용하여 자신의 주변 환경을 인지하고 예측하는 능력을 가지고 있습니다.</t>
  </si>
  <si>
    <t>주어진 텍스트는 고양이의 후각에 대한 뛰어난 능력을 나타냅니다. 사람보다 10만 배 이상 더 예민한 능력을 통해 환경을 예감하고, 수많은 냄새 중에서도 주인의 냄새를 파악할 수 있습니다. 이 것은 고양이의 탁월한 감각 능력을 보여주는 것입니다.</t>
  </si>
  <si>
    <t>로고</t>
  </si>
  <si>
    <t>img001_044</t>
  </si>
  <si>
    <t>https://drive.google.com/uc?export=view&amp;id=1yDqoi7fOuRApbe2tbw4bd58MsWXm4UiI</t>
  </si>
  <si>
    <t>매달린 집</t>
  </si>
  <si>
    <r>
      <rPr>
        <rFont val="Arial, sans-serif"/>
        <color rgb="FF000000"/>
        <sz val="9.0"/>
      </rPr>
      <t xml:space="preserve">- 앞1~2
We acknowledge the support of the </t>
    </r>
    <r>
      <rPr>
        <rFont val="Arial, sans-serif"/>
        <b/>
        <color rgb="FF0000FF"/>
        <sz val="9.0"/>
      </rPr>
      <t>Canada Council for the Arts</t>
    </r>
    <r>
      <rPr>
        <rFont val="Arial, sans-serif"/>
        <color rgb="FF000000"/>
        <sz val="9.0"/>
      </rPr>
      <t xml:space="preserve">, which last year invested $154 million to bring the arts to Canadians throughout the country.
Nous remercions le </t>
    </r>
    <r>
      <rPr>
        <rFont val="Arial, sans-serif"/>
        <b/>
        <color rgb="FF0000FF"/>
        <sz val="9.0"/>
      </rPr>
      <t xml:space="preserve">Conseil des arts du Canada </t>
    </r>
    <r>
      <rPr>
        <rFont val="Arial, sans-serif"/>
        <color rgb="FF000000"/>
        <sz val="9.0"/>
      </rPr>
      <t>de son soutien. L'an dernier, le Conseil a investi 154 millions de dollars pour mettre de l'art dans la vie des Canadiennes et des Canadiens de tout le pays.</t>
    </r>
  </si>
  <si>
    <t>Conseil des arts du Canada, Canada Council for the Arts 로고 사진</t>
  </si>
  <si>
    <t>캐나다 예술위원회 지원, 154백만달러 투자, 예술 국민 전파</t>
  </si>
  <si>
    <t>캐나다 예술 위원회의 지원</t>
  </si>
  <si>
    <t>이 문장은 캐나다 예술위원회의 지원에 대한 감사의 표현과 그 위원회의 역할에 대해 언급하고 있습니다. 캐나다 예술위원회가 지난해 예술을 캐나다 전역의 사람들에게 전파하기 위해 총 154 백만 달러를 투자했다는 사실을 강조하고 있습니다. 이로써 예술위원회의 예술 촉진 및 지원 활동에 대한 정보를 알 수 있습니다.</t>
  </si>
  <si>
    <t>이 문장은 캐나다 예술 위원회의 지원에 대해 언급하고 있다. 이 위원회는 지난 해에 1억 5천 4백만 달러를 투자하여 캐나다 전역의 시민들에게 예술을 선보였다. 이것은 캐나다 예술 위원회의 노력을 보여주는 내용이다.</t>
  </si>
  <si>
    <t>img001_045</t>
  </si>
  <si>
    <t>https://drive.google.com/uc?export=view&amp;id=1T2Q7AUmEXJ3G4S0M0BcaojHOpjno7cnZ</t>
  </si>
  <si>
    <t>(진흥원)미래와 답</t>
  </si>
  <si>
    <r>
      <rPr>
        <rFont val="Arial, sans-serif"/>
        <color rgb="FF000000"/>
        <sz val="9.0"/>
      </rPr>
      <t xml:space="preserve">- 앞1~3
성공과 탁월함에 도달하는 과정은 매우 동태적 연결고리를 가지고 있다(Quinn, 1996). 그것은 </t>
    </r>
    <r>
      <rPr>
        <rFont val="Arial, sans-serif"/>
        <b/>
        <color rgb="FF0000FF"/>
        <sz val="9.0"/>
      </rPr>
      <t>강한 염원, 비전, 실험, 통찰력, 확신, 시너지, 통달</t>
    </r>
    <r>
      <rPr>
        <rFont val="Arial, sans-serif"/>
        <color rgb="FF000000"/>
        <sz val="9.0"/>
      </rPr>
      <t xml:space="preserve">이라는 과정을 통해 이루어진다.
이것은 실패에 대한 </t>
    </r>
    <r>
      <rPr>
        <rFont val="Arial, sans-serif"/>
        <b/>
        <color rgb="FF0000FF"/>
        <sz val="9.0"/>
      </rPr>
      <t>두려움, 망상, 공포, 슬럼프, 탈진</t>
    </r>
    <r>
      <rPr>
        <rFont val="Arial, sans-serif"/>
        <color rgb="FF000000"/>
        <sz val="9.0"/>
      </rPr>
      <t xml:space="preserve"> 등과 같은 부정적 기운에서 탈피할 때 가능해진다. 긍정적 확신으로 도전하며 도전을 통해 학습하자.
우리의 성공은, 아래 그림처럼 </t>
    </r>
    <r>
      <rPr>
        <rFont val="Arial, sans-serif"/>
        <b/>
        <color rgb="FF0000FF"/>
        <sz val="9.0"/>
      </rPr>
      <t>시도 단계, 불확실 단계, 변혁 단계</t>
    </r>
    <r>
      <rPr>
        <rFont val="Arial, sans-serif"/>
        <color rgb="FF000000"/>
        <sz val="9.0"/>
      </rPr>
      <t xml:space="preserve">를 거쳐 안정적 단계로 진입한다. 강한 염원과 비전을 가지고 새로운 시도와 실험을 추진하라! 그것을 통해 통찰력과 자기 확신이 생긴다. 지속적인 노력은 시너지와 숙달됨을 가져다주며, 마침내 </t>
    </r>
    <r>
      <rPr>
        <rFont val="Arial, sans-serif"/>
        <b/>
        <color rgb="FF0000FF"/>
        <sz val="9.0"/>
      </rPr>
      <t>탁월함</t>
    </r>
    <r>
      <rPr>
        <rFont val="Arial, sans-serif"/>
        <color rgb="FF000000"/>
        <sz val="9.0"/>
      </rPr>
      <t>이라는 대가의 경지에 이르게 해 준다.</t>
    </r>
  </si>
  <si>
    <t>〈그림 3〉 탁월함에 도달하는 동태적 경로를 활용하라.</t>
  </si>
  <si>
    <t>강한 염원 → 비전(환상) → 실험(공포: 불확실 단계) → 통찰력 → 확신 → 시너지(탈진: 변혁 단계) → 숙련 → 탁월함 → 강한 염원, 슬럼프 ← 실패 두려움(시도 단계)</t>
  </si>
  <si>
    <t>동태적 연결고리 중심 성공 달성 과정, 부정적 기운 극복, 긍정적 확신 도전, 시도-불확실-변혁 단계 거쳐 탁월함 도달</t>
  </si>
  <si>
    <t>성공과 탁월함 달성 과정 그림</t>
  </si>
  <si>
    <t>이 주제는 성공과 탁월함을 얻는 과정을 담고 있으며, 강한 염원, 비전, 실험, 통찰, 확신, 시너지, 숙달 등의 요소가 중요하다는 것을 명시하고 있습니다. 또한 긍정적 확신을 가지고 부정적인 요소와 대결해 상황을 극복할 때 성공으로 이어진다는 것을 강조하고 있습니다. 마지막으로, 성공은 시도하는 단계부터 불확실성을 넘어서 변혁하며 안정적 단계로 진입하고, 이 과정을 거치며 지속적인 노력을 통해 탁월함을 이룬다고 합니다.</t>
  </si>
  <si>
    <t>주어진 문장은 성공과 탁월함에 이르는 과정을 그린 그림을 설명하고 있다. 이 그림은 강한 염원, 비전, 실험, 통찰력, 확신, 시너지, 통달 등의 요소를 통해 이뤄지는 동태적 과정을 보여준다. 또한, 이 그림은 시도 단계, 불확실 단계, 변혁 단계를 거쳐 안정적 단계로 이르는 우리의 성공 과정을 나타낸다.</t>
  </si>
  <si>
    <t>img001_021</t>
  </si>
  <si>
    <t>https://drive.google.com/uc?export=view&amp;id=1xbF4FZnTN0AwOjC5evwhot2cWgFJu2oO</t>
  </si>
  <si>
    <t>50마리의 개로 본 세계의 역사</t>
  </si>
  <si>
    <r>
      <rPr>
        <rFont val="Arial, sans-serif"/>
        <color rgb="FF000000"/>
        <sz val="9.0"/>
      </rPr>
      <t xml:space="preserve">- 뒤 1
솔로이트스쿠인틀리(xoloitzcuintli)는 뷰티 콘테스트 우승견과는 다르다. </t>
    </r>
    <r>
      <rPr>
        <rFont val="Arial, sans-serif"/>
        <b/>
        <color rgb="FF0000FF"/>
        <sz val="9.0"/>
      </rPr>
      <t>우선 털이 전혀 없다. 머리 꼭대기에 모히칸 스타일로 솟은 털을 빼면 전체적으로 주름지고 검푸른 가죽 가방처럼 생겼다. 귀는 위성접시 같고, 꼬리는 들쥐 같으며, 입안 가득 비뚤비뚤 돋아있는 이빨은 군데군데 빠져 있다.</t>
    </r>
  </si>
  <si>
    <t>머리에만 털이 있는 솔로이트스쿠인틀리 그림</t>
  </si>
  <si>
    <t>뒤 1 솔로이트스쿠인틀리 특징, 외양 설명</t>
  </si>
  <si>
    <t>솔로이트스쿠인틀리 개의 특징</t>
  </si>
  <si>
    <t>뒤 1을 살펴보면, 솔로이트스쿴틀리라는 종의 개에 대해 설명하고 있습니다. 이 개는 털이 전혀 없으며, 머리 꼭대기에만 솟은 털이 있습니다. 또한, 귀가 위성접시처럼 크고, 꼬리는 들쥐 같으며, 이빨은 군데군데 빠져 있는 것이 특징입니다. 이러한 외양적 특징 때문에 뷰티 콘테스트에서 우승하는 전형적인 개와는 많이 다른 모습을 보입니다.</t>
  </si>
  <si>
    <t>솔로이트스쿠인틀리라는 종의 개는 털이 거의 없으며, 몸통은 주름지고 검푸른 가죽 가방처럼 생긴 외관을 가지고 있다. 그 외에도 귀는 위성 접시 모양과 비슷하며 꼬리는 들쥐를 연상케 한다. 입 안에는 비뚤어진 이빨이 많이 있지만 일부 이빨은 빠져있다.</t>
  </si>
  <si>
    <t>img001_022</t>
  </si>
  <si>
    <t>https://drive.google.com/uc?export=view&amp;id=1rgX0PP_J7Ed6eLHyON1XGTkkga_EiuOq</t>
  </si>
  <si>
    <t>집중력 천재 잠자는 뇌를 깨워라</t>
  </si>
  <si>
    <r>
      <rPr>
        <rFont val="Arial, sans-serif"/>
        <color theme="1"/>
        <sz val="9.0"/>
      </rPr>
      <t xml:space="preserve">- 앞 1
아래 주어진 </t>
    </r>
    <r>
      <rPr>
        <rFont val="Arial, sans-serif"/>
        <b/>
        <color rgb="FF0000FF"/>
        <sz val="9.0"/>
      </rPr>
      <t>모눈종이의 빈칸에 알맞은 숫자</t>
    </r>
    <r>
      <rPr>
        <rFont val="Arial, sans-serif"/>
        <color theme="1"/>
        <sz val="9.0"/>
      </rPr>
      <t>를 넣어 과제를 완성해 보자. 1번의 경우 1부터 36까지, 2번의 경우 1부터 64까지 모든 숫자가 연결되어 있어야 한다. 숫자는 오로지 왼쪽/오른쪽/위/아래로만 움직일 수 있으며 다음 칸이 그 앞 칸보다 정확히 1씩 증가해야 한다.</t>
    </r>
  </si>
  <si>
    <t>숫자와 빈 칸이 존재하는 6×6 모눈종이 그림</t>
  </si>
  <si>
    <t>모눈종이 숫자 채우기 과제 설명</t>
  </si>
  <si>
    <t>숫자 연결 놀이 문제</t>
  </si>
  <si>
    <t>이 문장은 모눈종이를 사용한 숫자 채우기 과제에 대한 설명입니다. 이 과제에서는 1번과 2번 모눈종이에 각각 1부터 36, 64까지의 숫자를 오로지 왼쪽, 오른쪽, 위, 아래로만 움직여서 이전 숫자보다 1씩 증가하는 순서로 채워야 합니다. 이를 통해 모든 숫자가 연속적으로 연결되도록 함을 요구하고 있습니다.</t>
  </si>
  <si>
    <t>img는 모눈종이 위에 숫자를 연결하는 놀이의 문제를 보여주고 있습니다. 1부터 36, 또는 1부터 64까지의 숫자를 연속적으로 차례대로 연결해야 하며, 이 때 방향은 오직 상하좌우만 가능합니다. 또한 다음 칸으로 넘어갈 때 숫자는 항상 이전 숫자보다 1이 더 커야 합니다.</t>
  </si>
  <si>
    <t>img001_023</t>
  </si>
  <si>
    <t>https://drive.google.com/uc?export=view&amp;id=1uIDkeQ9i80E2T9qimRjx6byFxDzVs3dD</t>
  </si>
  <si>
    <t>나는 잠자는 동안에도 해외주식으로 돈 번다</t>
  </si>
  <si>
    <r>
      <rPr>
        <rFont val="Arial, sans-serif"/>
        <color rgb="FF000000"/>
        <sz val="9.0"/>
      </rPr>
      <t>- 앞 1
큰 시장에 가야 선택권도 많고 좋은 물건도 많습니다.</t>
    </r>
    <r>
      <rPr>
        <rFont val="Arial, sans-serif"/>
        <b/>
        <color rgb="FF0000FF"/>
        <sz val="9.0"/>
      </rPr>
      <t xml:space="preserve"> 해외주식에서 가장 큰 시장은 미국시장</t>
    </r>
    <r>
      <rPr>
        <rFont val="Arial, sans-serif"/>
        <color rgb="FF000000"/>
        <sz val="9.0"/>
      </rPr>
      <t xml:space="preserve">입니다. </t>
    </r>
    <r>
      <rPr>
        <rFont val="Arial, sans-serif"/>
        <b/>
        <color rgb="FF0000FF"/>
        <sz val="9.0"/>
      </rPr>
      <t>전체 주식 시장에서 50%</t>
    </r>
    <r>
      <rPr>
        <rFont val="Arial, sans-serif"/>
        <color rgb="FF000000"/>
        <sz val="9.0"/>
      </rPr>
      <t xml:space="preserve"> 가까이 차지합니다. </t>
    </r>
    <r>
      <rPr>
        <rFont val="Arial, sans-serif"/>
        <b/>
        <color rgb="FF0000FF"/>
        <sz val="9.0"/>
      </rPr>
      <t>그 뒤를 일본, 중국</t>
    </r>
    <r>
      <rPr>
        <rFont val="Arial, sans-serif"/>
        <color rgb="FF000000"/>
        <sz val="9.0"/>
      </rPr>
      <t xml:space="preserve"> 등이 잇고 있지만 전 세계에서 잘나가는 기업들은 웬만하면 미국에 상장이 됩니다. 미국시장에는 한국시장과 비교할 수 없을 정도로 선택지 자체가 많습니다. 그중에서 투자할 기업을 고르는 것이 전 세계에서도 경쟁력이 있는 기업에 투자하는 것이 됩니다.</t>
    </r>
  </si>
  <si>
    <t>세계 주식 시장 비율 사진</t>
  </si>
  <si>
    <r>
      <rPr>
        <rFont val="Arial"/>
        <color rgb="FF000000"/>
        <sz val="9.0"/>
      </rPr>
      <t xml:space="preserve">VISUAL CAPITALIST DATASTREM World's Largest Stock Markets Market Capitalizations as of April, 2020 ■ ← Each square this size is worth $ 100 billion 미국시장: 46%(31.5% NYSE(NEW YORK STOCK EXCHANGE), 14.5% Nasdaq) 6.0% JAPAN EXCHANGE GROUP, 5.5% SHANGHAI STOCK EXCHANGE, 5.0% HONG KONG EXCHANGES, 4.3% EURONEXT, 3.9% SHENZHEN STOCK EXCHANGE, 3.5% LONDON STOCK EXCHANGE, 2.4% SAUDI STOCK EXCHANGE, 2.2% TMX GROUP 21.2% ALL OTHER EXCHANGES TOTAL $89.5T (출처: </t>
    </r>
    <r>
      <rPr>
        <rFont val="Arial"/>
        <color rgb="FF1155CC"/>
        <sz val="9.0"/>
        <u/>
      </rPr>
      <t>https://www.visualcapitalist.com/the-worlds-10-largest-stock-markets/)</t>
    </r>
  </si>
  <si>
    <t>미국 주식 시장의 선택권과 크기</t>
  </si>
  <si>
    <t>미국 주식 시장 우위</t>
  </si>
  <si>
    <t>이 문장은 미국 주식 시장의 수많은 선택지와 그 규모에 대해 설명하고 있습니다. 전체 주식 시장의 절반이상을 차지하며, 성공적인 기업들은 대부분 미국에 상장되어 있다는 사실을 통해 그 크기를 보여줍니다. 그러므로, 자신이 투자할 기업을 미국 시장에서 선택한다면, 전 세계에서 경쟁력 있는 기업에 투자할 가능성이 높아진다는 것을 강조하고 있습니다.</t>
  </si>
  <si>
    <t>주어진 텍스트에 따르면, 기업 선택이 가장 많고 성공 가능성을 가진 시장은 미국 주식 시장입니다. 전체 주식 시장의 절반 가량이 미국에 위치하므로 다른 국가와 비교하여 투자할 항목이 훨씬 많다는 것입니다. 이로 인해 투자자들은 더 나은 선택을 만들 수 있으며, 전 세계에서 경쟁력이 있는 기업에 투자할 수 있는 기회가 생긴다는 것을 나타냅니다.</t>
  </si>
  <si>
    <t>img001_024</t>
  </si>
  <si>
    <t>https://drive.google.com/uc?export=view&amp;id=1oEGjUBdhrk7f41a96zHCCAq-MaCItdZl</t>
  </si>
  <si>
    <t>언박싱</t>
  </si>
  <si>
    <r>
      <rPr>
        <rFont val="Arial"/>
        <color theme="1"/>
        <sz val="9.0"/>
      </rPr>
      <t xml:space="preserve">- 앞 1
이 세상에서 점프를 가장 잘하는 생물은 벼룩이다. 몸길이가 2~4밀리미터밖에 되지 않는 벼룩은 30센티미터 정도는 우습게 뛴다. </t>
    </r>
    <r>
      <rPr>
        <rFont val="Arial"/>
        <b/>
        <color rgb="FF0000FF"/>
        <sz val="9.0"/>
      </rPr>
      <t xml:space="preserve">벼룩 몇 마리를 20센티미터 높이의 유리병에 넣는다. 당연히 이들은 유리병 밖으로 뛴다. 그러고 나서 뚜껑을 닫는다. </t>
    </r>
    <r>
      <rPr>
        <rFont val="Arial"/>
        <color theme="1"/>
        <sz val="9.0"/>
      </rPr>
      <t>이것을 모르는 벼룩들은 예전처럼 높이 뛰려다가 뚜껑에 부딪혀 떨어지고 만다. 이렇게 머리를 몇 차례 부딪히게 내버려 둔다. 일종의 벌을 받게 하는 것이다. 그런 후 뚜껑을 연다. 어떤 일이 벌어질까? 이 벼룩들은 절대 유리병을 넘어서 점프하지 않는다. 그 이상을 넘으면 머리를 부딪혔던 기억 때문이다. 원래 30센티미터 정도는 뛸 수 있는 벼룩이 뚜껑 효과로 인해 20센티미터밖에 뛰지 않는다. 이것이 무엇을 의미하는가? 벼룩이 자신의 생존을 위해 10센티미터만큼의 능력을 스스로 버렸음을 의미한다.</t>
    </r>
  </si>
  <si>
    <t>벼룩이 3가지 병에 담긴 그림</t>
  </si>
  <si>
    <t>(왼쪽)자유로운 상태, (가운데)뚜껑을 닫은 상태, (오른쪽)뚜껑을 연 상태</t>
  </si>
  <si>
    <t>벼룩의 점프 능력과 유리병 실험</t>
  </si>
  <si>
    <t>벼룩의 점프 제한 실험</t>
  </si>
  <si>
    <t xml:space="preserve"> 이 텍스트는 벼룩의 뛰어난 점프 능력과 그 능력이 제한되는 실험에 대한 이야기입니다. 2~4밀리미터 크기의 벼룩이 원래 30센티미터까지 뛸 수 있지만, 유리병과 뚜껑을 사용한 실험을 통해 벼룩이 머리를 부딪히는 경험으로 인해 자신의 점프 능력을 제한하게 되는 현상을 설명하고 있습니다. 이것은 벼룩이 자기 능력을 활용하지 않고 생존을 위해 일부 능력을 포기하는 심리적 현상을 보여줍니다.</t>
  </si>
  <si>
    <t>본문은 벼룩의 뛰는 능력과 그것이 어떻게 제한될 수 있는지 연구하는 실험을 설명하고 있습니다. 벼룩이 원래 30센티미터 이상 뛸 수 있지만, 특정 환경(유리병)에서 뚜껑에 부딪히는 경험으로 인해 더 이상 20센티미터를 넘게 뛰지 않게 된 것입니다. 이것을 통해 벼룩이 어떤 조건에서 자신의 능력을 스스로 제한할 수 있다는 것을 나타냅니다.</t>
  </si>
  <si>
    <t>img001_025</t>
  </si>
  <si>
    <t>https://drive.google.com/uc?export=view&amp;id=1wher3EkNJpaIyg1NDVsRdum0eieloOv6</t>
  </si>
  <si>
    <t>역발상의 지혜</t>
  </si>
  <si>
    <r>
      <rPr>
        <rFont val="Arial"/>
        <color theme="1"/>
        <sz val="9.0"/>
      </rPr>
      <t xml:space="preserve">- 앞 1
‘같은 말이라도 아 다르고 어 다르다’는 속담이 있다. 보고 아는 것도 마찬가지다. 세상의 이치는 우리가 보고 생각하는 하나의 관점에 고정되어 있지 않다. 보기 나름이다. </t>
    </r>
    <r>
      <rPr>
        <rFont val="Arial"/>
        <b/>
        <color rgb="FF0000FF"/>
        <sz val="9.0"/>
      </rPr>
      <t>그림의 루빈 꽃병처럼 흰색에 집중하는가, 검은색에 집중하는가에 따라 머릿속에 서로 다른 이미지를 떠올리게 된다.</t>
    </r>
  </si>
  <si>
    <t>인지왜곡 현상 루빈 꽃병 흰색, 검은색 얼굴모양 그림</t>
  </si>
  <si>
    <t>속담 의미, 세상 이치, 루빈 꽃병 이해</t>
  </si>
  <si>
    <t>다양한 시선의 이미지</t>
  </si>
  <si>
    <t>주어진 텍스트는 "같은 말이라도 아 다르고 어 다르다"는 속담을 통해 우리가 세상을 인식하는 방식이 주관적임을 설명하고 있습니다. 세상의 이치는 우리의 관점에 따라 달라질 수 있으며, 그 예로 "그림의 루빈 꽃병"에서 흰색에 집중하냐 검은색에 집중하냐에 따라, 우리가 갖게 되는 인식이나 이미지가 달라진다는 것을 보여줍니다.</t>
  </si>
  <si>
    <t>이 문장은 바라보는 시각에 따라 다르게 인식될 수 있는 이미지를 설명하고 있습니다. '루빈의 꽃병' 그림을 예시로 들어, 흰색이나 검은색에 집중함에 따라 머릿속에 다른 이미지가 떠오르는 상황을 묘사하고 있습니다. 결국, 이것은 주관적인 시각이 얼마나 중요한지를 강조하고 있습니다.</t>
  </si>
  <si>
    <t>img001_026</t>
  </si>
  <si>
    <t>https://drive.google.com/uc?export=view&amp;id=1Hu_6X2gZiaZwmK-Gn_BugLwWLsr4rXd3</t>
  </si>
  <si>
    <t>(잘난 척하고 싶을 때 써먹기 좋은) 잡학상식</t>
  </si>
  <si>
    <r>
      <rPr>
        <rFont val="Arial"/>
        <color theme="1"/>
        <sz val="9.0"/>
      </rPr>
      <t xml:space="preserve">- 뒤 1~2
</t>
    </r>
    <r>
      <rPr>
        <rFont val="Arial"/>
        <b/>
        <color rgb="FF0000FF"/>
        <sz val="9.0"/>
      </rPr>
      <t>로키의 상징인 뱀. 로키는 북유럽 신화에서 13과 연관되어 있다.</t>
    </r>
    <r>
      <rPr>
        <rFont val="Arial"/>
        <color theme="1"/>
        <sz val="9.0"/>
      </rPr>
      <t xml:space="preserve">
북유럽 신화에서는 ‘로키’가 13과 연관되어 있는데, 신들의 궁전인 발할라에서 잔치가 열렸을 때 초대받은 12명의 신 말고 초대받지 않은 13번째 신인 로키가 등장해 불행이 시작된다. 그리고 성경에서는 13번째 손님인 가룟 유다가 예수를 팔아넘겼다. 하지만 지금까지 정확히 왜 13을 불길한 숫자로 여기기 시작했는지에 대해 아는 사람은 지구상에 아무도 없다. 그냥 그럴 것이라고 막연하게 추측할 뿐이다. 학자 중에는 19세기 후반부터 13일의 금요일이라는 개념이 생겼을 것으로 추측하는 사람도 있다. 만약 이게 사실이라면 우리가 13일의 금요일을 불길하게 여긴 것은 얼마 되지 않은 시간이다. 무서워할 필요가 없겠는데?</t>
    </r>
  </si>
  <si>
    <t>숫자 8의 형태로 꼬여있는 두 마리의 뱀 그림</t>
  </si>
  <si>
    <t>로키, 북유럽 신화, 13의 불길한 숫자</t>
  </si>
  <si>
    <t>로키와 13의 부정적 상관성</t>
  </si>
  <si>
    <t>숫자8이나 꼬리가 꼬여있다는 정보가 없음</t>
  </si>
  <si>
    <t>이 문장은 북유럽 신화의 신 로키와 숫자 13의 불길한 의미에 대해 설명하고 있습니다. 발할라의 잔치에서 12명의 신들과는 별도로 초대받지 않은 13번째 신인 로키의 등장이 불행을 가져온다는 이야기를 통해, 13이 불길한 숫자로 간주되는 이유를 시사합니다. 그러나 왜 13이 불길하게 여겨지기 시작했는지에 대한 명확한 이유는 아무도 모르며, 이는 대체로 추측에 불과하다고 설명하고 있습니다.</t>
  </si>
  <si>
    <t>이 문장은 북유럽 신화의 신인 로키와 숫자 13 사이의 관계를 설명하고 있다. 로키는 12명의 신들이 모인 잔치에 불청객으로 등장한 13번째 신으로, 그의 등장은 불행의 시작으로 여겨졌다. 그러나 이는 그저 추측에 불과하며, 왜 13이 불길한 숫자로 여겨지게 되었는지에 대한 정확한 이유는 아무도 모른다.</t>
  </si>
  <si>
    <t>img001_027</t>
  </si>
  <si>
    <t>https://drive.google.com/uc?export=view&amp;id=1cb5pN13UtDLlx1Ss26I6Ca1AHtXbzOpJ</t>
  </si>
  <si>
    <t>마음이 편안해지는 주방 욕실 인테리어</t>
  </si>
  <si>
    <r>
      <rPr>
        <rFont val="Arial"/>
        <color rgb="FF000000"/>
        <sz val="9.0"/>
      </rPr>
      <t>- 뒤 1
카운터 아래 끝부분에 30㎝ 정도의 공백을.</t>
    </r>
    <r>
      <rPr>
        <rFont val="Arial"/>
        <b/>
        <color rgb="FF0000FF"/>
        <sz val="9.0"/>
      </rPr>
      <t>오래된 가구의 잘라낸 토막을 버리지 않고 재활용해 남편이 만든 왜건</t>
    </r>
    <r>
      <rPr>
        <rFont val="Arial"/>
        <color rgb="FF000000"/>
        <sz val="9.0"/>
      </rPr>
      <t xml:space="preserve">. 평소 사용하는 </t>
    </r>
    <r>
      <rPr>
        <rFont val="Arial"/>
        <b/>
        <color rgb="FF0000FF"/>
        <sz val="9.0"/>
      </rPr>
      <t>2종류의 사각쟁반을 수납하고 있다.</t>
    </r>
  </si>
  <si>
    <t>오래된 가구를 재활용해 만든 왜건 사진</t>
  </si>
  <si>
    <t>카운터 공백, 재활용 가구, 왜건, 사각쟁반 보관</t>
  </si>
  <si>
    <t xml:space="preserve">&lt;&lt;명사 조합한 문장 필요&gt;&gt;
</t>
  </si>
  <si>
    <t>재활용 왜건에 담긴 사각쟁반</t>
  </si>
  <si>
    <t>주어진 문장은 어떤 공간에서의 활용 방법을 설명하고 있습니다. 카운터 아래의 끝부분에는 30cm의 공간을 두고, 이 공간에는 남편이 만든 재활용 왜건을 놓아두었다는 내용입니다. 이 왜건에는 평소에 사용하는 두 종류의 사각형 쟁반을 보관하고 있다는 사실을 알 수 있습니다.</t>
  </si>
  <si>
    <t>이 이미지는 가구의 잘라진 부분을 재활용하여 만든 왜건을 보여줍니다. 왜건 아래는 약 30cm의 공간을 남겼으며, 이 왜건에는 주로 사용하는 두 종류의 사각쟁반이 보관되어 있습니다.</t>
  </si>
  <si>
    <t>img001_028</t>
  </si>
  <si>
    <t>https://drive.google.com/uc?export=view&amp;id=1sbQBQnluyvYCuI6Do2Mcxvx4StRSfdcU</t>
  </si>
  <si>
    <t>슬라브, 막이 오른다</t>
  </si>
  <si>
    <r>
      <rPr>
        <rFont val="Arial"/>
        <color theme="1"/>
        <sz val="9.0"/>
      </rPr>
      <t>- 앞 1
처음에는 모두가 평등한 사회를 표방하며 한마음 한뜻으로 나아가는 듯했으나, 점점 소련의 간섭과 공산당 독재가 심해지면서 체코슬로바키아 국민의 불만이 커졌고, 이를 누르려는 정부의 억압 또한 강화되면서 갈등이 깊어졌다. 이런 상황에서 1968년 1월, 새로운 총리로 선출된 둡체크가 ‘인간의 얼굴을 한 사회주의’라는 슬로건을 내세우며 일련의 개혁을 시도했다. 사회주의 자체를 거부한 것은 아니지만, 둡체크는 검열을 폐지하고 언론과 출판의 자유를 보장하는 등 국민의 숨통을 터주는 온건한 정책을 펼쳤다. 체코슬로바키아 국민은 뜨겁게 환영했으나, 소련으로서는 이런 변화가 주변의 다른 공산권 국가들에 끼칠 영향을 우려할 수밖에 없었다. 지속적으로 둡체크에게 압력을 넣어도 반응이 없자,</t>
    </r>
    <r>
      <rPr>
        <rFont val="Arial"/>
        <b/>
        <color rgb="FF0000FF"/>
        <sz val="9.0"/>
      </rPr>
      <t xml:space="preserve"> 결국 소련은 바르샤바 조약기구의 탱크를 끌고 프라하로 진격했다. </t>
    </r>
    <r>
      <rPr>
        <rFont val="Arial"/>
        <color theme="1"/>
        <sz val="9.0"/>
      </rPr>
      <t>1968년의 난데없는 탱크 침공은 ‘인간의 얼굴을 한 사회주의’에 대한 소련의 무력 경고이자 응징이었던 것이다.</t>
    </r>
  </si>
  <si>
    <t>깃발을 드는 사람과 탱크를 타고 있는 군인들 사진</t>
  </si>
  <si>
    <t>체코슬로바키아 공산당 독재, 둡체크의 사회주의 개혁, 소련의 무력 경고</t>
  </si>
  <si>
    <t>체코슬로바키아의 공산 관점 변화</t>
  </si>
  <si>
    <t>깃발을 드는 사람 내용이없음.</t>
  </si>
  <si>
    <t>체코슬로바키아는 원래 평등한 사회를 추구하였으나 공산당 독재와 소련의 간섭으로 갈등이 심화되었습니다. 이에 반발한 둡체크는 검열 폐지와 언론 출판 자유 등을 보장하는 개혁을 시도했습니다. 그러나 소련은 이런 변화가 다른 공산권 국가에 영향을 미칠 수 있음을 우려했고, 결국 1968년에는 탱크를 이용하여 체코슬로바키아를 진격하여 둡체크의 개혁을 억누르는 무력 경고를 보냈습니다.</t>
  </si>
  <si>
    <t>주어진 문장은 1960년대 체코슬로바키아에서 일어난 정치적 변화와 갈등을 나타냅니다. 새로운 총리 둡체크의 온건한 사회주의 정책이 소련의 거부감을 샀고, 이로 인해 소련은 1968년 체코슬로바키아에 탱크를 보내 대응했습니다. 이러한 일련의 사건들에서 'img'는 체코슬로바키아의 공산 관점 변화를 보여주는 것으로 추론될 수 있습니다.</t>
  </si>
  <si>
    <t>img001_029</t>
  </si>
  <si>
    <t>https://drive.google.com/uc?export=view&amp;id=1N-NcbGOndyt78TY-ucfu0S7Hperjecqh</t>
  </si>
  <si>
    <t>슬기로운 뉴스 읽기</t>
  </si>
  <si>
    <r>
      <rPr>
        <rFont val="Arial"/>
        <color theme="1"/>
        <sz val="9.0"/>
      </rPr>
      <t xml:space="preserve">- 앞 1
이 </t>
    </r>
    <r>
      <rPr>
        <rFont val="Arial"/>
        <b/>
        <color rgb="FF0000FF"/>
        <sz val="9.0"/>
      </rPr>
      <t>헤럴드라는 단어의 어원이 바로 헤르메스</t>
    </r>
    <r>
      <rPr>
        <rFont val="Arial"/>
        <color theme="1"/>
        <sz val="9.0"/>
      </rPr>
      <t xml:space="preserve">입니다. </t>
    </r>
    <r>
      <rPr>
        <rFont val="Arial"/>
        <b/>
        <color rgb="FF0000FF"/>
        <sz val="9.0"/>
      </rPr>
      <t>헤르메스가 들고 다니는 두 마리 뱀이 감긴 지팡이는 의술의 상징으로 지금도 널리 쓰이고 있는데요, 이를 영어로는 ‘헤럴드의 지팡이’</t>
    </r>
    <r>
      <rPr>
        <rFont val="Arial"/>
        <color theme="1"/>
        <sz val="9.0"/>
      </rPr>
      <t>라고 부릅니다. 신문의 이름에 쓰인 헤럴드라는 단어에는 헤르메스처럼 중요한 메시지와 정보를 독자들에게 빠르고 충실하게 전하겠다는 언론사의 굳은 각오가 담겨 있다고 할 수 있습니다.</t>
    </r>
  </si>
  <si>
    <t>헤럴드 스태프 그림</t>
  </si>
  <si>
    <t>헤럴드의 어원, 의술의 상징, 언론사의 각오</t>
  </si>
  <si>
    <t>헤럴드'의 상징성</t>
  </si>
  <si>
    <t>"헤럴드"라는 단어는 "헤르메스"에서 유래하였으며, 헤르메스가 들고 다니는 두 마리 뱀이 감긴 지팡이는 의술의 상징으로 널리 알려져 있다. 이를 영어로 "헤럴드의 지팡이"라고 부르는데, 신문 이름에 쓰인 "헤럴드"라는 단어는 신문사가 중요한 메시지와 정보를 독자들에게 빠르고 충실하게 전하겠다는 의지를 의미한다.</t>
  </si>
  <si>
    <t>‘헤럴드’는 헤르메스의 어원으로, 중요한 메시지와 정보를 빠르고 충실하게 전하는 것을 상징합니다. 또 이는 '헤럴드의 지팡이'라는 영어 표현에서도 더욱 증명되며, 신문의 이름으로 사용되었을 때는 언론사의 의지를 상징하기도 합니다.</t>
  </si>
  <si>
    <t>img001_030</t>
  </si>
  <si>
    <t>https://drive.google.com/uc?export=view&amp;id=18cuHuHJf3OkjG3JBHVaSAUp0-Fy-NB-p</t>
  </si>
  <si>
    <t>일상 여행가</t>
  </si>
  <si>
    <r>
      <rPr>
        <rFont val="Arial"/>
        <color theme="1"/>
        <sz val="9.0"/>
      </rPr>
      <t xml:space="preserve">- 뒤 1
7층 엘리베이터 문이 열리고 객실층으로 들어섰다. 차분하고 무던한 느낌의 별 감흥 없는 일반적인 호텔 객실층과는 확연히 다른 분위기에 두 눈이 휘둥그레진다. </t>
    </r>
    <r>
      <rPr>
        <rFont val="Arial"/>
        <b/>
        <color rgb="FF0000FF"/>
        <sz val="9.0"/>
      </rPr>
      <t>이문세, 신승훈, 인순이, 양희은 등 1990년대 이름을 날리던 스타들의 기념 명패와 사진, 실제 공연의상 등이 각 객실 문앞에 가득</t>
    </r>
    <r>
      <rPr>
        <rFont val="Arial"/>
        <color theme="1"/>
        <sz val="9.0"/>
      </rPr>
      <t xml:space="preserve">하다. 박물관에라도 온 듯한 느낌을 주는 이곳의 테마는 </t>
    </r>
    <r>
      <rPr>
        <rFont val="Arial"/>
        <b/>
        <color rgb="FF0000FF"/>
        <sz val="9.0"/>
      </rPr>
      <t>‘켄싱턴호텔 설악’으로 개명하기 전 ‘켄싱턴스타호텔’로 명성을 떨쳤던 당시의 흔적들</t>
    </r>
    <r>
      <rPr>
        <rFont val="Arial"/>
        <color theme="1"/>
        <sz val="9.0"/>
      </rPr>
      <t>이다. 재미있는 점은 층별로 테마가 다르다는 점이다. 7층이 가수들이었다면 8층은 한석규, 신구와 같은 영화배우들로 꾸며져 있다. 같은 방식으로 5층에는 스포츠스타, 6층은 각 국의 대사관이 주인공이다. 방문마다 꾸며진 스타들이 다르니 찾아가는 재미가 꽤나 쏠쏠하다. 만약 이 스타들이 오늘날의 방탄소년단과 아이유였다면 어땠을까. 누군가는 ‘내가 좋아하는 스타’의 이름이 새겨진 방을 차지하기 위해 안간힘을 썼을지도 모르겠다.</t>
    </r>
  </si>
  <si>
    <t>복도에 전시된 신승훈의 액자와 가수 양희은의 사진 액자들 사진</t>
  </si>
  <si>
    <t>객실로 가는 복도에는 유명 연예인의 기념 명패와 사진 등이 전시되어 있다. 신승훈의 액자와 가수 양희은의 사진들</t>
  </si>
  <si>
    <t>켄싱턴호텔 설악의 층별 테마 객실</t>
  </si>
  <si>
    <t>켄싱턴호텔 객실층과 스타 공연의상</t>
  </si>
  <si>
    <t>켄싱턴호텔 설악은 각 층별로 다른 테마의 항목을 갖춘 특별한 분위기의 호텔입니다. 예를 들어, 7층에는 1990년대 유명했던 가수들의 기념 명패와 사진 등이 설치되어 있으며, 8층은 영화배우들, 5층은 스포츠스타, 6층은 각 국의 대사관이 테마입니다. 이 테마방들은 각방마다 다양한 스타들로 꾸며져 있어 호텔을 찾는 고객들에게 재미를 선사합니다.</t>
  </si>
  <si>
    <t>이미지는 켄싱턴호텔의 객실층을 나타냅니다. 이 호텔의 객실층은 일반적인 호텔과는 다르게 1990년대 유명 스타들로부터 영감을 받아 꾸며져 있습니다. 각 층마다 테마가 다르고, 각 객실 문앞에는 스타들의 기념 명패, 사진, 실제 공연의상 등이 가득합니다.</t>
  </si>
  <si>
    <t>img001_031</t>
  </si>
  <si>
    <t>https://drive.google.com/uc?export=view&amp;id=1jFJNdwI2D2zYvrw56_ZaMH4QS8dYqKWX</t>
  </si>
  <si>
    <t>ESG 브랜딩 워크북</t>
  </si>
  <si>
    <r>
      <rPr>
        <rFont val="Arial"/>
        <color theme="1"/>
        <sz val="9.0"/>
      </rPr>
      <t xml:space="preserve">- 앞 1
</t>
    </r>
    <r>
      <rPr>
        <rFont val="Arial"/>
        <b/>
        <color rgb="FF0000FF"/>
        <sz val="9.0"/>
      </rPr>
      <t>도넛 경제학</t>
    </r>
    <r>
      <rPr>
        <rFont val="Arial"/>
        <color theme="1"/>
        <sz val="9.0"/>
      </rPr>
      <t>은</t>
    </r>
    <r>
      <rPr>
        <rFont val="Arial"/>
        <b/>
        <color theme="1"/>
        <sz val="9.0"/>
      </rPr>
      <t xml:space="preserve"> </t>
    </r>
    <r>
      <rPr>
        <rFont val="Arial"/>
        <color theme="1"/>
        <sz val="9.0"/>
      </rPr>
      <t xml:space="preserve">가장 </t>
    </r>
    <r>
      <rPr>
        <rFont val="Arial"/>
        <b/>
        <color rgb="FF0000FF"/>
        <sz val="9.0"/>
      </rPr>
      <t>대표적인 전환경제학의 모델</t>
    </r>
    <r>
      <rPr>
        <rFont val="Arial"/>
        <color theme="1"/>
        <sz val="9.0"/>
      </rPr>
      <t>이다. 도넛 모양을 중심으로 새로운 시스템이 균형적으로 성장하기 위한 조건을 보여주면서, 불균형 형태의 조직이나 사회가 균형을 이루도록 하는 직관적인 방식을 사용한다.
- 뒤 1
도넛의 안팎으로는 여러 조건이 적혀 있다. 도넛의 안쪽은 사회적으로 갖춰야 하는 조건으로 채워져 있는데 에너지, 물, 식량, 보건, 교육, 소득과 일자리 등 모든 사람이 누려야 할 최소한의 조건이다. 도넛의 바깥쪽은 지구 생태계의 환경적 조건에 대한 것들이다. 인류의 생존을 위해 지켜져야 할 기준으로 기후변화, 오존층 파괴, 대기오염 등이 이에 해당한다.</t>
    </r>
  </si>
  <si>
    <t>도넛 경제학(doughnut economics) 그림</t>
  </si>
  <si>
    <t>전환경제학의 대표격인 ‘도넛 경제학(doughnut economics)’은 영국의 경제학자 케이트 레이워스(Kate Raworth)가 창안한 모델이다. 사회적 기초: 물, 식량, 보건, 교육, 소득과 일자리, 평화와 정의, 정치적 발언권, 사회적 공평함, 성평등, 주거, 각종 네트워크, 에너지 ←부족 인류를 위한 안전하고 정의로운 공간, 재생 및 분배 경제 생태적 한계: 기후변화, 해양 산성화, 화학적 오염, 질소와 인 축적, 담수 고갈, 토지 개간, 생물 다양성 손실, 대기오염, 오존층 파괴 →과잉 방글라데시, 대한민국, 미국</t>
  </si>
  <si>
    <t>도넛 경제학의 모델 구조, 사회적-환경적 최소 조건 표현</t>
  </si>
  <si>
    <t>도넛 경제학 모델 시각화</t>
  </si>
  <si>
    <t>도넛 경제학은 전환경제학의 핵심 모델로, 새로운 시스템이 상호 균형적으로 성장할 수 있는 조건을 도넛 형태로 도식화한다. 도넛의 내부는 사회가 충족해야 하는 필요조건(에너지, 물, 식량, 보건, 교육, 소득, 일자리 등)을 나타내며, 바깥쪽은 지구의 생태계 보호를 위한 환경적 조건(기후 변화, 오존층 파괴, 대기오염 등)을 표현한다. 이를 통해 경제학의 가치관을 직관적으로 보여준다.</t>
  </si>
  <si>
    <t>이 이미지는 '도넛 경제학'이라는 전환경제학의 모델을 나타내고 있다. 도넛의 내부는 사회적으로 갖춰야 하는 최소한의 조건을 표시하고, 외부는 지구 생태계를 보호하기 위해 지켜야하는 환경적 조건을 나타낸다. 이것은 직관적으로 균형적인 성장과 지속가능한 생태계를 위한 조건들을 보여주는 그림이다.</t>
  </si>
  <si>
    <t>img001_032</t>
  </si>
  <si>
    <t>https://drive.google.com/uc?export=view&amp;id=1adw0-8F87d1OjMl34gU2wE0Qs1lbndFw</t>
  </si>
  <si>
    <t>CES 2022 딥리뷰</t>
  </si>
  <si>
    <r>
      <rPr>
        <rFont val="Arial"/>
        <color theme="1"/>
        <sz val="9.0"/>
      </rPr>
      <t xml:space="preserve">- 앞 1
미국 일리노이대학교의 대기과학과 교수인 아툴 자인(Atul Jain) 연구팀은 2007년부터 2013년까지 전 세계 200여 국가에서 171종의 농작물을 재배하고 16종의 가축을 사육하면서 </t>
    </r>
    <r>
      <rPr>
        <rFont val="Arial"/>
        <b/>
        <color rgb="FF0000FF"/>
        <sz val="9.0"/>
      </rPr>
      <t>배출한 온실가스를 분석한 결과</t>
    </r>
    <r>
      <rPr>
        <rFont val="Arial"/>
        <color theme="1"/>
        <sz val="9.0"/>
      </rPr>
      <t xml:space="preserve">를 《네이처 푸드(Nature Food)》에 발표했다. 이 자료를 보면 </t>
    </r>
    <r>
      <rPr>
        <rFont val="Arial"/>
        <b/>
        <color rgb="FF0000FF"/>
        <sz val="9.0"/>
      </rPr>
      <t>57%는 육류 식품 생산</t>
    </r>
    <r>
      <rPr>
        <rFont val="Arial"/>
        <color theme="1"/>
        <sz val="9.0"/>
      </rPr>
      <t xml:space="preserve">에서, </t>
    </r>
    <r>
      <rPr>
        <rFont val="Arial"/>
        <b/>
        <color rgb="FF0000FF"/>
        <sz val="9.0"/>
      </rPr>
      <t>29%는 식물 기반 식품 생산</t>
    </r>
    <r>
      <rPr>
        <rFont val="Arial"/>
        <color theme="1"/>
        <sz val="9.0"/>
      </rPr>
      <t xml:space="preserve">에서, </t>
    </r>
    <r>
      <rPr>
        <rFont val="Arial"/>
        <b/>
        <color rgb="FF0000FF"/>
        <sz val="9.0"/>
      </rPr>
      <t>14%는 면화나 고무 등 비식용 농산물 생산</t>
    </r>
    <r>
      <rPr>
        <rFont val="Arial"/>
        <color theme="1"/>
        <sz val="9.0"/>
      </rPr>
      <t xml:space="preserve">에서 발생한 것으로 확인된다. 앞서 브레이크스루 에너지의 조사 결과로 확인된 </t>
    </r>
    <r>
      <rPr>
        <rFont val="Arial"/>
        <b/>
        <color rgb="FF0000FF"/>
        <sz val="9.0"/>
      </rPr>
      <t>농업 및 식량산업의 온실가스 배출량 97억 톤</t>
    </r>
    <r>
      <rPr>
        <rFont val="Arial"/>
        <color theme="1"/>
        <sz val="9.0"/>
      </rPr>
      <t xml:space="preserve">에 이 비율을 대입해보면 </t>
    </r>
    <r>
      <rPr>
        <rFont val="Arial"/>
        <b/>
        <color rgb="FF0000FF"/>
        <sz val="9.0"/>
      </rPr>
      <t>축산업에서 약 55억 톤, 농업에서 약 29억 톤, 비식용 농산물 생산에서 약 14억 톤이 배출된</t>
    </r>
    <r>
      <rPr>
        <rFont val="Arial"/>
        <color theme="1"/>
        <sz val="9.0"/>
      </rPr>
      <t xml:space="preserve"> 것으로 볼 수 있다. 인류의 식량 소비 중 비중이 높은 소고기와 쌀이 가장 많은 온실가스를 배출하는 주 원인이라는 점은 아이러니한 현실의 단면이다.</t>
    </r>
  </si>
  <si>
    <t>농업 및 식량산업의 온실가스 배출량 그래프</t>
  </si>
  <si>
    <t>축산업: 55억 톤(57%), 농업: 28억 톤(29%), 비식용 농업: 14억 톤(14%)</t>
  </si>
  <si>
    <t>아툴 자인 연구, 전세계 농작물과 가축 온실가스 분석, 네이처 푸드 발표, 육류 57%, 식물 기반 식품 29%, 비식용 농산물 14% 온실가스 배출.</t>
  </si>
  <si>
    <t>&lt;&lt;그림의 숫자와 맞지 않는 내용 포함&gt;&gt;</t>
  </si>
  <si>
    <t>온실가스 배출량 분석 결과</t>
  </si>
  <si>
    <t>미국 일리노이대학교의 대기과학과 교수인 아툴 자인의 팀은 2007년부터 2013년까지 전 세계 200여 국가의 농작물 재배와 가축 사육에서 배출한 온실가스를 분석해 그 결과를 '네이처 푸드'라는 과학 저널에 발표했다. 이 연구결과에 따르면, 전체 온실가스 배출 양 중 57%는 육류 생산에서, 29%는 식물 기반 식품 생산에서, 그리고 14%는 비식용 농작물 생산에서 발생했다고 한다. 이러한 결과는 우리의 식량이 온실가스 배출에 큰 영향을 끼친다는 것을 보여주는 중요한 증거이다.</t>
  </si>
  <si>
    <t>일리노이대학교 연구팀이 발표한 온실가스 배출량 분석 결과를 보여줍니다. 이 결과에 따르면, 전 세계적으로 육류 식품 생산에서 가장 많은 온실가스가 배출되며, 소고기와 쌀 소비가 주요 원인으로 지목되었습니다. 이 분석은 농업 및 식량산업에 대한 온실가스 배출의 구체적인 비율을 재정비해줍니다.</t>
  </si>
  <si>
    <t>img001_033</t>
  </si>
  <si>
    <t>https://drive.google.com/uc?export=view&amp;id=1-qHNe_zTeWGIFZ2ieX_iddykJ8Ytx5uW</t>
  </si>
  <si>
    <t>내 가게를 열기 전에 알아야 할 브랜드 심리학</t>
  </si>
  <si>
    <r>
      <rPr>
        <rFont val="Arial"/>
        <color theme="1"/>
        <sz val="9.0"/>
      </rPr>
      <t xml:space="preserve">- 뒤 2
배색 다음에는 선호도다. 좋아하는 색을 쓰면, 자연스럽게 시인성도 높아진다. </t>
    </r>
    <r>
      <rPr>
        <rFont val="Arial"/>
        <b/>
        <color rgb="FF0000FF"/>
        <sz val="9.0"/>
      </rPr>
      <t>파란색은 선호도가 높은 색이다</t>
    </r>
    <r>
      <rPr>
        <rFont val="Arial"/>
        <color theme="1"/>
        <sz val="9.0"/>
      </rPr>
      <t>. 전 세계 사람들을 대상으로 어떤 색을 좋아하는지 조사한 연구가 있다. 1</t>
    </r>
    <r>
      <rPr>
        <rFont val="Arial"/>
        <b/>
        <color rgb="FF0000FF"/>
        <sz val="9.0"/>
      </rPr>
      <t>위는 파란색이었다. 중국에서도 마찬가지였다</t>
    </r>
    <r>
      <rPr>
        <rFont val="Arial"/>
        <color theme="1"/>
        <sz val="9.0"/>
      </rPr>
      <t>. 중국 사람들은 붉은색을 좋아하는 것으로 알려져 있다. 그런데 실제 조사를 했더니 중국 사람들도 파란색을 제일 좋아하는 것으로 나왔다.</t>
    </r>
  </si>
  <si>
    <t>국가별 색상 선호도 그림</t>
  </si>
  <si>
    <t>색깔의 비율 순으로 기입함. 색깔의 색상: 파랑, 빨강, 초록, 보라, 검정, 분홍, 노랑, 오렌지, 하양, 갈색 영국: 파랑, 빨강, 보라, 노랑, 분홍, 검정, 초록, 오렌지, 하양, 갈색 독일: 파랑, 빨강, 노랑, 검정, 보라, 오렌지, 초록, 분홍, 하양, 갈색 미국: 파랑, 노랑, 보라, 빨강, 검정, 분홍, 초록, 오렌지, 하양, 갈색 호주: 파랑, 빨강, 보라, 노랑, 검정, 오렌지, 분홍, 초록, 하양, 갈색 중국: 파랑, 노랑, 빨강, 보라, 분홍, 초록, 하양, 검정, 오렌지, 갈색 홍콩: 파랑, 보라, 분홍, 검정, 빨강, 초록, 노랑, 하양, 오렌지, 갈색 말레이시아: 파랑, 빨강, 보라, 노랑, 분홍, 초록, 하양, 검정, 오렌지, 갈색 싱가포르: 파랑, 빨강, 노랑, 분홍, 보라, 검정, 하양, 초록, 오렌지, 갈색 타이: 파랑, 노랑, 빨강, 오렌지, 분홍, 초록, 검정, 보라, 하양, 갈색 인도네시아: 파랑, 빨강, 노랑, 초록, 하양, 검정, 오렌지, 분홍, 보라, 갈색</t>
  </si>
  <si>
    <r>
      <rPr>
        <rFont val="Arial, sans-serif"/>
        <color rgb="FF000000"/>
        <sz val="9.0"/>
      </rPr>
      <t xml:space="preserve">배색 </t>
    </r>
    <r>
      <rPr>
        <rFont val="Arial, sans-serif"/>
        <color rgb="FFFF00FF"/>
        <sz val="9.0"/>
      </rPr>
      <t xml:space="preserve">선호도, 파란색 선호, </t>
    </r>
    <r>
      <rPr>
        <rFont val="Arial, sans-serif"/>
        <color rgb="FF000000"/>
        <sz val="9.0"/>
      </rPr>
      <t xml:space="preserve">전 세계 및 중국 </t>
    </r>
    <r>
      <rPr>
        <rFont val="Arial, sans-serif"/>
        <color rgb="FFFF00FF"/>
        <sz val="9.0"/>
      </rPr>
      <t>조사 결과</t>
    </r>
  </si>
  <si>
    <t>선호도 조사 결과</t>
  </si>
  <si>
    <t>파란색의 세계적 선호도</t>
  </si>
  <si>
    <t>주어진 텍스트는 색상의 선호도에 관한 내용을 다루고 있으며, 특히 사용하는 색상이 개인의 선호도에 따라 시인성에 영향을 미칠 수 있다는 주장을 하고 있다. 또한, 전 세계적으로 파란색의 선호도가 가장 높음을 보여주는 여러 연구 결과를 제시하고 있다. 특히 중국인의 경우, 일반적으로 붉은색을 좋아한다고 알려져 있지만, 실제 조사 결과에 따르면 중국인들 역시 파란색을 가장 선호하는 것으로 나타났다.</t>
  </si>
  <si>
    <t>본문과 무관한 긴 설명, 2유형</t>
  </si>
  <si>
    <t>배색 선호도, 파란색 선호, 전 세계 및 중국 조사 결과</t>
  </si>
  <si>
    <t>이 문장은 파란색의 세계적 선호도에 관한 내용입니다. 전 세계와 중국에서 진행된 색상 선호도 조사에서 파란색이 가장 선호되는 색상으로 나타났습니다. 또한, 이 정보는 색상의 시인성이 사용자의 선호도에 영향을 받는다는 것을 보여줍니다.</t>
  </si>
  <si>
    <t>img001_034</t>
  </si>
  <si>
    <t>https://drive.google.com/uc?export=view&amp;id=1yKyjUHuW0X-TSMVzII45BwFJVKQ0j4tt</t>
  </si>
  <si>
    <t>나를 만든 건 내가 사랑한 단어였다</t>
  </si>
  <si>
    <r>
      <rPr>
        <rFont val="Arial"/>
        <color theme="1"/>
        <sz val="9.0"/>
      </rPr>
      <t xml:space="preserve">- 앞 2
공감이란 혼자인 삶에 누군가가 자기도 그럴 때가 있다고 대답해주는 것과 같다. </t>
    </r>
    <r>
      <rPr>
        <rFont val="Arial"/>
        <b/>
        <color rgb="FF0000FF"/>
        <sz val="9.0"/>
      </rPr>
      <t>내가 그 사람이 될 수 없고, 상대가 나를 완벽하게 이해할 수도 없다. 타인은 나와 다른 세계라는 것을 인정하고 받아들이는 게 정서적 공감의 시작이다.</t>
    </r>
  </si>
  <si>
    <t>우울해하는 라비니야 그림</t>
  </si>
  <si>
    <t>라비니야: ‘겪어보지 않으면 알 수 없는 건 당연해. 누군가를 백퍼센트 이해할 순 없잖아.’ 라비니야: ‘그렇지만 그게 어려운 건가? 난 그저 공감과 위로를 바랐을 뿐인데….’</t>
  </si>
  <si>
    <t>공감의 정의와 시작</t>
  </si>
  <si>
    <t>공감의 의미와 시작</t>
  </si>
  <si>
    <t>레미나없음</t>
  </si>
  <si>
    <t>이 텍스트는 '공감'에 대한 설명을 제공합니다. 공감이란 혼자 있는 삶에 대하여 누군가가 이해한다는 사실을 보여주는 것이라고 설명하고 있습니다. 또한, 상대방을 완벽하게 이해하거나, 자신이 상대방이 될 수 없음에도 불구하고 타인이 우리와 다른 세계에 존재함을 인정하고 받아들일 때, 이것이 바로 정서적 공감의 시작이라는 것을 강조하고 있습니다.</t>
  </si>
  <si>
    <t>이 텍스트는 '공감'에 대한 설명을 담고 있습니다. 공감은 혼자인 삶에 대해 이해하고자 하는 타인의 노력이며, 상대방을 완벽하게 이해하지 못할지라도 그들이 비슷한 경험이 있음을 인정하는 것을 의미합니다. 이러한 정서적 공감의 시작점은 타인을 나와 다른 세계로 받아들이는 것입니다.</t>
  </si>
  <si>
    <t>img001_035</t>
  </si>
  <si>
    <t>https://drive.google.com/uc?export=view&amp;id=1hnyqz3Vba5jiK14kaeC8kMdbUkeDiSBq</t>
  </si>
  <si>
    <t>나는 왜 나에게 솔직하지 못할까</t>
  </si>
  <si>
    <r>
      <rPr>
        <rFont val="Arial"/>
        <color theme="1"/>
        <sz val="9.0"/>
      </rPr>
      <t xml:space="preserve">- 뒤 1
내면에 자리한 여러 감정의 층은 대개 위 도형과 같이 </t>
    </r>
    <r>
      <rPr>
        <rFont val="Arial"/>
        <b/>
        <color rgb="FF0000FF"/>
        <sz val="9.0"/>
      </rPr>
      <t>겹겹이 숨겨져 있다. 우리 행동 표면의 자기보호 전략을 거둬내면 그 아래에 짜증과 분노가 있고 그 아래에는 슬픔과 고통이 있다. 이 감정들의 가장 깊은 곳에는 사랑과 유대에 대한 강렬한 갈망이 있다.</t>
    </r>
  </si>
  <si>
    <t>여러 감정의 층 그림</t>
  </si>
  <si>
    <t>표면에서 내면의 감정 순으로 설명함. 자기보호 전략, 짜증과 분노, 슬픔과 고통, 사랑과 유대</t>
  </si>
  <si>
    <t>감정 층, 자기보호 전략, 짜증과 분노, 슬픔과 고통, 사랑과 유대에 대한 갈망</t>
  </si>
  <si>
    <t>감정의 복잡한 층</t>
  </si>
  <si>
    <t>이 문장은 우리 감정의 복잡한 구조와 깊이에 대해 설명하고 있습니다. 표면적인 자기 보호 전략을 제거하면 그 아래에는 분노와 슬픔 등의 부정적인 감정들이 존재하고, 이 감정들의 최하층에는 사랑과 유대에 대한 강렬한 갈망이 존재한다는 사실을 나타냅니다. 이는 우리의 내적 감정이 다양한 층으로 구성되어 있으며, 이를 이해하고 식별하는 것이 중요하다는 메시지를 줍니다.</t>
  </si>
  <si>
    <t>Img는 복잡하게 겹쳐진 감정의 층을 나타냅니다. 이는 자기보호의 표면 전략에서 시작하여 짜증, 분노, 슬픔, 고통 그리고 이 모든 감정의 깊은 곳에는 사랑과 유대에 대한 강렬한 갈망이 숨어 있다는 것을 보여줍니다.</t>
  </si>
  <si>
    <t>이현정</t>
  </si>
  <si>
    <t>img001_011</t>
  </si>
  <si>
    <t>https://drive.google.com/uc?export=view&amp;id=1IhZDECtXqzqCCT8smRH4ZaiVV_NFznEZ</t>
  </si>
  <si>
    <t>반 박자 느려도 좋은 포르투갈</t>
  </si>
  <si>
    <r>
      <rPr>
        <rFont val="Arial"/>
        <color theme="1"/>
        <sz val="9.0"/>
      </rPr>
      <t xml:space="preserve">- 뒤 1~2
</t>
    </r>
    <r>
      <rPr>
        <rFont val="Arial"/>
        <b/>
        <color rgb="FF0000FF"/>
        <sz val="9.0"/>
      </rPr>
      <t>아베이루의 곤돌라</t>
    </r>
    <r>
      <rPr>
        <rFont val="Arial"/>
        <color theme="1"/>
        <sz val="9.0"/>
      </rPr>
      <t>는 몰리세이루(Moliceiro)라고 불린다. 아베이루의 특산품인 소금과 수초를 나르던 작은 배는 이제 여행자들이 마을을 둘러보는 용도로 더 많이 쓰인다. 이래 봬도 몰리세이루를 운영하는 사업체가 약 10개 정도라고 하니, 꽤 경쟁을 할 것 같다.
선명한 색상과 다양한 문양을 한 배들을 자세히 보면, 그 문양과 그림이 하나같이 다 다르다. 하나하나 수작업으로 그림을 그렸다는 뜻이다!</t>
    </r>
  </si>
  <si>
    <t>아베이루의 곤돌라 사진</t>
  </si>
  <si>
    <r>
      <rPr>
        <rFont val="Arial, sans-serif"/>
        <color rgb="FFFF00FF"/>
        <sz val="9.0"/>
      </rPr>
      <t xml:space="preserve">아베이루 곤돌라, </t>
    </r>
    <r>
      <rPr>
        <rFont val="Arial, sans-serif"/>
        <color rgb="FF000000"/>
        <sz val="9.0"/>
      </rPr>
      <t>몰리세이루, 소금과 수초 운송, 여행자 관광용, 수작업 그림</t>
    </r>
  </si>
  <si>
    <t>아베이루의 곤돌라, 몰리세이루</t>
  </si>
  <si>
    <t>이 문장은 포르투갈 아베이루 마을의 곤돌라인 몰리세이루에 대한 설명입니다. 이 배는 원래 소금과 수초를 운송하는데 사용되었으나, 현재는 여행자들이 마을을 관광하는 용도로 더 많이 사용됩니다. 더불어 각 배는 다양한 색상과 문양을 가지고 있으며, 이는 모두 수작업으로 그려진 것이라고 합니다.</t>
  </si>
  <si>
    <t>아베이루 곤돌라, 몰리세이루, 소금과 수초 운송, 여행자 관광용, 수작업 그림</t>
  </si>
  <si>
    <t>주어진 텍스트는 아베이루 지역의 곤돌라인 몰리세이루에 대한 설명입니다. 원래 소금과 수초를 운반하는 데 사용되던 몰리세이루는 지금은 주로 관광목적으로 사용되며, 다양한 색상과 문양이 새겨져 있습니다. 각각의 문양과 그림은 수작업으로 그려졌다고 합니다.</t>
  </si>
  <si>
    <t>img001_012</t>
  </si>
  <si>
    <t>https://drive.google.com/uc?export=view&amp;id=11Wmv1uoaWQR__WCvcLhc_YPJWSHEJQdu</t>
  </si>
  <si>
    <t>공주 탐정 엘리자베트. 1</t>
  </si>
  <si>
    <r>
      <rPr>
        <rFont val="Arial"/>
        <color theme="1"/>
        <sz val="9.0"/>
      </rPr>
      <t xml:space="preserve">- 앞 1
엘리자베트는 몇 걸음 가지 못하고 넘어지고 말았다. 바닥에 둔 반짇고리에 발이 걸린 것이다. </t>
    </r>
    <r>
      <rPr>
        <rFont val="Arial"/>
        <b/>
        <color rgb="FF0000FF"/>
        <sz val="9.0"/>
      </rPr>
      <t>설상가상으로 넘어지면서 하필 뮤직박스를 깔아뭉개고 말았다. 여기저기 깨져 나간 뮤직박스의 모습은 끔찍했다! 연주자의 몸에는 더 이상 팔도 머리도 붙어 있지 않았다.</t>
    </r>
  </si>
  <si>
    <t>부서져 팔과 다리, 머리가 분리된 뮤직박스 인형 그림</t>
  </si>
  <si>
    <t>엘리자베트의 넘어짐, 반짇고리, 뮤직박스 파손</t>
  </si>
  <si>
    <t>엘리자베트의 뮤직박스 파손</t>
  </si>
  <si>
    <t>이 문장은 엘리자베트가 몇 걸음 가다가 반짇고리에 걸려 넘어지는 상황을 설명하고 있습니다. 불행히도 넘어짐으로 인한 넘어짐은 귀중한 뮤직박스를 깨트리는 결과를 가져왔고, 뮤직박스의 연주자 피겨도 심각한 손상을 입었습니다. 이 사건은 엘리자베트에게 큰 충격과 슬픔을 안겨주었습니다.</t>
  </si>
  <si>
    <t>이 텍스트는 엘리자베트가 뮤직박스를 가지고 걷다가 넘어지고, 그 과정에서 그녀가 가지고 있던 뮤직박스가 파손되는 상황을 나타냅니다. 그녀의 발이 반짇고리에 걸렸기 때문에 이러한 사고가 발생하였고, 이 결과 뮤직박스가 끔찍하게 깨지고 파손된 상태가 되었습니다.</t>
  </si>
  <si>
    <t>삽화</t>
  </si>
  <si>
    <t>img001_013</t>
  </si>
  <si>
    <t>https://drive.google.com/uc?export=view&amp;id=1LTjsYRVXEa0JMcbwt-ODEwK7Qp0SoeTL</t>
  </si>
  <si>
    <t>금쪽같은 내 강아지, 어떻게 키울까?</t>
  </si>
  <si>
    <r>
      <rPr>
        <rFont val="Arial"/>
        <color theme="1"/>
        <sz val="9.0"/>
      </rPr>
      <t xml:space="preserve">- 뒤 1
그리고 </t>
    </r>
    <r>
      <rPr>
        <rFont val="Arial"/>
        <b/>
        <color rgb="FF0000FF"/>
        <sz val="9.0"/>
      </rPr>
      <t>강아지마다 핥는 곳이 다르긴 하지만, 제일 많이 핥는 부위는 사람 입술이에요.</t>
    </r>
    <r>
      <rPr>
        <rFont val="Arial"/>
        <color theme="1"/>
        <sz val="9.0"/>
      </rPr>
      <t xml:space="preserve"> 사람이 앉아있으면 뛰어와서 꼭 유독 입술을 핥곤 해요. 강아지는 왜 유독 입술을 많이 핥을까요? 가장 큰 이유는 사람 입에서 자극적인 냄새가 가장 많이 나서 그래요. 그리고 입술을 핥으면 맛있거든요. 그 사람이 무엇을 먹었느냐에 따라서요. 그리고 사람들이 뽀뽀를 자주 해주다 보니, 그 위치를 알게 되는 거죠. 그다음으로 발도 많이 핥는데, 이것 또한 후각을 자극하는 발 냄새 때문입니다.</t>
    </r>
  </si>
  <si>
    <t>엄마 얼굴을 핥는 강아지 그림</t>
  </si>
  <si>
    <t>강아지: “엄마 너무 좋앙”</t>
  </si>
  <si>
    <t>강아지 핥기 행동, 입술과 발 타겟, 냄새와 맛 자극</t>
  </si>
  <si>
    <t>강아지가 사람 입술을 핥는 이유</t>
  </si>
  <si>
    <t>이 글은 강아지가 가장 많이 핥는 부위는 사람의 입술이라는 사실을 설명하고 있습니다. 사람의 입에서 나는 자극적인 냄새와 입술이 맛있기 때문에 강아지는 입술을 많이 핥는다고 합니다. 그 외에도, 발 냄새를 자극적으로 느끼는 강아지들은 발을 마찬가지로 많이 핥는다고 하네요.</t>
  </si>
  <si>
    <t>강아지들이 주로 사람의 입술을 핥는 이유는 사람의 입에서 나는 자극적인 냄새와 입술의 맛 때문입니다. 또한 사람들이 뽀뽀를 자주 해주다 보니, 강아지는 입술의 위치를 알게 되는 것으로 보입니다. 다음으로 강아지들이 자주 핥는 부위는 발로, 발 냄새가 강아지의 후각을 자극하기 때문입니다.</t>
  </si>
  <si>
    <t>img001_014</t>
  </si>
  <si>
    <t>https://drive.google.com/uc?export=view&amp;id=1qbGa0_pvxfSebJrt145j_qzo_VpqmjuS</t>
  </si>
  <si>
    <t>‘나마스테’는 세상의 모든 것을 배려하는 인사법이다. © Getty Images</t>
  </si>
  <si>
    <r>
      <rPr>
        <rFont val="Arial"/>
        <color theme="1"/>
        <sz val="9.0"/>
      </rPr>
      <t xml:space="preserve">- 앞 1~2
</t>
    </r>
    <r>
      <rPr>
        <rFont val="Arial"/>
        <b/>
        <color rgb="FF0000FF"/>
        <sz val="9.0"/>
      </rPr>
      <t xml:space="preserve">나마스테 동작은 간단하다. 정석 인사법은 이렇다. </t>
    </r>
    <r>
      <rPr>
        <rFont val="Arial"/>
        <color theme="1"/>
        <sz val="9.0"/>
      </rPr>
      <t>상대와 1미터 정도 거리를 둔다. 두 손을 모은다. 45도 정도 허리를 구부리며 “나마스테.”라고 말한다. 이게 다다. 다만 반드시 서서 해야 한다. 손을 합치는 건 당신을 공격할 의도가 없다는 의미다. 또한 손을 합치면 에너지가 배출되는데, 그 에너지를 상대방에게 전달한다는 의도를 담은 동작이다. 말을 하지 않고 손동작만 해도 나마스테로 여기기도 한다.
신에게 기도할 때도 나마스테 동작을 한다. 나마스테에는 ‘신에게 간절히 빈다’는 의미와, ‘신에게 부탁하는 게 미안하다’는 의미도 있다. 모든 것이 신이라고 믿는 힌두교에서는 신에게 기원할 것도 많고, 그만큼 미안할 것도 많다. 기원하고자 하는 신 앞에 서서 나마스테 자세를 하고, 계속 그 자세를 유지한다. 그러고는 그 신이 입고 있는 옷을 갈아입히거나, 비둘기를 풀어 주거나, 공물을 바치거나 하는 식으로 신에게 고마움을 표시한다.</t>
    </r>
  </si>
  <si>
    <t>손을 모으고 웃고 있는 네팔 어린이 사진</t>
  </si>
  <si>
    <t>나마스테 동작, 의미, 힌두교 기도</t>
  </si>
  <si>
    <t>나마스테 동작 요약</t>
  </si>
  <si>
    <t>나마스테 동작은 상대와의 거리, 손 모으기, 허리 구부리기 등 간단한 행동으로 이루어져있다. 이 동작은 공격 의도가 없음을 표현하고, 에너지를 상대에게 전달하는 의의를 담고 있다. 또한, 힌두교에서는 이 나마스테 동작을 기도에 사용하며, '신에게 간절히 부탁하다'는 의미와 '신에게 부탁하기 미안하다'라는 의미가 함께 담겨있다.</t>
  </si>
  <si>
    <t xml:space="preserve"> 나마스테 동작은 상대와 1미터 거리를 둔 채 두 손을 모으고, 45도 정도 허리를 구부리며 "나마스테."라고 말하는 것입니다. 이 동작은 공격 의도가 없음과 상대방에게 에너지를 전달한다는 의미를 담고 있습니다. 이를 통해 힌두교에서는 신에게 기원하거나 고마움을 표현하기도 합니다.</t>
  </si>
  <si>
    <t>img001_015</t>
  </si>
  <si>
    <t>https://drive.google.com/uc?export=view&amp;id=1HNR1y707sDo_HEoiaUX7iU3s2Ya1NI_Q</t>
  </si>
  <si>
    <t>나도 한 문장 잘 쓰면 바랄 게 없겠네</t>
  </si>
  <si>
    <r>
      <rPr>
        <rFont val="Arial"/>
        <color theme="1"/>
        <sz val="9.0"/>
      </rPr>
      <t xml:space="preserve">- 앞 1
</t>
    </r>
    <r>
      <rPr>
        <rFont val="Arial"/>
        <b/>
        <color rgb="FF0000FF"/>
        <sz val="9.0"/>
      </rPr>
      <t>바닷속에서 코를 막고 있는 다이버 사진이 있어요.</t>
    </r>
    <r>
      <rPr>
        <rFont val="Arial"/>
        <color theme="1"/>
        <sz val="9.0"/>
      </rPr>
      <t xml:space="preserve"> 어떤 상황으로 보이나요? 사진을 보고 마음껏 상상력을 동원해 이야기를 지어내보세요. 글로 써도 좋습니다. 다 썼으면 제가 쓴 아래 글을 읽어보세요.</t>
    </r>
  </si>
  <si>
    <t>바닷속에서 코를 막고 있는 다이버 사진</t>
  </si>
  <si>
    <r>
      <rPr>
        <rFont val="Arial, sans-serif"/>
        <color rgb="FF000000"/>
        <sz val="9.0"/>
      </rPr>
      <t>다이버 사진</t>
    </r>
    <r>
      <rPr>
        <rFont val="Arial, sans-serif"/>
        <color rgb="FFFF0000"/>
        <sz val="9.0"/>
      </rPr>
      <t>, 상상력 이용, 이야기 작성 요청</t>
    </r>
  </si>
  <si>
    <t>상상력을 동원한 이야기 생성</t>
  </si>
  <si>
    <t>바닷속에서 코를 막고 있는 다이버 사진이 있어요 (직접 상황이 있는데 못찾음)</t>
  </si>
  <si>
    <t>이 텍스트는 바닷속에서 코를 막고 있는 다이버의 사진에 대한 설명을 요구합니다. 독자에게 이 사진을 보고 상상력을 동원해 이야기를 만들어내는 것을 요청하고 있습니다. 이야기는 글로 쓰는 것이 가능하며, 이야기 작성이 끝나면 텍스트 작성자가 쓴 내용을 읽어볼 것을 권고하고 있습니다.</t>
  </si>
  <si>
    <t>다이버 사진, 상상력 이용, 이야기 작성 요청</t>
  </si>
  <si>
    <t>이 문장은 바다속의 다이버 사진을 바탕으로 고유의 스토리를 만들어보라는 제안을 하고 있습니다. 상상력을 활용하여 이야기를 만들어내는 것을 요구하고 있습니다. 그 후, 작성한 이야기와 비교하여 아래에 주어진 글을 읽어보라는 지시어가 있습니다.</t>
  </si>
  <si>
    <t>img001_016</t>
  </si>
  <si>
    <t>https://drive.google.com/uc?export=view&amp;id=1mFtxMw8TSlnz6cji61qw_LoDUVzk_gos</t>
  </si>
  <si>
    <t>일인 회사의 일일 생존 습관</t>
  </si>
  <si>
    <t>‘꿀 빠는 시간’의 제품패키지. 이 회사는 오직 꿀만 상품화해서 판매한다.(출처 : 30kmperhour.com)</t>
  </si>
  <si>
    <r>
      <rPr>
        <rFont val="Arial"/>
        <color theme="1"/>
        <sz val="9.0"/>
      </rPr>
      <t xml:space="preserve">- 앞 1
 </t>
    </r>
    <r>
      <rPr>
        <rFont val="Arial"/>
        <b/>
        <color rgb="FF0000FF"/>
        <sz val="9.0"/>
      </rPr>
      <t>시속삼십킬로미터 라는 회사는 ‘꿀 빠는 시간’이라는 천연 벌꿀 스틱을 만드는 곳</t>
    </r>
    <r>
      <rPr>
        <rFont val="Arial"/>
        <color theme="1"/>
        <sz val="9.0"/>
      </rPr>
      <t>이다. 펀딩 붐이 막 있던 시점에 와디즈 펀딩에서 그들의 상품 설명 글을 보고 감탄한 적이 있다. 글자 하나, 문장 하나가 살아있는 이야기 자체였다. 마치 신내림을 받은 기획 천재들이 쓴 것 같았다. 이 정도 기획력이라면 꿀 스틱뿐만 아니라 다른 식품으로도 얼마든지 확장해도 되겠다는 생각이 들었다. 하지만 그 회사는 4년이 지난 지금도 꿀이라는 테마 하나에만 집중해서 진정성 있는 자신들의 이야기를 계속 만들어 가고 있다. 다른 분야에는 자신이 없는 걸까? 아니면 자신의 정체성이 희석되는 게 싫어서였을까? 아마 후자였을 것이다.</t>
    </r>
  </si>
  <si>
    <t>꿀 빠는 시간의 제품 패키지 흑백 사진</t>
  </si>
  <si>
    <t>시속삼십킬로미터 회사, 꿀 스틱 제작, 와디즈 펀딩, 뛰어난 기획능력, 테마 집중</t>
  </si>
  <si>
    <t>회사 '시속삼십킬로미터' 설명</t>
  </si>
  <si>
    <t>그린 텍스트는 대한민국의 회사 '시속삼십킬로미터'에 대한 설명을 담고 있습니다. 이 회사는 '꿀 빠는 시간'이라는 제품명의 천연 벌꿀 스틱을 생산하는데, 그들의 탁월한 제품 설명 및 기획력은 와디즈 펀딩에 참여하는 많은 사람들에게 감탄을 자아낸다고 합니다. 또한, 이 회사는 벌꿀이라는 하나의 테마에만 초점을 맞춰 꾸준히 진정한 이야기를 만들어 나갑니다.</t>
  </si>
  <si>
    <t>시속삼십킬로미터'는 천연 벌꿀 스틱을 생산하는 회사입니다. 그들은 자신들의 상품을 설명하는 뛰어난 글로 많은 찬사를 받았습니다. 네 년 동안 꾸준히 꿀에 초점을 맞추며 진정성 있는 이야기를 만들어 왔습니다.</t>
  </si>
  <si>
    <t>img001_017</t>
  </si>
  <si>
    <t>https://drive.google.com/uc?export=view&amp;id=11ZZ3raI7Gp4MoR8HNoSM-0ho0QDll49w</t>
  </si>
  <si>
    <t>전교 꼴찌, 270일만에 의대생이 된 공부법</t>
  </si>
  <si>
    <t>질문할 것들을 표시해 둔 과탐 문제집</t>
  </si>
  <si>
    <r>
      <rPr>
        <rFont val="Arial"/>
        <color theme="1"/>
        <sz val="9.0"/>
      </rPr>
      <t xml:space="preserve">- 앞 1
그러나 </t>
    </r>
    <r>
      <rPr>
        <rFont val="Arial"/>
        <b/>
        <color rgb="FF0000FF"/>
        <sz val="9.0"/>
      </rPr>
      <t>과학탐구</t>
    </r>
    <r>
      <rPr>
        <rFont val="Arial"/>
        <color theme="1"/>
        <sz val="9.0"/>
      </rPr>
      <t>에 긴 시간 큰 공을 들이지 않았었기 때문에 다소 이해가 안 되는 부분들이 있었다. 같은 개념도 말을 조금 바꾸면 헷갈리곤 했다. 그러나 과학은 국영수와 다르게 긴 시간을 생각한다고 해결되거나 실력이 늘지 않는다. 빠르게 누군가에게 배우는 것이 필요했다.
- 뒤 1
일단 부족한 부분, 이해가 잘 가지 않는 부분을 최대한 끌어 모았고, 틀린 문제의 풀이를 슥 훑어보고 내가 갖고 있는 개념은 바로바로 적어놓았다. 풀이를 봤는데도 이해가 잘 가지 않으면 길게 고민하지 않았다. 대</t>
    </r>
    <r>
      <rPr>
        <rFont val="Arial"/>
        <b/>
        <color rgb="FF0000FF"/>
        <sz val="9.0"/>
      </rPr>
      <t>신 포스트잇으로 체크를 해놓았다. 시간이 흐르자 짧은 시간에 내가 푼 과학 문제풀이집 8권의 옆면이 포스트잇으로 빽빽해져 있었다.</t>
    </r>
  </si>
  <si>
    <t>과탐 문제집 사진</t>
  </si>
  <si>
    <t>과학공부 이해도 향상 방법</t>
  </si>
  <si>
    <t>과학 학습 과정과 방법</t>
  </si>
  <si>
    <t>저자는 과학 학습에 많은 시간을 투자하지 않아 이해가 부족한 부분이 많음을 느꼈습니다. 그래서부터 그는 이해가 힘든 부분을 모으고, 문제 풀이를 간략히 검토하며, 스스로의 이해도를 상승시키기 위해 빠르게 배우는 것이 중요하다고 느꼈습니다. 또한, 이해가 잘 가지 않는 풀이에 대해 지나치게 고민하기 보다는 체크하고 반복 학습하여 개념을 이해하려 했습니다.</t>
  </si>
  <si>
    <t>이 글은 img의 과학 학습 과정과 그것을 이해하는 데 필요한 방법에 대해 설명하고 있습니다. 첫부분에서는 그가 과학을 탐구하는데 많은 시간과 노력을 들이지 않아 자주 헷갈려 했던 부분을 언급하고 있습니다. 그래서 그는 문제를 풀거나 공부하는 데 어려움이 있는 개념을 빠르게 배우는 것이 필요하다고 표현하였습니다. 마지막 부분에서는 이해가 힘든 부분을 모아 놓고, 이를 해결하기 위해 틀린 문제의 풀이를 검토하며 기록하는 방법을 사용하였다고 서술하고 있습니다.</t>
  </si>
  <si>
    <t>img001_018</t>
  </si>
  <si>
    <t>https://drive.google.com/uc?export=view&amp;id=1uZU9-lg7lRAYAZtLUVau2R-xQ2ZgTQ0A</t>
  </si>
  <si>
    <t>전염병의 지리학</t>
  </si>
  <si>
    <t>그림 1. 산드로 보티첼리, &lt;비너스의 탄생&gt;</t>
  </si>
  <si>
    <r>
      <rPr>
        <rFont val="Arial"/>
        <color theme="1"/>
        <sz val="9.0"/>
      </rPr>
      <t xml:space="preserve">- 앞 1
</t>
    </r>
    <r>
      <rPr>
        <rFont val="Arial"/>
        <b/>
        <color rgb="FF0000FF"/>
        <sz val="9.0"/>
      </rPr>
      <t>르네상스 시대의 화가인 산드로 보티첼리는 스물두 살이라는 꽃다운 나이에 폐결핵으로 죽은 시모네타 베스푸치를 모델로 &lt;비너스의 탄생&gt;</t>
    </r>
    <r>
      <rPr>
        <rFont val="Arial"/>
        <color theme="1"/>
        <sz val="9.0"/>
      </rPr>
      <t>을 완성했다. 그녀는 보티첼리를 비롯한 많은 예술가가 흠모했던 피렌체의 대표적인 미녀였다.</t>
    </r>
  </si>
  <si>
    <t>몸을 가린 채 서 있는 여성이 담긴 〈비너스의 탄생〉</t>
  </si>
  <si>
    <t>산드로 보티첼리, 시모네타 베스푸치, 비너스의 탄생, 폐결핵 사망</t>
  </si>
  <si>
    <t>"하"로 테스트 시 궁금함</t>
  </si>
  <si>
    <t xml:space="preserve"> 보티첼리의 작품 "비너스의 탄생"</t>
  </si>
  <si>
    <t>예술</t>
  </si>
  <si>
    <t>이 문장은 르네상스 시대의 저명한 사화가 산드로 보티첼리와 그의 작품 '비너스의 탄생'의 모델이 된 시모네타 베스푸치에 관한 내용입니다. 보티첼리는 폐결핵으로 스물두 살의 젊음에 사망한 베스푸치를 그림의 모델로 가져다 썼으며, 그녀는 그의 뿐만 아니라 다른 많은 예술가들에게서도 존경받았던 피렌체의 대표적인 미녀였습니다.</t>
  </si>
  <si>
    <t xml:space="preserve"> 이 이미지는 산드로 보티첼리의 대표작인 "비너스의 탄생"을 나타냅니다. 이 작품의 모델로 사용된 사람은 폐결핵으로 조기에 사망한 피렌체의 미녀, 시모네타 베스푸치입니다. 많은 예술가들이 그녀를 흠모했습니다.</t>
  </si>
  <si>
    <t>img001_019</t>
  </si>
  <si>
    <t>https://drive.google.com/uc?export=view&amp;id=1Ti3uIW1pV-h15e0Fg7wNO9YuOU9fOkWG</t>
  </si>
  <si>
    <t>문화로 도시 읽기</t>
  </si>
  <si>
    <t>하남시 신장동의 신장전통시장. 스타필드가 들어온 이후 20~30대 손님들이 줄었다는 이야기가 많다.</t>
  </si>
  <si>
    <r>
      <rPr>
        <rFont val="Arial"/>
        <color theme="1"/>
        <sz val="9.0"/>
      </rPr>
      <t xml:space="preserve">- 앞 1
반면, 주변의 전통적인 골목상권에 미치는 영향을 우려하는 목소리도 적지 않았다. </t>
    </r>
    <r>
      <rPr>
        <rFont val="Arial"/>
        <b/>
        <color rgb="FF0000FF"/>
        <sz val="9.0"/>
      </rPr>
      <t>하남시 원도심에 있는 신장전통시장의 상인들은 스타필드가 들어온 이후 장사가 더 안된다며 불만을 내비쳤다.</t>
    </r>
    <r>
      <rPr>
        <rFont val="Arial"/>
        <color theme="1"/>
        <sz val="9.0"/>
      </rPr>
      <t xml:space="preserve"> 하남시의 여러 전문가들이 모여 만든 ‘하남인 포럼’이라는 단체에서는 2016년 심포지엄을 개최해, 스타필드의 영향력을 진단해보며 골목상권과의 상생을 고민하기도 했다. 대기업 유통업체들이 숙명적으로 가지게 되는 지역상권 보호란 숙제로부터 스타필드 역시 피해갈 수 없는 듯했다.</t>
    </r>
  </si>
  <si>
    <t>신장전통시장 입구 사진</t>
  </si>
  <si>
    <t>스타필드 영향, 골목상권 우려, 하남인 포럼 심포지엄, 상생 고민.</t>
  </si>
  <si>
    <t>스타필드의 지역상권 영향</t>
  </si>
  <si>
    <t>신장전통시장 상인들과 하남시의 골목상권이 스타필드라는 대형 유통업체의 등장에 인한 부정적 영향을 우려했습니다. 상인들은 바로 이 현상으로 인해 장사가 어려워졌다며 불만을 표현하였고, 이에 대응하려는 도시 전문가들로 구성된 '하남인 포럼'이라는 단체가 모여 스타필드의 영향력을 진단하고 골목상권과의 상생 방안을 고민하였습니다. 이처럼 대형 유통업체의 등장이 지역 상권에 미치는 영향에 대한 고민은 이마저도 피할 수 없는 문제로 보여졌습니다.</t>
  </si>
  <si>
    <t>이 문장은 스타필드라는 대형 유통업체가 지역 생활상권에 미치는 영향에 대한 우려와 논의를 다루고 있습니다. 신장전통시장과 같은 곳에서는 스타필드의 등장으로 인해 비즈니스에 부정적인 영향을 받는다는 불만이 있었습니다. 또한, '하남인 포럼'이라는 단체를 통해 스타필드의 영향력을 분석하며, 지역상권과의 상생 방안을 모색하려는 노력이 있었습니다.</t>
  </si>
  <si>
    <t>img001_020</t>
  </si>
  <si>
    <t>https://drive.google.com/uc?export=view&amp;id=1VbFwyI-JrBrs2C3IRuNLTezbwNRoFRos</t>
  </si>
  <si>
    <t>약함 너머</t>
  </si>
  <si>
    <t>【동반강하 후 아들과 함께】</t>
  </si>
  <si>
    <r>
      <rPr>
        <rFont val="Arial"/>
        <color theme="1"/>
        <sz val="9.0"/>
      </rPr>
      <t xml:space="preserve">- 앞 2~3
</t>
    </r>
    <r>
      <rPr>
        <rFont val="Arial"/>
        <b/>
        <color rgb="FF0000FF"/>
        <sz val="9.0"/>
      </rPr>
      <t>“한솔아, 너는 아무 걱정말고 그냥 뛰어내려. 아빠가 너의 뒷모습을 보고 따라갈 테니!”</t>
    </r>
    <r>
      <rPr>
        <rFont val="Arial"/>
        <color theme="1"/>
        <sz val="9.0"/>
      </rPr>
      <t xml:space="preserve">
</t>
    </r>
    <r>
      <rPr>
        <rFont val="Arial"/>
        <b/>
        <color rgb="FF0000FF"/>
        <sz val="9.0"/>
      </rPr>
      <t>한솔이는 주저함 없이 뛰어내렸다. 나는 테크라인을 조종하여 한솔이를 따라갔다.</t>
    </r>
    <r>
      <rPr>
        <rFont val="Arial"/>
        <color theme="1"/>
        <sz val="9.0"/>
      </rPr>
      <t xml:space="preserve"> 잠시 후 우리는 안전하게 착륙할 수 있었다. 다행히 무사했다. 나는 신속히 일어나 어리둥절해 하는 한솔이에게 다가가서 낙하산 해체를 도와주었다. 어떻게 알았는지 카메라 기자들이 달려와서 사진을 찍기 시작했다. </t>
    </r>
    <r>
      <rPr>
        <rFont val="Arial"/>
        <b/>
        <color rgb="FF0000FF"/>
        <sz val="9.0"/>
      </rPr>
      <t xml:space="preserve">아래 사진이 그때 촬영한 것이다. </t>
    </r>
    <r>
      <rPr>
        <rFont val="Arial"/>
        <color theme="1"/>
        <sz val="9.0"/>
      </rPr>
      <t>평생 잊지 못할 아름다운 추억을 만들었다.</t>
    </r>
  </si>
  <si>
    <t>동반강하 후 임한솔 생도의 아버지가 임한솔 생도의 옷을 정리해주는 사진</t>
  </si>
  <si>
    <t>아빠와 한솔이의 낙하산 착륙, 기자들의 사진 촬영</t>
  </si>
  <si>
    <t>낙하산 점프 후 사진</t>
  </si>
  <si>
    <t>아빠는 자신의 아이인 한솔이가 걱정 없이 뛰어내리도록 격려하며, 자신은 테크라인을 조종해 한솔이를 따랐다. 둘은 안전하게 착륙하고, 아빠는 한솔이에게 낙하산 해체를 도와주었다. 이 모든 과정을 카메라 기자들이 포착해 사진을 찍었다.</t>
  </si>
  <si>
    <t>이 이미지는 한솔이와 이야기를 나눈 뒤, 한솔이가 낙하산 점프를 성공적으로 수행한 후의 사건을 기록한 것입니다. 사진은 모두가 무사히 착륙한 이후, 한솔이의 낙하산 해체를 도와주는 모습을 담고 있습니다. 주변에서는 카메라 기자들이 이 모습을 찍고 있어, 이 사건을 포착한 이 사진은 아름다운 추억을 선사했습니다.</t>
  </si>
  <si>
    <t>img001_036</t>
  </si>
  <si>
    <t>https://drive.google.com/uc?export=view&amp;id=1QELQPYxIbcUkmKXocN5SqNUpL2QqW2rL</t>
  </si>
  <si>
    <t>100세 시대를 신박하게 살아가는 36가지 방법</t>
  </si>
  <si>
    <t>직장인 절반 여가시간 증가
[근로시간 단축 이후 여가시간의 변화]
자료: 한국문화관광연구원(2018)</t>
  </si>
  <si>
    <r>
      <rPr>
        <rFont val="Arial"/>
        <color theme="1"/>
        <sz val="9.0"/>
      </rPr>
      <t xml:space="preserve">- 앞 1
직장인의 51.3％가 2018년 7월 주52시간 근무제 도입 이후 </t>
    </r>
    <r>
      <rPr>
        <rFont val="Arial"/>
        <b/>
        <color rgb="FF0000FF"/>
        <sz val="9.0"/>
      </rPr>
      <t>‘실제 여가시간이 증가했다’</t>
    </r>
    <r>
      <rPr>
        <rFont val="Arial"/>
        <color theme="1"/>
        <sz val="9.0"/>
      </rPr>
      <t xml:space="preserve">고 답한 만큼 과거에 비해 </t>
    </r>
    <r>
      <rPr>
        <rFont val="Arial"/>
        <b/>
        <color rgb="FF0000FF"/>
        <sz val="9.0"/>
      </rPr>
      <t>실제로도 근로시간이 줄어들고 있는 추세</t>
    </r>
    <r>
      <rPr>
        <rFont val="Arial"/>
        <color theme="1"/>
        <sz val="9.0"/>
      </rPr>
      <t>이다.</t>
    </r>
  </si>
  <si>
    <t>근로시간 단축 이후 여가시간의 변화를 나타낸 원형 그래프</t>
  </si>
  <si>
    <t>증가-51.3％, 변화 없음-44.9％, 감소-4.8％</t>
  </si>
  <si>
    <r>
      <rPr>
        <rFont val="Arial, sans-serif"/>
        <color rgb="FF000000"/>
        <sz val="9.0"/>
      </rPr>
      <t xml:space="preserve">51.3% 직장인, </t>
    </r>
    <r>
      <rPr>
        <rFont val="Arial, sans-serif"/>
        <color rgb="FFFF00FF"/>
        <sz val="9.0"/>
      </rPr>
      <t>주52시간 근무제 도입 후 여가시간</t>
    </r>
    <r>
      <rPr>
        <rFont val="Arial, sans-serif"/>
        <color rgb="FF000000"/>
        <sz val="9.0"/>
      </rPr>
      <t xml:space="preserve"> 증가</t>
    </r>
  </si>
  <si>
    <t>주52시간 근무제 도입 후 여가시간 변화 그래프</t>
  </si>
  <si>
    <t>52시간 근무제 도입 이후 여가시간 증가</t>
  </si>
  <si>
    <t>2018년 7월에 주52시간 근무제가 도입된 이후, 51.3%의 직장인들이 실제 여가시간이 증가했다고 응답하였다. 이는 실제 근로시간이 적어진 추세를 보여주고 있으며, 과거에 비해서도 양상이 달라진 것을 나타낸다.</t>
  </si>
  <si>
    <t>51.3% 직장인, 주52시간 근무제 도입 후 여가시간 증가</t>
  </si>
  <si>
    <t>2018년 7월에 도입된 주 52시간 근무제로 인해 여가시간이 증가하였다는 것을 약 51.3%의 직장인들이 인정하였습니다. 이는 과거에 비해 근로시간이 실제로 줄어들고 있는 추세를 나타내며, 이러한 변화가 근로자들의 여가시간에도 영향을 미쳤음을 보여줍니다.</t>
  </si>
  <si>
    <t>img001_037</t>
  </si>
  <si>
    <t>https://drive.google.com/uc?export=view&amp;id=1peOgafQA-ZitDX7rFyzH2PAMEGa7a6o2</t>
  </si>
  <si>
    <t>행복을 파는 브랜드, 오롤리데이</t>
  </si>
  <si>
    <t>목표 설정법 영상 보러 가기</t>
  </si>
  <si>
    <r>
      <rPr>
        <rFont val="Arial"/>
        <color theme="1"/>
        <sz val="9.0"/>
      </rPr>
      <t>- 앞 1
새해가 되면 안 그래도 베스트셀러인 habit 카테고리의 습관 제품이 훨씬 많이 판매된다. 아무래도 새해는 좋은 습관을 많이 만들고, 기필코 목표를 달성할 것이라는 열정이 최대치로 뿜뿜하는 시기이기 때문이다. 그래서 우리는 습관 제품을 구매한 분들이 제품을 더 잘 사용해서 삶이 조금 더 건강해지길 바라는 마음으로 그들을 도와줄 방법을 궁리했다. 우선</t>
    </r>
    <r>
      <rPr>
        <rFont val="Arial"/>
        <b/>
        <color rgb="FF0000FF"/>
        <sz val="9.0"/>
      </rPr>
      <t xml:space="preserve"> ‘좋은 목표를 세우는 방법’과 ‘목표를 실천하고 유지하는 법’에 관련된 콘텐츠를 시리즈로 만들어 유튜브에 올렸다.</t>
    </r>
    <r>
      <rPr>
        <rFont val="Arial"/>
        <color theme="1"/>
        <sz val="9.0"/>
      </rPr>
      <t xml:space="preserve"> 동기부여를 위한 영상이니만큼 평상시 콘텐츠를 만들 때보다 훨씬 명료하고 단호한 어투로 이야기하며 최대한 다양한 예시를 보여 줬다. 그 영상은 업로드와 동시에 빠르게 관심을 받았고, 좋은 콘텐츠를 만들어 줘서 고맙다는 댓글도 많이 달렸으며, 무엇보다 습관 제품의 매출 상승으로 이어졌다. 이 영상은 여전히 조회 수가 꾸준히 오르고 있고, 특히 연말과 새해가 되면 오름폭이 훨씬 커진다. 목표를 세우고 실천하는 방법에 대한 고민이 많은 분들에게 추천하고 싶은 영상이다.</t>
    </r>
  </si>
  <si>
    <t>목표 설정법 영상 QR 코드</t>
  </si>
  <si>
    <t>습관 제품 판매 상승, 유익한 콘텐츠 제작, 조회 수 증가</t>
  </si>
  <si>
    <t>습관 제품 판매 증가에 영향을 미친 동기부여 영상</t>
  </si>
  <si>
    <t>이 글은 새해가 되면서 습관 제품의 판매가 늘어나는 현상을 설명하고 있습니다. 이를 지원하기 위해 '목표 설정' 및 '목표 실천 및 유지 방법'에 관한 콘텐츠를 제작하고 YouTube에 게시했는데, 이는 긍정적인 반응과 함께 제품 판매 증가로 이어졌습니다. 이 영상의 조회수는 아직도 계속 상승하고 있으며, 특히 연말과 새해가 되면 조회수가 크게 늘어납니다.</t>
  </si>
  <si>
    <t>이 동기부여 영상은 습관 제품의 판매 증가에 큰 역할을 했으며, 연말과 새해가 되면 조회수가 급증합니다. 좋은 목표를 세우는 방법과 이를 실천하고 유지하는 방법에 대한 콘텐츠를 통해 많은 사람들에게 도움을 제공했습니다. 관심을 끌어, 제품의 판매를 늘렸습니다.</t>
  </si>
  <si>
    <t>img001_038</t>
  </si>
  <si>
    <t>https://drive.google.com/uc?export=view&amp;id=1IhU4mH49rv7usjc5-Hf3e1JhQeGXjbnN</t>
  </si>
  <si>
    <t>학급 회의 + 더하기</t>
  </si>
  <si>
    <r>
      <rPr>
        <rFont val="Arial"/>
        <color theme="1"/>
        <sz val="9.0"/>
      </rPr>
      <t xml:space="preserve">- 앞 1
</t>
    </r>
    <r>
      <rPr>
        <rFont val="Arial"/>
        <b/>
        <color rgb="FF0000FF"/>
        <sz val="9.0"/>
      </rPr>
      <t>3주 동안 교실 안에서는 서로 높임말을 쓰기로 했어요. 실제 학생들이 서로 높임말을 쓰도록 하는 학교도 많아요. 그래서 우리 반에서도 재미 반 기대 반으로 실험했어요.</t>
    </r>
    <r>
      <rPr>
        <rFont val="Arial"/>
        <color theme="1"/>
        <sz val="9.0"/>
      </rPr>
      <t xml:space="preserve"> 그 기간 동안 학생들은 서로 높임말을 썼어요. 높임말 쓰는 실험을 마치며, 학생들은 빙 둘러앉았어요.</t>
    </r>
  </si>
  <si>
    <t>욕하며 다투는 아이들 만화 그림</t>
  </si>
  <si>
    <t>다투는 아이들: “…” “#%＆$*…” 말리는 아이들: “욕하면 안 돼!”
선생님: “욕을 하지 않으려면 어떻게 해야 할까요?” 건의하는 아이: “높임말 쓰기 실험을 해 보면 어떨까요?” 동의하는 아이: “좋아요!”
발의하는 아이: “우리 반이 지난 3주일 동안 높임말 쓰기를 했습니다. 결과는 어땠습니까?” 보고하는 아이들: “정말 욕하는 친구들이 거의 없어졌습니다.” “높임말을 쓰니까 확실히 말을 배려 있게 하게 됩니다.” “앞으로 욕을 하는 친구들에겐 높임말을 쓰게 하는 건 어떨까요?”</t>
  </si>
  <si>
    <t>학생들의 높임말 사용 실험</t>
  </si>
  <si>
    <t>이것은 3주 동안 학생들이 서로 높임말을 사용하도록 하기로 한 실험에 대한 설명이다. 실제로 많은 학교에서는 학생들이 서로 높임말을 쓰도록 하는데, 이는 우리 반에서도 재미와 기대를 가지고 시도되었다. 그 결과, 실험 기간 동안 모든 학생들이 서로 높임말을 사용하였다.</t>
  </si>
  <si>
    <t>해당 이미지는 3주 동안 진행된 학생들의 높임말 사용 실험을 나타낼 가능성이 높습니다. 여기서 학생들은 서로 높임말을 쓰는 것을 시도하며, 이는 많은 학교에서 흔히 볼 수 있는 사례입니다. 실험 종료 후, 학생들이 이에 대해 논의하는 모습을 보여줄 수도 있습니다.</t>
  </si>
  <si>
    <t>img001_039</t>
  </si>
  <si>
    <t>https://drive.google.com/uc?export=view&amp;id=1vjA3WbiqH1iHfduZWMZkN0CO1yAVsuut</t>
  </si>
  <si>
    <t>후천적 공부머리 성장법</t>
  </si>
  <si>
    <t>웩슬러 지능 검사의 5가지 지표</t>
  </si>
  <si>
    <r>
      <rPr>
        <rFont val="Arial"/>
        <color theme="1"/>
        <sz val="9.0"/>
      </rPr>
      <t xml:space="preserve">- 뒤 1
</t>
    </r>
    <r>
      <rPr>
        <rFont val="Arial"/>
        <b/>
        <color rgb="FF0000FF"/>
        <sz val="9.0"/>
      </rPr>
      <t>심리학자 웩슬러(Wechsler)는 지능을 목적</t>
    </r>
    <r>
      <rPr>
        <rFont val="Arial"/>
        <color theme="1"/>
        <sz val="9.0"/>
      </rPr>
      <t xml:space="preserve">에 따라 행동하고, 합리적으로 사고하며, 환경을 효과적으로 다루는 개인의 종합적 능력이라고 정의했습니다(주9. </t>
    </r>
    <r>
      <rPr>
        <rFont val="Arial"/>
        <b/>
        <color rgb="FF0000FF"/>
        <sz val="9.0"/>
      </rPr>
      <t>웩슬러 아동용 지능 검사는 언어이해, 시공간, 유동추론, 작업기억, 처리속도 지표</t>
    </r>
    <r>
      <rPr>
        <rFont val="Arial"/>
        <color theme="1"/>
        <sz val="9.0"/>
      </rPr>
      <t>로 나뉩니다.
(주9) Weschler, David (1939). The measurement of adult intelligence. Baltimore: Williams ＆ Wilkins, p.229.</t>
    </r>
  </si>
  <si>
    <t>웩슬러 지능 검사의 5가지 지표 그림”</t>
  </si>
  <si>
    <t>지표 안내
전체IQ: 5개 지표 IQ의 일부 소검사로 전반적인 인지 능력 측정
언어이해, 시공간, 유동추론, 작업기억, 처리속도</t>
  </si>
  <si>
    <t>웩슬러의 지능 정의, 웩슬러 아동용 지능 검사 지표</t>
  </si>
  <si>
    <t>웩슬러의 지능 정의 및 검사 지표</t>
  </si>
  <si>
    <t>이 문장은 심리학자 웩슬러가 지능을 어떻게 정의하는지, 그리고 그의 아동용 지능 검사가 어떤 지표를 이용하는지에 대한 내용을 담고 있습니다. 웩슬러는 지능을 목적에 따른 행동, 합리적 사고, 환경을 효과적으로 다루는 능력으로 설명합니다. 그의 아동용 지능 검사는 언어 이해, 시공간 인식, 유동적인 추론, 작업기억, 처리속도를 지표로 사용합니다.</t>
  </si>
  <si>
    <t>이 글은 심리학자 David Wechsler의 지능에 대한 정의와, 그의 아동용 지능 검사 수행 시 사용되는 여러 지표들을 설명하고 있습니다. 웩슬러는 지능을 목적에 따른 행동, 합리적 사고, 환경을 효과적으로 다루는 능력으로 정의했습니다. 그의 아동 지능 검사는 언어 이해, 시공간 능력, 유동적 추론, 작업기억, 처리속도 등을 평가하는 지표로 나뉘어져 있습니다.</t>
  </si>
  <si>
    <t>img001_040</t>
  </si>
  <si>
    <t>https://drive.google.com/uc?export=view&amp;id=1eS3RuN4rWnrlWJGLj-83h0NtHUlFrOk2</t>
  </si>
  <si>
    <t>일본이 흔들린다</t>
  </si>
  <si>
    <t>[그림 4-7] 겸양도장의 예</t>
  </si>
  <si>
    <r>
      <rPr>
        <rFont val="Arial"/>
        <color theme="1"/>
        <sz val="9.0"/>
      </rPr>
      <t xml:space="preserve">- 앞 1~2
</t>
    </r>
    <r>
      <rPr>
        <rFont val="Arial"/>
        <b/>
        <color rgb="FF0000FF"/>
        <sz val="9.0"/>
      </rPr>
      <t>겸양도장은 결재서류의 결재란에 도장을 찍을 때 직급이 낮을수록 도장을 왼쪽으로 기울여 도장을 찍는 방식</t>
    </r>
    <r>
      <rPr>
        <rFont val="Arial"/>
        <color theme="1"/>
        <sz val="9.0"/>
      </rPr>
      <t>이다. 계장은 인감을 거의 90도로 기울여 ‘폴더 인사’하듯 찍는다. 과장은 45도, 부장은 30도로 직급이 올라갈수록 기울기는 줄어든다. 전무쯤 되면 목례하듯 15도만 기울여도 되는 게 겸양도장의 불문율이다.
이렇게 말단부터 사장까지 도장을 찍고 보면 인감도장들이 가장 왼쪽의 사장란을 향해 일제히 인사하는 모양이 된다. 조직의 위계질서가 결재란에도 반영되는 셈이다. 사인 문화권에서는 하려고 해도 할 수 없는 겸양법이다([그림 4-7]).</t>
    </r>
  </si>
  <si>
    <t>겸양도장의 예시 사진</t>
  </si>
  <si>
    <t>왼쪽부터 사장, 상무, 부장, 과장, 계장이 도장을 찍을 수 있는 칸이 구성돼있고, 가장 왼쪽의 사장의 도장은 위를 향하게 올바로 찍혀있다. 상무부터 계장은 사장을 향해 도장을 기울여 찍는데, 가장 낮은 직급으로 내려갈수록 기울기가 크다&lt;br/&gt;출처: 〈요미우리신문〉</t>
  </si>
  <si>
    <t>겸양도장, 결재서류에 반영된 조직의 위계질서</t>
  </si>
  <si>
    <t>겸양도장 방식에 대한 그림</t>
  </si>
  <si>
    <t>겸양도장은 결재서류에서 직급이 낮은 사람부터 도장을 왼쪽으로 기울여서 찍는 방식을 말합니다. 조직의 직급이 높아질수록 도장의 기울기는 줄어들며, 이로써 조직의 위계질서가 보여집니다. 이것은 도장을 찍고 보면 사장을 향해 인사하는 경향을 보여줍니다, 고유한 한국의 사인 문화를 나타냅니다.</t>
  </si>
  <si>
    <t>그림은 '겸양도장' 방식을 보여줍니다. 이는 결재서류의 결재란에 도장을 찍을 때 직급에 따라 도장의 기울기를 달리하는 방식을 나타냅니다. 서류의 왼쪽에서 오른쪽으로 다양한 기울기로 찍힌 도장들의 배열을 보여줄 것으로 예상됩니다.</t>
  </si>
  <si>
    <t>img1_03_001</t>
  </si>
  <si>
    <t>https://drive.google.com/uc?export=view&amp;id=15ApDHG_dbFtkaix-ruRxn2Dd31pUSMw2</t>
  </si>
  <si>
    <t>중국의 국토분야 탄소중립 정책 추진실태 연구</t>
  </si>
  <si>
    <t>- 앞 5
표 2-1 | 탄소중립 선언국가</t>
  </si>
  <si>
    <t>탄소중립 선언국가 지도</t>
  </si>
  <si>
    <t>2030, 2035, 2040, 2045, 2050, 2053, 5060, 2070&lt;br/&gt;Achieved - Guyana, Suriname, Guicea-Bissau, Liberia, Benin, Gabon, Madagascar, Bhutan, Cambodia</t>
  </si>
  <si>
    <t>탄소중립 선언한 국가 목록</t>
  </si>
  <si>
    <t>이 이미지는 탄소중립을 선언한 여러 국가들의 목록을 보여주는 표입니다. 이 표에서, 각 국가가 탄소중립을 언제 선언했는지 확인할 수 있습니다. 이렇게 탄소중립은 이상적인 환경 보호를 위한 중요한 단계입니다.</t>
  </si>
  <si>
    <t>img1_03_002</t>
  </si>
  <si>
    <t>https://drive.google.com/uc?export=view&amp;id=1Ftj5OggfnjZMMfEQuiuSfULBCTIQ0i07</t>
  </si>
  <si>
    <t>- 뒤 2
당뇨병이란 혈당 조절에 필요한 인슐린의 분비나 기능장애로 인해 고혈당이 나타나고 이로 인하여 전신의 여러 장기에 합병증을 일으키는 질환입니다.</t>
  </si>
  <si>
    <t>피를 통해 혈당을 체크하는 기기와 밤에 기기를 확인하는 남성 그림</t>
  </si>
  <si>
    <t>당뇨병 설명</t>
  </si>
  <si>
    <t>당뇨병은 인슐린 분비 또는 기능장애로 인한 고혈당 질환입니다. 이로 인해 전신 장기에 합병증을 일으킬 수 있습니다.</t>
  </si>
  <si>
    <t>img1_03_003</t>
  </si>
  <si>
    <t>https://drive.google.com/uc?export=view&amp;id=1hRtrbDRcILix8zv0yRxLi2MQq7te62MN</t>
  </si>
  <si>
    <t>- 앞 1
39 뇌종양(양성)</t>
  </si>
  <si>
    <t>현미경으로 종양을 확인하고 있는 의료진 그림</t>
  </si>
  <si>
    <t>뇌종양 사진</t>
  </si>
  <si>
    <t>앞 번호 39번에 해당하는 양성 뇌종양의 사진입니다. 이는 뇌종양의 병리학적 이미지를 보여주고 있을 수 있으며, 그 종양이 양성임을 나타냅니다.</t>
  </si>
  <si>
    <t>img1_03_004</t>
  </si>
  <si>
    <t>https://drive.google.com/uc?export=view&amp;id=1LzLDOVlJ1jrUmdplZN4vzmi516uOsIS0</t>
  </si>
  <si>
    <t xml:space="preserve">- 앞 1
50 대장암 </t>
  </si>
  <si>
    <t>4군데에 문제가 있는 대장을 설명하는 의사 그</t>
  </si>
  <si>
    <t>50세 나이 대장암 사진</t>
  </si>
  <si>
    <t>이 이미지는 50대에 대장암에 대한 것입니다. 그것은 관련 연령 분포와 함께 대장암과 관련된 정보를 제공할 가능성이 있습니다. 따라서, 주어진 문장은 이러한 분야에 대한 학습 또는 정보 제공의 중요성을 강조하고 있을 수 있습니다.</t>
  </si>
  <si>
    <t>img1_03_005</t>
  </si>
  <si>
    <t>https://drive.google.com/uc?export=view&amp;id=1rGaHEBTWLFBVXi0K1E9hzMqXUO_HqoEh</t>
  </si>
  <si>
    <t>- 앞 1
54 자궁경부암</t>
  </si>
  <si>
    <t>의자에 앉아서 아픈 자궁 부위에 두 손을 올리고 힘들어하는 여성 그림</t>
  </si>
  <si>
    <t>자궁경부암 관련 이미지</t>
  </si>
  <si>
    <t>이 이미지는 자궁경부암에 관련된 것일 가능성이 높습니다. 자궁경부암의 시각적 표현이거나 정보가 담긴 그림일 수 있습니다.</t>
  </si>
  <si>
    <t>img1_03_006</t>
  </si>
  <si>
    <t>https://drive.google.com/uc?export=view&amp;id=1lLItxmVU9vcXBeqZ_-J6FxFiEFi3yVn3</t>
  </si>
  <si>
    <t>- 앞 1
57 갑상선암</t>
  </si>
  <si>
    <t>목에 있는 갑상선에 문제가 생긴 환자와 설명하는 의사 그림</t>
  </si>
  <si>
    <t>갑상선암 관련 이미지</t>
  </si>
  <si>
    <t>이 이미지는 갑상선암과 관련된 내용을 보여줍니다. 수치 '57'이 어떤 정보를 보여주는지는 알 수 없지만, 이는 갑상선암의 어떠한 통계를 나타내는 것일 수 있습니다. 따라서, 이 이미지는 갑상선암에 대한 정보나 데이터를 제공하는 것으로 보입니다.</t>
  </si>
  <si>
    <t>img1_03_007</t>
  </si>
  <si>
    <t>https://drive.google.com/uc?export=view&amp;id=1LVNUZWTlGSSUnbUrK2SyNwlqcs7COXZH</t>
  </si>
  <si>
    <t>생활 속 질병·진료행위 통계. 2022</t>
  </si>
  <si>
    <t>- 앞 1
71 자기공명영상진단(MRI)</t>
  </si>
  <si>
    <t>누워서 MRI를 찍는 환자와 지켜보는 의사와 의료진 그림</t>
  </si>
  <si>
    <t>MRI 이미지</t>
  </si>
  <si>
    <t>이것은 MRI(자기 공명 영상 진단)의 이미지입니다. MRI는 고해상도의 몸속 이미지를 제공하여 질병 진단에 유용합니다. 이 이미지를 통해 의사들은 환자의 상태를 보다 자세히 이해할 수 있습니다.</t>
  </si>
  <si>
    <t>img1_03_008</t>
  </si>
  <si>
    <t>https://drive.google.com/uc?export=view&amp;id=1V4w1RC7ZcKJNpVv59gmVTLjGHEhF0uvi</t>
  </si>
  <si>
    <t>- 앞 1
72 양전자단층촬영(PET)</t>
  </si>
  <si>
    <t>PET를 찍는 환자와 지켜보는 의사들과 옆에서 진행하는 의료진 그림</t>
  </si>
  <si>
    <t>PET 스캔 이미지</t>
  </si>
  <si>
    <t>이것은 양전자단층촬영, 즉 PET 스캔의 결과물을 나타내는 이미지입니다. PET는 생체 내에서 생화학적 과정을 시각화하는데 사용되는 일종의 이미징 기술입니다. 따라서 위 문장은 이러한 과정을 통해 생성된 양전자단층촬영 이미지를 의미함을 알 수 있습니다.</t>
  </si>
  <si>
    <t>img1_03_009</t>
  </si>
  <si>
    <t>https://drive.google.com/uc?export=view&amp;id=1lrlAMQduuunXHf3Nw7TEtbxOB_kM4OTI</t>
  </si>
  <si>
    <t>시설거주아동과 일반가정아동의 상황예측추론 특성 비교</t>
  </si>
  <si>
    <t>- 뒤 1
영희와 철수는 놀이터에서 만났는데 철수에게 냄새가 나서 영희는 함께 놀지 않았어요. 철수는 목욕을 했어요.</t>
  </si>
  <si>
    <t>(왼쪽)코를 막고 더러운 철수에게서 멀어지는 영희와 (오른쪽)목욕하는 철수 그림</t>
  </si>
  <si>
    <t>철수의 냄새와 목욕</t>
  </si>
  <si>
    <t>이 스토리는 영희와 철수가 놀이터에서 만나는 상황을 다룹니다. 그러나 철수가 나쁜 냄새를 내서 영희는 그와 함께 놀지 않았습니다. 그래서 철수는 목욕을 하게 되었습니다.</t>
  </si>
  <si>
    <t>- 앞 1~4
추추는 자기 방에 들어갔어요. 제일 먼저 유치원 선생님 사진을 흉내 스피커에 대고 초록 버튼을 눌렀어요. 그러자 정말로 스피커 색깔이 알록달록하게 바뀌는 거예요. 추추는 빨간색 버튼을 누르고 말해 보았어요.
“우리 추추가 세상에서 제일 멋지구나!”
정말 선생님 목소리였어요! 마치 선생님으로 변신한 것 같아서, 추추는 키득키득 웃음이 났어요.
추추는 방을 둘러보았어요. 제일 좋아하는 만화인 슈퍼 두더지와 원더 두더지 포스터가 눈에 들어왔죠.
- 뒤 1~3
추는 슈퍼 두더지 포스터에 흉내 스피커를 대고 버튼을 눌렀어요. 이번에도 흉내 스피커가 알록달록해졌어요. 추추는 빨간색 버튼을 꾹 누르고 말했어요.
“추추! 넌 나보다 위대한 슈퍼 두더지가 될 거야!”
이번에도 성공이에요. 슈퍼 두더지 목소리랑 똑같았어요.</t>
  </si>
  <si>
    <t>무엇이든 흉내 스피커로 유치원 선생님과 슈퍼 두더지 소리를 흉내 내는 추추 그림</t>
  </si>
  <si>
    <t>추추의 흉내 스피커 이야기</t>
  </si>
  <si>
    <t>왜 원문에 많은 문장이 들어갔는가?</t>
  </si>
  <si>
    <t>추추가 흉내 스피커를 사용하여 유치원 선생님과 슈퍼 두더지의 목소리를 따라했습니다. 이 흉내 스피커는 목소리를 잘 따라 하며, 사용할 때마다 다채로운 색깔로 변합니다.</t>
  </si>
  <si>
    <t>img1_03_011</t>
  </si>
  <si>
    <t>https://drive.google.com/uc?export=view&amp;id=1bBBL7c36BHGhKh8noUWZwSCIizEZY_lw</t>
  </si>
  <si>
    <t>- 앞 1~3
추추는 잽싸게 자기 방으로 가서 방문 뒤에 숨었어요.
딸깍.
형이 문을 열고 나왔어요.</t>
  </si>
  <si>
    <t>숨죽이고 방문 뒤에 숨은 추추, 방문을 열고 나온 형 그림</t>
  </si>
  <si>
    <t>두 형제의 숨바꼭질</t>
  </si>
  <si>
    <t>이건 왜 활용도가 낮은가?</t>
  </si>
  <si>
    <t>이는 추추가 자신의 방에 숨은 뒤 형이 방에서 나오는 사건을 묘사하고 있는데, 이를 통해 두 형제가 숨바꼭질을 하고 있음을 유추할 수 있습니다.</t>
  </si>
  <si>
    <t>img1_03_012</t>
  </si>
  <si>
    <t>https://drive.google.com/uc?export=view&amp;id=1ABW8KkKHriNpjQmdFRthPCklg_0SB5nu</t>
  </si>
  <si>
    <t>- 뒤 2
추추가 더더를 한 번 더 부르자, 방에 있던 더더가 땅 위로 난 창문으로 고개를 쏙 내밀었어요.</t>
  </si>
  <si>
    <t>창문을 열고 고개를 내민 더더 그림</t>
  </si>
  <si>
    <t>더더의 창문 출현</t>
  </si>
  <si>
    <t>이것은 '더더'라는 캐릭터가 방에서 창문을 통해 등장하는 장면을 설명하는 내용입니다. 더더는 땅 위로 난 창문으로 부터 머리를 내밀었음을 알 수 있습니다. 이는 더더가 창문으로부터 방에 등장하는 상황을 보여줍니다.</t>
  </si>
  <si>
    <t>img1_03_013</t>
  </si>
  <si>
    <t>https://drive.google.com/uc?export=view&amp;id=1mp648V9Omj6T03IkOJxCG4PA0ord0auZ</t>
  </si>
  <si>
    <t>- 앞 6
추추는 더더 방으로 냉큼 내려가며 말했어요.</t>
  </si>
  <si>
    <t>더더를 따라 더더 방으로 내려가며 이야기하는 추추 그림</t>
  </si>
  <si>
    <t>추추의 급한 이동과 대화</t>
  </si>
  <si>
    <t>이 문장은 캐릭터인 추추가 다른 장소로 신속하게 움직이며 말하는 모습을 보여줍니다. 이는 일종의 급한 상황을 암시하며, 동시에 추추에게서 높은 반응성과 적극성을 보여줍니다. 이는 따라서 읽는 이들에게 긴장감과 기대감을 일으키는 요소로 작용할 수 있습니다.</t>
  </si>
  <si>
    <t>img1_03_014</t>
  </si>
  <si>
    <t>https://drive.google.com/uc?export=view&amp;id=1FY6BMy-dADH2rjH29YktW8wHRv30MNh5</t>
  </si>
  <si>
    <t>- 앞 7
더더는 옷장 안에 있던 즉석카메라를 꺼내며 말했어요.</t>
  </si>
  <si>
    <t>즉석카메라를 든 더더와 마주 앉은 추추 그림</t>
  </si>
  <si>
    <t>더더, 옷장, 즉석카메라, 말</t>
  </si>
  <si>
    <t>더더는 옷장에서 즉석카메라를 꺼냈다. 그는 이 행동에 대해 말하고 있었다. 이는 더더가 현재 상황에서 카메라를 사용한다는 것을 나타낸다.</t>
  </si>
  <si>
    <t>img1_03_015</t>
  </si>
  <si>
    <t>https://drive.google.com/uc?export=view&amp;id=1GSt4keFYR1a5xuMru0e4BUecmquNpQ5G</t>
  </si>
  <si>
    <t>- 앞 5~6
갑작스러운 사장님의 선언에 놀란 직원들이 복도로 뛰쳐나왔어요. 직원들은 눈을 동그랗게 뜨고 서로 바라보다가, 모두 함박웃음을 지었어요. 혼잣말처럼 ‘만세!’ 하고 외치는 직원도 있었어요.
사장님은 땀을 삐질삐질 흘리며 손을 연신 가로저었어요.</t>
  </si>
  <si>
    <t>무엇이든 흉내 스피커로 사장 목소리를 흉내 내는 추추와 직원들에게 손사래를 치는 사장 그림</t>
  </si>
  <si>
    <t>사장님의 선언과 직원들의 반응</t>
  </si>
  <si>
    <t>갑작스런 사장님의 선언에 놀란 직원들이 반응하며 복도를 뛰나가는 장면입니다. 직원들은 놀란 모습으로 서로를 바라보고, 일부는 만세를 외치며 좌우로 가리키는 사장님의 모습 또한 포함되어 있습니다.</t>
  </si>
  <si>
    <t>img1_03_016</t>
  </si>
  <si>
    <t>https://drive.google.com/uc?export=view&amp;id=1xTQ6WAyT3QLjsGzGbZsx8M1i3Ib-EXZf</t>
  </si>
  <si>
    <t>- 앞 3
더더의 말에 추추가 몸을 살짝 움직였어요. 그 순간 더더가 바닥으로 쿵 떨어지고 말았어요. 카메라에서 찰칵, 하는 소리가 났어요.</t>
  </si>
  <si>
    <t>넘어진 추추와 더더, 셔터가 잘못 눌린 즉석카메라 그림</t>
  </si>
  <si>
    <t>추추가 움직인 때 찍힌 사진</t>
  </si>
  <si>
    <t>디디가 떨어진 장면이 포착된 사진입니다. 추추가 움직인 순간에 카메라가 작동하여 이 장면을 찍었습니다. 이 사진은 디디가 바닥으로 떨어지는 순간을 담았습니다.</t>
  </si>
  <si>
    <t>img1_03_017</t>
  </si>
  <si>
    <t>https://drive.google.com/uc?export=view&amp;id=1rog9h9yCAJQr4_npFyxcOL783vUKu649</t>
  </si>
  <si>
    <t>- 뒤 1
학생들은 밀물처럼 교실 밖으로 나왔어요. 추추도 더더와 그 무리에 껴서 함께 복도를 달렸어요. 선생님은 빠져나가는 학생들을 보면서 뒤늦게 “얘들아! 돌아와!” 하고 외쳤어요. 복도를 뛰어가는 비비 형은 오랜만에 활짝 웃고 있었어요.</t>
  </si>
  <si>
    <t>당황한 선생님, 웃으며 집에 가는 형과 학생들 그림</t>
  </si>
  <si>
    <t>해방감에 가득찬 학생들</t>
  </si>
  <si>
    <t>학교 종이 울리면서 학생들이 교실에서 빠져나왔습니다. 선생님은 학생들을 부르지만 아무도 돌아보지 않았고, 모두가 해방감에 차서 활짝 웃고 있었습니다. 이 모습은 그들의 순수한 행복과 즐거움을 보여주고 있습니다.</t>
  </si>
  <si>
    <t>img1_03_018</t>
  </si>
  <si>
    <t>https://drive.google.com/uc?export=view&amp;id=1shw0A8Np0Iajc5E8TO0kNVtMsaS9wX6K</t>
  </si>
  <si>
    <t>- 앞 13
차르륵차르륵. 앨범을 넘기던 더더가 한 페이지에서 멈추었어요. 그 페이지에는 한 부부가 아기를 안고 있는 사진이 꽂혀 있었어요.</t>
  </si>
  <si>
    <t>더더가 아기일 때 엄마 아빠와 함께 찍은 가족 사진 그림</t>
  </si>
  <si>
    <t>아기를 안은 부부 사진 -</t>
  </si>
  <si>
    <t>이 페이지에는 아기를 안고 있는 부부의 사진이 있다. 더더가 이 페이지에서 멈추었기 때문에 이 사진은 아마 중요할 것이다. 이 사진은 가족의 모습을 보여주는 것 같다.</t>
  </si>
  <si>
    <t>img1_03_019</t>
  </si>
  <si>
    <t>https://drive.google.com/uc?export=view&amp;id=1TsjuDIYMREpWwoDFJeVKP0ipuuV3ZlnK</t>
  </si>
  <si>
    <t>- 앞 1
추추도 엄마를 따라 훌쩍거렸어요. 추추네 가족은 서로 얼싸안았어요.</t>
  </si>
  <si>
    <t>어두워진 언덕배기에 모여 추추를 끌어안은 가족들 그림</t>
  </si>
  <si>
    <t>추추네 가족의애잔한 모습</t>
  </si>
  <si>
    <t>추추는 엄마를 따라서 우는 모습을 보여주며, 그들 가족은 스스로를 힘들게 만드는 상황에서도 서로를 꽉 안고 있다. 이는 추추네 가족이 어려움을 함께 견디는 애잔한 모습을 보여준다.</t>
  </si>
  <si>
    <t>img1_03_020</t>
  </si>
  <si>
    <t>https://drive.google.com/uc?export=view&amp;id=1e8GCmCM2N1uoMEszcAwufeL0-Nv4crkR</t>
  </si>
  <si>
    <t>- 앞 2
추추는 더더네 집 앞 마당에 무엇이든 흉내 스피커를 날렵하게 파묻고 사진을 올려놓았어요.</t>
  </si>
  <si>
    <t>더더 집 앞 마당에 무엇이든 흉내 스피커를 파묻고는 입에 검지를 대며 “쉬잇-!” 소리를 내는 추추 그림</t>
  </si>
  <si>
    <t>추추가 스피커를 더더네 집 앞에 파묻음.</t>
  </si>
  <si>
    <t>추추라는 사람 (또는 캐릭터)이 더더네 집 앞에 스피커를 파묻고 그 모습을 사진에 담아놓았다는 내용을 담고 있다. 이를 통해 추추가 특이한 행동을 했음을 알 수 있다. 그 사진이 어떤형인지 정확하게는 판단하기 어렵다.</t>
  </si>
  <si>
    <t>img1_03_021</t>
  </si>
  <si>
    <t>https://drive.google.com/uc?export=view&amp;id=19z5MrQTkq4Age5kkMDHKj2lWoRAsdJC_</t>
  </si>
  <si>
    <t>이솝 이야기</t>
  </si>
  <si>
    <t>- 앞 1~2
양치기 소년은 마을을 향해 큰 소리로 외쳤습니다.
“큰일 났어요! 늑대가 나타났어요!”</t>
  </si>
  <si>
    <t>늑대가 나타났다고 외치는 양치기 소년 그림</t>
  </si>
  <si>
    <t>양치기 소년의 늑대 공포 소리</t>
  </si>
  <si>
    <t>이 이야기는 양치기 소년이 늑대의 출현을 외치는 장면을 그립니다. 소년은 외침을 통해 마을에 늑대 위협을 통보하고 있습니다. 이는 즉각적인 위험을 알리는 사려 깊은 행동입니다.</t>
  </si>
  <si>
    <t>img1_03_022</t>
  </si>
  <si>
    <t>https://drive.google.com/uc?export=view&amp;id=17c8eXtku6QvhX24KvSfz-7XKvIwdlVlJ</t>
  </si>
  <si>
    <t>- 앞 2
어느 날, 남편이 시장에서 거위 한 마리를 사 왔습니다. 다음 날 거위가 알을 하나 낳았는데, 신기하게도 번쩍번쩍 빛나는 황금알이었습니다. 그 다음 날도, 그 다음 날에도 거위는 날마다 황금알을 하나씩 낳았습니다.</t>
  </si>
  <si>
    <t>거위가 낳은 황금알을 놀란 듯 보는 농부 그림</t>
  </si>
  <si>
    <t>황금알 낳는 거위 이야기</t>
  </si>
  <si>
    <t>남편이 시장에서 구입한 거위가 황금알을 낳는 이야기이다. 이 거위는 날마다 빛나는 황금알을 하나씩 낳았습니다. 이는 놀라움과 신비의 이야기를 담고 있습니다.</t>
  </si>
  <si>
    <t>img1_03_023</t>
  </si>
  <si>
    <t>https://drive.google.com/uc?export=view&amp;id=1ggyTCPTYblhLK1YEWQW7kz2wThzyurlu</t>
  </si>
  <si>
    <t>입체도형으로 수학왕이 된 앨리스</t>
  </si>
  <si>
    <t>- 앞 1
앨리스는 ‘야호~’를 외치며 신나게 속도를 내면서 전동자전거를 즐겼어요. 앨리스가 한 바퀴 돌고 오자마자 토끼는 자전거를 홱 빼앗더니 급히 달아났어요.</t>
  </si>
  <si>
    <t>양팔을 위로 번쩍 들어올리고 즐거워하는 전동 외발자전거를 탄 앨리스 그림</t>
  </si>
  <si>
    <t>앨리스와 토끼의 자전거 이야기.</t>
  </si>
  <si>
    <t>이 이미지는 앨리스가 전동자전거를 즐기는 모습과, 그 자전거를 빼앗은 후 달아나는 토끼의 이야기를 보여줍니다.</t>
  </si>
  <si>
    <t>img1_03_024</t>
  </si>
  <si>
    <t>https://drive.google.com/uc?export=view&amp;id=13gwUIx5NK4dTRRDJNm9gC4rwbWRqRn_v</t>
  </si>
  <si>
    <t>- 앞 1~2
가까운 곳에 버섯이 수북하게 모여 있었어요. 버섯 꼭대기에는 푸른색의 커다란 쐐기벌레가 팔짱을 끼고 누워 담뱃대를 뻐끔거리고 있었지요.</t>
  </si>
  <si>
    <t>담뱃대를 물고 있는 쐐기벌레를 만난 앨리스 그림</t>
  </si>
  <si>
    <t>버섯과 쐐기벌레의 모습</t>
  </si>
  <si>
    <t>이 이미지는 버섯이 수북하게 모여있는 모습을 보여줍니다. 또한, 이 버섯의 꼭대기에는 커다란 푸른 쐐기벌레가 누워 있어요. 이 벌레는 담뱃대를 뻐끔거리는 행동을 보여주고 있습니다.</t>
  </si>
  <si>
    <t>img1_03_025</t>
  </si>
  <si>
    <t>https://drive.google.com/uc?export=view&amp;id=1drvWFBt_ws139T4Y0GQvCAiczNuYVDDK</t>
  </si>
  <si>
    <t>- 뒤 1
앨리스는 마트에서 어느 수박이 잘 익었는지 보려고 두드려도 보고 선명한 줄무늬가 나 있는 것으로 세심하게 고르던 엄마처럼 버섯을 찬찬히 들여다보면서 골랐어요. 그중에서 사각뿔 모양의 버섯을 선택하고는 히파티아와 함께 마음껏 뜯어서 맛을 봤지요. 오렌지, 딸기, 망고 등 다양한 맛이 났는데 맨 위 꼭짓점은 초콜릿 맛이었어요. 버섯 하나만 있어도 일주일 내내 시장 갈 필요가 없을 듯했어요. 엄마가 이 사실을 알면 굉장히 좋아할 것 같았지요.</t>
  </si>
  <si>
    <t>다양한 입체도형 모양 버섯을 맛있게 먹는 히파티아와 앨리스 그림</t>
  </si>
  <si>
    <t>앨리스, 마트, 수박, 버섯, 맛, 엄마</t>
  </si>
  <si>
    <t>앨리스는 마트에서 엄마처럼 세심하게 수박을 골랐고, 버섯을 엄마처럼 고르면서 여러 가지 맛을 시도했어요. 그중에서 사각뿔 버섯의 초콜릿 맛이 가장 좋았고, 이 버섯 하나로 일주일 동안 시장에 가지 않아도 될 것 같아 엄마가 좋아할 것 같다는 생각이 들었어요.</t>
  </si>
  <si>
    <t>img1_03_026</t>
  </si>
  <si>
    <t>https://drive.google.com/uc?export=view&amp;id=1N-RGGQ9e1VIbSxmqj54NXfis0r-3YPTY</t>
  </si>
  <si>
    <t>- 앞 6
앨리스와 히파티아가 도착한 곳에는 화려한 꽃밭과 시원한 분수가 있는 아름다운 정원이 펼쳐져 있었어요. 정원 입구에는 하얀 장미꽃이 만발한 장미나무가 줄을 지어 있고 세 명의 정원사가 분주하게 장미를 손질하고 있었지요. 가까이 다가가 보니 나뭇가지를 치고 있는 것이 아니라 손에 붓을 들고 장미꽃에 빨간 페인트를 칠하고 있었어요.</t>
  </si>
  <si>
    <t>페인트를 칠하며 다투는 정원사들 그림</t>
  </si>
  <si>
    <t>정원에서 페인트로 장미 칠하는 장면</t>
  </si>
  <si>
    <t>앨리스와 히파티아가 도착한 곳은 아름답고 화려한 꽃밭과 분수가 있는 정원이며, 그들이 본 것은 정원사들이 분주하게 페인트로 장미를 칠하고 있는 장면이었다.</t>
  </si>
  <si>
    <t>img1_03_027</t>
  </si>
  <si>
    <t>https://drive.google.com/uc?export=view&amp;id=1sOaHaOwkxQMNO--2GyeC-d76XrWMINnQ</t>
  </si>
  <si>
    <t>- 앞 1
히파티아는 앨리스가 전동자전거 타는 것을 도와주었어요. 앨리스가 리모컨을 작동시키자 자전거가 스르르 움직이기 시작했어요.</t>
  </si>
  <si>
    <t>한 손에 리모컨을 들고 전동 외발자전거를 타는 앨리스 그림</t>
  </si>
  <si>
    <t>앨리스의 전동자전거 도움</t>
  </si>
  <si>
    <t>히파티아는 앨리스에게 전동자전거를 타는 데 도움을 주었습니다. 앨리스가 리모컨을 작동하자마자, 자전거는 움직이기 시작했습니다. 이것은 앨리스의 전동자전거 움직임을 의미합니다.</t>
  </si>
  <si>
    <t>img1_03_028</t>
  </si>
  <si>
    <t>https://drive.google.com/uc?export=view&amp;id=1Ee6BL8P5TQrPqYI-GLZhKa-1WgRGuNQn</t>
  </si>
  <si>
    <t>- 뒤 1
앨리스는 더욱 힘을 주어 씽씽 달렸어요. 그런데 저 앞에 언니가 화난 얼굴로 서 있지 뭐예요?</t>
  </si>
  <si>
    <t>전동 외발자전거를 탄 채 언니를 만난 앨리스 그림</t>
  </si>
  <si>
    <t>화난 언니와 달리는 앨리스 이미지</t>
  </si>
  <si>
    <t>이 이미지는 앨리스가 열심히 달리는 모습과 그 앞에서 화난 얼굴로 서 있는 언니의 모습을 보여줍니다. 앨리스가 씽씽 달리고 있어서, 앨리스가 무언가에 집중하거나 경쟁하고 있는 상황을 상상할 수 있습니다. 하지만, 언니의 화난 얼굴은 이의 어떠한 갈등이나 문제를 암시하고 있습니다.</t>
  </si>
  <si>
    <t>img1_03_029</t>
  </si>
  <si>
    <t>https://drive.google.com/uc?export=view&amp;id=1nKcCelhy9S1YoG9SOGaIviT1ArqTvtEe</t>
  </si>
  <si>
    <t>나도 생일 파티 할래</t>
  </si>
  <si>
    <t>- 뒤 1
미누스는 오늘 일곱 살 생일 파티를 했어요.</t>
  </si>
  <si>
    <t>친구들을 불러 생일 파티를 하는 미누스 그림</t>
  </si>
  <si>
    <t>미누스의 일곱 살 생일 파티</t>
  </si>
  <si>
    <t>오늘은 고양이 미누스가 일곱 살이 되는 날입니다. 이를 기념해 주인은 생일 파티를 열었습니다. 이것은 '미누스의 일곱 살 생일 파티'라고 불립니다.</t>
  </si>
  <si>
    <t>img1_03_030</t>
  </si>
  <si>
    <t>https://drive.google.com/uc?export=view&amp;id=1D3J-Y7TLJSzMFY6V7twRkFCGxs5YDCMy</t>
  </si>
  <si>
    <t>- 뒤 1~2
집에 돌아오는 길에도 루시는 여전히 처량하게 생일 축하 노래를 불렀어요.
그제야 미누스는 무엇인가 감이 왔어요.</t>
  </si>
  <si>
    <t>생각하는 미누스, 고개를 숙인 채 허밍을 하는 루시 그림</t>
  </si>
  <si>
    <t>루시의 생일이며, 미누스는 이해함.</t>
  </si>
  <si>
    <t>루시는 집으로 돌아가면서 생일 노래를 불렀다. 불행하게도, 그녀는 상당히 비참해 보였다. 그 상황을 보고 미누스는 inferring을 시작했다.</t>
  </si>
  <si>
    <t>img1_03_031</t>
  </si>
  <si>
    <t>https://drive.google.com/uc?export=view&amp;id=1BK_Bz0CVdj5pXSD_p4GWUZ4vmyK4VXr2</t>
  </si>
  <si>
    <t>- 앞 1~4
그제야 미누스는 무엇인가 감이 왔어요.
루시가 이러는 것은 아마도… 아마…
“루시 루시 루시, 혹시 네 생일 파티를 하고 싶어서 그러는 거야?”
그제야 루시가 환하게 웃었어요!</t>
  </si>
  <si>
    <t>루시에게 말하는 미누스, 밝게 웃는 루시 그림</t>
  </si>
  <si>
    <t>미누스와 루시의 대화</t>
  </si>
  <si>
    <t>이 글에서는 캐릭터 미누스와 루시가 대화를 나누고 있다. 미누스가 루시의 마음을 이해하게 되고, 루시는 생일 파티 원함을 표현한다. 대화의 마지막에서 루시는 환하게 웃는 상황을 보여준다.</t>
  </si>
  <si>
    <t>img1_03_032</t>
  </si>
  <si>
    <t>https://drive.google.com/uc?export=view&amp;id=1IzKN1lLm52V3SXxkhCFbfQ5vQ3hU851s</t>
  </si>
  <si>
    <t>- 뒤 1
미누스는 나뭇잎 두 장을 뜯어서 그 위에 자기가 쓸 수 있는 가장 예쁜 글씨로 생일 초대장을 정성스럽게 썼어요.</t>
  </si>
  <si>
    <t>나뭇잎에 생일 초대장을 쓰는 미누스, 초대장을 바라보는 루시 그림</t>
  </si>
  <si>
    <t>나뭇잎 생일 초대장</t>
  </si>
  <si>
    <t>미누스가 만든, 나뭇잎으로 제작된 생일 초대장입니다. 이 초대장에는 미누스의 예쁜 글씨로 정성이 담긴 글귀가 씌여 있습니다.</t>
  </si>
  <si>
    <t>img1_03_033</t>
  </si>
  <si>
    <t>https://drive.google.com/uc?export=view&amp;id=1SD8SFhBAuj4k0Q0uOuH19OQ8yFWCx1GZ</t>
  </si>
  <si>
    <t>- 앞 1
톱시는 잠시도 가만히 있지 않았지요.
자꾸만 생일상 위에 올라가려고도 했어요.</t>
  </si>
  <si>
    <t>생일상을 밀치고 달려 나오는 톱시 그림</t>
  </si>
  <si>
    <t xml:space="preserve"> "톱시 생일상 오르기 시도"</t>
  </si>
  <si>
    <t xml:space="preserve"> "톱시라는 캐릭터가 쉬지 않고 움직였다. 이 캐릭터는 여러 번 생일상 위로 올라가려 했다. 이는 그의 활동성을 나타내는 장면이다."</t>
  </si>
  <si>
    <t>img1_03_034</t>
  </si>
  <si>
    <t>https://drive.google.com/uc?export=view&amp;id=1Wg3KyezHJ9tYCxu9-5QkkIyx3yypoitO</t>
  </si>
  <si>
    <t>- 앞 4~5
미누스도 천천히 동굴 안으로 들어갔어요.
동굴 안은 아침보다 더 깜깜했어요.</t>
  </si>
  <si>
    <t>깜깜한 동굴 속으로 들어가는 미누스 그림</t>
  </si>
  <si>
    <t>미누스가 어두운 동굴로 들어가는 장면</t>
  </si>
  <si>
    <t>주어진 텍스트는 주인공 미누스가 천천히 동굴로 들어가는 모습을 보여주고 있습니다. 이 동굴은 아침보다도 더 어두워서 미누스의 모습을 볼 수 없습니다. 이 장면은 긴장감을 불러일으키는 분위기를 만들어냅니다.</t>
  </si>
  <si>
    <t>- 앞 1~2, 뒤 1~2
1층으로 내려가자 운동장에서 뛰고 있는 진아가 보였어요. 그리고 바로 그 앞에선 남수가 뛰고 있었어요. 둘의 거리 차이는 얼마 나지 않았어요. 얼핏 보기에도 진아가 곧 남수를 잡을 수 있을 것 같았죠.
“하아, 하아. 지, 진짜, 뭐 이렇게까지…….”
잠시 멈칫하는 수정이 옆으로 경희가 쏜살같이 달려갔어요. 뒤이어 타냐도 운동장 쪽으로 달려 나갔죠. 수정이는 숨이 차서 더는 뛸 수가 없었어요. 그동안 운동을 하지 않았던 게 후회가 되었어요. 그때였어요. 저 앞에서 진아가 소리치는 목소리가 들렸어요.</t>
  </si>
  <si>
    <t>남수를 쫓아가는 수정이 친구들과 수정이 그림</t>
  </si>
  <si>
    <t>학생들의 운동장 레이스</t>
  </si>
  <si>
    <t>학생들이 운동장에서 레이스를 하는 모습입니다. 진아와 남수는 근접한 거리에서 맞먹고 있고, 수정이는 숨 쉬는 데 힘들어하며 경희와 타냐는 경주에 참가하고 있습니다.</t>
  </si>
  <si>
    <t>- 앞 2~5
여우 아나운서가 우승 트로피를 캥거루에게 건넸어요. 트로피는 빨간 장미와 분홍 장미를 번갈아 엮어서 만든 줄넘기 모양이었죠.
이마에 땀이 송골송골 맺힌 캥거루는 싱글벙글, 코를 킁킁거리며 기쁨의 향기를 마음껏 맡았어요. 그리곤 우승 트로피를 번쩍 들어 올렸어요. 장미꽃 향기가 은은하게 숲속 무대를 감쌌어요.
“와, 진짜 예쁜 트로피야!”
토끼는 입을 헤 벌리고 그 모습을 바라봤어요. 두 눈을 보름달처럼 크게 뜨고서요. 멋진 트로피를 받은 캥거루가 너무 부러웠어요.</t>
  </si>
  <si>
    <t>장미꽃 트로피 향기를 맡는 캥거루, 부러워하는 토끼 그림</t>
  </si>
  <si>
    <t>여우 아나운서의 트로피 전달</t>
  </si>
  <si>
    <t>여우 아나운서가 우승한 캥거루에게 장미로 만든 줄넘기 형태의 트로피를 건넸다. 캥거루는 기쁨으로 땀을 흘리며 트로피를 들었고, 토끼는 그 모습을 부러워했다.</t>
  </si>
  <si>
    <t>img1_03_037</t>
  </si>
  <si>
    <t>https://drive.google.com/uc?export=view&amp;id=1ugbAHMdG3sHpRarNc_2t2-lTKpJmrFXp</t>
  </si>
  <si>
    <t>6분 소설가 하준수</t>
  </si>
  <si>
    <t>- 앞 2~3
남자의 말에 여자는 웃음이 났다. 그 남자를 어디서 봤는지 생각이 났다. 얼마 전 소개팅에서 보고 다시는 만나지 말아야겠다고 생각한 사람이었다. 남자는 여자의 손목을 꼭 잡으며 말했다.
“지혜 씨, 배 안 고파요? 돈가스 먹으러 가요.”</t>
  </si>
  <si>
    <t>이름을 부르며 김지혜 씨의 손목을 잡는 남자 그림</t>
  </si>
  <si>
    <t>소개팅 남자, 재회, 돈가스 제안</t>
  </si>
  <si>
    <t>여자는 웃으면서 이 남자를 소개팅에서 본 사람으로 기억했다. 그는 그녀를 만나지 않기로 결심한 사람이었다. 그러나 그 남자는 그녀의 손목을 잡고 돈가스를 먹자고 제안했다.</t>
  </si>
  <si>
    <t>img1_03_038</t>
  </si>
  <si>
    <t>https://drive.google.com/uc?export=view&amp;id=1w3vpBUeiHzaEbShmWOAflQOxXQNYMU72</t>
  </si>
  <si>
    <t>- 앞 1
김예린은 특별한 아이가 되고 싶었다. 다른 애들이 자기보다 특별해지거나 특별한 척하는 걸 견딜 수가 없었다. 다행히 김예린은 마법을 부릴 수 있었다. 김예린은 저녁마다 특별한 아이들을 찾아갔다. 잠든 아이에게 마법을 부려서 그 아이의 특별함을 가져온 다음, 내일은 특별해지지 않게 만들었다.</t>
  </si>
  <si>
    <t>특별한 아이들의 특별함을 빼앗아 가는 김예린 그림</t>
  </si>
  <si>
    <t>특별함을 빼앗는 마법소녀 김예린</t>
  </si>
  <si>
    <t>김예린은 다른 아이들이 자신보다 뛰어나거나 특별해 보이는 것을 원치 않아서, 자신이 가진 마법을 사용해 그들의 특별함을 뺏어왔다. 잠들은 아이들에게 저녁마다 모습을 드러낸다. 그리고 그들이 다음날 특별함을 잃게 만든다.</t>
  </si>
  <si>
    <t>img1_03_039</t>
  </si>
  <si>
    <t>https://drive.google.com/uc?export=view&amp;id=1oseZNHtP4xJKH7W3BCx5_OGWfUjaQ7P-</t>
  </si>
  <si>
    <t>- 앞 1
준기는 건물 안에 후 숨을 불어 넣고 나서 미국을 향해 힘껏 던졌다. 학원 건물은 풍선처럼 두둥실 떠 올라서 미국을 향해 날아갔다.</t>
  </si>
  <si>
    <t>학원 건물을 가볍게 집어던지는 준기를 보며 환호하는 아이들 그림</t>
  </si>
  <si>
    <t>학원 건물이 미국으로 날아가는 상황</t>
  </si>
  <si>
    <t>준기의 행동으로 건물이 힘을 얻어 미국으로 날아가는 상황이다. 학원 건물이 풍선처럼 가볍게 떠서 미국을 향해 날아가는 모습을 묘사하고 있다. 이 문장은 상상력을 자극하는 비유적 표현을 포함하고 있다.</t>
  </si>
  <si>
    <t>img1_03_040</t>
  </si>
  <si>
    <t>https://drive.google.com/uc?export=view&amp;id=1z1QrVNDM1eIwC2jPuJA4t-ivjuC9bXQu</t>
  </si>
  <si>
    <t>- 앞 1
도현이는 귀마개를 바로 귀에 끼웠다. 집에 가니 엄마가 기다렸다는 듯이 퀴즈를 냈다. 신기하게도 귓가에서 바로 정답이 들렸다. 도현이는 자신 있게 말했다.</t>
  </si>
  <si>
    <t>엄마를 향해 퀴즈의 정답들을 쏟아 내는 도현이 그림</t>
  </si>
  <si>
    <t>도현: “유관순, 실크로드, 인공지능, 사이버, 시너지 효과, 루이 14세”</t>
  </si>
  <si>
    <t>도현이의 귀마개 퀴즈 대처</t>
  </si>
  <si>
    <t>문장은 도현이가 귀마개를 사용하여 집에 돌아왔을 때 엄마가 준비한 퀴즈를 해결하는 상황을 설명하고 있습니다. 도현이는 귀마개가 도움을 준 것처럼 보이며, 그는 자신감 있게 답변을 제공합니다.</t>
  </si>
  <si>
    <t>img1_03_041</t>
  </si>
  <si>
    <t>https://drive.google.com/uc?export=view&amp;id=1h12bJFtffM7qZ1OzlNsqjhtd111QkiGH</t>
  </si>
  <si>
    <t>- 앞 1
박윤빈에게는 ‘별명 짓는 솥단지’가 있었다. 솥단지에 밥을 짓듯이 솥 안에 누군가의 이름과 특징을 적은 종이를 넣고 한 시간쯤 끓이면 솥 안에 별명이 나타났다.</t>
  </si>
  <si>
    <t>펄펄 끓는 솥단지를 신나게 젓고 있는 박윤빈 그림</t>
  </si>
  <si>
    <t>박윤빈의 별명 창조 방법</t>
  </si>
  <si>
    <t>박윤빈은 사람들의 이름과 특징을 종이에 적어 솥에서 끓여별명을 만들어냈다. 이런 방법으로 인해 그에게는 '별명 짓는 솥단지'라는 별명이 붙었다. 이는 그의 창조적이고 독특한 별명 만들기 방법을 보여준다.</t>
  </si>
  <si>
    <t>img1_03_042</t>
  </si>
  <si>
    <t>https://drive.google.com/uc?export=view&amp;id=1mvFHknDsfxdsI2rgd62gTE--g7QKSk4o</t>
  </si>
  <si>
    <t>내이름은 십민준：열민준 이민준</t>
  </si>
  <si>
    <t>- 앞 1
아빠가 할머니한테 물었어요. 할머니는 내 기분은 생각도 안 하고 학교에서 있던 일을 몽땅 말했어요. 나는 너무 화가 나고 창피해서 머리 꼭대기부터 발끝까지 새빨갛게 변할 것만 같았어요. 앞으로 할머니한테는 속상한 이야기를 절대로 말하지 않을 거예요.</t>
  </si>
  <si>
    <t>할머니가 민준이 엄마 아빠에게 이러쿵 저러쿵 말하는 그림</t>
  </si>
  <si>
    <t>속상한 일 대화 후폭풍</t>
  </si>
  <si>
    <t>아빠에게서 할머니와의 어려운 대화를 들은 아이의 반응입니다. 화가 나고 창피한 감정을 느꼈으며, 앞으로는 할머니에게 속상한 이야기를 하지 않을 것이라 결심하였습니다.</t>
  </si>
  <si>
    <t>img1_03_043</t>
  </si>
  <si>
    <t>https://drive.google.com/uc?export=view&amp;id=1GYn80MIA5naBb5c4VikP2Ksegew8xqay</t>
  </si>
  <si>
    <t>- 뒤 1~2
도보람이 내 손을 잡았어요. 두 눈을 부릅뜨고 자기를 똑바로 바라보라고 명령했어요. 그러더니 힘주어 말했어요.
“나만 믿어, 10민준.”</t>
  </si>
  <si>
    <t>나만 믿어!! 라고 말하며 눈이 반짝이는 도보람 그림</t>
  </si>
  <si>
    <t>믿음의 확인</t>
  </si>
  <si>
    <t>이 문장은 도보람과 10민준 간의 신뢰 관계를 설명합니다. 장면에서, 도보람은 10민준에게 확실한 신뢰를 구하고 있습니다. 이는 본질적으로 믿음의 확인입니다.</t>
  </si>
  <si>
    <t>img1_03_044</t>
  </si>
  <si>
    <t>https://drive.google.com/uc?export=view&amp;id=19kqxSA5ErNWyeX-2Tv7P5fF5HL0FbqVP</t>
  </si>
  <si>
    <t>- 뒤 1~2
“야, 10민준! 어디 가? 도보람이 여자 친구야? 손도 막 잡게?”
박병준이 큰 소리로 말하는 바람에 다른 애들이 우리 둘을 쳐다보았어요. 그 아이들</t>
  </si>
  <si>
    <t>도보람이 여자 친구야? 라고 소리치는 박병준 그림</t>
  </si>
  <si>
    <t>박병준의 대화 공개</t>
  </si>
  <si>
    <t>박병준이 두 사람의 관계를 공개하면서 주변 사람들이 그들을 바라보게 되었다. 이는 10민준과 도보람이 연인 관계임을 시사하고 있습니다.</t>
  </si>
  <si>
    <t>img1_03_045</t>
  </si>
  <si>
    <t>https://drive.google.com/uc?export=view&amp;id=1C4fnqNHV0FanKkYAqHntswnfzAOnG0P0</t>
  </si>
  <si>
    <t>- 뒤 1
도보람은 겁도 안 나는지 중학생 형들한테 막 소리쳤어요. 그중 한 명이 우리보고 커플이냐고 물었어요. 나는 유다빈을 좋아하는데 형의 말에 기분이 나빴어요. 형은 아무것도 모르면서……. 내가 화를 내야 하는데 도보람이 더 화를 냈어요.</t>
  </si>
  <si>
    <t>커플이냐? 라고 놀리는 중학생 오빠들에게 말하는 도보람 그림</t>
  </si>
  <si>
    <t>중학생과의 갈등</t>
  </si>
  <si>
    <t>도보람과 중학생들 사이의 갈등이 발생했습니다. 이 중 한 명의 중학생이 도보람과 유다빈을 커플로 오해하였고, 이로 인해 도보람이 화를 냈습니다. 이 사건은 도보람의 감정 발화를 야기하였습니다.</t>
  </si>
  <si>
    <t>img1_03_046</t>
  </si>
  <si>
    <t>https://drive.google.com/uc?export=view&amp;id=17yr1yNCQM8dylAr3Y3INbIJ8ibiUCkmY</t>
  </si>
  <si>
    <t>열세 살의 덩크 슛</t>
  </si>
  <si>
    <t>- 앞 1~2
떡 하나 떡집!
하나와 엄마, 아빠가 상기된 얼굴로 간판을 바라보았다. 지은 지 10년은 족히 넘은 허름한 건물이지만 가족 모두가 그토록 바라던 가게를 갖게 되었기 때문이다. 하나는 무엇보다 떡집이 살림집과 가까운 것이 좋았다. 마음만 먹으면 엄마, 아빠를 볼 수 있게 되었다. 하나가 잘 기억하지 못하는 어렸을 때부터 엄마, 아빠는 맞벌이로 늘 바빴다. 그만큼 하나는 혼자 지내는 시간이 많았고 그 시간은 점점 힘들어졌다.</t>
  </si>
  <si>
    <t>떡 하나 떡집 매장을 바라보며 서있는 하나와 엄마, 아빠 그림</t>
  </si>
  <si>
    <t>가족이 소유한 떡집</t>
  </si>
  <si>
    <t>하나와 그의 가족은 오래된 건물에서 자신들만의 떡집을 열게 되었다. 이 떡집은 가족 속에서 많은 의미를 가지며, 하나에게는 부모님을 자주 만날 수 있는 가까운 공간이었다. 맞벌이로 인해 부모님을 자주 보지 못했던 하나에게 이 떡집은 큰 의미를 지니게 되었다.</t>
  </si>
  <si>
    <t>img1_03_047</t>
  </si>
  <si>
    <t>https://drive.google.com/uc?export=view&amp;id=1MsS17GdXo1YcRS6O1deIk_ymHiPMSW4P</t>
  </si>
  <si>
    <t>- 앞 1, 뒤 1
“야! 오하나!”
아빠가 하나를 보고 목소리를 높였다. 하나는 움찔 놀라 둘에게서 한걸음 떨어졌다.</t>
  </si>
  <si>
    <t>자신의 이름을 부르는 목소리에 깜짝 놀라는 하나 그림</t>
  </si>
  <si>
    <t>아빠의 놀라운 외침</t>
  </si>
  <si>
    <t>이는 아빠가 하나를 보고 놀란 것을 표현한 장면입니다. 하나는 이에 놀라며 두 사람으로부터 멀어졌습니다. 아빠의 외침에 대한 반응을 보여주는 장면이네요.</t>
  </si>
  <si>
    <t>img1_03_048</t>
  </si>
  <si>
    <t>https://drive.google.com/uc?export=view&amp;id=17c6pYNZxczCKkkHwvrl8n4Sdia4ZyVzS</t>
  </si>
  <si>
    <t>- 앞 1
할머니가 물기 머금은 머리카락을 수건에 대고 툭툭 털면서 소파에 앉았다. 하나도 얼른 할머니를 뒤따라가 맞은편 소파에 앉았다. 그러고는 가져온 떡을 탁자 위에 올려놓았다.</t>
  </si>
  <si>
    <t>수건으로 머리를 말리는 할머니 앞에 앉아 있는 하나 그림</t>
  </si>
  <si>
    <t>할머니와 하나도의 떡 간식 시간</t>
  </si>
  <si>
    <t>이 문장은 할머니와 하나도 명사가 소파에 앉아 서로를 마주보며 떡 간식을 준비하는 시간을 묘사하고있다. 물기 있는 머리카락을 수건으로 두드리는 할머니의 모습과 이에 반응하는 하나도의 모습 등이 포함되어 있다. 이러한 상황은 일상적인 가족의 간식 시간을 보여주는 이미지일 수 있다.</t>
  </si>
  <si>
    <t>img1_03_049</t>
  </si>
  <si>
    <t>https://drive.google.com/uc?export=view&amp;id=1IbvLjFZRHLmRJH1c0EsxAXsCkXbdCBEU</t>
  </si>
  <si>
    <t>- 뒤 1~4
“우리 딸, 오하나 잘 지냈어?”
아빠가 집에 들어서자마자 하나를 껴안았다.
“어이구, 술 냄새. 술 많이 마셨어?”
하나가 간신히 아빠 품에서 빠져나와 말했다. 아빠의 술 냄새가 고약했다.</t>
  </si>
  <si>
    <t>가까이 다가오는 아빠에게 등을 돌린 후 얼굴을 찡그리고 코를 막는 하나 그림</t>
  </si>
  <si>
    <t>술 많이 마신 아빠의 귀가</t>
  </si>
  <si>
    <t>아빠가 집에 귀가하면서 딸 하나를 껴안았다. 하나는 아빠의 술 냄새를 맡고 물어봤다. 이 상황은 아빠가 술을 많이 마신 귀가를 나타낸다.</t>
  </si>
  <si>
    <t>img1_03_050</t>
  </si>
  <si>
    <t>https://drive.google.com/uc?export=view&amp;id=1Xi2jPq06jh2swmnpz8mgTTfmLU7gJb4X</t>
  </si>
  <si>
    <t>- 앞 1
누군가 반갑게 계인이를 부르는 소리에 하나가 고개를 돌렸다. 지수였다. 볼 때마다 얼굴을 구기고 있던 지수가 맞나 싶을 정도로 환하게 웃으며 계인이를 보고 손을 흔들었다. 그리고 짝인 하나와는 말 한마디 제대로 나누지 못하는 계인이는 지수를 향해 어서 오라고 손짓을 하고 있었다. 정말 어이없는 한 쌍이었다. 지수가 쌩하니 하나 앞을 지나 계인이 옆에 가서 앉았다. 둘은 이내 시시덕대며 밥을 먹기 시작했다.</t>
  </si>
  <si>
    <t>서로를 향해 반갑게 손을 흔드는 지수와 계인이를 보며 황당한 표정을 짓는 하나 그림</t>
  </si>
  <si>
    <t>지수와 계인이의 밥 먹는 모습</t>
  </si>
  <si>
    <t>계인이가 지수를 부르며 반갑게 손짓하는 장면을 보여주고 있습니다. 지수는 계인이 옆에 앉아 밥을 먹기 시작하며, 둘은 친밀하게 시시덕거리며 밥을 먹는 모습을 보여주고 있습니다.</t>
  </si>
  <si>
    <t>img1_03_051</t>
  </si>
  <si>
    <t>https://drive.google.com/uc?export=view&amp;id=1-JYX1zh-bvPVOSUBiRClYtGyO32SHJ4e</t>
  </si>
  <si>
    <t>나는 치매를 다스릴 수 있다</t>
  </si>
  <si>
    <r>
      <rPr>
        <rFont val="Arial"/>
        <color theme="1"/>
        <sz val="9.0"/>
      </rPr>
      <t xml:space="preserve">앞 2
치매가 발생하는 질환에는 </t>
    </r>
    <r>
      <rPr>
        <rFont val="Arial"/>
        <color rgb="FF0000FF"/>
        <sz val="9.0"/>
      </rPr>
      <t>정상압수두증(NPH)과 만성경막하혈종</t>
    </r>
    <r>
      <rPr>
        <rFont val="Arial"/>
        <color theme="1"/>
        <sz val="9.0"/>
      </rPr>
      <t xml:space="preserve">이 있습니다. 뇌압이 180mmHg 이하고 만성적으로 수두증이 진행되면 정신 기능에 이상이 생기는데 이때 백질 부위가 압박받아 치매가 진행됩니다. 반면, 만성경막하혈종에서는 대뇌반구가 압박받아 치매가 발생합니다.
</t>
    </r>
    <r>
      <rPr>
        <rFont val="Arial"/>
        <color rgb="FF0000FF"/>
        <sz val="9.0"/>
      </rPr>
      <t>정상압수두증: 뇌척수액의 흡수경로 폐쇄 또는 이상으로 뇌척수핵이 축적되어 뇌실이 확장되는 병변, 만성경막하혈종: 뇌를 싸고 있는 뇌막 중의 하나인 경막 밑으로 피가 서서히 고이는 병변</t>
    </r>
  </si>
  <si>
    <t>정상 뇌와 만성경막하혈종 그림</t>
  </si>
  <si>
    <t>정상압수두증과 만성경막하혈종에 대한 설명</t>
  </si>
  <si>
    <t>설명은 정상압수두증과 만성경막하혈종이라는 두 가지 치매 발원 질환에 대한 것입니다. 정상압수두증은 뇌압이 180mmHg 이하일 때 백질 부위가 압박 받아 치매가 진행되는 반면, 만성경막하혈종은 대뇌반구가 압박 받아 치매가 발생하는 것을 설명하고 있습니다.</t>
  </si>
  <si>
    <t>img1_03_052</t>
  </si>
  <si>
    <t>https://drive.google.com/uc?export=view&amp;id=1VJh4j5FUCtgElnOyCvHq_W0MYsGeij12</t>
  </si>
  <si>
    <r>
      <rPr>
        <rFont val="Arial"/>
        <color theme="1"/>
        <sz val="9.0"/>
      </rPr>
      <t xml:space="preserve">앞 1
</t>
    </r>
    <r>
      <rPr>
        <rFont val="Arial"/>
        <color rgb="FF0000FF"/>
        <sz val="9.0"/>
      </rPr>
      <t>타우단백질이 오히려 알츠하이머와 연관이 더 깊다는 사실을 발견</t>
    </r>
    <r>
      <rPr>
        <rFont val="Arial"/>
        <color theme="1"/>
        <sz val="9.0"/>
      </rPr>
      <t>했다고 합니다. 따라서 앞으로는 타우단백질에 관련한 내용 연구가 더욱 진행될 것이라고 보고 있습니다. 미국 샌프란시스코 캘리포니아대학 기억 및 노화 센터 연구팀이 발표한 PET 사진 결과를 보면 이를 더 잘 알 수 있습니다.</t>
    </r>
    <r>
      <rPr>
        <rFont val="Arial"/>
        <color rgb="FF0000FF"/>
        <sz val="9.0"/>
      </rPr>
      <t xml:space="preserve"> 아밀로이드베타단백질을 측정할 때보다 타우단백질 축적량을 측정했을 때 더 정확하게 알츠하이머 치매를 예측</t>
    </r>
    <r>
      <rPr>
        <rFont val="Arial"/>
        <color theme="1"/>
        <sz val="9.0"/>
      </rPr>
      <t>할 수 있었다는 사실입니다. 이를 입증하려면 앞으로도 많은 근거와 내용이 필요하겠지만, 그동안 주로 연구해 왔던 아밀로이드베타가 아닌 타우단백질의 주 병변 논리로 바뀌었다는 것은 놀라운 일이라 볼 수 있습니다.</t>
    </r>
  </si>
  <si>
    <t>노화 센터 연구팀이 발표한 PET 뇌 사진 결과 그림</t>
  </si>
  <si>
    <t>타우단백질과 알츠하이머 연관 연구</t>
  </si>
  <si>
    <t>우선, 타우단백질이 알츠하이머와 더 깊은 연관이 있는 것을 발견했다는 연구 결과가 있다. 따라서 앞으로 타우단백질에 대한 연구가 늘어날 것으로 예상되며, 특히 해당 단백질의 축적량 측정이 알츠하이머 치매 예측에 더 정확하다는 사실이 놀라운 발견이다. 이를 입증하기 위한 추가적인 근거 및 연구가 필요하다는 것이 현재의 전망이다.</t>
  </si>
  <si>
    <t>img1_03_053</t>
  </si>
  <si>
    <t xml:space="preserve">https://drive.google.com/uc?export=view&amp;id=1GUXvyLt5fy8sd4eSyloaZ6IjcGxsR7Dt
</t>
  </si>
  <si>
    <t>클래식 클래스</t>
  </si>
  <si>
    <t>미카엘 볼게무트 ‘죽음의 무도’(1834)</t>
  </si>
  <si>
    <r>
      <rPr>
        <rFont val="Arial"/>
        <color theme="1"/>
        <sz val="9.0"/>
      </rPr>
      <t xml:space="preserve">앞 3
</t>
    </r>
    <r>
      <rPr>
        <rFont val="Arial"/>
        <color rgb="FF0000FF"/>
        <sz val="9.0"/>
      </rPr>
      <t>왼쪽 해골은 피리를 불고 그 옆의 세 해골은 즐겁게 춤을 춘다. 오른쪽 해골은 다른 이들과 다르게 아직 살이 좀 남아 있고, 내장이 흘러나와 좀 보기 흉하다. 음악 소리와 춤추는 소리에 무덤에 누워 있던 해골 하나가 깨어나고 있다. 이 해골의 몸을 뱀이 감는 걸 보니 다른 해골보다 죄가 많은 듯하다.</t>
    </r>
  </si>
  <si>
    <t>해골이 춤추고 있는 그림</t>
  </si>
  <si>
    <t>해골들이 춤추고 놀고 있는 장면</t>
  </si>
  <si>
    <t>해골들이 즐거워하는 무덤의 장면이다. 피리를 불고 춤추는 해골도 있고, 조금 무서운 모습의 해골도 있다. 또한, 뱀에 감싸인 죄 많은 해골이 깨어나고 있다.</t>
  </si>
  <si>
    <t>img1_03_054</t>
  </si>
  <si>
    <t>https://drive.google.com/uc?export=view&amp;id=18fdjBHuS6EI7ut1RQpdp9ud2bWOH2Gy5</t>
  </si>
  <si>
    <t>로켓 배송은 어디서 날아왔을까?</t>
  </si>
  <si>
    <r>
      <rPr>
        <rFont val="Arial"/>
        <color theme="1"/>
        <sz val="9.0"/>
      </rPr>
      <t xml:space="preserve">앞 1
</t>
    </r>
    <r>
      <rPr>
        <rFont val="Arial"/>
        <color rgb="FF0000FF"/>
        <sz val="9.0"/>
      </rPr>
      <t>음반 시장 진출 당시 아마존의 실적은 극히 저조</t>
    </r>
    <r>
      <rPr>
        <rFont val="Arial"/>
        <color theme="1"/>
        <sz val="9.0"/>
      </rPr>
      <t>했다</t>
    </r>
    <r>
      <rPr>
        <rFont val="Arial"/>
        <color rgb="FF0000FF"/>
        <sz val="9.0"/>
      </rPr>
      <t>. 1995~2003년에 30억 달러의 누적 손실이 발생</t>
    </r>
    <r>
      <rPr>
        <rFont val="Arial"/>
        <color theme="1"/>
        <sz val="9.0"/>
      </rPr>
      <t xml:space="preserve">했다. </t>
    </r>
    <r>
      <rPr>
        <rFont val="Arial"/>
        <color rgb="FF0000FF"/>
        <sz val="9.0"/>
      </rPr>
      <t>2003년 이후 MS 확대 전략이 콘텐츠 수입 증가로 결실을 맺으면서 가파른 이익 증가</t>
    </r>
    <r>
      <rPr>
        <rFont val="Arial"/>
        <color theme="1"/>
        <sz val="9.0"/>
      </rPr>
      <t xml:space="preserve">를 경험했다. </t>
    </r>
    <r>
      <rPr>
        <rFont val="Arial"/>
        <color rgb="FF0000FF"/>
        <sz val="9.0"/>
      </rPr>
      <t>온라인 유통 시장으로 진출을 본격화한 2012년 이후 다시 순손실로 돌아섰다</t>
    </r>
    <r>
      <rPr>
        <rFont val="Arial"/>
        <color theme="1"/>
        <sz val="9.0"/>
      </rPr>
      <t>. 하지만 주가는 지속적인 상승세를 기록했다. 12MF PER 100배를 상회하는 경이적인 밸류에이션을 보였다. 이는 아마존 전략에 대한 신뢰 때문이다. 이미 2000년대에 동일한 성공 방정식을 증명했기 때문이다.</t>
    </r>
  </si>
  <si>
    <t>그림 7. 아마존 OPM과 PER 그래프</t>
  </si>
  <si>
    <t>아마존의 시장 진출과 실적 변화</t>
  </si>
  <si>
    <t>1995년부터 2003년까지 아마존은 극히 저조한 실적에 30억 달러의 누적 손실을 보였습니다. 하지만 2003년부터는 MS 확대 전략이 콘텐츠 수입 증가로 결실을 맺어 가파른 이익 증가를 보였고, 이후 온라인 유통 시장 진출을 본격화한 2012년부터는 다시 순손실로 돌아섰습니다.</t>
  </si>
  <si>
    <t>화학식</t>
  </si>
  <si>
    <t>img1_03_055</t>
  </si>
  <si>
    <t xml:space="preserve">https://drive.google.com/uc?export=view&amp;id=1QP-lcvL6incB5sjc-Bkl9pueA3HK--Tr
</t>
  </si>
  <si>
    <t>약의 역사</t>
  </si>
  <si>
    <r>
      <rPr>
        <rFont val="Arial"/>
        <color theme="1"/>
        <sz val="9.0"/>
      </rPr>
      <t xml:space="preserve">앞 1
최초의 합성 의약품은 1899년 베를린 특허청에 등록된 아스피린이다. 아스피린은 버드나무 껍질을 이용한 전통 치료법에 기반하여 개발되었다. 버드나무 껍질은 예로부터 동서양을 막론하고 해열, 진통 등의 목적으로 널리 사용되어 왔다. 이집트에서 발견된 파피루스에는 기원전 1550년 전 이미 버드나무를 사용하여 통증과 열을 치료하였다는 기록이 있으며, 기원전 4세기경 그리스에서 히포크라테스가 임산부의 통증 완화를 위해 버드나무 잎을 처방하기도 하였다. 그 후로도 버드나무는 진통, 소염 등에 탁월한 효과를 보여 꾸준히 사용되어 왔으며, 핵심 성분이 밝혀진 것은 19세기에 비로소 이루어졌다. 1806년 제르튀르너에 의해 아편에서 몰핀이 추출된 것을 시작으로 여러 식물에서 수많은 핵심 약효 성분들이 추출되었는데, 1838년 피리아(Piria)는 </t>
    </r>
    <r>
      <rPr>
        <rFont val="Arial"/>
        <color rgb="FF0000FF"/>
        <sz val="9.0"/>
      </rPr>
      <t>버드나무 껍질 속의 살리신(salicin)의 대사산물인 살리실산(salicylic acid)을 얻어내는 데 성공</t>
    </r>
    <r>
      <rPr>
        <rFont val="Arial"/>
        <color theme="1"/>
        <sz val="9.0"/>
      </rPr>
      <t>하였고, 이 성분이 버드나무 껍질의 해열, 진통 작용을 나타내는 유효 성분임을 밝혀내었다.이러한 살리실산의 합성은 1861년 콜베(A. W. Kolbe)에 의해 이루어졌고, 이를 슈미트(R. Schumidt)가 다시 개량하여(콜베-슈미트 반응), 살리실산의 대량 생산이 가능해지게 되었다(그림 2-1).(참고5,6)</t>
    </r>
  </si>
  <si>
    <t>콜베-슈미트 반응 그림</t>
  </si>
  <si>
    <t>아스피린의 개발 이력</t>
  </si>
  <si>
    <t>아스피린은 1899년에 최초의 합성 의약품으로 등록되었는데, 버드나무 껍질에 기반한 전통 치료법에서 개발되었다. 버드나무 껍질은 동서양을 막론하고 해열과 진통의 용도로 널리 사용되어 왔으며, 그 주요 성분인 살리실산은 19세기에 밝혀졌다.</t>
  </si>
  <si>
    <t>img1_03_056</t>
  </si>
  <si>
    <t>https://drive.google.com/uc?export=view&amp;id=1HwXv8jPFQ7B0pB9_167M0kKOjUHfhJrZ</t>
  </si>
  <si>
    <t>뒤 1 초기에 구조 변형이 시도된 활성 물질인 몰핀, 퀴닌, 아트로핀, 코카인 등의 경우에는 이들의 정확한 구조가 알려지기 전에 유도체가 먼저 합성되기 시작했다. 처음에는 에스터화, 수산화, 산화, 환원 등의 방법으로 있으리라 예상되는 작용기의 구조를 변화시킨 단순한 유도체들이 합성되었다. 이후 이들의 정확한 구조가 밝혀지고, 유도체의 작용기에 의한 물리 화학적 성질의 중요성이 인식됨에 따라, 20세기 후반에는 유도체 합성이 매우 정교해졌으며, 체내 약물 분포 및 수송까지 최적화할 수 있게 되었다. 이러한 구조 변형은 약의 친수성/친유성 조절을 통한 생체막 투과성 개선, 분자 구조나 전하 분포 변형을 통한 작용 지점에서의 약효 개선 등을 포함하게 되었다.</t>
  </si>
  <si>
    <t>천연물 유래 의약품의 개발 연대기 그림</t>
  </si>
  <si>
    <t>주어진 문장으로 이미지를 분석할 수 없습니다. 이미지에 관한 정보나, 구체적인 설명이 제공되지 않았습니다. 따라서 어떤 이미지인지 판단할 수 없습니다.</t>
  </si>
  <si>
    <t>이미지에 대한 설명 부재</t>
  </si>
  <si>
    <t>img1_03_057</t>
  </si>
  <si>
    <t>https://drive.google.com/uc?export=view&amp;id=1QiFfVxbAZWoABok1E2S1n6ta4ngTULW8</t>
  </si>
  <si>
    <r>
      <rPr>
        <rFont val="Arial"/>
        <color theme="1"/>
        <sz val="9.0"/>
      </rPr>
      <t xml:space="preserve">앞 1
주변세포들로는 먼저 새로운 혈관생성에 관련된 </t>
    </r>
    <r>
      <rPr>
        <rFont val="Arial"/>
        <color rgb="FF0000FF"/>
        <sz val="9.0"/>
      </rPr>
      <t>혈관내피세포와 혈관주피세포(pericyte)</t>
    </r>
    <r>
      <rPr>
        <rFont val="Arial"/>
        <color theme="1"/>
        <sz val="9.0"/>
      </rPr>
      <t xml:space="preserve">를 들 수가 있다. 이들 세포들은 </t>
    </r>
    <r>
      <rPr>
        <rFont val="Arial"/>
        <color rgb="FF0000FF"/>
        <sz val="9.0"/>
      </rPr>
      <t>암세포증식에 필수적인 산소와 영양분을 공급하는 새로운 혈관들을 생성하는 세포들이다. 종양내 혈관은 “혈관신생 스위치(angiogenic switch)</t>
    </r>
    <r>
      <rPr>
        <rFont val="Arial"/>
        <color theme="1"/>
        <sz val="9.0"/>
      </rPr>
      <t>”에 의해 생성되고 이러한 혈관들을 구성하는 혈관내피세포들은 정상조직 혈관내피세포들과 다를 것으로 예상이 된다. 왜냐하면 종양혈관들은 비정상적인 혈관구조, 혈액누출 등 정상 혈관들과 다른 점들이 많기 때문이다</t>
    </r>
  </si>
  <si>
    <t>종양미세환경과 그에 관여하는 다양한 세포들 그림</t>
  </si>
  <si>
    <t>암세포 증식 관련 혈관 생성</t>
  </si>
  <si>
    <t>이 이미지는 암세포 증식과 관련된 새로운 혈관 생성을 보여주고 있을 것입니다. 특히, 혈관내피세포와 혈관주피세포가 산소와 영양분을 공급하여 새로운 혈관을 형성하는 과정을 표현하고 있습니다. 또한, 이러한 혈관들의 비정상적인 구조와 혈액 누출이 잘 보여지고 있을 것입니다.</t>
  </si>
  <si>
    <t>img1_03_058</t>
  </si>
  <si>
    <t xml:space="preserve">https://drive.google.com/uc?export=view&amp;id=1pPTxmhA1N1yLHwzonTP-QbATZ_vM8iAh
</t>
  </si>
  <si>
    <t>처음 읽는 2차전지 이야기</t>
  </si>
  <si>
    <r>
      <rPr>
        <rFont val="Arial"/>
        <color theme="1"/>
        <sz val="9.0"/>
      </rPr>
      <t>앞 1
1차전지와 2차전지는 화학반응과 관련된 물질이 모두 전지 안에 들어 있으며, 따로 외부와 물질을 주고받지 않는다. 그러나 연료전지는 반응물질(연료)을 외부에서 공급받아야 한다.</t>
    </r>
    <r>
      <rPr>
        <rFont val="Arial"/>
        <color rgb="FF0000FF"/>
        <sz val="9.0"/>
      </rPr>
      <t xml:space="preserve"> 연료전지는 수소와 산소가 반응하는 화학반응을 통해 전기를 만든다</t>
    </r>
  </si>
  <si>
    <t>연료전지의 원리 그림</t>
  </si>
  <si>
    <t>전지와 연료전지 차이점</t>
  </si>
  <si>
    <t>1차전지와 2차전지는 내부에서 화학반응이 일어나지만, 연료전지는 외부에서 반응물질을 공급받는다. 연료전지는 수소와 산소의 화학반응을 통해 전기를 생성한다. 이로써 전지와 연료전지의 구별점을 알 수 있다.</t>
  </si>
  <si>
    <t>img1_03_059</t>
  </si>
  <si>
    <t>https://drive.google.com/file/d/1bv6f9TwasLg3A-OOaybjMXXLa7RoyK0M/view?usp=drive_link</t>
  </si>
  <si>
    <r>
      <rPr>
        <rFont val="Arial"/>
        <color theme="1"/>
        <sz val="9.0"/>
      </rPr>
      <t xml:space="preserve">앞 1
금속 중에는 수소를 흡수하는 성질을 지닌 것이 많다. 이 성질을 이용해 합금으로 만든 것이 </t>
    </r>
    <r>
      <rPr>
        <rFont val="Arial"/>
        <color rgb="FF0000FF"/>
        <sz val="9.0"/>
      </rPr>
      <t>수소저장합금으로, 수소를 가역적으로 흡장하고 방출할 수 있다</t>
    </r>
    <r>
      <rPr>
        <rFont val="Arial"/>
        <color theme="1"/>
        <sz val="9.0"/>
      </rPr>
      <t>. 수소저장합금은 자신의 부피의 1,000배나 되는 수소를 흡장할 수 있다.</t>
    </r>
  </si>
  <si>
    <t>수소저장합금의 원리 그림</t>
  </si>
  <si>
    <t>수소저장합금의 흡수능력</t>
  </si>
  <si>
    <t>수소를 흡수하는 성질을 지닌 금속을 이용해서 만든 것이 수소저장합금이다. 이 수소저장합금은 수소를 가역적으로 흡수하고 방출하는 기능을 가지고 있다. 더욱 놀라운 것은 이 합금이 자신의 부피의 천배나 되는 수소를 흡수할 수 있다는 사실이다.</t>
  </si>
  <si>
    <t>img1_03_060</t>
  </si>
  <si>
    <t>https://drive.google.com/file/d/1soaYi6YZF2gfCOhBJC2iGIvWQ0Ngvd9q/view?usp=drive_link</t>
  </si>
  <si>
    <r>
      <rPr>
        <rFont val="Arial"/>
        <color theme="1"/>
        <sz val="9.0"/>
      </rPr>
      <t xml:space="preserve">앞 1
리튬염은 리튬이온의 최초 공급원이다. 현재 주로 쓰이는 리튬염은 육플루오르화인산리튬(LiPF₆)이다. 육플루오르화인산리튬(LiPF₆)을 많이 쓰는 이유는 </t>
    </r>
    <r>
      <rPr>
        <rFont val="Arial"/>
        <color rgb="FF0000FF"/>
        <sz val="9.0"/>
      </rPr>
      <t>이온전도도가 높고 전기화학적으로 안정된 데다 제조비용이 저렴</t>
    </r>
    <r>
      <rPr>
        <rFont val="Arial"/>
        <color theme="1"/>
        <sz val="9.0"/>
      </rPr>
      <t xml:space="preserve">하기 때문이다. 또한 질 좋은 전극 피막을 만들어내며, 분화해서 생기는 플루오르이온이 집전체인 알루미늄박의 부식을 방지하는 기능도 한다. 육플루오르화인산리튬(LiPF₆)의 단점은 </t>
    </r>
    <r>
      <rPr>
        <rFont val="Arial"/>
        <color rgb="FF0000FF"/>
        <sz val="9.0"/>
      </rPr>
      <t>열에 관한 안정성이 낮다는 점</t>
    </r>
    <r>
      <rPr>
        <rFont val="Arial"/>
        <color theme="1"/>
        <sz val="9.0"/>
      </rPr>
      <t>으로, 이런 단점 때문에 고온 환경에서 사용하기에는 적합하지 않다.</t>
    </r>
  </si>
  <si>
    <t>리튬이온전지의 주요 전해질 그림</t>
  </si>
  <si>
    <t>리튬염과 그 특성</t>
  </si>
  <si>
    <t>이 글은 리튬염, 특히 육플루오르화인산리튬(LiPF₆)에 대한 설명이다. 이 조합물의 이온전도도와 안정성, 제조 비용, 전극 피막 제조 능력과 부식 방지 기능을 설명하고 있다. 그리고 그의 열에 관한 안정성 문제와 높은 온도 환경에서의 적합성에 대해서도 설명하고 있다.</t>
  </si>
  <si>
    <t>img1_03_061</t>
  </si>
  <si>
    <t xml:space="preserve">https://drive.google.com/uc?export=view&amp;id=1uOF9iL51X8u6ONzv4Iut9ccjT9bXcM--
</t>
  </si>
  <si>
    <t>0~5세 성장 발달에 맞추는 놀이 육아</t>
  </si>
  <si>
    <r>
      <rPr>
        <rFont val="Arial"/>
        <color theme="1"/>
        <sz val="9.0"/>
      </rPr>
      <t xml:space="preserve">뒤 1
</t>
    </r>
    <r>
      <rPr>
        <rFont val="Arial"/>
        <color rgb="FF0000FF"/>
        <sz val="9.0"/>
      </rPr>
      <t>벽에 휴지심을 테이프로 붙여 고정</t>
    </r>
    <r>
      <rPr>
        <rFont val="Arial"/>
        <color theme="1"/>
        <sz val="9.0"/>
      </rPr>
      <t xml:space="preserve">합니다. </t>
    </r>
    <r>
      <rPr>
        <rFont val="Arial"/>
        <color rgb="FF0000FF"/>
        <sz val="9.0"/>
      </rPr>
      <t>휴지심 높이는 아이의 키에 맞게 조절</t>
    </r>
    <r>
      <rPr>
        <rFont val="Arial"/>
        <color theme="1"/>
        <sz val="9.0"/>
      </rPr>
      <t>합니다.</t>
    </r>
  </si>
  <si>
    <t>휴지심을 벽에 붙여 고정한 후 공을 넣어 통과시키고 있는 엄마와 정우 모습 그림</t>
  </si>
  <si>
    <t>아이 맞춤형 휴지심 벽 부착</t>
  </si>
  <si>
    <t>아이의 키에 맞게 조절한 휴지심이 벽에 테이프로 고정되어 있습니다. 이는 아이의 키 측정이나 플레이를 목적으로 하는 것일 가능성이 있습니다.</t>
  </si>
  <si>
    <t>img1_03_062</t>
  </si>
  <si>
    <t xml:space="preserve">https://drive.google.com/uc?export=view&amp;id=12sdAuRN_oqc_SGtbgGS93POQJ1wHXRga
</t>
  </si>
  <si>
    <t>바구니에 장난감을 넣어 끈으로 둘러 끈 사이로 장난감을 빼내는 모습 그림</t>
  </si>
  <si>
    <r>
      <rPr>
        <rFont val="Arial"/>
        <color theme="1"/>
        <sz val="9.0"/>
      </rPr>
      <t xml:space="preserve">뒤 1
바구니에 아이가 좋아하는 </t>
    </r>
    <r>
      <rPr>
        <rFont val="Arial"/>
        <color rgb="FF0000FF"/>
        <sz val="9.0"/>
      </rPr>
      <t>장난감을 넣고 끈이나 고무줄로 둘러</t>
    </r>
    <r>
      <rPr>
        <rFont val="Arial"/>
        <color theme="1"/>
        <sz val="9.0"/>
      </rPr>
      <t>서 거미줄처럼 만듭니다. 엄마가 끈이나 줄에 걸리지 않게 장난감을 빼는 모습을 충분히 보여준 후에 아이가 스스로 뺄 수 있게 도와줍니다.</t>
    </r>
  </si>
  <si>
    <t>장난감 거미줄 게임</t>
  </si>
  <si>
    <t>이는 아이가 좋아하는 장난감을 이용한 게임입니다. 부모가 장난감을 거미줄처럼 만들어주고 아이가 스스로 장난감을 빼는 과정을 보여주는 것입니다. 이는 아이의 손재주 개발에 도움이 됩니다.</t>
  </si>
  <si>
    <t>img1_03_063</t>
  </si>
  <si>
    <t xml:space="preserve">https://drive.google.com/uc?export=view&amp;id=1gAcvaxs_X2VUpdHghKLxucp0JVG569a0
</t>
  </si>
  <si>
    <t>건축의 발명</t>
  </si>
  <si>
    <r>
      <rPr>
        <rFont val="Arial"/>
        <color theme="1"/>
        <sz val="9.0"/>
      </rPr>
      <t xml:space="preserve">앞 1
“어느 날 페니키아의 천연소다 무역상이 오늘날 이스라엘 영내를 흐르고 있는 베루스(Belus river) 강변에 이르렀다. 그는 식사를 준비하기 위해 솥을 받쳐놓을 돌을 찾았다. 끝내 마땅한 돌을 찾지 못해 가지고 있던 </t>
    </r>
    <r>
      <rPr>
        <rFont val="Arial"/>
        <color rgb="FF0000FF"/>
        <sz val="9.0"/>
      </rPr>
      <t>소다 덩어리 위에 솥을 얹어놓고 불을 지폈다. 가열된 소다 덩어리가 강변의 흰 모래와 혼합되자 투명한 액체가 흘러나왔다</t>
    </r>
    <r>
      <rPr>
        <rFont val="Arial"/>
        <color theme="1"/>
        <sz val="9.0"/>
      </rPr>
      <t>.”이 액체의 정체는 유리였다.</t>
    </r>
  </si>
  <si>
    <t>솥 아래의 투명한 액체가 흘러나오는 그림</t>
  </si>
  <si>
    <t>유리 제조 과정</t>
  </si>
  <si>
    <t>페니키아의 천연소다 무역상이 베루스 강변에서 부엌용 도구를 가열시키다가, 그 소다가 강변의 모래와 섞여 유리를 만들어냈다. 이것이 유리 제조의 기원이라는 이야기다. 이는 고대 유리 제조 과정의 재현일 수 있다.</t>
  </si>
  <si>
    <t>img1_03_064</t>
  </si>
  <si>
    <t>https://drive.google.com/uc?export=view&amp;id=14XN-0HhegZFrevzJb-qmcdVq-ucNpTZ-</t>
  </si>
  <si>
    <t>(한 발 앞선 부모는) 인공지능을 공부한다</t>
  </si>
  <si>
    <r>
      <rPr>
        <rFont val="Arial"/>
        <color theme="1"/>
        <sz val="9.0"/>
      </rPr>
      <t>앞 1
인간의 뇌를 구성하는 뉴런의 모습입니다. 인간의 뇌에는 대략 1,000억 개의 뉴런이 자리 잡고 있는 것으로 추정되고 있습니다. 이러한 뉴런은 각각 100개~1,000개의 다른 뉴런들과 연결되어 서로 자극과 흥분을 전달하며 자극에 대한 인간의 반응을 이끌어냅니다. 하나의 뉴런은 그림과 같이</t>
    </r>
    <r>
      <rPr>
        <rFont val="Arial"/>
        <color rgb="FF0000FF"/>
        <sz val="9.0"/>
      </rPr>
      <t xml:space="preserve"> 긴 모양인데 양쪽 끝에 각각 수상돌기와 축삭돌기라는 것이 있습니다</t>
    </r>
    <r>
      <rPr>
        <rFont val="Arial"/>
        <color theme="1"/>
        <sz val="9.0"/>
      </rPr>
      <t xml:space="preserve">. 수상돌기에 전해진 자극과 흥분을 축삭돌기가 전달하고 또 다른 뉴런의 수상돌기가 다시 이 자극과 흥분을 이어 받아 축삭돌기에 전해주고 또 다른 뉴런의 수상돌기가 자극과 흥분을 받아 같은 방식으로 계속 연결하여 결국 자극에 대한 반응을 이끌어내는 방식입니다. 이때 </t>
    </r>
    <r>
      <rPr>
        <rFont val="Arial"/>
        <color rgb="FF0000FF"/>
        <sz val="9.0"/>
      </rPr>
      <t>한 뉴런의 축삭돌기와 다른 뉴런의 수상돌기가 연결되는 부분은 시냅스</t>
    </r>
    <r>
      <rPr>
        <rFont val="Arial"/>
        <color theme="1"/>
        <sz val="9.0"/>
      </rPr>
      <t>라고 합니다.</t>
    </r>
  </si>
  <si>
    <t>뉴런 그림</t>
  </si>
  <si>
    <t>인간 뇌의 뉴런 구조 이미지</t>
  </si>
  <si>
    <t>이 이미지는 인간 뇌를 구성하는 1,000억 개의 뉴런구조를 나타냅니다. 뉴런의 수상돌기와 축삭돌기의 연결, 그리고 이들이 자극과 흥분을 전달하는 과정을 표현하고 있습니다. 뉴런이 연결되는 부분을 시냅스라고 표현한 부분도 표현되어 있습니다.</t>
  </si>
  <si>
    <t>img1_03_065</t>
  </si>
  <si>
    <t xml:space="preserve">https://drive.google.com/uc?export=view&amp;id=18ZzfNdeXYmXYjzJXXVOD5jQo_K4pupI6
</t>
  </si>
  <si>
    <r>
      <rPr>
        <rFont val="Arial"/>
        <color theme="1"/>
        <sz val="9.0"/>
      </rPr>
      <t xml:space="preserve">앞 1
의사들은 이것을 ‘병기’라고 이야기하는데, TNM(Tumor, Node and Metastasis Classification) 분류라는 국제적 분류법을 통해 이를 결정한다. </t>
    </r>
    <r>
      <rPr>
        <rFont val="Arial"/>
        <color rgb="FF0000FF"/>
        <sz val="9.0"/>
      </rPr>
      <t>T인자는 암 조직의 침윤 정도</t>
    </r>
    <r>
      <rPr>
        <rFont val="Arial"/>
        <color theme="1"/>
        <sz val="9.0"/>
      </rPr>
      <t xml:space="preserve">로 정하고, </t>
    </r>
    <r>
      <rPr>
        <rFont val="Arial"/>
        <color rgb="FF0000FF"/>
        <sz val="9.0"/>
      </rPr>
      <t>N인자는 위 주변에 분포하는 림프절 전이의 개수</t>
    </r>
    <r>
      <rPr>
        <rFont val="Arial"/>
        <color theme="1"/>
        <sz val="9.0"/>
      </rPr>
      <t xml:space="preserve">, </t>
    </r>
    <r>
      <rPr>
        <rFont val="Arial"/>
        <color rgb="FF0000FF"/>
        <sz val="9.0"/>
      </rPr>
      <t>M은 복막, 멀리 있는 림프절(원격 림프절), 간, 폐, 난소, 뼈 등에 위암 세포 존재 여부</t>
    </r>
    <r>
      <rPr>
        <rFont val="Arial"/>
        <color theme="1"/>
        <sz val="9.0"/>
      </rPr>
      <t>로 정한다. 위</t>
    </r>
    <r>
      <rPr>
        <rFont val="Arial"/>
        <color rgb="FF0000FF"/>
        <sz val="9.0"/>
      </rPr>
      <t>암의 병기는 TNM을 종합하여 1기부터 4기로 나누</t>
    </r>
    <r>
      <rPr>
        <rFont val="Arial"/>
        <color theme="1"/>
        <sz val="9.0"/>
      </rPr>
      <t>며, 병기가 높을 수로 병의 예후가 좋지 않다는 것을 의미한다.</t>
    </r>
  </si>
  <si>
    <t>위암의 병기 모식도</t>
  </si>
  <si>
    <t xml:space="preserve"> "위암 진행 단계 판별 방법"</t>
  </si>
  <si>
    <t xml:space="preserve"> "병기는 암의 진행 단계를 나타내며 위암의 경우 'Tumor, Node and Metastasis'(TNM) 분류법을 사용합니다. T, N, M 인자 각각은 암 조직의 침윤 정도, 주위 림프절의 암 전이 개수, 멀리 림프절 등 다른 부위의 암 세포 여부를 나타냅니다. 병기는 1기부터 4기까지로 분류되며, 병기가 높을수록 예후가 좋지 않습니다."</t>
  </si>
  <si>
    <t>img1_03_066</t>
  </si>
  <si>
    <t xml:space="preserve">https://drive.google.com/uc?export=view&amp;id=1ApnzhCUp5nu9jCGVI6ChJxLaXLj10j1p
</t>
  </si>
  <si>
    <r>
      <rPr>
        <rFont val="Arial"/>
        <color theme="1"/>
        <sz val="9.0"/>
      </rPr>
      <t xml:space="preserve">앞 1
위 절제술 방법에 따라 남아 있는 식도 및 장과 연결하는 방법이 정해진다. 원위부 위 절제술을 시행한 경우에는 </t>
    </r>
    <r>
      <rPr>
        <rFont val="Arial"/>
        <color rgb="FF0000FF"/>
        <sz val="9.0"/>
      </rPr>
      <t>잘린 위를 십이지장과 연결하는 방법과 소장과 연결하는 방법</t>
    </r>
    <r>
      <rPr>
        <rFont val="Arial"/>
        <color theme="1"/>
        <sz val="9.0"/>
      </rPr>
      <t xml:space="preserve">이 있다. 이때 </t>
    </r>
    <r>
      <rPr>
        <rFont val="Arial"/>
        <color rgb="FF0000FF"/>
        <sz val="9.0"/>
      </rPr>
      <t xml:space="preserve">십이지장과 연결하는 방법을 ‘위-십이지장 문합법’이라고 하고, 소장과 연결하는 방법을 ‘위-소장 문합법’이라고 한다. </t>
    </r>
    <r>
      <rPr>
        <rFont val="Arial"/>
        <color theme="1"/>
        <sz val="9.0"/>
      </rPr>
      <t>수술 기록지에는 각각 Billroth Ⅰ, Billroth Ⅱ이라고 작성되어 있다.</t>
    </r>
  </si>
  <si>
    <t>위-십이지장 문합법과 위-소장 문합법 그림</t>
  </si>
  <si>
    <t>위 절제 후 연결 방법</t>
  </si>
  <si>
    <t>위 절제 수술 후 암이 제거된 위와 식도 및 장을 연결하는 두 가지 방법을 설명하는 내용입니다. '위-십이지장 문합법'과 '위-소장 문합법'으로 표현되며, 수술 기록에는 Billroth Ⅰ, Billroth Ⅱ로 기록된다.</t>
  </si>
  <si>
    <t>img1_03_067</t>
  </si>
  <si>
    <t>https://drive.google.com/uc?export=view&amp;id=1gWtvuPxyDLtgXU6hOIrAlzmA7FBO2-PK</t>
  </si>
  <si>
    <t>2030 반도체 지정학</t>
  </si>
  <si>
    <r>
      <rPr>
        <rFont val="Arial"/>
        <color theme="1"/>
        <sz val="9.0"/>
      </rPr>
      <t xml:space="preserve">앞 1
아래쪽이 </t>
    </r>
    <r>
      <rPr>
        <rFont val="Arial"/>
        <color rgb="FF0000FF"/>
        <sz val="9.0"/>
      </rPr>
      <t>물리적인 사물의 세계에 가깝고 위로 갈수록 추상도가 높은 소프트웨어의 영역</t>
    </r>
    <r>
      <rPr>
        <rFont val="Arial"/>
        <color theme="1"/>
        <sz val="9.0"/>
      </rPr>
      <t xml:space="preserve">이다. </t>
    </r>
    <r>
      <rPr>
        <rFont val="Arial"/>
        <color rgb="FF0000FF"/>
        <sz val="9.0"/>
      </rPr>
      <t>최상층에 위치한 것이 영국의 암임</t>
    </r>
    <r>
      <rPr>
        <rFont val="Arial"/>
        <color theme="1"/>
        <sz val="9.0"/>
      </rPr>
      <t>을 알 수 있을 것이다. 상류에서 하류로 바통이 넘어가면서 반도체 칩의 부가가치가 쌓여간다.</t>
    </r>
  </si>
  <si>
    <t>로직 반도체의 생산 구조 그림</t>
  </si>
  <si>
    <t>반도체 칩의 가치 부여 과정</t>
  </si>
  <si>
    <t>이 문장은 물리적인 하부에서 시작하여 추상적인 상부로 이동하면서 발생하는 반도체 칩의 가치 제공 과정을 설명하고 있습니다. 가장 하단이 실제 물질을 나타내고, 최상층이 암성 신호로 표현되는 소프트웨어 영역임을 확인할 수 있습니다. 이 두 영역 사이의 상호 작용으로 인해 반도체 칩의 부가가치가 쌓여간다는 내용입니다.</t>
  </si>
  <si>
    <t>img1_03_068</t>
  </si>
  <si>
    <t>https://drive.google.com/uc?export=view&amp;id=1NvyVBZ9T8nMHqCiX1GID6Y9dovQ-Cnz6</t>
  </si>
  <si>
    <r>
      <rPr>
        <rFont val="Arial"/>
        <color theme="1"/>
        <sz val="9.0"/>
      </rPr>
      <t xml:space="preserve">앞 1
미국 바이오 산업의 현황을 한눈에 볼 수 있는 아크 인베스트먼트(ARK Investment) ETF 중 하나인 ARKG ETF(ARK Genomic Revolution ETF) 차트다. 차트를 보면 </t>
    </r>
    <r>
      <rPr>
        <rFont val="Arial"/>
        <color rgb="FF0000FF"/>
        <sz val="9.0"/>
      </rPr>
      <t>2019년부터 주가가 급상승하고 있으며, 특히 거래량은 2020년 이후 급격히 상승하기 시작해 2021년 초반에 정점을 찍었다.</t>
    </r>
  </si>
  <si>
    <t>혁신 치료제 승인과 주가 그래프</t>
  </si>
  <si>
    <t>ARKG ETF 주가 차트 이미지</t>
  </si>
  <si>
    <t>이 이미지는 2019년부터 주가의 급상승을 보여주는 ARKG ETF(ARK Genomic Revolution ETF)의 주가 차트입니다. 또한, 2020년부터 급증하기 시작한 거래량과 그것이 2021년 초에 정점을 이룬 것 또한 표시되어 있습니다. 이 차트는 미국 바이오 산업의 현황을 한눈에 볼 수 있습니다.</t>
  </si>
  <si>
    <t>img1_03_069</t>
  </si>
  <si>
    <t xml:space="preserve">https://drive.google.com/uc?export=view&amp;id=17SaOb-OuH-ytNyqLyqAGeqemv02ljM0M
</t>
  </si>
  <si>
    <t>앞
1958년 조슈아 레더버그(Joshua Lederberg)는 세균들이 유전 물질을 서로 교환하는 현상을 발견한 공로로 33살의 나이에 노벨생리의학상을 수상했으며, 이후 재조합 DNA 기술에 관한 연구 업적을 남겼다. 유전자 재조합 DNA 기술은 두 생물체의 DNA를 서로 연결하는 기술로, 대장균과 인간 DNA를 재조합하는 것을 예로 들어 설명해보겠다. 대장균은 원핵생물로 세포 안에 핵이 없는 세포질로만 이루어져 있는데, 그 세포질 안에는 염색체와 작은 원형 고리 모양의 플라스미드(plasmids)가 있다. 이 플라스미드를 추출해낸 후 인간의 세포에서 우리가 생산해내고자 하는 단백질의 원형인 DNA도 제한 효소(절단 효소)로 추출해낸다. 이렇게 추출해낸 인간 DNA를 대장균의 플라스미드에 삽입한 다음 대장균 안에 다시 넣어주면 앞 단의 큰 과정은 마무리된다.
뒤
여기서 그치지 않고 오래전부터 활발하게 일어나고 있는 오픈 이노베이션(open innovation, 바이오 제약 회사들 간의 기술 협업)은 기술의 발전을 급속도로 촉진시켰다. 제한 효소를 연구하던 허버트 보이어(Herbert W. Boyer) 교수와 박테리아의 플라스미드를 연구하던 스탠리 코헨(Stanley Cohen) 교수는 서로의 연구 결과가 합쳐지면 세상에 없던 결과물을 만들어낼 수 있다는 것을 직감했다. 그렇게 공동 연구를 하며 이종 간 DNA 결합을 통한 인슐린 생산이라는 획기적인 치료제를 개발할 수 있었던 것이다. 이는 오픈 이노베이션의 위력을 여실히 보여주는 좋은 예라고 볼 수 있으며, 오픈 이노베이션에 관한 이야기는 뒤에서 다시 이어가기로 하겠다. 대장균은 번식력이 좋기 때문에 짧은 시간 안에 우리가 만든 형질 전환된 재조합 플라스미드의 클론(유전적으로 동일한 세포군)을 빠른 속도로 생산해낸다. 이렇게 세포 분열되어 만들어진 인간의 DNA는 mRNA라는 중간 과정을 거쳐 단백질 치료제를 생산하게 된다. 레진을 사용해 순수하게 단백질만 추출해내는 정제 과정을 거치면 환자들의 약으로 판매될 수 있다. 현재 우리가 알고 있는 대부분의 표적 치료제, 즉 단백질 치료제는 위와 비슷한 공정을 거쳐 생산되는데, 정교한 유전자 조작과 까다로운 생산 공정이 특징이다. 세계 최초의 바이오 회사인 제넨텍이 유전자 재조합 기술을 이용해서 당뇨병 환자를 위한 인슐린을 세계 최초로 생산했다. 그전까지만 해도 인슐린 호르몬을 돼지의 췌장에서 추출하다 보니 생산량이 제한적일 수밖에 없었다. 현재 당뇨병 환자는 지속적으로 증가하는 추세이며 혈당 측정 센서, 인슐린 펌프 등 관련 시장도 동반해 확장하고 있다. 재조합 DNA 기술이 목숨을 위태롭게 하는 위험한 질병을 관리 가능한 질병으로 바꾸어 인류의 건강을 지켜내고 있다.</t>
  </si>
  <si>
    <t>재조합 DNA 기술의 작동 원리 그림</t>
  </si>
  <si>
    <t>유전자 재조합을 이용한 인슐린 생산</t>
  </si>
  <si>
    <t>조슈아 레더버그는 세균의 유전물질 교환 발견을 통해 노벨상을 수상했고, 재조합 DNA 기술을 개발하였다. 상호 연구를 통해 허버트 보이어와 스탠리 코헨은 이종 DNA 결합으로 인슐린을 생산하는 방법을 찾았고, 이는 대장균을 사용하여 순수 단백질을 추출하는데 쓰였다. 이어서 제넨텍이 당뇨병 치료제인 인슐린을 이 테크닉으로 최초로 생산해 인류의 건강에 기여했다.</t>
  </si>
  <si>
    <t>img1_03_070</t>
  </si>
  <si>
    <t xml:space="preserve">https://drive.google.com/uc?export=view&amp;id=122ua0xXXpAi_LcpTASD_5Wcm8wJe0zab
</t>
  </si>
  <si>
    <t>앞
NGS라는 개념을 이해하기 위해서는 DNA의 구조를 개략적으로 알고 넘어갈 필요가 있다. 우리 몸은 수많은 세포로 이루어져 있는데 모두 같은 DNA를 공유하고 있다. 아빠, 엄마에게 물려받은 46개의 염색체 속에 DNA가 들어있고, 46개의 염색체는 다시 30억 개의 염기로 이루어져 있다. 사람마다 생긴 모습이 전부 다르듯이 30억 개의 염기 순서도 완전히 똑같지 않고 개인별로 차이가 있다. 이러한 차이가 개인별 특성을 나타내며, 특히 질병의 유전 병인으로 작용할 수 있기 때문에 맞춤 치료를 위해서는 이러한 DNA 정보가 반드시 필요하다. 최근 면역 치료제를 암 환자에게 처방할 때 같은 적응증(어떤 약에 의해 치료가 기대되는 병)의 모든 환자에게 동일한 치료제를 처방하는 것이 아니라 바이오마커(biomarker, 몸속 변화를 알아낼 수 있는 지표)의 유무에 따라 처방을 달리하게 되는데, 이때 바이오마커의 존재를 확인하기 위해 바로 NGS를 사용한다. 먼저 환자의 암세포 조직 샘플을 확보해 세포 안에 있는 DNA만을 추출한다. 이렇게 추출한 DNA를 차세대 염기 서열 분석기에 넣고 잘게 절단해 절편을 만든 후 이미 잘 알려진 참조 유전자 서열에 배치시키면, 절편들은 자신들의 유전자 서열과 공유 서열이 많은 절편끼리 정렬한다. 이 결과물을 컴퓨터로 분석해 개체변이(개인별 염기 차이)에 관한 정보를 획득하게 된다.
뒤
암 치료 과정에서 표적 치료제가 많이 처방되고 있지만 이는 위에서 설명한 대로 NGS에 의한 개인 염기 서열 분석이 적시에 이루어질 수 있다는 가정하에 성립하는 치료 방법이다. 쉽게 말하면 표적 치료제는 특정 암 치료제라 하더라도 그 암의 모든 환자를 대상으로 하는 경우는 드물다. 예를 들어 폐암인 경우 특정 DNA에 같은 돌연변이를 갖는 환자들만을 대상으로 한 치료제가 만들어지고 있는 것이다. 그러니 환자별로 NGS에 의한 단일 염기 다형성, 즉 개인 간 염기차인 SNP(Single Nucleotide Polymorphism, 단일 염기 변형)의 진단이 함께 이루어져야 정확한 치료제 사용이 가능해진다. 이러한 DNA 염기 서열 결정 개념은 오래전에 정립되었다. 프레더릭 생어(Frederick Sanger) 교수는 단백질의 아미노산 서열을 분석하는 방법을 개발해 호르몬 인슐린이 아미노산 51개로 구성되었음을 밝혀냄으로써 1958년 노벨화학상을 받았고, 이후 DNA와 RNA의 염기 서열을 해독하는 방법을 고안해 다시 한번 노벨화학상을 수상했다. 이처럼 NGS 기술은 이미 준비되어있는 상태였고, 이 기술을 사용해 2003년 인간 게놈 프로젝트(NGS로 사람의 30억 개 염기 서열 전체를 해독)를 완성하게 된 것이다. 문제는 시간과 비용이었다. 한 사람의 인간 게놈을 해독하는 데 13년이라는 시간과 30억 달러의 비용이 소요되는 국가 프로젝트인 만큼, 연구 기관에서 치료제 개발을 목표로 수행하기는 사실상 불가능했다. 하지만 2010년 이후 NGS가 개발되면서 유전자 서열 변화에 따른 유전자의 기능이 빠른 속도로 밝혀지게 되었다. 이렇게 NGS의 등장은 연구자들의 시간과 비용을 크게 줄여주는 것은 물론 그동안 연구할 엄두조차 내지 못했던 다양한 연구 과제들을 수행하게 해 혁신적인 성과물을 만들어내는 데 기여하고 있다. 이러한 연구 성과물들은 또 다른 연구 아이디어로 이어지게 되는데, 사람의 유전자 분석은 물론 마이크로바이옴(microbiome, 인체에 사는 세균, 바이러스 등 각종 미생물을 총칭)의 유전체 분석 등 전체 바이오 산업 혁신의 원동력으로 작용했다. 2010년 이후 암과 희귀 유전병을 적응증으로 하는 유전자세포 치료제 개발이 본격적으로 탄력을 받아 진행 중이다. NGS는 현재 진행되고 있는 바이오 혁신이 장기적인 것임을 입증하는 강력한 증거다.</t>
  </si>
  <si>
    <t>NGS 기술의 작동 원리 그림</t>
  </si>
  <si>
    <t>DNA의 역할 및 NGS 기술의 중요성</t>
  </si>
  <si>
    <t>이 텍스트는 DNA의 구조와 기능, 그리고 이를 분석하는 차세대 염기 서열 분석(NGS) 기술에 대해 설명하고 있습니다. DNA는 개인별로 차이가 있으며, 이 차이가 개인의 특성과 질병 유전에 영향을 미치는 것에 대해 언급하고 있습니다. 또한 NGS 기술이 개인별 DNA 차이를 분석해 암 환자에게 맞춤 치료를 제공하는 방식에 대해 설명하고 있습니다.</t>
  </si>
  <si>
    <t>앞
세포의 구조부터 알아보자. 난자와 정자가 만나 이루어진 1개의 세포가 수가 늘어나고 다양한 세포들로 분화되면서 사람의 몸을 형성하게 되는데, 보통 성인 기준으로 이러한 세포가 수십조 개라고 한다. 1개의 세포에서 분열되었으니 모든 세포가 같은 구조를 공유하고 있음은 쉽게 짐작할 수 있다. 도표 1-9처럼 사람세포의 형체는 농구공 안에 야구공이 들어있다고 생각하면 쉽다. 농구공은 세포이며, 야구공은 핵이다. 농구공과 야구공 사이는 물로 가득 차있으며 이 공간을 세포질이라 부른다. 세포의 바깥쪽도 물이다. 농구공과 야구공의 겉은 인지질로 되어있다. 인지질은 말 그대로 인과 지질로 되어있다. 불량 성냥개비처럼 생긴 인지질의 두 다리 부분이 지질, 즉 지방으로 소수성(물을 싫어하는 성질)이고 머리처럼 동그랗게 그린 부분은 인으로 친수성(물을 좋아하는 성질)이다. 세포 밖과 세포 안이 물이므로 물을 바라보는 방향에는 물을 좋아하는 인이 위치하는 것이다.
뒤
세포의 겉껍질은 두 겹의 기름막으로 둘러싸여 있다. 세포의 밖과 세포의 안이 물로 이루어져 있어 경계선을 만들어 안과 밖을 구분할 필요가 있는데, 물을 갈라놓는 벽으로 사용하기에는 상극인 기름이 제격이다. 이런 기름막은 인지질로 이루어지는데 인지질의 구조상 한 겹으로는 구조 형성이 불가능해 한 겹을 더 둘러 두 겹으로 세포의 막을 형성하고 있다. 그래서 인지질 이중층이라고 한다. 다음으로 야구공, 즉 핵을 살펴보자. 핵에는 소중한 염색체가 들어있다. 그래서 핵을 더욱 견고하게 만들 필요가 있다. 세포막은 인지질 이중층인 데 반해 핵막은 인지질 사중층이다. 인지질 이중층을 한 번 접어서 둘렀다고 생각하면 쉽다.</t>
  </si>
  <si>
    <t>세포의 구조 그림</t>
  </si>
  <si>
    <t>세포와 핵의 구조</t>
  </si>
  <si>
    <t>이 텍스트는 세포와 핵의 구조를 설명하고 있다. 세포는 '농구공'으로, 핵은 '야구공'으로 비유되어 이해하기 쉽게 표현되었다. 그리고 세포와 핵의 주요 재료인 인지질 이중층과 사중층에 대한 정보도 제공한다.</t>
  </si>
  <si>
    <t>img1_03_072</t>
  </si>
  <si>
    <t>https://drive.google.com/uc?export=view&amp;id=17Rqo3duIGv-OrrglfccRGHIT3rsYHe0t</t>
  </si>
  <si>
    <r>
      <rPr>
        <rFont val="Arial"/>
        <color theme="1"/>
        <sz val="9.0"/>
      </rPr>
      <t xml:space="preserve">뒤 1
</t>
    </r>
    <r>
      <rPr>
        <rFont val="Arial"/>
        <color rgb="FF0000FF"/>
        <sz val="9.0"/>
      </rPr>
      <t>4개의 염기로 구성되어 서로 규칙성을 갖고 상보적으로 결합(A는 T와, G는 C와 짝을 이루어 결합하는데 이것을 상보적인 결합이라 한다)되어있는 구조로, 염기끼리 모두 화학적으로 결합되어있다. 이들 A(아데닌), T(티민), G(구아닌), C(시토신)를 염기라 하는데, 이러한 염기가 세포마다 46개의 염색체에 30억 개가 나열되어있어, 이들의 순서를 빠르게 알아내는 기술이 바로 NGS다. 다시 책으로 비유하자면 DNA라는 책이 네 글자(A, T, G, C)로 쓰여 있는데, 1페이지에 A(아데닌)가 자리를 잡으면 2페이지에는 반드시 T(티민)가, 반대로 T가 오면 다른 페이지에는 반드시 A가 와야 한다는 규칙성이 존재한다는 점이 조금 다를 뿐이다.</t>
    </r>
  </si>
  <si>
    <t>DNA 염기 서열 그림</t>
  </si>
  <si>
    <t>DNA 염색체 구조와 NGS 기술</t>
  </si>
  <si>
    <t>이 텍스트는 DNA의 염색체 구조를 설명하고 있습니다. 염기 A, T, G, C가 서로 상보적으로 결합하여 46개의 염색체에 30억 개가 나열된 상태를 말하며, 그 순서를 빠르게 알아내는 NGS(Next Generation Sequencing) 기술을 언급합니다.</t>
  </si>
  <si>
    <t>img1_03_073</t>
  </si>
  <si>
    <t xml:space="preserve">https://drive.google.com/uc?export=view&amp;id=1hxSOC8hbjnP01wWbnNKicweoa_hLlJpN
</t>
  </si>
  <si>
    <t>미치도록 기발한 수학 천재들</t>
  </si>
  <si>
    <r>
      <rPr>
        <rFont val="Arial"/>
        <color theme="1"/>
        <sz val="9.0"/>
      </rPr>
      <t xml:space="preserve">앞 1
</t>
    </r>
    <r>
      <rPr>
        <rFont val="Arial"/>
        <color rgb="FF0000FF"/>
        <sz val="9.0"/>
      </rPr>
      <t>〈최후의 만찬〉은 가로 길이가 880㎝, 세로 길이 460㎝의 거대한 벽화입니다.</t>
    </r>
    <r>
      <rPr>
        <rFont val="Arial"/>
        <color theme="1"/>
        <sz val="9.0"/>
      </rPr>
      <t xml:space="preserve"> 다빈치는 마치 건축물을 설계하듯이 그림을 그렸습니다. </t>
    </r>
    <r>
      <rPr>
        <rFont val="Arial"/>
        <color rgb="FF0000FF"/>
        <sz val="9.0"/>
      </rPr>
      <t>식당에서 실제로 식사하는 사람들의 눈높이를 고려해서 이 벽화를 바라볼 때 식탁과 천장을 우러러보도록 그려놓았습니다. 원근법과 황금비를 치밀하게 계산해서 말이죠. 식당의 넓은 벽면을 36개의 칸으로 나누어 구획하고 선 원근법에 맞추어 화면 속에 창을 그려 넣었습니다. 선 원근법은 사물의 멀고 가까움을 표현하기 위해 천장의 평행선들이 한 점에서 만나도록 그리는데, 이 점을 ‘소실점’이라 부릅니다</t>
    </r>
    <r>
      <rPr>
        <rFont val="Arial"/>
        <color theme="1"/>
        <sz val="9.0"/>
      </rPr>
      <t>. 이 그림에서는 그리스도의 이마 부근이 소실점입니다. 그 덕분에 식당의 실제 공간이 연장되어 마치 식당 안에 작은 다락방이 있어 그리스도와 열두 제자가 식사를 하고 있는 중인 것처럼 보입니다. 〈최후의 만찬〉이 완성된 후 이 식당에서 식사를 하는 수도사들은 그리스도와 함께 식탁을 나누고 있는 것처럼 느끼며 식사를 했을 것 같습니다.</t>
    </r>
  </si>
  <si>
    <t>〈최후의 만찬〉 속 황금비 그림</t>
  </si>
  <si>
    <t>다빈치의 벽화 '최후의 만찬'</t>
  </si>
  <si>
    <t>최후의 만찬'은 다빈치의 대형 벽화로, 세로 460㎝와 가로 880㎝의 크기를 자랑합니다. 그림 속의 각 단면들은 고려된 원근법과 황금비에 따라 그려져, 식당의 실제 공간이 연장되어 보이는 효과를 내었습니다. 이 작품은 식사 중인 그리스도와 열두 제자를 표현하고 있습니다.</t>
  </si>
  <si>
    <t>img1_03_074</t>
  </si>
  <si>
    <t xml:space="preserve">https://drive.google.com/uc?export=view&amp;id=1rxjDOe9Cu1luuHSNQ3_mZrxcLc5-fB5t
</t>
  </si>
  <si>
    <r>
      <rPr>
        <rFont val="Arial"/>
        <color theme="1"/>
        <sz val="9.0"/>
      </rPr>
      <t xml:space="preserve">앞 1
‘좌표’와 ‘좌표공간’이라는 개념을 만들었습니다. </t>
    </r>
    <r>
      <rPr>
        <rFont val="Arial"/>
        <color rgb="FF0000FF"/>
        <sz val="9.0"/>
      </rPr>
      <t>기준점 O를 지나는 ‘x축’이라고 부르는 수평선과 ‘y축’이라고 부르는 수직선을 그려서 좌표평면을 만듭니다. 그러면 2차원 평면 위에 있는 모든 점은 y축으로부터 떨어진 수직거리 x와 x축으로부터 떨어진 수직거리 y를 순서쌍으로 적은 (x, y)로 나타낼 수 있습니다. 다음 그림에서 점 A는 (2, 3), 점 B는 (−4, −2.5)라고 나타낼 수 있습니다.</t>
    </r>
  </si>
  <si>
    <t>점 A와 점 B가 찍힌 좌표평면 그래프</t>
  </si>
  <si>
    <t>좌표와 좌표공간 그림'</t>
  </si>
  <si>
    <t>x축과 y축을 포함하는 좌표평면의 그림입니다. 이 그림에는 점 A와 B의 위치를 나타내는 좌표가 포함되어 있습니다. 점 A는 (2, 3), 점 B는 (-4, -2.5)로 표시됩니다.'</t>
  </si>
  <si>
    <t>img1_03_075</t>
  </si>
  <si>
    <t xml:space="preserve">https://drive.google.com/uc?export=view&amp;id=1aLINa1sBAnmOBxYye8JSIKlj_L70oMxB
</t>
  </si>
  <si>
    <t>(과학오디세이) 유니버스</t>
  </si>
  <si>
    <r>
      <rPr>
        <rFont val="Arial"/>
        <color theme="1"/>
        <sz val="9.0"/>
      </rPr>
      <t>앞 1
사방 수십 킬로미터가 시끄럽게 우는 귀뚜라미들로 뒤덮여 있다고 가정해 보지요. 그리고 어느 순간 귀뚜라미들이 동시에 울음을 그쳤다고 합시다. 그러면 바로 옆 귀뚜라미들의 울음소리는 즉각 들리지 않을 것입니다. 그런데</t>
    </r>
    <r>
      <rPr>
        <rFont val="Arial"/>
        <color rgb="FF0000FF"/>
        <sz val="9.0"/>
      </rPr>
      <t xml:space="preserve"> 소리는 상온에서 초속 340m의 속도로 전달됩니다. 따라서 1초 후에는 340m 밖에 있는 귀뚜라미들의 울음소리가 들릴 것입니다. 마찬가지로 2초 후에는 680m 밖에 있었던 귀뚜라미들의 2초 전 울음소리를 듣게 되겠지요. 100초 후에 들리는 소리는 1분 40초 전에 우리를 중심으로 34㎞ 반지름의 원을 그리는 위치에 있었던 귀뚜라미들의 소리일 것입니다. </t>
    </r>
    <r>
      <rPr>
        <rFont val="Arial"/>
        <color theme="1"/>
        <sz val="9.0"/>
      </rPr>
      <t xml:space="preserve">현재의 울음소리가 아니지요. 물론 그 정도 거리라면 특수한 보청기가 필요할 것입니다. </t>
    </r>
    <r>
      <rPr>
        <rFont val="Arial"/>
        <color rgb="FF0000FF"/>
        <sz val="9.0"/>
      </rPr>
      <t>펜지어스와 윌슨은 미약한 파장을 감지하기 위해 위성 안테나라는 보청기를 사용했습니다. 최후산란면의 거리는 우주가 팽창함에 따라 계속 멀어지고 우주배경복사파를 감지하기는 더욱 어려워질 것입니다.</t>
    </r>
  </si>
  <si>
    <t>우주배경복사와 우주의 최후산란면 그림</t>
  </si>
  <si>
    <t>우주배경복사파 감지 난이도</t>
  </si>
  <si>
    <t>우주배경복사파는 아주 미약한 파장인데, 이를 감지하기 위해 적합한 도구가 필요하다. 우주의 팽창함에 따라서 이것을 감지하는 것은 점점 더 어렵게 된다. 따라서, 우주배경복사파의 감지는 어렵고 복잡한 과정이다.</t>
  </si>
  <si>
    <t>img1_03_076</t>
  </si>
  <si>
    <t xml:space="preserve">https://drive.google.com/uc?export=view&amp;id=1EDQiM9fAARE7jsLKbKjgfPVM7vofS8Fq
</t>
  </si>
  <si>
    <r>
      <rPr>
        <rFont val="Arial"/>
        <color theme="1"/>
        <sz val="9.0"/>
      </rPr>
      <t xml:space="preserve">앞 1
왼쪽 두 그림은 </t>
    </r>
    <r>
      <rPr>
        <rFont val="Arial"/>
        <color rgb="FF0000FF"/>
        <sz val="9.0"/>
      </rPr>
      <t>코비와 WMAP가 측정한 우주배경복사의 온도 분포도</t>
    </r>
    <r>
      <rPr>
        <rFont val="Arial"/>
        <color theme="1"/>
        <sz val="9.0"/>
      </rPr>
      <t xml:space="preserve">입니다. 그림에서 보듯이 </t>
    </r>
    <r>
      <rPr>
        <rFont val="Arial"/>
        <color rgb="FF0000FF"/>
        <sz val="9.0"/>
      </rPr>
      <t>왼쪽 6,000화소의 코비의 것에 비해 오른쪽 300만 화소의 WMAP지도는 500배나 더 높은 해상도를 보여 주고 있습니다(세 번째 그림은 유럽의 항공우주국 ESA에서 발사해 2009~2013년 활동한 플랑크탐사선의 결과인데 더욱 높은 해상도를 보여 주고 있습니다.</t>
    </r>
  </si>
  <si>
    <t>COBE(1922), WMAP(2003), Planck(2013) 사진</t>
  </si>
  <si>
    <t>코비와 WMAP가 측정한 우주배경복사의 온도 분포도 그림</t>
  </si>
  <si>
    <t>우주배경복사 온도 분포도</t>
  </si>
  <si>
    <t>이 이미지는 코비, WMAP, 그리고 플랑크 탐사선이 측정한 우주배경복사의 온도 분포도를 보여줍니다. 왼쪽 두 그림은 코비와 WMAP의 결과이며, 오른쪽 그림은 플랑크 탐사선의 결과입니다. 각각의 그림은 해상도가 점점 높아지는 것을 보여줍니다.</t>
  </si>
  <si>
    <t>img1_03_077</t>
  </si>
  <si>
    <t>https://drive.google.com/uc?export=view&amp;id=1lpCK2Z-Fos2UFmFg7Lck32TRbaFt6li1</t>
  </si>
  <si>
    <r>
      <rPr>
        <rFont val="Arial"/>
        <color theme="1"/>
        <sz val="9.0"/>
      </rPr>
      <t xml:space="preserve">앞 3
</t>
    </r>
    <r>
      <rPr>
        <rFont val="Arial"/>
        <color rgb="FF0000FF"/>
        <sz val="9.0"/>
      </rPr>
      <t>코비탐사선 관측 데이터로부터 얻어진 우주배경복사의 파장분포곡선</t>
    </r>
    <r>
      <rPr>
        <rFont val="Arial"/>
        <color theme="1"/>
        <sz val="9.0"/>
      </rPr>
      <t xml:space="preserve">입니다. 그림이 보여 주는 </t>
    </r>
    <r>
      <rPr>
        <rFont val="Arial"/>
        <color rgb="FF0000FF"/>
        <sz val="9.0"/>
      </rPr>
      <t>파장 분포는 온도가 2.725K인 물체(흑체)가 방출하는 곡선</t>
    </r>
    <r>
      <rPr>
        <rFont val="Arial"/>
        <color theme="1"/>
        <sz val="9.0"/>
      </rPr>
      <t>입니다. 이 관측 곡선의 데이터값을 플랑크의 흑체복사 이론값과 비교해 보면 오차막대를 표시하기도 어려울 만큼 정확히 일치합니다. 이는 코비가 측정한 빛 파장이 별 등의 여러 천체에서 나온 것이 아니라, 우주 공간의 바탕에서 비롯된 배경복사임을 말해 주는 명백한 증거입니다.</t>
    </r>
  </si>
  <si>
    <t>우주배경복사선의 파동분포곡선 그래프</t>
  </si>
  <si>
    <t>코비탐사선 관측 데이터로부터 얻어진 우주배경복사의 파장분포곡선 그래프</t>
  </si>
  <si>
    <t>코비탐사선의 우주배경복사 곡선 이미지</t>
  </si>
  <si>
    <t>코비탐사선으로 관측한 우주배경복사의 파장분포를 보여주는 그래프 이미지입니다. 이는 2.725K 온도의 흑체가 방출하는 파장 분포를 표현하고 있으며, 플랑크의 흑체복사 이론값과의 정확한 일치성이 보여집니다. 이 이미지는 우주의 배경에서 발생한 복사를 나타냅니다.</t>
  </si>
  <si>
    <t>img1_03_078</t>
  </si>
  <si>
    <t xml:space="preserve">https://drive.google.com/uc?export=view&amp;id=1zxZOx9uShV_hmL7IDl1--1hC4DYLyVu6
</t>
  </si>
  <si>
    <r>
      <rPr>
        <rFont val="Arial"/>
        <color theme="1"/>
        <sz val="9.0"/>
      </rPr>
      <t xml:space="preserve">앞 1
수소의 스펙트럼에 나타나는 선들의 위치를 알아맞히는 간단한 수학식을 찾아냈습니다. 이론 없이 우연히 발견한 이 식의 n이라는 값에 정수 3, 4, 5를 대입하면 정확히 </t>
    </r>
    <r>
      <rPr>
        <rFont val="Arial"/>
        <color rgb="FF0000FF"/>
        <sz val="9.0"/>
      </rPr>
      <t>수소의 스펙트럼선의 파장값</t>
    </r>
    <r>
      <rPr>
        <rFont val="Arial"/>
        <color theme="1"/>
        <sz val="9.0"/>
      </rPr>
      <t>이 됩니다.</t>
    </r>
  </si>
  <si>
    <t>수소의 스펙트럼 그림</t>
  </si>
  <si>
    <t>수소의 스펙트럼선의 파장값 그림</t>
  </si>
  <si>
    <t>수소 스펙트럼의 수학식 발견</t>
  </si>
  <si>
    <t>간단한 수학식을 찾아 수소의 스펙트럼선의 위치를 알아내었다. 이 수학식은 이론적 배경 없이 우연히 발견되었다. 정수 값을 대입하며 식을 통해 수소 스펙트럼의 파장 값을 얻을 수 있다.</t>
  </si>
  <si>
    <t>img1_03_079</t>
  </si>
  <si>
    <t xml:space="preserve">https://drive.google.com/uc?export=view&amp;id=1wKXokayu-8e1cNV1oY9nfHe_wCwaKKtL
</t>
  </si>
  <si>
    <r>
      <rPr>
        <rFont val="Arial"/>
        <color theme="1"/>
        <sz val="9.0"/>
      </rPr>
      <t xml:space="preserve">앞 1
</t>
    </r>
    <r>
      <rPr>
        <rFont val="Arial"/>
        <color rgb="FF0000FF"/>
        <sz val="9.0"/>
      </rPr>
      <t>각기 다른 속도로 이동하는 여러 개의 파동들이 적절한 조건에서 서로 합성되면 일종의 맥놀이 현상이 일어나면서 파동묶음(wave packet)이 출현</t>
    </r>
    <r>
      <rPr>
        <rFont val="Arial"/>
        <color theme="1"/>
        <sz val="9.0"/>
      </rPr>
      <t>합니다. 즉, 이 파동묶음이 좁은 공간에 몰려 있으면 착시효과가 나타나 입자처럼 보인다고 해석했지요. 따라서 전자를 여러 개의 파동함수로 나타내는 것이 이상한 일이 전혀 아니라고 보았습니다.</t>
    </r>
  </si>
  <si>
    <t>여러 개의 파동이 파동묶음이 된 모습 그림</t>
  </si>
  <si>
    <t>파동의 합성과 전자의 해석</t>
  </si>
  <si>
    <t>다른 속도로 움직이는 파동들이 합성되어 파동묶음을 생성하며 입자처럼 보이는 착시효과를 일으킨다. 이러한 현상은 전자를 파동함수로 설명하는데 적용됨을 보여준다. 이는 전자의 해석에 대한 새로운 접근법을 제시한다.</t>
  </si>
  <si>
    <t>img1_03_080</t>
  </si>
  <si>
    <t xml:space="preserve">https://drive.google.com/uc?export=view&amp;id=1Gg2x8QzbUa0JtKM1KaY1sKxiMtqcfmWO
</t>
  </si>
  <si>
    <r>
      <rPr>
        <rFont val="Arial"/>
        <color theme="1"/>
        <sz val="9.0"/>
      </rPr>
      <t xml:space="preserve">앞 4
</t>
    </r>
    <r>
      <rPr>
        <rFont val="Arial"/>
        <color rgb="FF0000FF"/>
        <sz val="9.0"/>
      </rPr>
      <t>힘의 강도와 상호작용 에너지의 상관관계를 나타낸 그림</t>
    </r>
    <r>
      <rPr>
        <rFont val="Arial"/>
        <color theme="1"/>
        <sz val="9.0"/>
      </rPr>
      <t xml:space="preserve">입니다. 그림에서 보듯이 </t>
    </r>
    <r>
      <rPr>
        <rFont val="Arial"/>
        <color rgb="FF0000FF"/>
        <sz val="9.0"/>
      </rPr>
      <t>높은 에너지에서는 표준모형의 세 가지 힘이 한 점으로 모아져 같아집니다.</t>
    </r>
  </si>
  <si>
    <t>자연계 4힘의 크기와 에너지의 관계 그래프</t>
  </si>
  <si>
    <t>높은 에너지에서는 표준모형의 세 가지 힘이 한 점으로 모아져 같아지는 그래프</t>
  </si>
  <si>
    <t>힘과 에너지 상관도 그림</t>
  </si>
  <si>
    <t>이 그림은 힘의 강도와 상호작용 에너지 간의 상관관계를 시각화하고 있습니다. 따라서, 높은 에너지에서 표준모형의 세 가지 힘이 한 점으로 만나는 장면을 보여주는 시각자료입니다.</t>
  </si>
  <si>
    <t>img1_03_081</t>
  </si>
  <si>
    <t>https://drive.google.com/uc?export=view&amp;id=1cid4lJ5LDtn0voHYhA28A8Sl2Y7aI8A6</t>
  </si>
  <si>
    <t>앞 3
할로겐 원소는 주기율표에서 17족에 위치하고 있습니다. 플루오린(F), 염소(Cl), 브로민(Br), 아이오딘(I), 아스타틴(At), 테네신(Ts)이 여기에 속해 있어요. 할로겐 원소는 수소와 결합하여 할로겐화수소를 형성하고, 할로겐화수소 화합물은 물에 녹아 산성을 나타냅니다. 알칼리금속이 물과 격렬하게 반응하여 수소 기체를 발생시키고 수용액은 알칼리금속 양(+)이온으로 인해 염기성을 띠는 것과 반대죠</t>
  </si>
  <si>
    <t>주기율표의 17족에 있는 할로겐 원소 그림</t>
  </si>
  <si>
    <t>할로겐 원소와 알칼리의 특성</t>
  </si>
  <si>
    <t>이 문장은 주기율표의 17족에 해당하는 할로겐 원소들과 그들이 이루는 화합물, 그리고 알칼리금속의 수소와의 반응에 대한 것을 설명하고 있습니다. 각각의 특징과 반응성을 중점으로 다루었습니다.</t>
  </si>
  <si>
    <t>img1_03_082</t>
  </si>
  <si>
    <t xml:space="preserve">https://drive.google.com/uc?export=view&amp;id=1JhBMRrTM9NL5l1NT3n_lRsfFgXFjI8zZ
</t>
  </si>
  <si>
    <t>반전이 있는 유럽사. 1</t>
  </si>
  <si>
    <t>뒤 1
스페인과 오스트리아의 합스부르크 가문은 여전히 거대한 영토를 보유하고 있지만 오늘날 독일이 있어야 할 지역은 바바리아(바이에른), 브란덴부르크 백작령, 작센공국 정도가 작은 나라 규모를 이루고 있을 뿐 그 밖에는 지도에 표시하기 어려울 정도의 작은 나라들로 나누어지고 말았다. 프랑스와 영국은 신성로마제국이 다시 통합될 것을 막기 위해 이 작은 영방국가들과 개별적인 외교관계를 맺고 교묘히 이간질도 시켜 가며 통일을 방해했다.</t>
  </si>
  <si>
    <t>30년전쟁 이후의 유럽 지도</t>
  </si>
  <si>
    <t>신성로마제국 통일방해</t>
  </si>
  <si>
    <t>스페인과 오스트리아의 합스부르크 가문이 큰 영토를 가졌지만, 신성로마제국은 작은 나라들로 분열됐다. 프랑스와 영국은 이 작은 나라들과 개별 외교관계를 맺어 제국의 재통합을 방해했다. 따라서 이는 신성로마제국의 통합을 방해한 상황을 설명한다.</t>
  </si>
  <si>
    <t>img1_03_083</t>
  </si>
  <si>
    <t xml:space="preserve">https://drive.google.com/uc?export=view&amp;id=14qvOI5WEevZj10g7honPnQxDSu-8UScL
</t>
  </si>
  <si>
    <t>반전이 있는 유럽사. 2</t>
  </si>
  <si>
    <t>앞 1 
영국의 국기인 유니언 잭이 이 복잡한 나라의 구성을 잘 보여 준다. 먼저 스코틀랜드와 잉글랜드가 합쳐지면서 두 왕국의 국기가 포개졌고, 여기에 다시 아일랜드 깃발이 추가되면서 오늘날의 모습이 되었다. 정리하면 이렇다. 영국은 ‘유나이티드 킹덤’이다. 영국 사람은 ‘브리티시’다.</t>
  </si>
  <si>
    <t>유니언 잭의 변천사 그림</t>
  </si>
  <si>
    <t>영국의 국기 유니언 잭 해석</t>
  </si>
  <si>
    <t xml:space="preserve"> 이 이미지는 영국의 국기인 유니언 잭을 나타냅니다. 그것은 스코틀랜드, 잉글랜드, 아일랜드의 국기를 결합한 결과입니다. 따라서 "브리티시"나 "유나이티드 킹덤"이라는 표현이 사용됩니다.</t>
  </si>
  <si>
    <t>img1_03_084</t>
  </si>
  <si>
    <t xml:space="preserve">https://drive.google.com/uc?export=view&amp;id=1QVdfpI2ywZ_nO4NIbE4zZ9Pbu-Impxj6
</t>
  </si>
  <si>
    <t>앞 1
흑태자 쪽은 대가 끊어졌고, 클래런스 공작 쪽도 아들 없이 딸만 남았다. 헨리 6세가 통치가 어려운 상태라면 1대 요크 공작의 후손이며 모계로 클래런스 공작과 연결되는 요크 공작 리처드가 왕실 어른으로서 섭정하는 것이 당연했다. 하지만 리처드는 섭정에 그치지 않고 헨리 6세를 몰아내고 스스로 왕이 되려 했다. 이로써 요크 가문과 랭커스터 가문의 내전이 시작되었다. 두 집안 모두 잉글랜드 왕실의 상징인 장미를 문장으로 사용했기 때문에(요크 가문은 백장미, 랭커스터 가문은 흑장미) 이 전쟁을 ‘장미전쟁’이라 부른다(1455)</t>
  </si>
  <si>
    <t>장미전쟁 양대 귀족 가문의 계보도 그림</t>
  </si>
  <si>
    <t>장미전쟁의 시작</t>
  </si>
  <si>
    <t>요크와 랭커스터 가문의 내전에 해당하는 '장미전쟁'의 모습을 보여줍니다. 이 전쟁은 요크 공작 리처드가 헨리 6세의 통치를 몰아내려 한 것에서 시작되었습니다. 이들 가문은 각각 장미를 상징으로 사용했습니다.</t>
  </si>
  <si>
    <t>img1_03_085</t>
  </si>
  <si>
    <t>https://drive.google.com/uc?export=view&amp;id=1xE7aiGl108H5iJiltD9q4lf66m1GTdGF</t>
  </si>
  <si>
    <t xml:space="preserve">뛰고 보니 과학이네? </t>
  </si>
  <si>
    <t>앞 1
55킬로그램인 사람이 15킬로그램의 자전거를 타고 시속 20킬로미터로 가는데, 30킬로그램의 짐을 자전거에 살짝 올린다고 생각해 보자. 짐을 올리기 전까지 운동량은 70킬로그램에 시속 20킬로미터를 곱한 값(70㎏⋅20km/h)이다. 즉, 1,400㎏⋅km/h(1400킬로그램 킬로미터 매 시간)이다. 그런데 운동량이 0인(30㎏⋅0km/h) 짐이 자전거와 함께 움직이는 순간 100킬로그램의 움직이는 물체로 바뀐다. 그러면서 운동량이 시속 14킬로미터로 달리는 100킬로그램짜리 덩어리로 바뀐다. 이는 짐이 자전거와 운동이 같아지는 과정에서 마찰력이라는 힘이 작용해 자전거의 운동량을 빼앗아 나타난 결과로 볼 수 있다. 다시 말해 자전거의 운동량 일부가 짐의 운동량으로 바뀌었다고 생각할 수 있다.</t>
  </si>
  <si>
    <t>가만히 놓여있던 짐과 자전거의 운동 관계를 나타낸 그림</t>
  </si>
  <si>
    <t>마찰력에 의한 운동량 변화</t>
  </si>
  <si>
    <t>55킬로그램의 사람이 15킬로그램의 자전거를 타고 20킬로미터의 속도로 진행하며, 30킬로그램의 짐을 추가하였다. 이런 과정에서 마찰력에 의해 자전거의 운동량 일부가 짐의 운동량으로 바뀌었다는 것을 보여준다. 이는 마찰력이 운동량 변화에 얼마나 큰 영향을 미치는지에 대한 모습이다.</t>
  </si>
  <si>
    <t>img1_03_086</t>
  </si>
  <si>
    <t xml:space="preserve">https://drive.google.com/uc?export=view&amp;id=150fsXlvHMEL-JwgW4LUUoiD4POPKCcRn
</t>
  </si>
  <si>
    <t>앞 1
가속도를 y, 힘을 x라고 하면 가속도가 힘과 비례한다는 식은 y=ax라고 쓸 수 있다. a는 비례상수다.</t>
  </si>
  <si>
    <t>힘과 가속도에 따른 기울기 그래프</t>
  </si>
  <si>
    <t>힘과 가속도의 관계 식</t>
  </si>
  <si>
    <t>이것은 힘과 가속도의 관계를 나타내는 공식입니다. 힘(x)과 가속도(y)가 비례하는 것을 표현하며, a는 그 비례상수를 의미합니다. 이것은 물리학에서의 기본 원리입니다.</t>
  </si>
  <si>
    <t>img1_03_087</t>
  </si>
  <si>
    <t>https://drive.google.com/uc?export=view&amp;id=17hXdUGeXDCvH_hx1vwS9kHExEh8UYPUm</t>
  </si>
  <si>
    <t>앞 1
개머리판이 어깨에 가하는 충격력을 시간에 따라 나타낸 것으로 S₁은 어깨 패드가 없을 때 어깨에 가해지는 충격량을, S₂는 어깨 패드가 있을 때 어깨에 가해지는 충격량을 나타낸다. 두 충격량은 같지만 순간 가해지는 최대 힘은 S₂에서 더 줄어든다.</t>
  </si>
  <si>
    <t>어깨패드 사용 여부에 따른 충격력 비교 그래프</t>
  </si>
  <si>
    <t>S₁과 S₂의 충견력 비교 이미지</t>
  </si>
  <si>
    <t>오타</t>
  </si>
  <si>
    <t>이것은 두 가지 상황, 즉 어깨 패드를 착용하지 않았을 때 (S₁)와 어깨 패드를 착용했을 때 (S₂)의 어깨에 가하는 충격량을 비교하는 이미지입니다. 모든 상황에서 어깨에 가해지는 전체 충격력은 동일하나, 순간적인 최대 힘은 S₂에서 감소되는 것을 보여주고 있습니다.</t>
  </si>
  <si>
    <t>img1_03_088</t>
  </si>
  <si>
    <t>https://drive.google.com/uc?export=view&amp;id=1W2V-WWPMtjzwJW0Glj96x47AhWduXILO</t>
  </si>
  <si>
    <t>앞 1
지구의 중력은 질량이 있는 물체를 땅 밑으로 잡아당기므로 땅과 물체 사이에는 수직항력이 작용한다. 여기에 땅과 물체 사이에 마찰계수를 곱한 만큼 마찰력이 생긴다. 두 면이 붙어 함께 움직이면 정지마찰력이 작용한다. 정지마찰력은 외부에서 가하는 힘의 크기만큼 두 물체에 작용한다. 그러므로 외부의 힘과 같은 크기로 나타난다.</t>
  </si>
  <si>
    <t>외력과 마찰력 관계 그래프</t>
  </si>
  <si>
    <t>지구 중력과 마찰력의 원리</t>
  </si>
  <si>
    <t>문장은 지구 중력의 작용과 마찰력에 대해 설명합니다. 첫 번째는 중력이 지구와 물체 사이에 작용하며, 두 번째는 물체와 지표면 사이에 작용하는 마찰력에 대한 것입니다. 마지막으로 양측에 동등한 힘이 작용함을 언급하고 있습니다.</t>
  </si>
  <si>
    <t>앞 
뢰머는 빛의 속도를 둘러싼 수수께끼를 풀기 위해 천체 운동, 특히 목성의 위성 중 하나인 ‘이오’의 움직임을 이용했다. 이오는 월식, 일식과 마찬가지로 목성이 이오와 지구 사이에 들어가 이오를 가리는 ‘개기식’을 일으킨다고 알려져 있었다. 뢰머는 매 계절마다 개기식이 시작되는 시간을 재보았는데, 그 결과 시작 시각이 태양 주위를 공전하는 지구의 위치에 따라 다르다는 사실을 발견할 수 있었다.
뒤
지구가 위치 B에 있었던 계절을 기준으로 하면, B에서 ¼바퀴 떨어진 A에서는 개기식이 11분 빨리 시작되고, 반대 방향으로 ¼바퀴 떨어진 C에서는 11분 늦게 시작했다. 뢰머는 이 현상이 ‘개기식이 시작된 순간의 빛이 지구에 도착하는 데 시간 차이가 발생하기 때문’이라고 생각했다. 즉 A지점과 C지점의 시간 격차 11 + 11 = 22분은 빛이 A에서 C로 이동하는 데 필요한 시간이라고 생각한 것이다. 이처럼 생각하면 나머지는 단순한 계산 문제에 불과하다. 당시 이미 지구의 공전 궤도 반경이 밝혀진 상태였기 때문에 이를 토대로 뢰머는 빛의 속도를 ‘초속 21만 ㎞’라고 계산했다.</t>
  </si>
  <si>
    <t>뢰머의 빛의 속도 연구</t>
  </si>
  <si>
    <t>천문학자 뢰머는 목성의 위성 '이오'의 움직임과 '개기식' 현상을 이해하여 빛의 속도를 산정했다. 지구의 위치에 따라 개기식 시작 시각의 차이를 발견해 이를 이용했다. 이를 통해 '초속 21만 km'라는 빛의 속도를 계산했다.</t>
  </si>
  <si>
    <t>img1_03_090</t>
  </si>
  <si>
    <t>https://drive.google.com/uc?export=view&amp;id=1DQM2FZlV2rSOokgZsj-tUfcM8aWDvQyS</t>
  </si>
  <si>
    <t>앞 1
우주선의 속도를 광속의 80%, 즉 ‘0.8c’라고 하면 그림에 나타냈듯이 우주선 안의 1초가 ‘지구에서는 1.67초’이고, 반대로 ‘지구의 1초는 우주선 안에서는 0.6초’에 지나지 않는다. 햇수로 바꿔 말하면 지구상에서의 1년은 우주선 안에서는 0.6년, 즉 7개월 정도가 되는 셈이다.</t>
  </si>
  <si>
    <t>피타고라스의 정리를 이용한 시간 지연 계산식 그림</t>
  </si>
  <si>
    <t xml:space="preserve"> "빛의 속도로 여행하는 시간의 상대성"</t>
  </si>
  <si>
    <t xml:space="preserve"> "우주선이 광속의 80%의 속도로 움직임에 따른 시간의 차이를 보여주는 그림일 것이다. 이는 특수 상대성 이론의 예시로, 우주선에서의 1초는 지구에서 보았을 때 1.67초로 느껴지고, 반대로 지구의 1년은 우주선에서는 7개월로 지 perceived다는 것을 나타내는 시각적 표현일 것이다."</t>
  </si>
  <si>
    <t>img1_03_091</t>
  </si>
  <si>
    <t xml:space="preserve">https://drive.google.com/uc?export=view&amp;id=1e6GSXvXb_XR_rFIwfyx-YahKGluWg7dV
</t>
  </si>
  <si>
    <t>앞
고속 비행하는 입자를 충돌시키거나 해서 진공의 한 점에 고에너지를 집중시키면 입자와 그 반입자가 쌍으로 탄생한다. 이를 ‘쌍생성’이라고 하는데, ‘E=mc²’이 구현되면서 에너지 E에서 질량(물질) m이 만들어지는 현상이다. 반대로 반입자가 입자를 만나면 양쪽 모두 소멸해 2개의 광자가 된다. 이를 ‘쌍소멸’이라고 한다. 쌍소멸 역시 ‘E=mc²’에 따른 반응이며 ‘질량 m이 효율적으로 에너지 E로 전환’되는 과정이라고 알려져 있다. 전자와 반전자의 쌍소멸 시 생성된 광자 1개는 전자 1개의 질량과 동등한 에너지를 가지게 되는데, 이 에너지양이 511Kev(킬로일렉트론볼트)나 된다. 이것은 굉장한 고에너지 빛으로 고에너지 X선(γ선) 부류에 들어간다.
뒤
은하계 중심 방향을 관측하면 매초 1㎡당 광자 10억 개 분량에 해당하는 γ선이 관측된다. 이러한 사실로 미루어 볼 때, 은하계에서는 매초 100억 톤의 양전자가 소멸하고 있음을 알 수 있다. 끝을 알 수 없는 우주의 크기가 피부로 느껴지는 대목이다.</t>
  </si>
  <si>
    <t>쌍소멸 그림</t>
  </si>
  <si>
    <t>입자의 쌍생성과 쌍소멸, 그리고 은하계 γ선</t>
  </si>
  <si>
    <t>입자가 충돌 시 고에너지가 집중되어 입자와 반입자가 쌍으로 탄생하는 '쌍생성' 현상이 일어난다. 이는 에너지에서 질량이 만들어지는 과정이며, 반대로 반입자가 입자를 만나 소멸하면서 광자가 생성되는 '쌍소멸'이 일어난다. 은하계에서는 매초 양전자가 광자로 소멸되어, 매초 1㎡당 광자 10억 개 분량에 해당하는 γ선이 관측된다.</t>
  </si>
  <si>
    <t>img1_03_092</t>
  </si>
  <si>
    <t>https://drive.google.com/uc?export=view&amp;id=1jddDZs_ueQuwkGB7-qGlEUQzAisMXm8w</t>
  </si>
  <si>
    <t>(머릿속에 쏙쏙!) 미분·적분 노트</t>
  </si>
  <si>
    <t>앞 1
검색 엔진에서는 ‘어느 정도의 검색 결과를 표시해야 좋은 검색 사이트가 되는지’를 판단하는 데 미분을 사용한다. 예를 들어 검색 결과를 적게 하면 정확률은 올라갈지 모르지만, 재현율이 떨어지는 위험성이 있다. 반대로 검색 결과를 늘리면 이번에는 정확률은 떨어질 위험성이 있지만 재현율은 올라갈지도 모른다. 다시 말해 사용자에게 가장 적합한 결과가 도출되도록 방대한 계산이 빠르게 이루어져 검색 결과가 표시되는 것이다.</t>
  </si>
  <si>
    <t>검색 결과의 수에 따른 정확률·재현율 변화 그래프</t>
  </si>
  <si>
    <t>검색 엔진의 검색 결과 최적화</t>
  </si>
  <si>
    <t>검색 엔진은 미분을 이용하여 최적의 검색 결과를 표시합니다. 검색 결과의 양에 따라 정확률과 재현율이 변화하며, 사용자에게 가장 적절한 결과를 제공하기 위해 복잡한 계산이 빠르게 이루어집니다.</t>
  </si>
  <si>
    <t>img1_03_093</t>
  </si>
  <si>
    <t xml:space="preserve">https://drive.google.com/uc?export=view&amp;id=1TVJE7lwQtADNBxHa0v63PUgoER0CoyQp
</t>
  </si>
  <si>
    <t>앞 1
그림 〈물고기 뼈 방법의 원인 분석〉과 같이 표현할 수 있습니다. 문제의 원인을 분석해 물고기 뼈 모양의 그림으로 표시한 것인데, 이것을 영어로 피시본(fishbone)이라고 합니다.</t>
  </si>
  <si>
    <t>물고기 뼈 방법의 원인 분석 그림</t>
  </si>
  <si>
    <t>피시본 방법에 대한 그림입니다.</t>
  </si>
  <si>
    <t>이 그림은 문제의 원인을 분석해서 물고기 뼈처럼 표현하는 '피시본(fishbone)' 방법을 도식화한 것입니다. 그림은 복잡한 원인을 명확히 이해하도록 도와줍니다. 이는 품질 관리 도구 중 하나입니다.</t>
  </si>
  <si>
    <t>img1_03_094</t>
  </si>
  <si>
    <t>https://drive.google.com/uc?export=view&amp;id=1pFNFibzcVo1NlRT6ynfEfEpT2sTVlUKG</t>
  </si>
  <si>
    <t>우는 법을 잃어버린 당신에게</t>
  </si>
  <si>
    <t>앞 1, 2
프로이트는 이런 현상을 의식(Conscious), 전의식(Preconscious), 무의식(Unconscious)으로 나누어 설명한다. 바다에 잠겨 있는 빙산 모양, 수없이 본 그림이다.
우리가 일상에서 의식적으로 하는 지각, 사고, 의지, 행동 등을 담당하는 ‘의식’, 그 바로 아래에는 저장된 지식과 기억의 정신영역인 ‘전의식’이 있다. 명치가 간질간질하다가 갑자기 눈앞이 환해지며 생각난 이름은 바로 그 전의식에 저장되어 있던 기억인데, 꿈도 전의식의 일종이다.</t>
  </si>
  <si>
    <t>프로이트의 ‘지형학적 모델’ 그림</t>
  </si>
  <si>
    <t>프로이트의 의식 구조 표현</t>
  </si>
  <si>
    <t>지능형 비서는 텍스트를 기반으로 프로이트의 의식, 전의식, 무의식을 나타내는 이미지를 유추하고 설명함. 이는 빙산 모양으로, 우리의 일상 행동을 지배하는 의식은 가장 위에 위치함. 그 아래에는 저장된 지식과 기억의 영역인 '전의식'이 존재함.</t>
  </si>
  <si>
    <t xml:space="preserve">https://drive.google.com/uc?export=view&amp;id=19ZA06xLDL3VUeBCFYNAZppZBxwsqEV7i
</t>
  </si>
  <si>
    <t>앞
생트마리드라메르에서 돌아오고 나서 며칠 후에 빈센트는 새로운 소재를 찾았다. 바로 추수하는 풍경이다. 그는 아를 외곽의 들판으로 캔버스를 가지고 나갔으며, 밀을 수확하는 농부들만큼이나 고되게 작업을 했다. 일주일 후 그는 여덟 점의 채색화를 완성했다. 빈센트는 과거 브라반트에서 일하는 소작농들의 모습을 그린 적이 있는데, 수확하는 농부들의 모습을 보고 초기에 고생스럽게 그림을 그리던 나날들을 떠올렸다. 변화하는 계절들은 그에게 인간사의 순환을 상징했다. 추수 그림들은 크로에서 그려졌다. 크로는 저지대로, 아를 동부까지 이어지는 습지대였으나 당시에는 매립된 상태였다. 노란 집에서 도보로 몇 분 거리로 마을에서 무척이나 가까웠고, 알피유산맥의 낮은 구릉들까지 이어져 있었다. 빈센트는 이 언덕들을 무척이나 좋아했다. 특히나 몽마주르의 폐허가 된 수도원을 좋아해서, 그곳에 올라가 멀리 아를까지 이어지는 밀밭을 내려다보았다. 푸른 하늘과 대비되는 노르스름한 밀밭은 빈센트에게 시각적으로 흥미로운 소재였다. 그는 내리쬐는 햇빛 아래 들판을 터덜터덜 걸어가며 풍경 속에서 ‘대비되는 모습’들을 찾아냈다. 탁 트인 전원과 멀리 보이는 아를 시내, 농경지와 도시화된 마을, 광대한 평원과 그곳에서 외로이 추수를 하는 사람의 형상. 정신없이 바쁘게 그려졌지만, 일련의 수확하는 장면들은 빈센트의 가장 강렬한 풍경화 중 하나가 되었다."</t>
  </si>
  <si>
    <t>빈센트의 추수 풍경화</t>
  </si>
  <si>
    <t>예술가 빈센트가 아를의 들판에서 추수하는 농부들의 풍경을 그린 작품들. 그는 이 작업에서 인간사의 순환을 상징했고, 두드러진 색상 대비를 통해 시각적 흥미를 제공했다. 일련의 추수하는 장면은 그의 뛰어난 풍경화 중 하나로 간주된다.</t>
  </si>
  <si>
    <t>img1_03_096</t>
  </si>
  <si>
    <t xml:space="preserve">https://drive.google.com/uc?export=view&amp;id=1HFLYmeUWjggU-Kwdlc0smvDKAldGUiIv
</t>
  </si>
  <si>
    <t>(미술관에 가기 전) 10대를 위한 서양미술사 1</t>
  </si>
  <si>
    <t>앞 1
아킬레우스가 헥토르와의 일대일 대결에서 헥토르를 죽이고 나서의 일이지요. 여기서 헥토르는 트로이의 왕 프리아모스의 첫째 아들입니다. 파리스의 형이기도 하지요. 헥토르가 죽은 뒤에도 전쟁은 지루하게 계속되었습니다. 그러자 아마존과 에티오피아에서 트로이를 돕기 위해 지원군을 파병하는데, 아마존의 여왕 펜테실레이아도 참전합니다.</t>
  </si>
  <si>
    <t>펜테실레이아를 죽이는 아킬레우스가 그려진 도자기 사진</t>
  </si>
  <si>
    <t>아킬레우스와 헥토르의 대결 후</t>
  </si>
  <si>
    <t>이는 아킬레우스가 헥토르를 죽인 후의 사건을 묘사하고 있습니다. 여기서 헥토르는 트로이의 왕의 아들이며, 그의 죽음 후에도 전쟁은 계속됩니다. 아마존의 여왕 펜테실레이아도 이 전쟁에 참여합니다.</t>
  </si>
  <si>
    <t>img1_03_097</t>
  </si>
  <si>
    <t xml:space="preserve">https://drive.google.com/uc?export=view&amp;id=1C1mSh-lcxyTDnW85LgnCNADL5pNj9eWo
</t>
  </si>
  <si>
    <t>앞 1
고대 그리스인은 술과 물을 섞어서 마셨는데, 킬릭스라는 이름의 대접을 술잔으로 즐겨 사용했습니다. 오목한 접시 잔에 물과 섞은 술을 따르면 술잔의 바닥 그림이 수면 위로 떠올라서 돋보기를 갖다 댄 것처럼 확대돼 보이지요. 술잔 바닥 그림의 주제는 디오니소스의 기적입니다. 술잔에다 술의 신 디오니소스를 그리다니 엑세키아스의 예술 감각이 보통이 아니네요.</t>
  </si>
  <si>
    <t>돛단배의 디오니소스가 그려진 술잔 사진</t>
  </si>
  <si>
    <t>고대 그리스 술잔 킬릭스 사용법</t>
  </si>
  <si>
    <t>고대 그리스의 술과 물을 섞은 방식에서 기인한 킬릭스라는 술잔이 있습니다. 이 술잔은 오목한 형태로, 술을 따르면 술잔의 바닥 그림이 확대되어 보여 중요한 역할을 했습니다. 이 그림의 주제는 술의 신 디오니소스의 기적이었습니다.</t>
  </si>
  <si>
    <t>img1_03_098</t>
  </si>
  <si>
    <t>https://drive.google.com/uc?export=view&amp;id=1hl5Xoo0u4eo_KdE5qf7gOT9gEQGRf6Ef</t>
  </si>
  <si>
    <t>앞 1
폴리클레이토스가 제작한 젊은 남자 주인공은 큰 창을 어깨에 비스듬히 걸쳐 들고 있는 모습이었어요.아마 전쟁터에 나가려는 모양이네요. 이 작품에서 창보다 더 중요한 것은 두 다리의 자세랍니다. 서 있다기보다 이제 막 첫걸음을 떼려는 것처럼 보여요. 그렇다면 한쪽 다리에 몸무게가 주로 실리는 대신, 다른 쪽 다리는 가볍게 움직일 수 있겠네요. 그런데 상체와 머리의 무게가 한쪽 다리에 몰리는 바람에 허리와 아랫배, 가슴, 어깨가 조금씩 대칭에서 어긋나 있어요. 몸의 좌우가 정확히 반을 접었다가 편 것처럼 대칭을 이루는 이집트의 인체 조각과 다르게, 폴리클레이토스의 〈큰 창을 든 남자〉는 간단한 움직임 덕분에 마치 살아 있는 조각처럼 보입니다.</t>
  </si>
  <si>
    <t>큰 창을 든 남자 사진</t>
  </si>
  <si>
    <t>폴리클레이토스의 창 든 남자 조각상</t>
  </si>
  <si>
    <t>폴리클레이토스가 만든 '창을 든 남자' 조각상은 전장에 나가는 남자를 표현한 것입니다. 남자는 큰 창을 어깨에 끼우고 있고, 두 다리는 첫걸음을 뗀 것처럼 표현되어 있습니다. 이 모습은 마치 살아 움직이는 것처럼 표현되어, 생동감을 느낄 수 있는 작품입니다.</t>
  </si>
  <si>
    <t>img1_03_099</t>
  </si>
  <si>
    <t>https://drive.google.com/uc?export=view&amp;id=1ZsGJs83en5MX24ysrfMn1uLESYN4lbvg</t>
  </si>
  <si>
    <t>앞 1
마이나스는 디오니소스를 따르는 무녀를 가리킵니다. 여러 명의 마이나스는 ‘마이나데스’라고 부르지요. 디오니소스 축제에서 생고기를 뜯고 포도주에 빠져 무아지경에서 춤을 추는 마이나스는 조각가가 다루기에 꽤 난감한 주제입니다. 오직 육체의 움직임을 통해서 몸에서 넋이 빠져나간 상태를 표현해야 하기 때문이지요.</t>
  </si>
  <si>
    <t>광란의 춤을 추는 마이나스 사진</t>
  </si>
  <si>
    <t>디오니소스 축제의 무녀, 마이나스</t>
  </si>
  <si>
    <t>마이나스는 그리스 신화의 신 디오니소스를 따르는 무녀를 의미합니다. 이들은 디오니소스의 축제에서 생고기를 뜯고 포도주에 빠져 무아지경으로 춤을 추는 모습이 특징인데, 이는 육체 움직임으로 본질적인 열광상태를 표현하는 어려운 주제입니다.</t>
  </si>
  <si>
    <t>img1_03_100</t>
  </si>
  <si>
    <t>https://drive.google.com/uc?export=view&amp;id=1i2LdryImpr1_d7IZI7CLvgGLf6Ny6FQS</t>
  </si>
  <si>
    <t>앞 1
눈이 소복이 쌓인 농가 풍경이 펼쳐집니다 얼핏 안을 들여다보니 모닥불 앞에서 어른들이 모여 앉아 곁불을 쬐고 있네요. 자세히 살펴보면 남자 여자 할 것 없이 속옷도 안 입고 몸을 녹이는군요. 부끄러운 줄도 모르나 봐요. 중세 시대 시골 농부들은 남의 눈치를 아랑곳하지 않았습니다. 심지어 남녀를 가리지 않고 아무것도 걸치지 않은 알몸으로 밭일을 하곤 했답니다. 그걸 보다 못한 점잖은 사람들이 농부들이 알몸으로 농사를 짓지 못하게 법을 만들어야 한다고 주장하기도 했으니까요. 문간에 앉은 수녀는 고개를 돌리고 고양이와 눈을 맞추고 있네요.</t>
  </si>
  <si>
    <t>베리 공작의 시력서 2월</t>
  </si>
  <si>
    <t>중세 농부들의 일상</t>
  </si>
  <si>
    <t>이 사진은 중세 시대의 농가를 나타내고 있습니다. 사진 속에서는 몸을 녹이는 사람들과 일하는 농부들, 그들을 관찰하는 점잖은 사람들이 보이며, 이 모습은 그 당시 사회의 일상적인 모습을 잘 보여줍니다. 또한, 문간에 앉은 수녀와 눈을 맞춘 고양이의 모습도 포착되어 있습니다.</t>
  </si>
  <si>
    <t>1. 긴 설명의 필요 여부</t>
  </si>
  <si>
    <t>본문 요약 중심으로 표기</t>
  </si>
  <si>
    <t>수집</t>
  </si>
  <si>
    <t>활용도 점검</t>
  </si>
  <si>
    <t>비교</t>
  </si>
  <si>
    <t>중, 하</t>
  </si>
  <si>
    <t>A/B비교</t>
  </si>
  <si>
    <t>이미지 일치 확인</t>
  </si>
  <si>
    <t>파일명</t>
  </si>
  <si>
    <t>본문 위치</t>
  </si>
  <si>
    <t>그림설명
(caption)</t>
  </si>
  <si>
    <t>추가 활용도X</t>
  </si>
  <si>
    <t>의견체크</t>
  </si>
  <si>
    <t>A
-안혜민</t>
  </si>
  <si>
    <t>B
- 이병규</t>
  </si>
  <si>
    <t>일치여부</t>
  </si>
  <si>
    <t>의견분류</t>
  </si>
  <si>
    <t>비고: 
이미지-긴설명비교</t>
  </si>
  <si>
    <t>앞 1, 뒤 1</t>
  </si>
  <si>
    <r>
      <rPr>
        <rFont val="Arial, sans-serif"/>
        <color rgb="FF000000"/>
        <sz val="9.0"/>
      </rPr>
      <t xml:space="preserve">B: 월간계획표 라는 단어 필요
</t>
    </r>
    <r>
      <rPr>
        <rFont val="Arial, sans-serif"/>
        <color rgb="FFFF0000"/>
        <sz val="9.0"/>
      </rPr>
      <t>→ 본문 월간계획표라는 단어 부재</t>
    </r>
  </si>
  <si>
    <t>A:X</t>
  </si>
  <si>
    <t>앞 2, 뒤 2</t>
  </si>
  <si>
    <t>이번의 운동[배화참안]이 동족애에서 발생한 것으로 믿지만 한중의 역사적 관계 및 장래의 이해관계에서 감정적 보복 행동을 취하지 않도록 노력하고 화교에 대한 우의를 유지하라.
 는 전보를 보냈다. 그리고 임시정부에서는 외무장 조소앙의 이름으로,
 [img1_2]
 조소앙(1887~1958)
 이번 사건은 완전히 일본의 사주 선동에 기인한 한국 내 친일파 한인의 폭행으로서, 일본의 북만주 침략의 음모 정책에 이용된 것이다. 때문에 우리들은 극력 중국 민중과 협력하여 결사적 대일 행동을 집행하는 데 주저하지 않을 것이다.</t>
  </si>
  <si>
    <t>사진이 이미지입니다. → 비문</t>
  </si>
  <si>
    <r>
      <rPr>
        <rFont val="Arial, sans-serif"/>
        <color rgb="FF000000"/>
        <sz val="9.0"/>
      </rPr>
      <t xml:space="preserve">객관적인 근거가 뒷받침되는 ‘인류 최초의 공’은 인간이 지은 최초의 문학 작품이라고 불리는 《길가메시 서사시Gilgamesh Epot》에서 찾아볼 수 있다. 《길가메시 서사시》는 수메르인의 전설적인 영웅이자 왕인 길가메시가 겪은 모험에 관한 문학적 기록이다. 길가메시가 숲의 파수꾼 훔바바Humbaba, 하늘의 황소와 같은 괴물들을 찾아다니며 징벌한 뒤 영생의 비밀을 찾기 위해 여행을 다니다가 결국 실패하고 돌아온다는 내용이다. ‘동양의 호메로스Homeros 이야기’라고 불리기도 하지만, 사실 호메로스가 지은 대서사시 《일리아스Ilias》, 《오디세이Odyssey》보다 1500년이나 앞서서 기록된 작품이다. 오히려 호메로스 이야기가 ‘서양의 길가메시 서사시’라고 불리는 것이 맞을지도 모르겠다.
 수메르인은 오늘날 이라크가 자리 잡고 있는 티그리스 강변의 메소포타미아 평원 지역에서 처음으로 도시 문명을 이룬 민족으로 알려져 있다. 길가메시는 그러한 수메르인의 왕인데, 한 사람의 이름인지 ‘왕’을 가리키는 말인지는 분명하지 않다. 단군 신화에서 ‘단군이 1500년간 고조선을 다스렸다’는 내용을 ‘단군이라는 한 사람이 아니라 수백 명의 역대 단군이 다스렸다’고 해석하기도 하는 것과 비슷하다. 어쨌든 길가메시라는 사람, 혹은 사람들은 기록으로 확인되는 인류 역사상 최초의 영웅이며 권력자라고 할 수 있다.
 [img1_4]
 《길가메시 서사시》를 설형 문자로 새겨 놓은 점토판.
</t>
    </r>
    <r>
      <rPr>
        <rFont val="Arial, sans-serif"/>
        <b/>
        <color rgb="FF0000FF"/>
        <sz val="9.0"/>
      </rPr>
      <t xml:space="preserve"> 《길가메시 서사시》는 인류 최초의 문자 중 하나인 설형 문자로 점토판에 새겨져 있다. 그런데 그 작품 속에 이런 흥미로운 대목이 나온다.</t>
    </r>
  </si>
  <si>
    <r>
      <rPr>
        <rFont val="Arial, sans-serif"/>
        <color rgb="FFFF00FF"/>
        <sz val="9.0"/>
      </rPr>
      <t>길가메시 서사시,</t>
    </r>
    <r>
      <rPr>
        <rFont val="Arial, sans-serif"/>
        <color rgb="FFFF0000"/>
        <sz val="9.0"/>
      </rPr>
      <t xml:space="preserve"> </t>
    </r>
    <r>
      <rPr>
        <rFont val="Arial, sans-serif"/>
        <color rgb="FF000000"/>
        <sz val="9.0"/>
      </rPr>
      <t xml:space="preserve">최초 공 놀이, 영웅 길가메시, 동양의 호메로스, 수메르인 왕, 최초 권력자, </t>
    </r>
    <r>
      <rPr>
        <rFont val="Arial, sans-serif"/>
        <color rgb="FFFF00FF"/>
        <sz val="9.0"/>
      </rPr>
      <t>설형 문자 점토판</t>
    </r>
  </si>
  <si>
    <t>앞 3, 뒤 2</t>
  </si>
  <si>
    <t>가정형, 추측형 정제 여부 검토</t>
  </si>
  <si>
    <t>앞 2, 뒤 1</t>
  </si>
  <si>
    <t xml:space="preserve"> 잠실 스포츠, 마이스(MICE) 복합공간 조성 사업에는 2조 원 이상이 투자된다. 약 36만m2 부지에는 전시·컨벤션(전용면적 12만m2 내외), 야구장(3.5만 석 내외), 스포츠콤플렉스(1.1만 석 내외), 수영장(2급 공인 이상, 관람석 3천 석 이상), 수상 레저시설, 900실 내외의 호텔, 문화·상업시설, 업무시설 등이 들어선다.
 사업비 3,120억 원이 투입되는 잠실주경기장 리모델링 사업도 2025년 완공을 목표로 진행 중이다. 잠실주경기장은 리모델링을 통해 랜드마크로 변신하고, 보조경기장은 관중석 확충 등 현대화를 통해 활용성이 더욱 확대될 예정이다. 또한 올림픽 홍보관, 아시아 최고 수준의 스포츠 전문 스트리트 조성 및 유스호스텔 신축등이 이뤄진다.
 [img1_6]
 ▶ 잠실 스포츠·마이스(MICE) 복합공간 조성 사업 조감도</t>
  </si>
  <si>
    <t>B: 12-04일자 생성 결과가 더 정확하다고 판단됨</t>
  </si>
  <si>
    <t>A 내부평면도 단어가 들어가면 좋을 듯
B: 12-04일자 생성 결과가 더 정확하다고 판단됨</t>
  </si>
  <si>
    <t>앞 1, 뒤 2</t>
  </si>
  <si>
    <r>
      <rPr>
        <rFont val="Arial, sans-serif"/>
        <color rgb="FF000000"/>
        <sz val="9.0"/>
      </rPr>
      <t xml:space="preserve">오브젝트' </t>
    </r>
    <r>
      <rPr>
        <rFont val="Arial, sans-serif"/>
        <color rgb="FFFF0000"/>
        <sz val="9.0"/>
      </rPr>
      <t>생활잡화점의 전략 및 역할</t>
    </r>
  </si>
  <si>
    <t>뒤 2</t>
  </si>
  <si>
    <r>
      <rPr>
        <rFont val="Arial, sans-serif"/>
        <color rgb="FF000000"/>
        <sz val="9.0"/>
      </rPr>
      <t>넷플릭스 오징어게임과 이상한 변호사 우영우</t>
    </r>
    <r>
      <rPr>
        <rFont val="Arial, sans-serif"/>
        <color rgb="FFFF0000"/>
        <sz val="9.0"/>
      </rPr>
      <t>의 내용 공급 방식 차이</t>
    </r>
  </si>
  <si>
    <r>
      <rPr>
        <rFont val="Arial, sans-serif"/>
        <color rgb="FF000000"/>
        <sz val="9.0"/>
      </rPr>
      <t>넷플릭스 오징어게임과 이상한 변호사 우영우</t>
    </r>
    <r>
      <rPr>
        <rFont val="Arial, sans-serif"/>
        <color rgb="FFFF0000"/>
        <sz val="9.0"/>
      </rPr>
      <t xml:space="preserve"> 포스터</t>
    </r>
  </si>
  <si>
    <r>
      <rPr>
        <rFont val="Arial, sans-serif"/>
        <color rgb="FF000000"/>
        <sz val="9.0"/>
      </rPr>
      <t xml:space="preserve">B: 오징어 게임, 이상한 변호사 우영우 텍스트 필요
</t>
    </r>
    <r>
      <rPr>
        <rFont val="Arial, sans-serif"/>
        <color rgb="FFFF0000"/>
        <sz val="9.0"/>
      </rPr>
      <t>→ 3유형 형태 / 
→ 3유형에서 특정 인물, 콘텐츠 등을 활용할 수 있는지 확인 (없다면 작업자 작성 영역)</t>
    </r>
  </si>
  <si>
    <t xml:space="preserve">요약 OK
본문-그림 관련성 없음
</t>
  </si>
  <si>
    <t xml:space="preserve"> 그런데 이 사건이 있고 얼마 뒤에 제 상가 건물에서도 비슷한 일이 생겨요. 1층 상가 꽤 큰 자리에서 미용업을 하던 임차인이 있었는데, 이분이 수완이 정말 좋았나 봐요. 저도 지나갈 때마다 항상 손님이 바글거리는 걸 확인할 수 있었어요. 해당 임차인은 사업을 확장하기 위해 그 자리를 새로운 임차인에게 넘기고 나가겠다고 통보했어요. 그런데 지인의 상가와 여기는 한 가지 큰 차이점이 있었어요. 지인의 상가는 근처 상가에 공실이 좀 있어서 우량 임차인이 나갈 경우 피해가 컸지만, 제 물건이 있는 건물은 1층의 경우 공실이 없어서 우량 임차인이 나가도 큰 무리가 없었어요. 오히려 권리금을 주고 들어오는 자리였으니까요.
 지인의 사건 뒤로 저도 우량 임차인을 전적으로 믿지 않게 되었어요. 상가에 아무리 우량 임차인이 있어도 주변에 공실이 있나 반드시 확인해야 해요. 임차인이 떠나면 큰 피해를 볼 수 있으니까요. 이런 경우가 의외로 많아요. 제가 자주 가는 동네 김밥집도 똑같은 일이 발생했어요. 원래 자리에서도 장사가 잘되었는데 가게가 좁았는지 확장 이전을 했어요. 임대차 계약 기간이 남아 있음에도 이전을 한 것 같아요. 왜냐하면 이전한 지 몇 달이 지났는데 아직 이전 가게에 간판과 집기가 그대로 남아 있기 때문이에요. 아마도 계약 기간이 남아 있으니 이전 이후에도 임대료를 계속 납부하고 있나 봐요. 장사가 잘되니까 임대료 손해를 감수하더라도 일찍 이전하는 게 낫다고 판단한 것 같아요.
 [img1_14]
 ▲ 모 김밥집의 과거 자리 사진(왼쪽), 확장 이전 이후 사진(오른쪽)
 이렇듯 임대인 입장에서는 임차인의 사업이 잘 풀리면 확장 이전 가능성이 있다는 것을 염두에 두고 있어야 해요. 저는 개인적으로 확장 이전을 해도 좋으니 수완 좋은 임차인이 한번 들어왔으면 좋겠네요.</t>
  </si>
  <si>
    <t>도로는 기본적으로 공공재이기 때문에 개인이 아닌 국가에서 관리하고 보수해야 하는 시설이다. 하지만 조선 정부는 한양에서 의주로 가는 ‘사신의 길’과 ‘왕의 행차길’을 제외하고는, 외적의 침입을 저지한다는 목적으로 방치에 가까울 정도로 관리에 소홀했다. 심지어 왕의 행차를 위해 도로를 정비해야 하는 경우도 있었다.(도판 15)
 [img1_17]
  15. 〈화성능행도〉 8폭 병풍 중 ‘환어행렬도’. 조선 후기. 국립고궁박물관 소장.
 조선시대 왕들은 한양 밖으로 나가는 경우가 드물었다. 여러 이유가 있겠지만, 왕이 한번 행차를 하게 되면 목적지까지 도로를 정비해야 했던 것도 한 가지 이유였다. 이 그림은 1795년 정조가 수원 화성華城에서 어머니 혜경궁 홍씨의 회갑잔치를 열고, 아버지 사도세자의 묘소를 참배한 후 한양으로 돌아오는 행렬을 그린 것으로, 그림에 보이는 넓은 도로는 길가의 무허가 가옥들과 논밭을 모두 철거했기에 가능한 너비였다.</t>
  </si>
  <si>
    <t>B: 12-04일자 생성 결과가 더 정확하다고 판단됨
(정조의 행차길 풍경)</t>
  </si>
  <si>
    <t>활용도 하락</t>
  </si>
  <si>
    <t>B: 제외(이미지와 관련된 텍스트 부재)</t>
  </si>
  <si>
    <t>A:그림으로 이해할 수 있다는 말을 제외해주세요.</t>
  </si>
  <si>
    <t>B: 제외(이미지와 관련된 텍스트 부족)</t>
  </si>
  <si>
    <t>A: 12-04일자 생성 결과가 더 정확하다고 판단됨.</t>
  </si>
  <si>
    <t>B: 꽃창포와 뿌리줄기</t>
  </si>
  <si>
    <t>B:X</t>
  </si>
  <si>
    <t>[img1_28]
 안중근 동상
 근대 이후의 인물 동상은 고대와 중세의 신상에 해당한다. 어떤 사람을 동상으로 만드는 것은 그에게 ‘영생불멸’의 신성을 부여하는 일이다.</t>
  </si>
  <si>
    <r>
      <rPr>
        <rFont val="Arial, sans-serif"/>
        <color rgb="FFFF00FF"/>
        <sz val="9.0"/>
      </rPr>
      <t>안중근 동상 건립</t>
    </r>
    <r>
      <rPr>
        <rFont val="Arial, sans-serif"/>
        <color rgb="FF000000"/>
        <sz val="9.0"/>
      </rPr>
      <t>, 연기, 재건립</t>
    </r>
  </si>
  <si>
    <t>B: 그림 X 사진 O</t>
  </si>
  <si>
    <t xml:space="preserve"> </t>
  </si>
  <si>
    <r>
      <rPr>
        <rFont val="Arial, sans-serif"/>
        <color rgb="FFFF00FF"/>
        <sz val="9.0"/>
      </rPr>
      <t>초등 1학년 읽기능력, 교과서</t>
    </r>
    <r>
      <rPr>
        <rFont val="Arial, sans-serif"/>
        <color rgb="FF000000"/>
        <sz val="9.0"/>
      </rPr>
      <t>, 학습적응기</t>
    </r>
  </si>
  <si>
    <t>크라나흐, 리브리, 뒤러의 &lt;성 안나와 성 모자&gt;
 대 루카스 크라나흐의 작품부터 볼까요?
 [img1_31]
 대 루카스 크라나흐, &lt;성 안나와 성 모자&gt;, 1516
 할머니가 아기를 안고 있고 옆에는 엄마가 있습니다. 아기는 할머니 품이 불편한지 엄마에게 안기려고 합니다. 인물의 표정을 살펴보면, 할머니는 어딘가 슬픈 얼굴입니다. 십자가에 못 박힐 손자의 운명을 알고 있는 것일까요? 마리아는 무표정입니다. 운명을 의연하게 받아들인 것처럼 말이죠. 한편 예수는 보통의 아기와 크게 다르지 않은 모습으로 그려져 자연스러운 느낌을 줍니다. 그림 속 배경은 특별할 것이 없는 전형적인 시골입니다. 멀리 보이는 교회가 작품의 주제를 암시하는 듯합니다. 궁정화가 대 루카스 크라나흐는 크게 튀거나 모나지 않은, 자연스러운 구성으로 성 안나와 성모, 아기 예수를 표현했습니다.</t>
  </si>
  <si>
    <r>
      <rPr>
        <rFont val="Arial, sans-serif"/>
        <color rgb="FF000000"/>
        <sz val="9.0"/>
      </rPr>
      <t xml:space="preserve">루카스 크라나흐의 작품 '성 안나와 성 모자' </t>
    </r>
    <r>
      <rPr>
        <rFont val="Arial, sans-serif"/>
        <color rgb="FFFF0000"/>
        <sz val="9.0"/>
      </rPr>
      <t>분석</t>
    </r>
  </si>
  <si>
    <t>A: 오탈자</t>
  </si>
  <si>
    <r>
      <rPr>
        <rFont val="Arial, sans-serif"/>
        <color rgb="FFFF00FF"/>
        <sz val="9.0"/>
      </rPr>
      <t>안데스 절벽 십자가</t>
    </r>
    <r>
      <rPr>
        <rFont val="Arial, sans-serif"/>
        <color rgb="FF000000"/>
        <sz val="9.0"/>
      </rPr>
      <t>, 죽음의 도로 추모</t>
    </r>
  </si>
  <si>
    <t>B: 도로가 아니라 추모시설을 나타내는 이미지</t>
  </si>
  <si>
    <r>
      <rPr>
        <rFont val="Arial, sans-serif"/>
        <color rgb="FFFF00FF"/>
        <sz val="9.0"/>
      </rPr>
      <t>가우디의 건축 방식과 구엘 공원</t>
    </r>
    <r>
      <rPr>
        <rFont val="Arial, sans-serif"/>
        <color rgb="FF000000"/>
        <sz val="9.0"/>
      </rPr>
      <t>, 가우디의 죽음과 추모.</t>
    </r>
  </si>
  <si>
    <t>B: 무한의 계단, 마인크래프트 화면</t>
  </si>
  <si>
    <t>결국 기원후 48년, 다시 남흉노와 북흉노로 분열되었다. 북흉노는 원래 근거지인 몽골고원을 지배했고, 남흉노는 북흉노에 밀려 남쪽으로 내려갔다. 후한은 남흉노 세력을 받아들여 북쪽 변경에 거주하도록 했다. 이후 남흉노 세력은 북흉노와 오환, 선비 등 북방 유목민들이 한나라 변경을 침략해올 때마다 화살받이 또는 용병부대로 활용되었다. 남흉노는 점차 북쪽 변경에서 남쪽으로 거주 지역을 넓혀나갔지만 후한의 지배에서 벗어나지는 못했다.
 북흉노는 기원후 91년의 금미산 전투로 큰 타격을 입었다. 그리고 중요하게는, 이후로 역사책에서 자취를 감추었다. 사라진 그들의 행방에 대해서는 이런저런 가설이 존재하는데, 4세기 무렵 갑자기 유럽에 출현해 게르만족의 대이동을 야기한 훈족이 바로 북흉노라는 주장이 광범위한 지지를 얻고 있다. 이를 ‘흉노와 훈 동족설’이라고 한다. 이 학설에 따르면, 중국 사서에서 사라진 북흉노는 대거 서쪽으로 이동했으며, 기원후 158년 무렵 중앙아시아에 이르렀고, 350년 이후 어느 시점에 흑해와 카스피해 북쪽, 즉 러시아 초원에 도착했다.
 [img2_11]
 1-6 한나라의 최대 영토(한무제 시기) 및 흉노의 분열.
 후한 말에는 남흉노 선우 어부라於扶羅와 좌현왕 거비去卑가 황건의 난으로 혼란한 사이 이름을 드러냈다. 이들은 황건적의 잔여 세력과 연합하여 각지를 약탈하기도 하고, 일부는 장안을 탈출해 낙양으로 향하는 헌제를 호종하는 데 참여하기도 했다. 하지만 정사건 소설이건 삼국지에서 이들은 엑스트라나 다름없다. 그러나 국경 안쪽에 살면서 점점 중국 내지로 거주지를 확대해간 흉노는 이후 ‘한漢’이라는 나라를 세우고, 낙양까지 쳐들어가 황제를 생포하고 사마씨가 세운 서진을 멸망시켰다. 앞서 『삼국지평화』의 결말을 이야기하며 소개한 ‘유연’이 세운 나라가 바로 ‘한’이다. 이를 시작으로 중국 화북에는 선비의 여러 부족과 저, 강 등 각기 다른 북방 민족이 몰려들어 앞다투어 나라를 세우고 싸우는, 이른바 십육국시대가 열렸다.</t>
  </si>
  <si>
    <r>
      <rPr>
        <rFont val="Arial, sans-serif"/>
        <color rgb="FF000000"/>
        <sz val="9.0"/>
      </rPr>
      <t xml:space="preserve"> 이집트의 소년 왕 </t>
    </r>
    <r>
      <rPr>
        <rFont val="Arial, sans-serif"/>
        <b/>
        <color rgb="FF0000FF"/>
        <sz val="9.0"/>
      </rPr>
      <t>투탕카멘의 무덤</t>
    </r>
    <r>
      <rPr>
        <rFont val="Arial, sans-serif"/>
        <color rgb="FF000000"/>
        <sz val="9.0"/>
      </rPr>
      <t xml:space="preserve">(기원전 14세기)에서는 가장 오래된 것으로 알려진 </t>
    </r>
    <r>
      <rPr>
        <rFont val="Arial, sans-serif"/>
        <b/>
        <color rgb="FF0000FF"/>
        <sz val="9.0"/>
      </rPr>
      <t>여행용 침대와 3단 접이식 침대</t>
    </r>
    <r>
      <rPr>
        <rFont val="Arial, sans-serif"/>
        <color rgb="FF000000"/>
        <sz val="9.0"/>
      </rPr>
      <t xml:space="preserve">가 나왔다.(1) 훨씬 만들기 쉬웠던 2단 접이식 침대는 그보다 오래전부터 사용되고 있었다. 투탕카멘의 여행용 침대는 Z자 형태로 접을 수 있었고 왕을 위해 특별히 제작되었던 듯하다. 제작 과정에서 시행착오가 있었는지 경첩 근처에 사용 흔적이 없는 장인들이 뚫어놓은 여분의 구멍이 남아 있다. 나무 침대 프레임에는 구리합금으로 만든 원통 모양 부품 위에 사자 다리 네 개가 붙어 있고 리넨실로 짠 매트가 깔려 있다. </t>
    </r>
    <r>
      <rPr>
        <rFont val="Arial, sans-serif"/>
        <b/>
        <color rgb="FF0000FF"/>
        <sz val="9.0"/>
      </rPr>
      <t>정교하게 만들어진 가벼운 간이침대였다</t>
    </r>
    <r>
      <rPr>
        <rFont val="Arial, sans-serif"/>
        <color rgb="FF000000"/>
        <sz val="9.0"/>
      </rPr>
      <t>. 고대 가구를 연구하는 건축가 니시모토 나오코(Nishimoto Naoko)는 이 침대 디자인을 두고 “태생 자체가 시적(詩的)”이라고 묘사했다.
[img]</t>
    </r>
  </si>
  <si>
    <r>
      <rPr>
        <rFont val="Arial, sans-serif"/>
        <b/>
        <color rgb="FF0000FF"/>
        <sz val="9.0"/>
      </rPr>
      <t>전원주택</t>
    </r>
    <r>
      <rPr>
        <rFont val="Arial, sans-serif"/>
        <color rgb="FF000000"/>
        <sz val="9.0"/>
      </rPr>
      <t>으로 이사 온 이후에는 퇴근 후면 항상 아내와 아이들과 함께하였는데, 아파트에서는 경험하지 못했던 많은 새로운 일들을 통해 많은 새로운 추억을 남길 수 있었다. 원래 사람의 기억은 새로운 공간, 새로운 행동들이 오래 남기 마련이다. 그래서 낯선 곳에서의 여행의 기억은 항상 오랫동안 남아 있다.
[img]</t>
    </r>
  </si>
  <si>
    <r>
      <rPr>
        <rFont val="Arial, sans-serif"/>
        <color rgb="FF000000"/>
        <sz val="9.0"/>
      </rPr>
      <t xml:space="preserve">3. 결정하기. 그녀는 자신의 영향력을 증폭하기 위해 몇몇 열린 창을 닫아야 했다. 그래서 각각의 </t>
    </r>
    <r>
      <rPr>
        <rFont val="Arial, sans-serif"/>
        <b/>
        <color rgb="FF0000FF"/>
        <sz val="9.0"/>
      </rPr>
      <t>메모를 ‘진행, 위임, 폐기’</t>
    </r>
    <r>
      <rPr>
        <rFont val="Arial, sans-serif"/>
        <color rgb="FF000000"/>
        <sz val="9.0"/>
      </rPr>
      <t>라는 세 범주 중 하나에 넣기로 결정했다.
[img]</t>
    </r>
  </si>
  <si>
    <r>
      <rPr>
        <rFont val="Arial, sans-serif"/>
        <color rgb="FF000000"/>
        <sz val="9.0"/>
      </rPr>
      <t xml:space="preserve">세계를 홀린 예술_평창 하늘을 수놓은 드론
[img]
2018년 2월 9일, 밤하늘에 LED를 탑재한 1,218대의 드론이 날아올랐다. </t>
    </r>
    <r>
      <rPr>
        <rFont val="Arial, sans-serif"/>
        <b/>
        <color rgb="FF000000"/>
        <sz val="9.0"/>
      </rPr>
      <t>거대한 원 다섯 개</t>
    </r>
    <r>
      <rPr>
        <rFont val="Arial, sans-serif"/>
        <color rgb="FF000000"/>
        <sz val="9.0"/>
      </rPr>
      <t xml:space="preserve">를 만들며 </t>
    </r>
    <r>
      <rPr>
        <rFont val="Arial, sans-serif"/>
        <b/>
        <color rgb="FF0000FF"/>
        <sz val="9.0"/>
      </rPr>
      <t>오륜기를 그린 드론은 평창 올림픽</t>
    </r>
    <r>
      <rPr>
        <rFont val="Arial, sans-serif"/>
        <color rgb="FF000000"/>
        <sz val="9.0"/>
      </rPr>
      <t>의 화려한 시작을 알렸다. 더욱 놀라운 사실은 단 한 명의 조종사가 수많은 드론을 제어했다는 사실이다. 드론 기술의 발달을 보여주는 멋진 사례다.</t>
    </r>
  </si>
  <si>
    <r>
      <rPr>
        <rFont val="Arial, sans-serif"/>
        <color rgb="FFFF00FF"/>
        <sz val="9.0"/>
      </rPr>
      <t>평창 올림픽의 LED 드론 쇼</t>
    </r>
    <r>
      <rPr>
        <rFont val="Arial, sans-serif"/>
        <color rgb="FF000000"/>
        <sz val="9.0"/>
      </rPr>
      <t>, 단일 조종사 조작</t>
    </r>
  </si>
  <si>
    <r>
      <rPr>
        <rFont val="Arial, sans-serif"/>
        <color rgb="FF000000"/>
        <sz val="9.0"/>
      </rPr>
      <t>드디어 한숨을 쉰 김정호는 이 목판본 지도에 〈대동여지도〉라는 이름을 붙였습니다.
〈</t>
    </r>
    <r>
      <rPr>
        <rFont val="Arial, sans-serif"/>
        <b/>
        <color rgb="FF0000FF"/>
        <sz val="9.0"/>
      </rPr>
      <t>대동여지도</t>
    </r>
    <r>
      <rPr>
        <rFont val="Arial, sans-serif"/>
        <color rgb="FF000000"/>
        <sz val="9.0"/>
      </rPr>
      <t>〉는 전국을 22층으로 나누어 22권의 책으로 만들어졌습니다. 한 권을 펼치면 한 층이 나오는 병풍식이었습니다. 22권의 책을 전부 펼치면 조선전도가 한 눈에 들어올 수 있게 했지요. 전부 펼친 〈대동여지도〉는 가로 3.9미터 세로 6.7미터에 달했습니다.
[img]
하지만 책으로 접어 넣으면 크기는 가로 20센티미터 세로 30센티미터로 들고 다니기에도 편리했습니다.
〈대동여지도〉는 동서 80리, 남북 120리를 한 면에 넣어 총 227면으로 만들어졌습니다.</t>
    </r>
  </si>
  <si>
    <r>
      <rPr>
        <rFont val="Arial, sans-serif"/>
        <color rgb="FF000000"/>
        <sz val="9.0"/>
      </rPr>
      <t>김정호, 대동여지도</t>
    </r>
    <r>
      <rPr>
        <rFont val="Arial, sans-serif"/>
        <color rgb="FFFF0000"/>
        <sz val="9.0"/>
      </rPr>
      <t>, 22권, 22층, 병풍식, 조선전도, 크기, 범례, 축척</t>
    </r>
  </si>
  <si>
    <r>
      <rPr>
        <rFont val="Arial, sans-serif"/>
        <color rgb="FF000000"/>
        <sz val="9.0"/>
      </rPr>
      <t xml:space="preserve">그 후 교육 의료 등의 원격제어, 탐사 등 과학 목적으로 사용되리라 기대했지만, 고비용과 기술 호환성 등을 해결하지 못해 상용화에 성공하지 못했다. 최근 </t>
    </r>
    <r>
      <rPr>
        <rFont val="Arial, sans-serif"/>
        <b/>
        <color rgb="FF0000FF"/>
        <sz val="9.0"/>
      </rPr>
      <t>구글의 VR기기인 카드보드</t>
    </r>
    <r>
      <rPr>
        <rFont val="Arial, sans-serif"/>
        <color rgb="FF000000"/>
        <sz val="9.0"/>
      </rPr>
      <t>는 골판지 박스로 만들어 몇만 원대 이하 가격으로 소비자에게 다가갔다.
[img]</t>
    </r>
  </si>
  <si>
    <r>
      <rPr>
        <rFont val="Arial, sans-serif"/>
        <color rgb="FF000000"/>
        <sz val="9.0"/>
      </rPr>
      <t xml:space="preserve">원격제어 실패, 고비용과 기술 호환문제, </t>
    </r>
    <r>
      <rPr>
        <rFont val="Arial, sans-serif"/>
        <color rgb="FFFF00FF"/>
        <sz val="9.0"/>
      </rPr>
      <t>구글 VR기기 카드보드 상용화</t>
    </r>
  </si>
  <si>
    <t>B: 고비용 VR기기</t>
  </si>
  <si>
    <t>요약 OK
본문-그림 관련성 없음</t>
  </si>
  <si>
    <t>B: 단순 VR기기 카드 보드 이미지이다.</t>
  </si>
  <si>
    <r>
      <rPr>
        <rFont val="Arial, sans-serif"/>
        <color rgb="FF000000"/>
        <sz val="9.0"/>
      </rPr>
      <t>[img]</t>
    </r>
    <r>
      <rPr>
        <rFont val="Arial, sans-serif"/>
        <b/>
        <color rgb="FF0000FF"/>
        <sz val="9.0"/>
      </rPr>
      <t xml:space="preserve">
테슬라 모델3</t>
    </r>
    <r>
      <rPr>
        <rFont val="Arial, sans-serif"/>
        <color rgb="FF000000"/>
        <sz val="9.0"/>
      </rPr>
      <t>(위 사진)의 배터리팩 위를 덮는 유리섬유 매트가 있었어요. 풀팬(full pan)과 배터리 사이에 들어가는 부품이었죠. 그런데 그것 때문에 생산라인 전체가 느려지고 있었어요. 저는 그때 배터리 공장의 생산라인에서 살다시피하고 있었기 때문에 그걸 고치자고 했죠. 모델3 생산라인 전체가 그 매트 때문에 밀리고 있었으니까요.</t>
    </r>
  </si>
  <si>
    <t>B: 테슬라 모델3</t>
  </si>
  <si>
    <t>B: 단순 테슬라 모델3 이미지이다.</t>
  </si>
  <si>
    <r>
      <rPr>
        <rFont val="Arial, sans-serif"/>
        <color rgb="FF000000"/>
        <sz val="9.0"/>
      </rPr>
      <t xml:space="preserve">이렇게 압록강과 두만강에 </t>
    </r>
    <r>
      <rPr>
        <rFont val="Arial, sans-serif"/>
        <b/>
        <color rgb="FF0000FF"/>
        <sz val="9.0"/>
      </rPr>
      <t>4군과 6진</t>
    </r>
    <r>
      <rPr>
        <rFont val="Arial, sans-serif"/>
        <color rgb="FF000000"/>
        <sz val="9.0"/>
      </rPr>
      <t>이 세워졌고, 이곳에 사는 백성들이 늘어났습니다. 이 일로 조선은 두만강과 압록강 이남 지역으로 국경선을 확장할 수 있었습니다. 계속해서 조선 백성들을 괴롭히던 여진족의 침입 또한 막을 수 있었습니다.
[img]</t>
    </r>
  </si>
  <si>
    <r>
      <rPr>
        <rFont val="Arial, sans-serif"/>
        <b/>
        <color rgb="FF0000FF"/>
        <sz val="9.0"/>
      </rPr>
      <t>정조</t>
    </r>
    <r>
      <rPr>
        <rFont val="Arial, sans-serif"/>
        <color rgb="FF000000"/>
        <sz val="9.0"/>
      </rPr>
      <t xml:space="preserve">는 </t>
    </r>
    <r>
      <rPr>
        <rFont val="Arial, sans-serif"/>
        <b/>
        <color rgb="FF0000FF"/>
        <sz val="9.0"/>
      </rPr>
      <t>초계문신</t>
    </r>
    <r>
      <rPr>
        <rFont val="Arial, sans-serif"/>
        <color rgb="FF000000"/>
        <sz val="9.0"/>
      </rPr>
      <t>을 직접 가르치고, 직접 시험 문제를 내기도 했습니다. 무더위가 기승을 부리는 날에도 초계문신에게 가르칠 것을 먼저 연구하고, 땀을 뻘뻘 흘리며 좋은 문제를 내기 위해 책을 뒤지고, 붓을 놓지 않았지요.
[img]</t>
    </r>
  </si>
  <si>
    <t>B: 정조의 초계문신 교육</t>
  </si>
  <si>
    <t>B: 시민들이 아니라 초계문신들을</t>
  </si>
  <si>
    <r>
      <rPr>
        <rFont val="Arial, sans-serif"/>
        <color rgb="FF000000"/>
        <sz val="9.0"/>
      </rPr>
      <t xml:space="preserve">이런 걱정 가득한 목소리가 새어 나올 때도, </t>
    </r>
    <r>
      <rPr>
        <rFont val="Arial, sans-serif"/>
        <b/>
        <color rgb="FF0000FF"/>
        <sz val="9.0"/>
      </rPr>
      <t>세종은 손에서 책을 놓지 않았습니다</t>
    </r>
    <r>
      <rPr>
        <rFont val="Arial, sans-serif"/>
        <color rgb="FF000000"/>
        <sz val="9.0"/>
      </rPr>
      <t>.
[img]</t>
    </r>
  </si>
  <si>
    <t>B: 책 읽는 세종 모습</t>
  </si>
  <si>
    <t>B: 세종이 아니라 다른 사람들의 걱정 가득한 목소리</t>
  </si>
  <si>
    <t>앞 2</t>
  </si>
  <si>
    <r>
      <rPr>
        <rFont val="Arial, sans-serif"/>
        <color rgb="FF000000"/>
        <sz val="9.0"/>
      </rPr>
      <t xml:space="preserve">We acknowledge the support of the </t>
    </r>
    <r>
      <rPr>
        <rFont val="Arial, sans-serif"/>
        <b/>
        <color rgb="FF0000FF"/>
        <sz val="9.0"/>
      </rPr>
      <t>Canada Council for the Arts</t>
    </r>
    <r>
      <rPr>
        <rFont val="Arial, sans-serif"/>
        <color rgb="FF000000"/>
        <sz val="9.0"/>
      </rPr>
      <t xml:space="preserve">, which last year invested $154 million to bring the arts to Canadians throughout the country.
Nous remercions le </t>
    </r>
    <r>
      <rPr>
        <rFont val="Arial, sans-serif"/>
        <b/>
        <color rgb="FF0000FF"/>
        <sz val="9.0"/>
      </rPr>
      <t xml:space="preserve">Conseil des arts du Canada </t>
    </r>
    <r>
      <rPr>
        <rFont val="Arial, sans-serif"/>
        <color rgb="FF000000"/>
        <sz val="9.0"/>
      </rPr>
      <t>de son soutien. L'an dernier, le Conseil a investi 154 millions de dollars pour mettre de l'art dans la vie des Canadiennes et des Canadiens de tout le pays.
[img]</t>
    </r>
  </si>
  <si>
    <t>A: 캐나다 예술 위원 로고</t>
  </si>
  <si>
    <t>B: 로그 그림</t>
  </si>
  <si>
    <t>앞 3</t>
  </si>
  <si>
    <r>
      <rPr>
        <rFont val="Arial, sans-serif"/>
        <color rgb="FF000000"/>
        <sz val="9.0"/>
      </rPr>
      <t xml:space="preserve">성공과 탁월함에 도달하는 과정은 매우 동태적 연결고리를 가지고 있다(Quinn, 1996). 그것은 </t>
    </r>
    <r>
      <rPr>
        <rFont val="Arial, sans-serif"/>
        <b/>
        <color rgb="FF0000FF"/>
        <sz val="9.0"/>
      </rPr>
      <t>강한 염원, 비전, 실험, 통찰력, 확신, 시너지, 통달</t>
    </r>
    <r>
      <rPr>
        <rFont val="Arial, sans-serif"/>
        <color rgb="FF000000"/>
        <sz val="9.0"/>
      </rPr>
      <t xml:space="preserve">이라는 과정을 통해 이루어진다.
이것은 실패에 대한 </t>
    </r>
    <r>
      <rPr>
        <rFont val="Arial, sans-serif"/>
        <b/>
        <color rgb="FF0000FF"/>
        <sz val="9.0"/>
      </rPr>
      <t>두려움, 망상, 공포, 슬럼프, 탈진</t>
    </r>
    <r>
      <rPr>
        <rFont val="Arial, sans-serif"/>
        <color rgb="FF000000"/>
        <sz val="9.0"/>
      </rPr>
      <t xml:space="preserve"> 등과 같은 부정적 기운에서 탈피할 때 가능해진다. 긍정적 확신으로 도전하며 도전을 통해 학습하자.
우리의 성공은, 아래 그림처럼 </t>
    </r>
    <r>
      <rPr>
        <rFont val="Arial, sans-serif"/>
        <b/>
        <color rgb="FF0000FF"/>
        <sz val="9.0"/>
      </rPr>
      <t>시도 단계, 불확실 단계, 변혁 단계</t>
    </r>
    <r>
      <rPr>
        <rFont val="Arial, sans-serif"/>
        <color rgb="FF000000"/>
        <sz val="9.0"/>
      </rPr>
      <t xml:space="preserve">를 거쳐 안정적 단계로 진입한다. 강한 염원과 비전을 가지고 새로운 시도와 실험을 추진하라! 그것을 통해 통찰력과 자기 확신이 생긴다. 지속적인 노력은 시너지와 숙달됨을 가져다주며, 마침내 </t>
    </r>
    <r>
      <rPr>
        <rFont val="Arial, sans-serif"/>
        <b/>
        <color rgb="FF0000FF"/>
        <sz val="9.0"/>
      </rPr>
      <t>탁월함</t>
    </r>
    <r>
      <rPr>
        <rFont val="Arial, sans-serif"/>
        <color rgb="FF000000"/>
        <sz val="9.0"/>
      </rPr>
      <t>이라는 대가의 경지에 이르게 해 준다.
[img]</t>
    </r>
  </si>
  <si>
    <r>
      <rPr>
        <rFont val="Arial, sans-serif"/>
        <color rgb="FF000000"/>
        <sz val="9.0"/>
      </rPr>
      <t xml:space="preserve">[img]
솔로이트스쿠인틀리(xoloitzcuintli)는 뷰티 콘테스트 우승견과는 다르다. </t>
    </r>
    <r>
      <rPr>
        <rFont val="Arial, sans-serif"/>
        <b/>
        <color rgb="FF0000FF"/>
        <sz val="9.0"/>
      </rPr>
      <t>우선 털이 전혀 없다. 머리 꼭대기에 모히칸 스타일로 솟은 털을 빼면 전체적으로 주름지고 검푸른 가죽 가방처럼 생겼다. 귀는 위성접시 같고, 꼬리는 들쥐 같으며, 입안 가득 비뚤비뚤 돋아있는 이빨은 군데군데 빠져 있다.</t>
    </r>
  </si>
  <si>
    <t>B: 사진 X 그림 O</t>
  </si>
  <si>
    <r>
      <rPr>
        <rFont val="Arial, sans-serif"/>
        <color theme="1"/>
        <sz val="9.0"/>
      </rPr>
      <t xml:space="preserve">아래 주어진 </t>
    </r>
    <r>
      <rPr>
        <rFont val="Arial, sans-serif"/>
        <b/>
        <color rgb="FF0000FF"/>
        <sz val="9.0"/>
      </rPr>
      <t>모눈종이의 빈칸에 알맞은 숫자</t>
    </r>
    <r>
      <rPr>
        <rFont val="Arial, sans-serif"/>
        <color theme="1"/>
        <sz val="9.0"/>
      </rPr>
      <t>를 넣어 과제를 완성해 보자. 1번의 경우 1부터 36까지, 2번의 경우 1부터 64까지 모든 숫자가 연결되어 있어야 한다. 숫자는 오로지 왼쪽/오른쪽/위/아래로만 움직일 수 있으며 다음 칸이 그 앞 칸보다 정확히 1씩 증가해야 한다.
[img]</t>
    </r>
  </si>
  <si>
    <r>
      <rPr>
        <rFont val="Arial, sans-serif"/>
        <color rgb="FF000000"/>
        <sz val="9.0"/>
      </rPr>
      <t>큰 시장에 가야 선택권도 많고 좋은 물건도 많습니다.</t>
    </r>
    <r>
      <rPr>
        <rFont val="Arial, sans-serif"/>
        <b/>
        <color rgb="FF0000FF"/>
        <sz val="9.0"/>
      </rPr>
      <t xml:space="preserve"> 해외주식에서 가장 큰 시장은 미국시장</t>
    </r>
    <r>
      <rPr>
        <rFont val="Arial, sans-serif"/>
        <color rgb="FF000000"/>
        <sz val="9.0"/>
      </rPr>
      <t xml:space="preserve">입니다. </t>
    </r>
    <r>
      <rPr>
        <rFont val="Arial, sans-serif"/>
        <b/>
        <color rgb="FF0000FF"/>
        <sz val="9.0"/>
      </rPr>
      <t>전체 주식 시장에서 50%</t>
    </r>
    <r>
      <rPr>
        <rFont val="Arial, sans-serif"/>
        <color rgb="FF000000"/>
        <sz val="9.0"/>
      </rPr>
      <t xml:space="preserve"> 가까이 차지합니다. </t>
    </r>
    <r>
      <rPr>
        <rFont val="Arial, sans-serif"/>
        <b/>
        <color rgb="FF0000FF"/>
        <sz val="9.0"/>
      </rPr>
      <t>그 뒤를 일본, 중국</t>
    </r>
    <r>
      <rPr>
        <rFont val="Arial, sans-serif"/>
        <color rgb="FF000000"/>
        <sz val="9.0"/>
      </rPr>
      <t xml:space="preserve"> 등이 잇고 있지만 전 세계에서 잘나가는 기업들은 웬만하면 미국에 상장이 됩니다. 미국시장에는 한국시장과 비교할 수 없을 정도로 선택지 자체가 많습니다. 그중에서 투자할 기업을 고르는 것이 전 세계에서도 경쟁력이 있는 기업에 투자하는 것이 됩니다.
[img]</t>
    </r>
  </si>
  <si>
    <r>
      <rPr>
        <rFont val="Arial"/>
        <color rgb="FF000000"/>
        <sz val="9.0"/>
      </rPr>
      <t xml:space="preserve">VISUAL CAPITALIST DATASTREM World's Largest Stock Markets Market Capitalizations as of April, 2020 ■ ← Each square this size is worth $ 100 billion 미국시장: 46%(31.5% NYSE(NEW YORK STOCK EXCHANGE), 14.5% Nasdaq) 6.0% JAPAN EXCHANGE GROUP, 5.5% SHANGHAI STOCK EXCHANGE, 5.0% HONG KONG EXCHANGES, 4.3% EURONEXT, 3.9% SHENZHEN STOCK EXCHANGE, 3.5% LONDON STOCK EXCHANGE, 2.4% SAUDI STOCK EXCHANGE, 2.2% TMX GROUP 21.2% ALL OTHER EXCHANGES TOTAL $89.5T (출처: </t>
    </r>
    <r>
      <rPr>
        <rFont val="Arial"/>
        <color rgb="FF1155CC"/>
        <sz val="9.0"/>
        <u/>
      </rPr>
      <t>https://www.visualcapitalist.com/the-worlds-10-largest-stock-markets/)</t>
    </r>
  </si>
  <si>
    <t>A: 12-04일자 생성 결과가 더 정확하다고 판단됨.
B: 전체 주식 시장에서 50% 가까이 차지하는 미국</t>
  </si>
  <si>
    <r>
      <rPr>
        <rFont val="Arial"/>
        <color theme="1"/>
        <sz val="9.0"/>
      </rPr>
      <t xml:space="preserve">이 세상에서 점프를 가장 잘하는 생물은 벼룩이다. 몸길이가 2~4밀리미터밖에 되지 않는 벼룩은 30센티미터 정도는 우습게 뛴다. </t>
    </r>
    <r>
      <rPr>
        <rFont val="Arial"/>
        <b/>
        <color rgb="FF0000FF"/>
        <sz val="9.0"/>
      </rPr>
      <t xml:space="preserve">벼룩 몇 마리를 20센티미터 높이의 유리병에 넣는다. 당연히 이들은 유리병 밖으로 뛴다. 그러고 나서 뚜껑을 닫는다. </t>
    </r>
    <r>
      <rPr>
        <rFont val="Arial"/>
        <color theme="1"/>
        <sz val="9.0"/>
      </rPr>
      <t>이것을 모르는 벼룩들은 예전처럼 높이 뛰려다가 뚜껑에 부딪혀 떨어지고 만다. 이렇게 머리를 몇 차례 부딪히게 내버려 둔다. 일종의 벌을 받게 하는 것이다. 그런 후 뚜껑을 연다. 어떤 일이 벌어질까? 이 벼룩들은 절대 유리병을 넘어서 점프하지 않는다. 그 이상을 넘으면 머리를 부딪혔던 기억 때문이다. 원래 30센티미터 정도는 뛸 수 있는 벼룩이 뚜껑 효과로 인해 20센티미터밖에 뛰지 않는다. 이것이 무엇을 의미하는가? 벼룩이 자신의 생존을 위해 10센티미터만큼의 능력을 스스로 버렸음을 의미한다.
[img]</t>
    </r>
  </si>
  <si>
    <r>
      <rPr>
        <rFont val="Arial"/>
        <color theme="1"/>
        <sz val="9.0"/>
      </rPr>
      <t xml:space="preserve">‘같은 말이라도 아 다르고 어 다르다’는 속담이 있다. 보고 아는 것도 마찬가지다. 세상의 이치는 우리가 보고 생각하는 하나의 관점에 고정되어 있지 않다. 보기 나름이다. </t>
    </r>
    <r>
      <rPr>
        <rFont val="Arial"/>
        <b/>
        <color rgb="FF0000FF"/>
        <sz val="9.0"/>
      </rPr>
      <t xml:space="preserve">그림의 루빈 꽃병처럼 흰색에 집중하는가, 검은색에 집중하는가에 따라 머릿속에 서로 다른 이미지를 떠올리게 된다.
</t>
    </r>
    <r>
      <rPr>
        <rFont val="Arial"/>
        <color theme="1"/>
        <sz val="9.0"/>
      </rPr>
      <t>[img]</t>
    </r>
  </si>
  <si>
    <t>A: 다양한 시선의 꽃병 그림</t>
  </si>
  <si>
    <r>
      <rPr>
        <rFont val="Arial"/>
        <color theme="1"/>
        <sz val="9.0"/>
      </rPr>
      <t xml:space="preserve">[img]
</t>
    </r>
    <r>
      <rPr>
        <rFont val="Arial"/>
        <b/>
        <color rgb="FF0000FF"/>
        <sz val="9.0"/>
      </rPr>
      <t>로키의 상징인 뱀. 로키는 북유럽 신화에서 13과 연관되어 있다.</t>
    </r>
    <r>
      <rPr>
        <rFont val="Arial"/>
        <color theme="1"/>
        <sz val="9.0"/>
      </rPr>
      <t xml:space="preserve">
북유럽 신화에서는 ‘로키’가 13과 연관되어 있는데, 신들의 궁전인 발할라에서 잔치가 열렸을 때 초대받은 12명의 신 말고 초대받지 않은 13번째 신인 로키가 등장해 불행이 시작된다. 그리고 성경에서는 13번째 손님인 가룟 유다가 예수를 팔아넘겼다. 하지만 지금까지 정확히 왜 13을 불길한 숫자로 여기기 시작했는지에 대해 아는 사람은 지구상에 아무도 없다. 그냥 그럴 것이라고 막연하게 추측할 뿐이다. 학자 중에는 19세기 후반부터 13일의 금요일이라는 개념이 생겼을 것으로 추측하는 사람도 있다. 만약 이게 사실이라면 우리가 13일의 금요일을 불길하게 여긴 것은 얼마 되지 않은 시간이다. 무서워할 필요가 없겠는데?</t>
    </r>
  </si>
  <si>
    <t>A: 로키와 13의 부정적 상관성을 연관지은 그림</t>
  </si>
  <si>
    <r>
      <rPr>
        <rFont val="Arial"/>
        <color rgb="FF000000"/>
        <sz val="9.0"/>
      </rPr>
      <t>[img]
카운터 아래 끝부분에 30㎝ 정도의 공백을.</t>
    </r>
    <r>
      <rPr>
        <rFont val="Arial"/>
        <b/>
        <color rgb="FF0000FF"/>
        <sz val="9.0"/>
      </rPr>
      <t>오래된 가구의 잘라낸 토막을 버리지 않고 재활용해 남편이 만든 왜건</t>
    </r>
    <r>
      <rPr>
        <rFont val="Arial"/>
        <color rgb="FF000000"/>
        <sz val="9.0"/>
      </rPr>
      <t xml:space="preserve">. 평소 사용하는 </t>
    </r>
    <r>
      <rPr>
        <rFont val="Arial"/>
        <b/>
        <color rgb="FF0000FF"/>
        <sz val="9.0"/>
      </rPr>
      <t>2종류의 사각쟁반을 수납하고 있다.</t>
    </r>
  </si>
  <si>
    <r>
      <rPr>
        <rFont val="Arial"/>
        <color theme="1"/>
        <sz val="9.0"/>
      </rPr>
      <t>처음에는 모두가 평등한 사회를 표방하며 한마음 한뜻으로 나아가는 듯했으나, 점점 소련의 간섭과 공산당 독재가 심해지면서 체코슬로바키아 국민의 불만이 커졌고, 이를 누르려는 정부의 억압 또한 강화되면서 갈등이 깊어졌다. 이런 상황에서 1968년 1월, 새로운 총리로 선출된 둡체크가 ‘인간의 얼굴을 한 사회주의’라는 슬로건을 내세우며 일련의 개혁을 시도했다. 사회주의 자체를 거부한 것은 아니지만, 둡체크는 검열을 폐지하고 언론과 출판의 자유를 보장하는 등 국민의 숨통을 터주는 온건한 정책을 펼쳤다. 체코슬로바키아 국민은 뜨겁게 환영했으나, 소련으로서는 이런 변화가 주변의 다른 공산권 국가들에 끼칠 영향을 우려할 수밖에 없었다. 지속적으로 둡체크에게 압력을 넣어도 반응이 없자,</t>
    </r>
    <r>
      <rPr>
        <rFont val="Arial"/>
        <b/>
        <color rgb="FF0000FF"/>
        <sz val="9.0"/>
      </rPr>
      <t xml:space="preserve"> 결국 소련은 바르샤바 조약기구의 탱크를 끌고 프라하로 진격했다. </t>
    </r>
    <r>
      <rPr>
        <rFont val="Arial"/>
        <color theme="1"/>
        <sz val="9.0"/>
      </rPr>
      <t>1968년의 난데없는 탱크 침공은 ‘인간의 얼굴을 한 사회주의’에 대한 소련의 무력 경고이자 응징이었던 것이다.
[img]</t>
    </r>
  </si>
  <si>
    <r>
      <rPr>
        <rFont val="Arial"/>
        <color theme="1"/>
        <sz val="9.0"/>
      </rPr>
      <t xml:space="preserve">이 </t>
    </r>
    <r>
      <rPr>
        <rFont val="Arial"/>
        <b/>
        <color rgb="FF0000FF"/>
        <sz val="9.0"/>
      </rPr>
      <t>헤럴드라는 단어의 어원이 바로 헤르메스</t>
    </r>
    <r>
      <rPr>
        <rFont val="Arial"/>
        <color theme="1"/>
        <sz val="9.0"/>
      </rPr>
      <t xml:space="preserve">입니다. </t>
    </r>
    <r>
      <rPr>
        <rFont val="Arial"/>
        <b/>
        <color rgb="FF0000FF"/>
        <sz val="9.0"/>
      </rPr>
      <t>헤르메스가 들고 다니는 두 마리 뱀이 감긴 지팡이는 의술의 상징으로 지금도 널리 쓰이고 있는데요, 이를 영어로는 ‘헤럴드의 지팡이’</t>
    </r>
    <r>
      <rPr>
        <rFont val="Arial"/>
        <color theme="1"/>
        <sz val="9.0"/>
      </rPr>
      <t>라고 부릅니다. 신문의 이름에 쓰인 헤럴드라는 단어에는 헤르메스처럼 중요한 메시지와 정보를 독자들에게 빠르고 충실하게 전하겠다는 언론사의 굳은 각오가 담겨 있다고 할 수 있습니다.
[img]</t>
    </r>
  </si>
  <si>
    <t>B: 두 마리 뱀이 감긴 지팡이</t>
  </si>
  <si>
    <r>
      <rPr>
        <rFont val="Arial"/>
        <color theme="1"/>
        <sz val="9.0"/>
      </rPr>
      <t xml:space="preserve">[img]
7층 엘리베이터 문이 열리고 객실층으로 들어섰다. 차분하고 무던한 느낌의 별 감흥 없는 일반적인 호텔 객실층과는 확연히 다른 분위기에 두 눈이 휘둥그레진다. </t>
    </r>
    <r>
      <rPr>
        <rFont val="Arial"/>
        <b/>
        <color rgb="FF0000FF"/>
        <sz val="9.0"/>
      </rPr>
      <t>이문세, 신승훈, 인순이, 양희은 등 1990년대 이름을 날리던 스타들의 기념 명패와 사진, 실제 공연의상 등이 각 객실 문앞에 가득</t>
    </r>
    <r>
      <rPr>
        <rFont val="Arial"/>
        <color theme="1"/>
        <sz val="9.0"/>
      </rPr>
      <t xml:space="preserve">하다. 박물관에라도 온 듯한 느낌을 주는 이곳의 테마는 </t>
    </r>
    <r>
      <rPr>
        <rFont val="Arial"/>
        <b/>
        <color rgb="FF0000FF"/>
        <sz val="9.0"/>
      </rPr>
      <t>‘켄싱턴호텔 설악’으로 개명하기 전 ‘켄싱턴스타호텔’로 명성을 떨쳤던 당시의 흔적들</t>
    </r>
    <r>
      <rPr>
        <rFont val="Arial"/>
        <color theme="1"/>
        <sz val="9.0"/>
      </rPr>
      <t>이다. 재미있는 점은 층별로 테마가 다르다는 점이다. 7층이 가수들이었다면 8층은 한석규, 신구와 같은 영화배우들로 꾸며져 있다. 같은 방식으로 5층에는 스포츠스타, 6층은 각 국의 대사관이 주인공이다. 방문마다 꾸며진 스타들이 다르니 찾아가는 재미가 꽤나 쏠쏠하다. 만약 이 스타들이 오늘날의 방탄소년단과 아이유였다면 어땠을까. 누군가는 ‘내가 좋아하는 스타’의 이름이 새겨진 방을 차지하기 위해 안간힘을 썼을지도 모르겠다.</t>
    </r>
  </si>
  <si>
    <t>B: 켄싱턴호텔 객실층 스타 테마</t>
  </si>
  <si>
    <r>
      <rPr>
        <rFont val="Arial"/>
        <b/>
        <color rgb="FF0000FF"/>
        <sz val="9.0"/>
      </rPr>
      <t>도넛 경제학</t>
    </r>
    <r>
      <rPr>
        <rFont val="Arial"/>
        <color theme="1"/>
        <sz val="9.0"/>
      </rPr>
      <t>은</t>
    </r>
    <r>
      <rPr>
        <rFont val="Arial"/>
        <b/>
        <color theme="1"/>
        <sz val="9.0"/>
      </rPr>
      <t xml:space="preserve"> </t>
    </r>
    <r>
      <rPr>
        <rFont val="Arial"/>
        <color theme="1"/>
        <sz val="9.0"/>
      </rPr>
      <t xml:space="preserve">가장 </t>
    </r>
    <r>
      <rPr>
        <rFont val="Arial"/>
        <b/>
        <color rgb="FF0000FF"/>
        <sz val="9.0"/>
      </rPr>
      <t>대표적인 전환경제학의 모델</t>
    </r>
    <r>
      <rPr>
        <rFont val="Arial"/>
        <color theme="1"/>
        <sz val="9.0"/>
      </rPr>
      <t>이다. 도넛 모양을 중심으로 새로운 시스템이 균형적으로 성장하기 위한 조건을 보여주면서, 불균형 형태의 조직이나 사회가 균형을 이루도록 하는 직관적인 방식을 사용한다.
[img]
도넛의 안팎으로는 여러 조건이 적혀 있다. 도넛의 안쪽은 사회적으로 갖춰야 하는 조건으로 채워져 있는데 에너지, 물, 식량, 보건, 교육, 소득과 일자리 등 모든 사람이 누려야 할 최소한의 조건이다. 도넛의 바깥쪽은 지구 생태계의 환경적 조건에 대한 것들이다. 인류의 생존을 위해 지켜져야 할 기준으로 기후변화, 오존층 파괴, 대기오염 등이 이에 해당한다.</t>
    </r>
  </si>
  <si>
    <r>
      <rPr>
        <rFont val="Arial"/>
        <color theme="1"/>
        <sz val="9.0"/>
      </rPr>
      <t xml:space="preserve">미국 일리노이대학교의 대기과학과 교수인 아툴 자인(Atul Jain) 연구팀은 2007년부터 2013년까지 전 세계 200여 국가에서 171종의 농작물을 재배하고 16종의 가축을 사육하면서 </t>
    </r>
    <r>
      <rPr>
        <rFont val="Arial"/>
        <b/>
        <color rgb="FF0000FF"/>
        <sz val="9.0"/>
      </rPr>
      <t>배출한 온실가스를 분석한 결과</t>
    </r>
    <r>
      <rPr>
        <rFont val="Arial"/>
        <color theme="1"/>
        <sz val="9.0"/>
      </rPr>
      <t xml:space="preserve">를 《네이처 푸드(Nature Food)》에 발표했다. 이 자료를 보면 </t>
    </r>
    <r>
      <rPr>
        <rFont val="Arial"/>
        <b/>
        <color rgb="FF0000FF"/>
        <sz val="9.0"/>
      </rPr>
      <t>57%는 육류 식품 생산</t>
    </r>
    <r>
      <rPr>
        <rFont val="Arial"/>
        <color theme="1"/>
        <sz val="9.0"/>
      </rPr>
      <t xml:space="preserve">에서, </t>
    </r>
    <r>
      <rPr>
        <rFont val="Arial"/>
        <b/>
        <color rgb="FF0000FF"/>
        <sz val="9.0"/>
      </rPr>
      <t>29%는 식물 기반 식품 생산</t>
    </r>
    <r>
      <rPr>
        <rFont val="Arial"/>
        <color theme="1"/>
        <sz val="9.0"/>
      </rPr>
      <t xml:space="preserve">에서, </t>
    </r>
    <r>
      <rPr>
        <rFont val="Arial"/>
        <b/>
        <color rgb="FF0000FF"/>
        <sz val="9.0"/>
      </rPr>
      <t>14%는 면화나 고무 등 비식용 농산물 생산</t>
    </r>
    <r>
      <rPr>
        <rFont val="Arial"/>
        <color theme="1"/>
        <sz val="9.0"/>
      </rPr>
      <t xml:space="preserve">에서 발생한 것으로 확인된다. 앞서 브레이크스루 에너지의 조사 결과로 확인된 </t>
    </r>
    <r>
      <rPr>
        <rFont val="Arial"/>
        <b/>
        <color rgb="FF0000FF"/>
        <sz val="9.0"/>
      </rPr>
      <t>농업 및 식량산업의 온실가스 배출량 97억 톤</t>
    </r>
    <r>
      <rPr>
        <rFont val="Arial"/>
        <color theme="1"/>
        <sz val="9.0"/>
      </rPr>
      <t xml:space="preserve">에 이 비율을 대입해보면 </t>
    </r>
    <r>
      <rPr>
        <rFont val="Arial"/>
        <b/>
        <color rgb="FF0000FF"/>
        <sz val="9.0"/>
      </rPr>
      <t>축산업에서 약 55억 톤, 농업에서 약 29억 톤, 비식용 농산물 생산에서 약 14억 톤이 배출된</t>
    </r>
    <r>
      <rPr>
        <rFont val="Arial"/>
        <color theme="1"/>
        <sz val="9.0"/>
      </rPr>
      <t xml:space="preserve"> 것으로 볼 수 있다. 인류의 식량 소비 중 비중이 높은 소고기와 쌀이 가장 많은 온실가스를 배출하는 주 원인이라는 점은 아이러니한 현실의 단면이다.
[img]</t>
    </r>
  </si>
  <si>
    <r>
      <rPr>
        <rFont val="Arial"/>
        <color theme="1"/>
        <sz val="9.0"/>
      </rPr>
      <t xml:space="preserve">[img]
배색 다음에는 선호도다. 좋아하는 색을 쓰면, 자연스럽게 시인성도 높아진다. </t>
    </r>
    <r>
      <rPr>
        <rFont val="Arial"/>
        <b/>
        <color rgb="FF0000FF"/>
        <sz val="9.0"/>
      </rPr>
      <t>파란색은 선호도가 높은 색이다</t>
    </r>
    <r>
      <rPr>
        <rFont val="Arial"/>
        <color theme="1"/>
        <sz val="9.0"/>
      </rPr>
      <t>. 전 세계 사람들을 대상으로 어떤 색을 좋아하는지 조사한 연구가 있다. 1</t>
    </r>
    <r>
      <rPr>
        <rFont val="Arial"/>
        <b/>
        <color rgb="FF0000FF"/>
        <sz val="9.0"/>
      </rPr>
      <t>위는 파란색이었다. 중국에서도 마찬가지였다</t>
    </r>
    <r>
      <rPr>
        <rFont val="Arial"/>
        <color theme="1"/>
        <sz val="9.0"/>
      </rPr>
      <t>. 중국 사람들은 붉은색을 좋아하는 것으로 알려져 있다. 그런데 실제 조사를 했더니 중국 사람들도 파란색을 제일 좋아하는 것으로 나왔다.</t>
    </r>
  </si>
  <si>
    <r>
      <rPr>
        <rFont val="Arial, sans-serif"/>
        <color rgb="FF000000"/>
        <sz val="9.0"/>
      </rPr>
      <t xml:space="preserve">배색 </t>
    </r>
    <r>
      <rPr>
        <rFont val="Arial, sans-serif"/>
        <color rgb="FFFF00FF"/>
        <sz val="9.0"/>
      </rPr>
      <t xml:space="preserve">선호도, 파란색 선호, </t>
    </r>
    <r>
      <rPr>
        <rFont val="Arial, sans-serif"/>
        <color rgb="FF000000"/>
        <sz val="9.0"/>
      </rPr>
      <t xml:space="preserve">전 세계 및 중국 </t>
    </r>
    <r>
      <rPr>
        <rFont val="Arial, sans-serif"/>
        <color rgb="FFFF00FF"/>
        <sz val="9.0"/>
      </rPr>
      <t>조사 결과</t>
    </r>
  </si>
  <si>
    <r>
      <rPr>
        <rFont val="Arial"/>
        <color theme="1"/>
        <sz val="9.0"/>
      </rPr>
      <t xml:space="preserve">공감이란 혼자인 삶에 누군가가 자기도 그럴 때가 있다고 대답해주는 것과 같다. </t>
    </r>
    <r>
      <rPr>
        <rFont val="Arial"/>
        <b/>
        <color rgb="FF0000FF"/>
        <sz val="9.0"/>
      </rPr>
      <t xml:space="preserve">내가 그 사람이 될 수 없고, 상대가 나를 완벽하게 이해할 수도 없다. 타인은 나와 다른 세계라는 것을 인정하고 받아들이는 게 정서적 공감의 시작이다.
</t>
    </r>
    <r>
      <rPr>
        <rFont val="Arial"/>
        <color theme="1"/>
        <sz val="9.0"/>
      </rPr>
      <t>[img]</t>
    </r>
  </si>
  <si>
    <t>A:제외(이미지와 관련된 텍스트 부족)</t>
  </si>
  <si>
    <r>
      <rPr>
        <rFont val="Arial"/>
        <color theme="1"/>
        <sz val="9.0"/>
      </rPr>
      <t xml:space="preserve">[img]
내면에 자리한 여러 감정의 층은 대개 위 도형과 같이 </t>
    </r>
    <r>
      <rPr>
        <rFont val="Arial"/>
        <b/>
        <color rgb="FF0000FF"/>
        <sz val="9.0"/>
      </rPr>
      <t>겹겹이 숨겨져 있다. 우리 행동 표면의 자기보호 전략을 거둬내면 그 아래에 짜증과 분노가 있고 그 아래에는 슬픔과 고통이 있다. 이 감정들의 가장 깊은 곳에는 사랑과 유대에 대한 강렬한 갈망이 있다.</t>
    </r>
  </si>
  <si>
    <r>
      <rPr>
        <rFont val="Arial"/>
        <color theme="1"/>
        <sz val="9.0"/>
      </rPr>
      <t xml:space="preserve">[img]
</t>
    </r>
    <r>
      <rPr>
        <rFont val="Arial"/>
        <b/>
        <color rgb="FF0000FF"/>
        <sz val="9.0"/>
      </rPr>
      <t>아베이루의 곤돌라</t>
    </r>
    <r>
      <rPr>
        <rFont val="Arial"/>
        <color theme="1"/>
        <sz val="9.0"/>
      </rPr>
      <t>는 몰리세이루(Moliceiro)라고 불린다. 아베이루의 특산품인 소금과 수초를 나르던 작은 배는 이제 여행자들이 마을을 둘러보는 용도로 더 많이 쓰인다. 이래 봬도 몰리세이루를 운영하는 사업체가 약 10개 정도라고 하니, 꽤 경쟁을 할 것 같다.
선명한 색상과 다양한 문양을 한 배들을 자세히 보면, 그 문양과 그림이 하나같이 다 다르다. 하나하나 수작업으로 그림을 그렸다는 뜻이다!</t>
    </r>
  </si>
  <si>
    <r>
      <rPr>
        <rFont val="Arial, sans-serif"/>
        <color rgb="FFFF00FF"/>
        <sz val="9.0"/>
      </rPr>
      <t xml:space="preserve">아베이루 곤돌라, </t>
    </r>
    <r>
      <rPr>
        <rFont val="Arial, sans-serif"/>
        <color rgb="FF000000"/>
        <sz val="9.0"/>
      </rPr>
      <t>몰리세이루, 소금과 수초 운송, 여행자 관광용, 수작업 그림</t>
    </r>
  </si>
  <si>
    <r>
      <rPr>
        <rFont val="Arial"/>
        <color theme="1"/>
        <sz val="9.0"/>
      </rPr>
      <t xml:space="preserve">엘리자베트는 몇 걸음 가지 못하고 넘어지고 말았다. 바닥에 둔 반짇고리에 발이 걸린 것이다. </t>
    </r>
    <r>
      <rPr>
        <rFont val="Arial"/>
        <b/>
        <color rgb="FF0000FF"/>
        <sz val="9.0"/>
      </rPr>
      <t xml:space="preserve">설상가상으로 넘어지면서 하필 뮤직박스를 깔아뭉개고 말았다. 여기저기 깨져 나간 뮤직박스의 모습은 끔찍했다! 연주자의 몸에는 더 이상 팔도 머리도 붙어 있지 않았다.
</t>
    </r>
    <r>
      <rPr>
        <rFont val="Arial"/>
        <color theme="1"/>
        <sz val="9.0"/>
      </rPr>
      <t>[img]</t>
    </r>
  </si>
  <si>
    <r>
      <rPr>
        <rFont val="Arial"/>
        <color theme="1"/>
        <sz val="9.0"/>
      </rPr>
      <t xml:space="preserve">[img]
그리고 </t>
    </r>
    <r>
      <rPr>
        <rFont val="Arial"/>
        <b/>
        <color rgb="FF0000FF"/>
        <sz val="9.0"/>
      </rPr>
      <t>강아지마다 핥는 곳이 다르긴 하지만, 제일 많이 핥는 부위는 사람 입술이에요.</t>
    </r>
    <r>
      <rPr>
        <rFont val="Arial"/>
        <color theme="1"/>
        <sz val="9.0"/>
      </rPr>
      <t xml:space="preserve"> 사람이 앉아있으면 뛰어와서 꼭 유독 입술을 핥곤 해요. 강아지는 왜 유독 입술을 많이 핥을까요? 가장 큰 이유는 사람 입에서 자극적인 냄새가 가장 많이 나서 그래요. 그리고 입술을 핥으면 맛있거든요. 그 사람이 무엇을 먹었느냐에 따라서요. 그리고 사람들이 뽀뽀를 자주 해주다 보니, 그 위치를 알게 되는 거죠. 그다음으로 발도 많이 핥는데, 이것 또한 후각을 자극하는 발 냄새 때문입니다.</t>
    </r>
  </si>
  <si>
    <r>
      <rPr>
        <rFont val="Arial"/>
        <b/>
        <color rgb="FF0000FF"/>
        <sz val="9.0"/>
      </rPr>
      <t xml:space="preserve">나마스테 동작은 간단하다. 정석 인사법은 이렇다. </t>
    </r>
    <r>
      <rPr>
        <rFont val="Arial"/>
        <color theme="1"/>
        <sz val="9.0"/>
      </rPr>
      <t>상대와 1미터 정도 거리를 둔다. 두 손을 모은다. 45도 정도 허리를 구부리며 “나마스테.”라고 말한다. 이게 다다. 다만 반드시 서서 해야 한다. 손을 합치는 건 당신을 공격할 의도가 없다는 의미다. 또한 손을 합치면 에너지가 배출되는데, 그 에너지를 상대방에게 전달한다는 의도를 담은 동작이다. 말을 하지 않고 손동작만 해도 나마스테로 여기기도 한다.
신에게 기도할 때도 나마스테 동작을 한다. 나마스테에는 ‘신에게 간절히 빈다’는 의미와, ‘신에게 부탁하는 게 미안하다’는 의미도 있다. 모든 것이 신이라고 믿는 힌두교에서는 신에게 기원할 것도 많고, 그만큼 미안할 것도 많다. 기원하고자 하는 신 앞에 서서 나마스테 자세를 하고, 계속 그 자세를 유지한다. 그러고는 그 신이 입고 있는 옷을 갈아입히거나, 비둘기를 풀어 주거나, 공물을 바치거나 하는 식으로 신에게 고마움을 표시한다.
[img]</t>
    </r>
  </si>
  <si>
    <t>A:손을 합친 나마스테 동작</t>
  </si>
  <si>
    <r>
      <rPr>
        <rFont val="Arial"/>
        <b/>
        <color rgb="FF0000FF"/>
        <sz val="9.0"/>
      </rPr>
      <t>바닷속에서 코를 막고 있는 다이버 사진이 있어요.</t>
    </r>
    <r>
      <rPr>
        <rFont val="Arial"/>
        <color theme="1"/>
        <sz val="9.0"/>
      </rPr>
      <t xml:space="preserve"> 어떤 상황으로 보이나요? 사진을 보고 마음껏 상상력을 동원해 이야기를 지어내보세요. 글로 써도 좋습니다. 다 썼으면 제가 쓴 아래 글을 읽어보세요.
[img]</t>
    </r>
  </si>
  <si>
    <r>
      <rPr>
        <rFont val="Arial, sans-serif"/>
        <color rgb="FF000000"/>
        <sz val="9.0"/>
      </rPr>
      <t>다이버 사진</t>
    </r>
    <r>
      <rPr>
        <rFont val="Arial, sans-serif"/>
        <color rgb="FFFF0000"/>
        <sz val="9.0"/>
      </rPr>
      <t>, 상상력 이용, 이야기 작성 요청</t>
    </r>
  </si>
  <si>
    <t>A:바닷속에서 코를 막고 있는 다이버 사진</t>
  </si>
  <si>
    <r>
      <rPr>
        <rFont val="Arial"/>
        <b/>
        <color rgb="FF0000FF"/>
        <sz val="9.0"/>
      </rPr>
      <t>시속삼십킬로미터 라는 회사는 ‘꿀 빠는 시간’이라는 천연 벌꿀 스틱을 만드는 곳</t>
    </r>
    <r>
      <rPr>
        <rFont val="Arial"/>
        <color theme="1"/>
        <sz val="9.0"/>
      </rPr>
      <t>이다. 펀딩 붐이 막 있던 시점에 와디즈 펀딩에서 그들의 상품 설명 글을 보고 감탄한 적이 있다. 글자 하나, 문장 하나가 살아있는 이야기 자체였다. 마치 신내림을 받은 기획 천재들이 쓴 것 같았다. 이 정도 기획력이라면 꿀 스틱뿐만 아니라 다른 식품으로도 얼마든지 확장해도 되겠다는 생각이 들었다. 하지만 그 회사는 4년이 지난 지금도 꿀이라는 테마 하나에만 집중해서 진정성 있는 자신들의 이야기를 계속 만들어 가고 있다. 다른 분야에는 자신이 없는 걸까? 아니면 자신의 정체성이 희석되는 게 싫어서였을까? 아마 후자였을 것이다.
[img]</t>
    </r>
  </si>
  <si>
    <t>B: 회사 '시속삼십킬로미터' 꿀 제품</t>
  </si>
  <si>
    <r>
      <rPr>
        <rFont val="Arial"/>
        <color theme="1"/>
        <sz val="9.0"/>
      </rPr>
      <t xml:space="preserve">그러나 </t>
    </r>
    <r>
      <rPr>
        <rFont val="Arial"/>
        <b/>
        <color rgb="FF0000FF"/>
        <sz val="9.0"/>
      </rPr>
      <t>과학탐구</t>
    </r>
    <r>
      <rPr>
        <rFont val="Arial"/>
        <color theme="1"/>
        <sz val="9.0"/>
      </rPr>
      <t>에 긴 시간 큰 공을 들이지 않았었기 때문에 다소 이해가 안 되는 부분들이 있었다. 같은 개념도 말을 조금 바꾸면 헷갈리곤 했다. 그러나 과학은 국영수와 다르게 긴 시간을 생각한다고 해결되거나 실력이 늘지 않는다. 빠르게 누군가에게 배우는 것이 필요했다.
[img]
일단 부족한 부분, 이해가 잘 가지 않는 부분을 최대한 끌어 모았고, 틀린 문제의 풀이를 슥 훑어보고 내가 갖고 있는 개념은 바로바로 적어놓았다. 풀이를 봤는데도 이해가 잘 가지 않으면 길게 고민하지 않았다. 대</t>
    </r>
    <r>
      <rPr>
        <rFont val="Arial"/>
        <b/>
        <color rgb="FF0000FF"/>
        <sz val="9.0"/>
      </rPr>
      <t>신 포스트잇으로 체크를 해놓았다. 시간이 흐르자 짧은 시간에 내가 푼 과학 문제풀이집 8권의 옆면이 포스트잇으로 빽빽해져 있었다.</t>
    </r>
  </si>
  <si>
    <t>B: 과학 문제풀이집</t>
  </si>
  <si>
    <r>
      <rPr>
        <rFont val="Arial"/>
        <b/>
        <color rgb="FF0000FF"/>
        <sz val="9.0"/>
      </rPr>
      <t>르네상스 시대의 화가인 산드로 보티첼리는 스물두 살이라는 꽃다운 나이에 폐결핵으로 죽은 시모네타 베스푸치를 모델로 &lt;비너스의 탄생&gt;</t>
    </r>
    <r>
      <rPr>
        <rFont val="Arial"/>
        <color theme="1"/>
        <sz val="9.0"/>
      </rPr>
      <t>을 완성했다. 그녀는 보티첼리를 비롯한 많은 예술가가 흠모했던 피렌체의 대표적인 미녀였다.
[img]</t>
    </r>
  </si>
  <si>
    <r>
      <rPr>
        <rFont val="Arial"/>
        <color theme="1"/>
        <sz val="9.0"/>
      </rPr>
      <t xml:space="preserve">반면, 주변의 전통적인 골목상권에 미치는 영향을 우려하는 목소리도 적지 않았다. </t>
    </r>
    <r>
      <rPr>
        <rFont val="Arial"/>
        <b/>
        <color rgb="FF0000FF"/>
        <sz val="9.0"/>
      </rPr>
      <t>하남시 원도심에 있는 신장전통시장의 상인들은 스타필드가 들어온 이후 장사가 더 안된다며 불만을 내비쳤다.</t>
    </r>
    <r>
      <rPr>
        <rFont val="Arial"/>
        <color theme="1"/>
        <sz val="9.0"/>
      </rPr>
      <t xml:space="preserve"> 하남시의 여러 전문가들이 모여 만든 ‘하남인 포럼’이라는 단체에서는 2016년 심포지엄을 개최해, 스타필드의 영향력을 진단해보며 골목상권과의 상생을 고민하기도 했다. 대기업 유통업체들이 숙명적으로 가지게 되는 지역상권 보호란 숙제로부터 스타필드 역시 피해갈 수 없는 듯했다.
[img]</t>
    </r>
  </si>
  <si>
    <t>B: 신장전통시장</t>
  </si>
  <si>
    <t>https://drive.google.com/uc?export=view&amp;id=https://drive.google.com/file/d/1VbFwyI-JrBrs2C3IRuNLTezbwNRoFRos/view?usp=drive_link</t>
  </si>
  <si>
    <r>
      <rPr>
        <rFont val="Arial"/>
        <b/>
        <color rgb="FF0000FF"/>
        <sz val="9.0"/>
      </rPr>
      <t>한솔이는 주저함 없이 뛰어내렸다. 나는 테크라인을 조종하여 한솔이를 따라갔다.</t>
    </r>
    <r>
      <rPr>
        <rFont val="Arial"/>
        <color theme="1"/>
        <sz val="9.0"/>
      </rPr>
      <t xml:space="preserve"> 잠시 후 우리는 안전하게 착륙할 수 있었다. 다행히 무사했다. 나는 신속히 일어나 어리둥절해 하는 한솔이에게 다가가서 낙하산 해체를 도와주었다. 어떻게 알았는지 카메라 기자들이 달려와서 사진을 찍기 시작했다. </t>
    </r>
    <r>
      <rPr>
        <rFont val="Arial"/>
        <b/>
        <color rgb="FF0000FF"/>
        <sz val="9.0"/>
      </rPr>
      <t xml:space="preserve">아래 사진이 그때 촬영한 것이다. </t>
    </r>
    <r>
      <rPr>
        <rFont val="Arial"/>
        <color theme="1"/>
        <sz val="9.0"/>
      </rPr>
      <t>평생 잊지 못할 아름다운 추억을 만들었다.
부자가 함께 같은 길을 간다는 것은 큰 축복이다. 미국과 유럽에서 유학할 때 외국군 장교 중 가족이 군인인 경우가 많았다. 이제야 그 이유를 알 것 같다. 육군사관학교의 선후배로서, 장교로서 느끼는 공감대는 무어라 표현할 수 없다. 많은 분야에서 관심사가 같을 수밖에 없고 대화의 소재가 풍부하다. 평생 친구가 되는 것 같다. 어떤 난관을 만나게 되더라도 서로 사랑하는 사람과 함께 한다면 넉넉히 이겨낼 수 있다. 사랑이 용기와 끈기를 기르는 것이다.</t>
    </r>
  </si>
  <si>
    <r>
      <rPr>
        <rFont val="Arial"/>
        <color theme="1"/>
        <sz val="9.0"/>
      </rPr>
      <t xml:space="preserve">직장인의 51.3％가 2018년 7월 주52시간 근무제 도입 이후 </t>
    </r>
    <r>
      <rPr>
        <rFont val="Arial"/>
        <b/>
        <color rgb="FF0000FF"/>
        <sz val="9.0"/>
      </rPr>
      <t>‘실제 여가시간이 증가했다’</t>
    </r>
    <r>
      <rPr>
        <rFont val="Arial"/>
        <color theme="1"/>
        <sz val="9.0"/>
      </rPr>
      <t xml:space="preserve">고 답한 만큼 과거에 비해 </t>
    </r>
    <r>
      <rPr>
        <rFont val="Arial"/>
        <b/>
        <color rgb="FF0000FF"/>
        <sz val="9.0"/>
      </rPr>
      <t>실제로도 근로시간이 줄어들고 있는 추세</t>
    </r>
    <r>
      <rPr>
        <rFont val="Arial"/>
        <color theme="1"/>
        <sz val="9.0"/>
      </rPr>
      <t>이다.
[img]</t>
    </r>
  </si>
  <si>
    <r>
      <rPr>
        <rFont val="Arial, sans-serif"/>
        <color rgb="FF000000"/>
        <sz val="9.0"/>
      </rPr>
      <t xml:space="preserve">51.3% 직장인, </t>
    </r>
    <r>
      <rPr>
        <rFont val="Arial, sans-serif"/>
        <color rgb="FFFF00FF"/>
        <sz val="9.0"/>
      </rPr>
      <t>주52시간 근무제 도입 후 여가시간</t>
    </r>
    <r>
      <rPr>
        <rFont val="Arial, sans-serif"/>
        <color rgb="FF000000"/>
        <sz val="9.0"/>
      </rPr>
      <t xml:space="preserve"> 증가</t>
    </r>
  </si>
  <si>
    <r>
      <rPr>
        <rFont val="Arial"/>
        <color theme="1"/>
        <sz val="9.0"/>
      </rPr>
      <t>새해가 되면 안 그래도 베스트셀러인 habit 카테고리의 습관 제품이 훨씬 많이 판매된다. 아무래도 새해는 좋은 습관을 많이 만들고, 기필코 목표를 달성할 것이라는 열정이 최대치로 뿜뿜하는 시기이기 때문이다. 그래서 우리는 습관 제품을 구매한 분들이 제품을 더 잘 사용해서 삶이 조금 더 건강해지길 바라는 마음으로 그들을 도와줄 방법을 궁리했다. 우선</t>
    </r>
    <r>
      <rPr>
        <rFont val="Arial"/>
        <b/>
        <color rgb="FF0000FF"/>
        <sz val="9.0"/>
      </rPr>
      <t xml:space="preserve"> ‘좋은 목표를 세우는 방법’과 ‘목표를 실천하고 유지하는 법’에 관련된 콘텐츠를 시리즈로 만들어 유튜브에 올렸다.</t>
    </r>
    <r>
      <rPr>
        <rFont val="Arial"/>
        <color theme="1"/>
        <sz val="9.0"/>
      </rPr>
      <t xml:space="preserve"> 동기부여를 위한 영상이니만큼 평상시 콘텐츠를 만들 때보다 훨씬 명료하고 단호한 어투로 이야기하며 최대한 다양한 예시를 보여 줬다. 그 영상은 업로드와 동시에 빠르게 관심을 받았고, 좋은 콘텐츠를 만들어 줘서 고맙다는 댓글도 많이 달렸으며, 무엇보다 습관 제품의 매출 상승으로 이어졌다. 이 영상은 여전히 조회 수가 꾸준히 오르고 있고, 특히 연말과 새해가 되면 오름폭이 훨씬 커진다. 목표를 세우고 실천하는 방법에 대한 고민이 많은 분들에게 추천하고 싶은 영상이다.
[img]</t>
    </r>
  </si>
  <si>
    <t>A:좋은 목표를 세우는 방법과 목표를 실천하고 유지하는 법 영상
B: 12-04일자 생성 결과가 더 정확하다고 판단됨</t>
  </si>
  <si>
    <r>
      <rPr>
        <rFont val="Arial"/>
        <b/>
        <color rgb="FF0000FF"/>
        <sz val="9.0"/>
      </rPr>
      <t>3주 동안 교실 안에서는 서로 높임말을 쓰기로 했어요. 실제 학생들이 서로 높임말을 쓰도록 하는 학교도 많아요. 그래서 우리 반에서도 재미 반 기대 반으로 실험했어요.</t>
    </r>
    <r>
      <rPr>
        <rFont val="Arial"/>
        <color theme="1"/>
        <sz val="9.0"/>
      </rPr>
      <t xml:space="preserve"> 그 기간 동안 학생들은 서로 높임말을 썼어요. 높임말 쓰는 실험을 마치며, 학생들은 빙 둘러앉았어요.
[img]</t>
    </r>
  </si>
  <si>
    <t>만화
B: 12-04일자 생성 결과가 더 정확하다고 판단됨</t>
  </si>
  <si>
    <r>
      <rPr>
        <rFont val="Arial"/>
        <color theme="1"/>
        <sz val="9.0"/>
      </rPr>
      <t xml:space="preserve">[img]
</t>
    </r>
    <r>
      <rPr>
        <rFont val="Arial"/>
        <b/>
        <color rgb="FF0000FF"/>
        <sz val="9.0"/>
      </rPr>
      <t>심리학자 웩슬러(Wechsler)는 지능을 목적</t>
    </r>
    <r>
      <rPr>
        <rFont val="Arial"/>
        <color theme="1"/>
        <sz val="9.0"/>
      </rPr>
      <t xml:space="preserve">에 따라 행동하고, 합리적으로 사고하며, 환경을 효과적으로 다루는 개인의 종합적 능력이라고 정의했습니다(주9. </t>
    </r>
    <r>
      <rPr>
        <rFont val="Arial"/>
        <b/>
        <color rgb="FF0000FF"/>
        <sz val="9.0"/>
      </rPr>
      <t>웩슬러 아동용 지능 검사는 언어이해, 시공간, 유동추론, 작업기억, 처리속도 지표</t>
    </r>
    <r>
      <rPr>
        <rFont val="Arial"/>
        <color theme="1"/>
        <sz val="9.0"/>
      </rPr>
      <t>로 나뉩니다.</t>
    </r>
  </si>
  <si>
    <r>
      <rPr>
        <rFont val="Arial"/>
        <b/>
        <color rgb="FF0000FF"/>
        <sz val="9.0"/>
      </rPr>
      <t>겸양도장은 결재서류의 결재란에 도장을 찍을 때 직급이 낮을수록 도장을 왼쪽으로 기울여 도장을 찍는 방식</t>
    </r>
    <r>
      <rPr>
        <rFont val="Arial"/>
        <color theme="1"/>
        <sz val="9.0"/>
      </rPr>
      <t>이다. 계장은 인감을 거의 90도로 기울여 ‘폴더 인사’하듯 찍는다. 과장은 45도, 부장은 30도로 직급이 올라갈수록 기울기는 줄어든다. 전무쯤 되면 목례하듯 15도만 기울여도 되는 게 겸양도장의 불문율이다.
이렇게 말단부터 사장까지 도장을 찍고 보면 인감도장들이 가장 왼쪽의 사장란을 향해 일제히 인사하는 모양이 된다. 조직의 위계질서가 결재란에도 반영되는 셈이다. 사인 문화권에서는 하려고 해도 할 수 없는 겸양법이다([그림 4-7]).
[img]</t>
    </r>
  </si>
  <si>
    <t>[img]
당뇨병이란 혈당 조절에 필요한 인슐린의 분비나 기능장애로 인해 고혈당이 나타나고 이로 인하여 전신의 여러 장기에 합병증을 일으키는 질환입니다.</t>
  </si>
  <si>
    <t>[img]
영희와 철수는 놀이터에서 만났는데 철수에게 냄새가 나서 영희는 함께 놀지 않았어요. 철수는 목욕을 했어요</t>
  </si>
  <si>
    <t>B: 놀이터에서 만난 영희와 철수, 목욕하는 철수</t>
  </si>
  <si>
    <t>추추는 자기 방에 들어갔어요. 제일 먼저 유치원 선생님 사진을 흉내 스피커에 대고 초록 버튼을 눌렀어요. 그러자 정말로 스피커 색깔이 알록달록하게 바뀌는 거예요. 추추는 빨간색 버튼을 누르고 말해 보았어요. “우리 추추가 세상에서 제일 멋지구나!”
정말 선생님 목소리였어요! 마치 선생님으로 변신한 것 같아서, 추추는 키득키득 웃음이 났어요. 추추는 방을 둘러보았어요. 제일 좋아하는 만화인 슈퍼 두더지와 원더 두더지 포스터가 눈에 들어왔죠.
[img]
추는 슈퍼 두더지 포스터에 흉내 스피커를 대고 버튼을 눌렀어요. 이번에도 흉내 스피커가 알록달록해졌어요. 추추는 빨간색 버튼을 꾹 누르고 말했어요.
“추추! 넌 나보다 위대한 슈퍼 두더지가 될 거야!” 이번에도 성공이에요. 슈퍼 두더지 목소리랑 똑같았어요.</t>
  </si>
  <si>
    <t>A: 흉내 스피커의 빨간 버튼을 누르고 말하는 추추 그림
B: 선생님, 슈퍼 두더지 텍스트 필요, 사진 X 그림 O</t>
  </si>
  <si>
    <t>앞 1~2</t>
  </si>
  <si>
    <t>추추는 잽싸게 자기 방으로 가서 방문 뒤에 숨었어요.
딸깍. 형이 문을 열고 나왔어요.
[img]</t>
  </si>
  <si>
    <t>A: 형 도착에 방문 뒤로 숨은 추추
B: 방문 뒤에 숨은 추추, 문 열고 나오는 형</t>
  </si>
  <si>
    <t>비문</t>
  </si>
  <si>
    <t>A: 내용이 부자연스러움</t>
  </si>
  <si>
    <t>[img]
추추가 더더를 한 번 더 부르자, 방에 있던 더더가 땅 위로 난 창문으로 고개를 쏙 내밀었어요.</t>
  </si>
  <si>
    <t>B: 추추에게 불리는 모습을 보여줍니다.(문장 수정)</t>
  </si>
  <si>
    <t>앞 6</t>
  </si>
  <si>
    <t>추추는 더더 방으로 냉큼 내려가며 말했어요.
[img]</t>
  </si>
  <si>
    <t>A:추추의 모습을 보여주는 이미지입니다. 불필요</t>
  </si>
  <si>
    <t>앞 7</t>
  </si>
  <si>
    <t>더더는 옷장 안에 있던 즉석카메라를 꺼내며 말했어요.
[img]</t>
  </si>
  <si>
    <t>B: 즉석카메라를 꺼내는 더더</t>
  </si>
  <si>
    <t>A: 가정형 문구</t>
  </si>
  <si>
    <t>앞 5~6</t>
  </si>
  <si>
    <t>갑작스러운 사장님의 선언에 놀란 직원들이 복도로 뛰쳐나왔어요. 직원들은 눈을 동그랗게 뜨고 서로 바라보다가, 모두 함박웃음을 지었어요. 혼잣말처럼 ‘만세!’ 하고 외치는 직원도 있었어요.
사장님은 땀을 삐질삐질 흘리며 손을 연신 가로저었어요.
[img]</t>
  </si>
  <si>
    <t>B: 사장님의 선언 후 복도에서 직원들, 손을 가로젓는 사장님</t>
  </si>
  <si>
    <t>A:오탈자</t>
  </si>
  <si>
    <t>더더의 말에 추추가 몸을 살짝 움직였어요. 그 순간 더더가 바닥으로 쿵 떨어지고 말았어요. 카메라에서 찰칵, 하는 소리가 났어요.
[img]</t>
  </si>
  <si>
    <t>A: 추추가 움직일 때 찍힌 사진
B: 더더가 떨어지며 찍힌 카메라</t>
  </si>
  <si>
    <t>[img]
학생들은 밀물처럼 교실 밖으로 나왔어요. 추추도 더더와 그 무리에 껴서 함께 복도를 달렸어요. 선생님은 빠져나가는 학생들을 보면서 뒤늦게 “얘들아! 돌아와!” 하고 외쳤어요. 복도를 뛰어가는 비비 형은 오랜만에 활짝 웃고 있었어요.</t>
  </si>
  <si>
    <t>B: 교실 밖으로 나가는 학생들을 보는 선생님</t>
  </si>
  <si>
    <t>A: 첫문장 불필요</t>
  </si>
  <si>
    <t>앞 13</t>
  </si>
  <si>
    <t>차르륵차르륵. 앨범을 넘기던 더더가 한 페이지에서 멈추었어요. 그 페이지에는 한 부부가 아기를 안고 있는 사진이 꽂혀 있었어요.
[img]</t>
  </si>
  <si>
    <t xml:space="preserve">A:  굴러가며 → 넘기면, 묘사한 단어 불필요
B: 더더가 굴러가며 앨범을 넘기다 → 더더가 앨범을 넘기다 </t>
  </si>
  <si>
    <t>추추도 엄마를 따라 훌쩍거렸어요. 추추네 가족은 서로 얼싸안았어요.
[img]</t>
  </si>
  <si>
    <t>B: 서로 얼싸안은 추추네 가족</t>
  </si>
  <si>
    <t>B: 그런 X</t>
  </si>
  <si>
    <t>추추는 더더네 집 앞 마당에 무엇이든 흉내 스피커를 날렵하게 파묻고 사진을 올려놓았어요.
[img]</t>
  </si>
  <si>
    <t>양치기 소년은 마을을 향해 큰 소리로 외쳤습니다.
“큰일 났어요! 늑대가 나타났어요!”
[img]</t>
  </si>
  <si>
    <t>B: 늑대 실루엣 없음, 거짓말 하는 장면</t>
  </si>
  <si>
    <t>어느 날, 남편이 시장에서 거위 한 마리를 사 왔습니다. 다음 날 거위가 알을 하나 낳았는데, 신기하게도 번쩍번쩍 빛나는 황금알이었습니다. 그 다음 날도, 그 다음 날에도 거위는 날마다 황금알을 하나씩 낳았습니다.
[img]</t>
  </si>
  <si>
    <t>B: 남편과 황금알 낳는 거위</t>
  </si>
  <si>
    <t xml:space="preserve"> A:마지막 문장 불필요</t>
  </si>
  <si>
    <t>앨리스는 ‘야호~’를 외치며 신나게 속도를 내면서 전동자전거를 즐겼어요. 앨리스가 한 바퀴 돌고 오자마자 토끼는 자전거를 홱 빼앗더니 급히 달아났어요.
[img]</t>
  </si>
  <si>
    <t>A: 신나게 전동자전거를 타는 엘리스</t>
  </si>
  <si>
    <t xml:space="preserve"> A:마지막 문장 불필요
B: 신호가 바뀌었다는 문장 불필요</t>
  </si>
  <si>
    <t xml:space="preserve"> A:X</t>
  </si>
  <si>
    <t>가까운 곳에 버섯이 수북하게 모여 있었어요. 버섯 꼭대기에는 푸른색의 커다란 쐐기벌레가 팔짱을 끼고 누워 담뱃대를 뻐끔거리고 있었지요.
[img]</t>
  </si>
  <si>
    <t>[img]
앨리스는 마트에서 어느 수박이 잘 익었는지 보려고 두드려도 보고 선명한 줄무늬가 나 있는 것으로 세심하게 고르던 엄마처럼 버섯을 찬찬히 들여다보면서 골랐어요. 그중에서 사각뿔 모양의 버섯을 선택하고는 히파티아와 함께 마음껏 뜯어서 맛을 봤지요. 오렌지, 딸기, 망고 등 다양한 맛이 났는데 맨 위 꼭짓점은 초콜릿 맛이었어요. 버섯 하나만 있어도 일주일 내내 시장 갈 필요가 없을 듯했어요. 엄마가 이 사실을 알면 굉장히 좋아할 것 같았지요.</t>
  </si>
  <si>
    <t>B: 버섯을 먹는 히파티아와 앨리스</t>
  </si>
  <si>
    <t>앨리스와 히파티아가 도착한 곳에는 화려한 꽃밭과 시원한 분수가 있는 아름다운 정원이 펼쳐져 있었어요. 정원 입구에는 하얀 장미꽃이 만발한 장미나무가 줄을 지어 있고 세 명의 정원사가 분주하게 장미를 손질하고 있었지요. 가까이 다가가 보니 나뭇가지를 치고 있는 것이 아니라 손에 붓을 들고 장미꽃에 빨간 페인트를 칠하고 있었어요.
[img]</t>
  </si>
  <si>
    <t>B: 장미 정원과 페인트로 장미 칠하는 정원사</t>
  </si>
  <si>
    <t>히파티아는 앨리스가 전동자전거 타는 것을 도와주었어요. 앨리스가 리모컨을 작동시키자 자전거가 스르르 움직이기 시작했어요.
[img]</t>
  </si>
  <si>
    <t>B: 첫 문장이 매끄럽지 않음</t>
  </si>
  <si>
    <t>[img]
앨리스는 더욱 힘을 주어 씽씽 달렸어요. 그런데 저 앞에 언니가 화난 얼굴로 서 있지 뭐예요?</t>
  </si>
  <si>
    <t>[img]
미누스는 오늘 일곱 살 생일 파티를 했어요.</t>
  </si>
  <si>
    <t>뒤 1~2</t>
  </si>
  <si>
    <t>[img]
집에 돌아오는 길에도 루시는 여전히 처량하게 생일 축하 노래를 불렀어요.
그제야 미누스는 무엇인가 감이 왔어요.</t>
  </si>
  <si>
    <t>B: 처량하게 노래부르는 루시</t>
  </si>
  <si>
    <t>그제야 미누스는 무엇인가 감이 왔어요. 루시가 이러는 것은 아마도… 아마…
“루시 루시 루시, 혹시 네 생일 파티를 하고 싶어서 그러는 거야?” 그제야 루시가 환하게 웃었어요!
[img]</t>
  </si>
  <si>
    <t>B: 그녀 X</t>
  </si>
  <si>
    <t>[img]
미누스는 나뭇잎 두 장을 뜯어서 그 위에 자기가 쓸 수 있는 가장 예쁜 글씨로 생일 초대장을 정성스럽게 썼어요.</t>
  </si>
  <si>
    <t>B: 나뭇잎 생일 초대장을 만드는 미누스</t>
  </si>
  <si>
    <t>톱시는 잠시도 가만히 있지 않았지요.
자꾸만 생일상 위에 올라가려고도 했어요.
[img]</t>
  </si>
  <si>
    <t>앞 4~5</t>
  </si>
  <si>
    <t>미누스도 천천히 동굴 안으로 들어갔어요.
동굴 안은 아침보다 더 깜깜했어요.
[img]</t>
  </si>
  <si>
    <t>1층으로 내려가자 운동장에서 뛰고 있는 진아가 보였어요. 그리고 바로 그 앞에선 남수가 뛰고 있었어요. 둘의 거리 차이는 얼마 나지 않았어요. 얼핏 보기에도 진아가 곧 남수를 잡을 수 있을 것 같았죠.
“하아, 하아. 지, 진짜, 뭐 이렇게까지…….”
[img]
잠시 멈칫하는 수정이 옆으로 경희가 쏜살같이 달려갔어요. 뒤이어 타냐도 운동장 쪽으로 달려 나갔죠. 수정이는 숨이 차서 더는 뛸 수가 없었어요. 그동안 운동을 하지 않았던 게 후회가 되었어요. 그때였어요. 저 앞에서 진아가 소리치는 목소리가 들렸어요.</t>
  </si>
  <si>
    <t>B: 짤방 이란 표현 X</t>
  </si>
  <si>
    <t>앞 2~3</t>
  </si>
  <si>
    <t>여우 아나운서가 우승 트로피를 캥거루에게 건넸어요. 트로피는 빨간 장미와 분홍 장미를 번갈아 엮어서 만든 줄넘기 모양이었죠. 이마에 땀이 송골송골 맺힌 캥거루는 싱글벙글, 코를 킁킁거리며 기쁨의 향기를 마음껏 맡았어요. 그리곤 우승 트로피를 번쩍 들어 올렸어요. 장미꽃 향기가 은은하게 숲속 무대를 감쌌어요.
토끼는 입을 헤 벌리고 그 모습을 바라봤어요. 두 눈을 보름달처럼 크게 뜨고서요. 멋진 트로피를 받은 캥거루가 너무 부러웠어요.
[img]</t>
  </si>
  <si>
    <t>B: 트로피를 받은 캥거루를 보는 토끼</t>
  </si>
  <si>
    <t>B: 여우 아나운서 모습은 없음</t>
  </si>
  <si>
    <t>남자의 말에 여자는 웃음이 났다. 그 남자를 어디서 봤는지 생각이 났다. 얼마 전 소개팅에서 보고 다시는 만나지 말아야겠다고 생각한 사람이었다. 남자는 여자의 손목을 꼭 잡으며 말했다.
“지혜 씨, 배 안 고파요? 돈가스 먹으러 가요.”
[img]</t>
  </si>
  <si>
    <t>B: 통화하는 장면 X</t>
  </si>
  <si>
    <t>김예린은 특별한 아이가 되고 싶었다. 다른 애들이 자기보다 특별해지거나 특별한 척하는 걸 견딜 수가 없었다. 다행히 김예린은 마법을 부릴 수 있었다. 김예린은 저녁마다 특별한 아이들을 찾아갔다. 잠든 아이에게 마법을 부려서 그 아이의 특별함을 가져온 다음, 내일은 특별해지지 않게 만들었다.
[img]</t>
  </si>
  <si>
    <t>준기는 건물 안에 후 숨을 불어 넣고 나서 미국을 향해 힘껏 던졌다. 학원 건물은 풍선처럼 두둥실 떠 올라서 미국을 향해 날아갔다.
[img]</t>
  </si>
  <si>
    <t>A:준기가 학원 건물을 미국으로 던지는 장면</t>
  </si>
  <si>
    <t>도현이는 귀마개를 바로 귀에 끼웠다. 집에 가니 엄마가 기다렸다는 듯이 퀴즈를 냈다. 신기하게도 귓가에서 바로 정답이 들렸다. 도현이는 자신 있게 말했다.
[img]</t>
  </si>
  <si>
    <t>B: 귀마개를 끼고 퀴즈 정답을 말하는 도현이</t>
  </si>
  <si>
    <t>A:퀴즈 솔루션이란 내용은 맞지 않음</t>
  </si>
  <si>
    <t>박윤빈에게는 ‘별명 짓는 솥단지’가 있었다. 솥단지에 밥을 짓듯이 솥 안에 누군가의 이름과 특징을 적은 종이를 넣고 한 시간쯤 끓이면 솥 안에 별명이 나타났다.
[img]</t>
  </si>
  <si>
    <t>B: 솥단지를 젓는 박윤빈</t>
  </si>
  <si>
    <t>아빠가 할머니한테 물었어요. 할머니는 내 기분은 생각도 안 하고 학교에서 있던 일을 몽땅 말했어요. 나는 너무 화가 나고 창피해서 머리 꼭대기부터 발끝까지 새빨갛게 변할 것만 같았어요. 앞으로 할머니한테는 속상한 이야기를 절대로 말하지 않을 거예요.
[img]</t>
  </si>
  <si>
    <t>A:할머니가 아빠에게 민준이 얘기를 하는 모습
B: 아빠한테 학교에서 있던 일을 말하는 할머니</t>
  </si>
  <si>
    <t>B: 할머니가 아빠한테 얘기하는 내용 생략됌</t>
  </si>
  <si>
    <t>B: X</t>
  </si>
  <si>
    <t>[img]
도보람이 내 손을 잡았어요. 두 눈을 부릅뜨고 자기를 똑바로 바라보라고 명령했어요. 그러더니 힘주어 말했어요.
“나만 믿어, 10민준.”</t>
  </si>
  <si>
    <t>A:민준이의 손을 잡고 말하며 눈이 반짝이는 도보람 그림
B: 손을 잡고 말하는 도보람과 민준</t>
  </si>
  <si>
    <t>A: 친밀한 관계를 보여주는 순간은 주관적임
B: 10민준 X, 민준 O</t>
  </si>
  <si>
    <t>[img]
“야, 10민준! 어디 가? 도보람이 여자 친구야? 손도 막 잡게?”
박병준이 큰 소리로 말하는 바람에 다른 애들이 우리 둘을 쳐다보았어요. 그 아이들</t>
  </si>
  <si>
    <t>A: 큰소리로 말하는 박병준</t>
  </si>
  <si>
    <t>[img]
도보람은 겁도 안 나는지 중학생 형들한테 막 소리쳤어요. 그중 한 명이 우리보고 커플이냐고 물었어요. 나는 유다빈을 좋아하는데 형의 말에 기분이 나빴어요. 형은 아무것도 모르면서……. 내가 화를 내야 하는데 도보람이 더 화를 냈어요.</t>
  </si>
  <si>
    <t>A: 제외(이미지와 관련된 텍스트 부족)</t>
  </si>
  <si>
    <t>떡 하나 떡집!
하나와 엄마, 아빠가 상기된 얼굴로 간판을 바라보았다. 지은 지 10년은 족히 넘은 허름한 건물이지만 가족 모두가 그토록 바라던 가게를 갖게 되었기 때문이다. 하나는 무엇보다 떡집이 살림집과 가까운 것이 좋았다. 마음만 먹으면 엄마, 아빠를 볼 수 있게 되었다. 하나가 잘 기억하지 못하는 어렸을 때부터 엄마, 아빠는 맞벌이로 늘 바빴다. 그만큼 하나는 혼자 지내는 시간이 많았고 그 시간은 점점 힘들어졌다.
[img]</t>
  </si>
  <si>
    <t>앞 1
뒤 1</t>
  </si>
  <si>
    <t>“야! 오하나!”
[img]
아빠가 하나를 보고 목소리를 높였다. 하나는 움찔 놀라 둘에게서 한걸음 떨어졌다.</t>
  </si>
  <si>
    <t>A:아빠 부름에 놀란 하나</t>
  </si>
  <si>
    <t>할머니가 물기 머금은 머리카락을 수건에 대고 툭툭 털면서 소파에 앉았다. 하나도 얼른 할머니를 뒤따라가 맞은편 소파에 앉았다. 그러고는 가져온 떡을 탁자 위에 올려놓았다.
[img]</t>
  </si>
  <si>
    <t>A:소파에 앉아 머리를 수건으로 닦는 할머니와 하나</t>
  </si>
  <si>
    <t>[img]
아빠가 집에 들어서자마자 하나를 껴안았다.
하나가 간신히 아빠 품에서 빠져나와 말했다. 아빠의 술 냄새가 고약했다.</t>
  </si>
  <si>
    <t>누군가 반갑게 계인이를 부르는 소리에 하나가 고개를 돌렸다. 지수였다. 볼 때마다 얼굴을 구기고 있던 지수가 맞나 싶을 정도로 환하게 웃으며 계인이를 보고 손을 흔들었다. 그리고 짝인 하나와는 말 한마디 제대로 나누지 못하는 계인이는 지수를 향해 어서 오라고 손짓을 하고 있었다. 정말 어이없는 한 쌍이었다. 지수가 쌩하니 하나 앞을 지나 계인이 옆에 가서 앉았다. 둘은 이내 시시덕대며 밥을 먹기 시작했다.
[img]</t>
  </si>
  <si>
    <t>A: 식판을 들고 있는 계인과 인사하는 지수
B: 인사하는 계인과 지수</t>
  </si>
  <si>
    <t>B: 밥 먹는 장면 X 인사하는 장면 O</t>
  </si>
  <si>
    <t>치매가 발생하는 질환에는 정상압수두증(NPH)과 만성경막하혈종이 있습니다. 뇌압이 180mmHg 이하고 만성적으로 수두증이 진행되면 정신 기능에 이상이 생기는데 이때 백질 부위가 압박받아 치매가 진행됩니다. 반면, 만성경막하혈종에서는 대뇌반구가 압박받아 치매가 발생합니다.
정상압수두증: 뇌척수액의 흡수경로 폐쇄 또는 이상으로 뇌척수핵이 축적되어 뇌실이 확장되는 병변, 만성경막하혈종: 뇌를 싸고 있는 뇌막 중의 하나인 경막 밑으로 피가 서서히 고이는 병변
[img]</t>
  </si>
  <si>
    <t>타우단백질이 오히려 알츠하이머와 연관이 더 깊다는 사실을 발견했다고 합니다. 따라서 앞으로는 타우단백질에 관련한 내용 연구가 더욱 진행될 것이라고 보고 있습니다. 미국 샌프란시스코 캘리포니아대학 기억 및 노화 센터 연구팀이 발표한 PET 사진 결과를 보면 이를 더 잘 알 수 있습니다. 아밀로이드베타단백질을 측정할 때보다 타우단백질 축적량을 측정했을 때 더 정확하게 알츠하이머 치매를 예측할 수 있었다는 사실입니다. 이를 입증하려면 앞으로도 많은 근거와 내용이 필요하겠지만, 그동안 주로 연구해 왔던 아밀로이드베타가 아닌 타우단백질의 주 병변 논리로 바뀌었다는 것은 놀라운 일이라 볼 수 있습니다.
[img]</t>
  </si>
  <si>
    <t>왼쪽 해골은 피리를 불고 그 옆의 세 해골은 즐겁게 춤을 춘다. 오른쪽 해골은 다른 이들과 다르게 아직 살이 좀 남아 있고, 내장이 흘러나와 좀 보기 흉하다. 음악 소리와 춤추는 소리에 무덤에 누워 있던 해골 하나가 깨어나고 있다. 이 해골의 몸을 뱀이 감는 걸 보니 다른 해골보다 죄가 많은 듯하다.
[img]</t>
  </si>
  <si>
    <t>음반 시장 진출 당시 아마존의 실적은 극히 저조했다. 1995~2003년에 30억 달러의 누적 손실이 발생했다. 2003년 이후 MS 확대 전략이 콘텐츠 수입 증가로 결실을 맺으면서 가파른 이익 증가를 경험했다. 온라인 유통 시장으로 진출을 본격화한 2012년 이후 다시 순손실로 돌아섰다. 하지만 주가는 지속적인 상승세를 기록했다. 12MF PER 100배를 상회하는 경이적인 밸류에이션을 보였다. 이는 아마존 전략에 대한 신뢰 때문이다. 이미 2000년대에 동일한 성공 방정식을 증명했기 때문이다.
[img]</t>
  </si>
  <si>
    <t>[img]
초기에 구조 변형이 시도된 활성 물질인 몰핀, 퀴닌, 아트로핀, 코카인 등의 경우에는 이들의 정확한 구조가 알려지기 전에 유도체가 먼저 합성되기 시작했다. 처음에는 에스터화, 수산화, 산화, 환원 등의 방법으로 있으리라 예상되는 작용기의 구조를 변화시킨 단순한 유도체들이 합성되었다. 이후 이들의 정확한 구조가 밝혀지고, 유도체의 작용기에 의한 물리 화학적 성질의 중요성이 인식됨에 따라, 20세기 후반에는 유도체 합성이 매우 정교해졌으며, 체내 약물 분포 및 수송까지 최적화할 수 있게 되었다. 이러한 구조 변형은 약의 친수성/친유성 조절을 통한 생체막 투과성 개선, 분자 구조나 전하 분포 변형을 통한 작용 지점에서의 약효 개선 등을 포함하게 되었다.</t>
  </si>
  <si>
    <t>주변세포들로는 먼저 새로운 혈관생성에 관련된 혈관내피세포와 혈관주피세포(pericyte)를 들 수가 있다. 이들 세포들은 암세포증식에 필수적인 산소와 영양분을 공급하는 새로운 혈관들을 생성하는 세포들이다. 종양내 혈관은 “혈관신생 스위치(angiogenic switch)”에 의해 생성되고 이러한 혈관들을 구성하는 혈관내피세포들은 정상조직 혈관내피세포들과 다를 것으로 예상이 된다. 왜냐하면 종양혈관들은 비정상적인 혈관구조, 혈액누출 등 정상 혈관들과 다른 점들이 많기 때문이다
[img]</t>
  </si>
  <si>
    <t>금속 중에는 수소를 흡수하는 성질을 지닌 것이 많다. 이 성질을 이용해 합금으로 만든 것이 수소저장합금으로, 수소를 가역적으로 흡장하고 방출할 수 있다. 수소저장합금은 자신의 부피의 1,000배나 되는 수소를 흡장할 수 있다.
[img]</t>
  </si>
  <si>
    <t>리튬염은 리튬이온의 최초 공급원이다. 현재 주로 쓰이는 리튬염은 육플루오르화인산리튬(LiPF₆)이다. 육플루오르화인산리튬(LiPF₆)을 많이 쓰는 이유는 이온전도도가 높고 전기화학적으로 안정된 데다 제조비용이 저렴하기 때문이다. 또한 질 좋은 전극 피막을 만들어내며, 분화해서 생기는 플루오르이온이 집전체인 알루미늄박의 부식을 방지하는 기능도 한다. 육플루오르화인산리튬(LiPF₆)의 단점은 열에 관한 안정성이 낮다는 점으로, 이런 단점 때문에 고온 환경에서 사용하기에는 적합하지 않다.
[img]</t>
  </si>
  <si>
    <t>[img]
벽에 휴지심을 테이프로 붙여 고정합니다. 휴지심 높이는 아이의 키에 맞게 조절합니다.</t>
  </si>
  <si>
    <t>[img]
바구니에 아이가 좋아하는 장난감을 넣고 끈이나 고무줄로 둘러서 거미줄처럼 만듭니다. 엄마가 끈이나 줄에 걸리지 않게 장난감을 빼는 모습을 충분히 보여준 후에 아이가 스스로 뺄 수 있게 도와줍니다.</t>
  </si>
  <si>
    <t>A:고무줄이 감긴 아이 장난감 바구니</t>
  </si>
  <si>
    <t>“어느 날 페니키아의 천연소다 무역상이 오늘날 이스라엘 영내를 흐르고 있는 베루스(Belus river) 강변에 이르렀다. 그는 식사를 준비하기 위해 솥을 받쳐놓을 돌을 찾았다. 끝내 마땅한 돌을 찾지 못해 가지고 있던 소다 덩어리 위에 솥을 얹어놓고 불을 지폈다. 가열된 소다 덩어리가 강변의 흰 모래와 혼합되자 투명한 액체가 흘러나왔다.”이 액체의 정체는 유리였다.
[img]</t>
  </si>
  <si>
    <t>B: 솥 아래 흘러내리는 투명한 액체</t>
  </si>
  <si>
    <t>인간의 뇌를 구성하는 뉴런의 모습입니다. 인간의 뇌에는 대략 1,000억 개의 뉴런이 자리 잡고 있는 것으로 추정되고 있습니다. 이러한 뉴런은 각각 100개~1,000개의 다른 뉴런들과 연결되어 서로 자극과 흥분을 전달하며 자극에 대한 인간의 반응을 이끌어냅니다. 하나의 뉴런은 그림과 같이 긴 모양인데 양쪽 끝에 각각 수상돌기와 축삭돌기라는 것이 있습니다. 수상돌기에 전해진 자극과 흥분을 축삭돌기가 전달하고 또 다른 뉴런의 수상돌기가 다시 이 자극과 흥분을 이어 받아 축삭돌기에 전해주고 또 다른 뉴런의 수상돌기가 자극과 흥분을 받아 같은 방식으로 계속 연결하여 결국 자극에 대한 반응을 이끌어내는 방식입니다. 이때 한 뉴런의 축삭돌기와 다른 뉴런의 수상돌기가 연결되는 부분은 시냅스라고 합니다.
[img]</t>
  </si>
  <si>
    <t>의사들은 이것을 ‘병기’라고 이야기하는데, TNM(Tumor, Node and Metastasis Classification) 분류라는 국제적 분류법을 통해 이를 결정한다. T인자는 암 조직의 침윤 정도로 정하고, N인자는 위 주변에 분포하는 림프절 전이의 개수, M은 복막, 멀리 있는 림프절(원격 림프절), 간, 폐, 난소, 뼈 등에 위암 세포 존재 여부로 정한다. 위암의 병기
는 TNM을 종합하여 1기부터 4기로 나누며, 병기가 높을 수로 병의 예후가 좋지 않다는 것을 의미한다.
[img]</t>
  </si>
  <si>
    <t>위 절제술 방법에 따라 남아 있는 식도 및 장과 연결하는 방법이 정해진다. 원위부 위 절제술을 시행한 경우에는 잘린 위를 십이지장과 연결하는 방법과 소장과 연결하는 방법이 있다. 이때 십이지장과 연결하는 방법을 ‘위-십이지장 문합법’이라고 하고, 소장과 연결하는 방법을 ‘위-소장 문합법’이라고 한다. 수술 기록지에는 각각 Billroth Ⅰ, Billroth Ⅱ이라고 작성되어 있다.
[img]</t>
  </si>
  <si>
    <t>아래쪽이 물리적인 사물의 세계에 가깝고 위로 갈수록 추상도가 높은 소프트웨어의 영역이다. 최상층에 위치한 것이 영국의 암임을 알 수 있을 것이다. 상류에서 하류로 바통이 넘어가면서 반도체 칩의 부가가치가 쌓여간다.
[img]</t>
  </si>
  <si>
    <t>A:반도체 생산 구조
B: 제외(이미지와 관련된 텍스트 부족)</t>
  </si>
  <si>
    <t>미국 바이오 산업의 현황을 한눈에 볼 수 있는 아크 인베스트먼트(ARK Investment) ETF 중 하나인 ARKG ETF(ARK Genomic Revolution ETF) 차트다. 차트를 보면 2019년부터 주가가 급상승하고 있으며, 특히 거래량은 2020년 이후 급격히 상승하기 시작해 2021년 초반에 정점을 찍었다.
[img]</t>
  </si>
  <si>
    <t>1958년 조슈아 레더버그(Joshua Lederberg)는 세균들이 유전 물질을 서로 교환하는 현상을 발견한 공로로 33살의 나이에 노벨생리의학상을 수상했으며, 이후 재조합 DNA 기술에 관한 연구 업적을 남겼다. 유전자 재조합 DNA 기술은 두 생물체의 DNA를 서로 연결하는 기술로, 대장균과 인간 DNA를 재조합하는 것을 예로 들어 설명해보겠다. 대장균은 원핵생물로 세포 안에 핵이 없는 세포질로만 이루어져 있는데, 그 세포질 안에는 염색체와 작은 원형 고리 모양의 플라스미드(plasmids)가 있다. 이 플라스미드를 추출해낸 후 인간의 세포에서 우리가 생산해내고자 하는 단백질의 원형인 DNA도 제한 효소(절단 효소)로 추출해낸다. 이렇게 추출해낸 인간 DNA를 대장균의 플라스미드에 삽입한 다음 대장균 안에 다시 넣어주면 앞 단의 큰 과정은 마무리된다.
[img]
여기서 그치지 않고 오래전부터 활발하게 일어나고 있는 오픈 이노베이션(open innovation, 바이오 제약 회사들 간의 기술 협업)은 기술의 발전을 급속도로 촉진시켰다. 제한 효소를 연구하던 허버트 보이어(Herbert W. Boyer) 교수와 박테리아의 플라스미드를 연구하던 스탠리 코헨(Stanley Cohen) 교수는 서로의 연구 결과가 합쳐지면 세상에 없던 결과물을 만들어낼 수 있다는 것을 직감했다. 그렇게 공동 연구를 하며 이종 간 DNA 결합을 통한 인슐린 생산이라는 획기적인 치료제를 개발할 수 있었던 것이다. 이는 오픈 이노베이션의 위력을 여실히 보여주는 좋은 예라고 볼 수 있으며, 오픈 이노베이션에 관한 이야기는 뒤에서 다시 이어가기로 하겠다. 대장균은 번식력이 좋기 때문에 짧은 시간 안에 우리가 만든 형질 전환된 재조합 플라스미드의 클론(유전적으로 동일한 세포군)을 빠른 속도로 생산해낸다. 이렇게 세포 분열되어 만들어진 인간의 DNA는 mRNA라는 중간 과정을 거쳐 단백질 치료제를 생산하게 된다. 레진을 사용해 순수하게 단백질만 추출해내는 정제 과정을 거치면 환자들의 약으로 판매될 수 있다. 현재 우리가 알고 있는 대부분의 표적 치료제, 즉 단백질 치료제는 위와 비슷한 공정을 거쳐 생산되는데, 정교한 유전자 조작과 까다로운 생산 공정이 특징이다. 세계 최초의 바이오 회사인 제넨텍이 유전자 재조합 기술을 이용해서 당뇨병 환자를 위한 인슐린을 세계 최초로 생산했다. 그전까지만 해도 인슐린 호르몬을 돼지의 췌장에서 추출하다 보니 생산량이 제한적일 수밖에 없었다. 현재 당뇨병 환자는 지속적으로 증가하는 추세이며 혈당 측정 센서, 인슐린 펌프 등 관련 시장도 동반해 확장하고 있다. 재조합 DNA 기술이 목숨을 위태롭게 하는 위험한 질병을 관리 가능한 질병으로 바꾸어 인류의 건강을 지켜내고 있다.</t>
  </si>
  <si>
    <t>앞 1
뒤 1~2</t>
  </si>
  <si>
    <t>NGS라는 개념을 이해하기 위해서는 DNA의 구조를 개략적으로 알고 넘어갈 필요가 있다. 우리 몸은 수많은 세포로 이루어져 있는데 모두 같은 DNA를 공유하고 있다. 아빠, 엄마에게 물려받은 46개의 염색체 속에 DNA가 들어있고, 46개의 염색체는 다시 30억 개의 염기로 이루어져 있다. 사람마다 생긴 모습이 전부 다르듯이 30억 개의 염기 순서도 완전히 똑같지 않고 개인별로 차이가 있다. 이러한 차이가 개인별 특성을 나타내며, 특히 질병의 유전 병인으로 작용할 수 있기 때문에 맞춤 치료를 위해서는 이러한 DNA 정보가 반드시 필요하다. 최근 면역 치료제를 암 환자에게 처방할 때 같은 적응증(어떤 약에 의해 치료가 기대되는 병)의 모든 환자에게 동일한 치료제를 처방하는 것이 아니라 바이오마커(biomarker, 몸속 변화를 알아낼 수 있는 지표)의 유무에 따라 처방을 달리하게 되는데, 이때 바이오마커의 존재를 확인하기 위해 바로 NGS를 사용한다. 먼저 환자의 암세포 조직 샘플을 확보해 세포 안에 있는 DNA만을 추출한다. 이렇게 추출한 DNA를 차세대 염기 서열 분석기에 넣고 잘게 절단해 절편을 만든 후 이미 잘 알려진 참조 유전자 서열에 배치시키면, 절편들은 자신들의 유전자 서열과 공유 서열이 많은 절편끼리 정렬한다. 이 결과물을 컴퓨터로 분석해 개체변이(개인별 염기 차이)에 관한 정보를 획득하게 된다.
[img]
암 치료 과정에서 표적 치료제가 많이 처방되고 있지만 이는 위에서 설명한 대로 NGS에 의한 개인 염기 서열 분석이 적시에 이루어질 수 있다는 가정하에 성립하는 치료 방법이다. 쉽게 말하면 표적 치료제는 특정 암 치료제라 하더라도 그 암의 모든 환자를 대상으로 하는 경우는 드물다. 예를 들어 폐암인 경우 특정 DNA에 같은 돌연변이를 갖는 환자들만을 대상으로 한 치료제가 만들어지고 있는 것이다. 그러니 환자별로 NGS에 의한 단일 염기 다형성, 즉 개인 간 염기차인 SNP(Single Nucleotide Polymorphism, 단일 염기 변형)의 진단이 함께 이루어져야 정확한 치료제 사용이 가능해진다. 이러한 DNA 염기 서열 결정 개념은 오래전에 정립되었다. 프레더릭 생어(Frederick Sanger) 교수는 단백질의 아미노산 서열을 분석하는 방법을 개발해 호르몬 인슐린이 아미노산 51개로 구성되었음을 밝혀냄으로써 1958년 노벨화학상을 받았고, 이후 DNA와 RNA의 염기 서열을 해독하는 방법을 고안해 다시 한번 노벨화학상을 수상했다. 이처럼 NGS 기술은 이미 준비되어있는 상태였고, 이 기술을 사용해 2003년 인간 게놈 프로젝트(NGS로 사람의 30억 개 염기 서열 전체를 해독)를 완성하게 된 것이다. 문제는 시간과 비용이었다. 한 사람의 인간 게놈을 해독하는 데 13년이라는 시간과 30억 달러의 비용이 소요되는 국가 프로젝트인 만큼, 연구 기관에서 치료제 개발을 목표로 수행하기는 사실상 불가능했다. 하지만 2010년 이후 NGS가 개발되면서 유전자 서열 변화에 따른 유전자의 기능이 빠른 속도로 밝혀지게 되었다. 이렇게 NGS의 등장은 연구자들의 시간과 비용을 크게 줄여주는 것은 물론 그동안 연구할 엄두조차 내지 못했던 다양한 연구 과제들을 수행하게 해 혁신적인 성과물을 만들어내는 데 기여하고 있다. 이러한 연구 성과물들은 또 다른 연구 아이디어로 이어지게 되는데, 사람의 유전자 분석은 물론 마이크로바이옴(microbiome, 인체에 사는 세균, 바이러스 등 각종 미생물을 총칭)의 유전체 분석 등 전체 바이오 산업 혁신의 원동력으로 작용했다. 2010년 이후 암과 희귀 유전병을 적응증으로 하는 유전자세포 치료제 개발이 본격적으로 탄력을 받아 진행 중이다. NGS는 현재 진행되고 있는 바이오 혁신이 장기적인 것임을 입증하는 강력한 증거다.</t>
  </si>
  <si>
    <t>[img]
4개의 염기로 구성되어 서로 규칙성을 갖고 상보적으로 결합(A는 T와, G는 C와 짝을 이루어 결합하는데 이것을 상보적인 결합이라 한다)되어있는 구조로, 염기끼리 모두 화학적으로 결합되어있다. 이들 A(아데닌), T(티민), G(구아닌), C(시토신)를 염기라 하는데, 이러한 염기가 세포마다 46개의 염색체에 30억 개가 나열되어있어, 이들의 순서를 빠르게 알아내는 기술이 바로 NGS다. 다시 책으로 비유하자면 DNA라는 책이 네 글자(A, T, G, C)로 쓰여 있는데, 1페이지에 A(아데닌)가 자리를 잡으면 2페이지에는 반드시 T(티민)가, 반대로 T가 오면 다른 페이지에는 반드시 A가 와야 한다는 규칙성이 존재한다는 점이 조금 다를 뿐이다.</t>
  </si>
  <si>
    <t>A: 12-04일자 생성 결과가 더 정확하다고 판단됨.
B: DNA 염색체 구조</t>
  </si>
  <si>
    <t>〈최후의 만찬〉은 가로 길이가 880㎝, 세로 길이 460㎝의 거대한 벽화입니다. 다빈치는 마치 건축물을 설계하듯이 그림을 그렸습니다. 식당에서 실제로 식사하는 사람들의 눈높이를 고려해서 이 벽화를 바라볼 때 식탁과 천장을 우러러보도록 그려놓았습니다. 원근법과 황금비를 치밀하게 계산해서 말이죠. 식당의 넓은 벽면을 36개의 칸으로 나누어 구획하고 선 원근법에 맞추어 화면 속에 창을 그려 넣었습니다. 선 원근법은 사물의 멀고 가까움을 표현하기 위해 천장의 평행선들이 한 점에서 만나도록 그리는데, 이 점을 ‘소실점’이라 부릅니다. 이 그림에서는 그리스도의 이마 부근이 소실점입니다. 그 덕분에 식당의 실제 공간이 연장되어 마치 식당 안에 작은 다락방이 있어 그리스도와 열두 제자가 식사를 하고 있는 중인 것처럼 보입니다. 〈최후의 만찬〉이 완성된 후 이 식당에서 식사를 하는 수도사들은 그리스도와 함께 식탁을 나누고 있는 것처럼 느끼며 식사를 했을 것 같습니다.
[img]</t>
  </si>
  <si>
    <t>B: 다빈치의 벽화 '최후의 만찬' 속 원근법과 황금비</t>
  </si>
  <si>
    <t>B: 작은 다락방이 있는 것처럼 표현하지 않았음</t>
  </si>
  <si>
    <t>‘좌표’와 ‘좌표공간’이라는 개념을 만들었습니다. 기준점 O를 지나는 ‘x축’이라고 부르는 수평선과 ‘y축’이라고 부르는 수직선을 그려서 좌표평면을 만듭니다. 그러면 2차원 평면 위에 있는 모든 점은 y축으로부터 떨어진 수직거리 x와 x축으로부터 떨어진 수직거리 y를 순서쌍으로 적은 (x, y)로 나타낼 수 있습니다. 다음 그림에서 점 A는 (2, 3), 점 B는 (−4, −2.5)라고 나타낼 수 있습니다.
[img]</t>
  </si>
  <si>
    <t>A:A와 B의 좌표 그래프</t>
  </si>
  <si>
    <t>사방 수십 킬로미터가 시끄럽게 우는 귀뚜라미들로 뒤덮여 있다고 가정해 보지요. 그리고 어느 순간 귀뚜라미들이 동시에 울음을 그쳤다고 합시다. 그러면 바로 옆 귀뚜라미들의 울음소리는 즉각 들리지 않을 것입니다. 그런데 소리는 상온에서 초속 340m의 속도로 전달됩니다. 따라서 1초 후에는 340m 밖에 있는 귀뚜라미들의 울음소리가 들릴 것입니다. 마찬가지로 2초 후에는 680m 밖에 있었던 귀뚜라미들의 2초 전 울음소리를 듣게 되겠지요. 100초 후에 들리는 소리는 1분 40초 전에 우리를 중심으로 34㎞ 반지름의 원을 그리는 위치에 있었던 귀뚜라미들의 소리일 것입니다. 현재의 울음소리가 아니지요. 물론 그 정도 거리라면 특수한 보청기가 필요할 것입니다. 펜지어스와 윌슨은 미약한 파장을 감지하기 위해 위성 안테나라는 보청기를 사용했습니다. 최후산란면의 거리는 우주가 팽창함에 따라 계속 멀어지고 우주배경복사파를 감지하기는 더욱 어려워질 것입니다.
[img]</t>
  </si>
  <si>
    <t>왼쪽 두 그림은 코비와 WMAP가 측정한 우주배경복사의 온도 분포도입니다. 그림에서 보듯이 왼쪽 6,000화소의 코비의 것에 비해 오른쪽 300만 화소의 WMAP지도는 500배나 더 높은 해상도를 보여 주고 있습니다(세 번째 그림은 유럽의 항공우주국 ESA에서 발사해 2009~2013년 활동한 플랑크탐사선의 결과인데 더욱 높은 해상도를 보여 주고 있습니다.
[img]</t>
  </si>
  <si>
    <t>코비탐사선 관측 데이터로부터 얻어진 우주배경복사의 파장분포곡선입니다. 그림이 보여 주는 파장 분포는 온도가 2.725K인 물체(흑체)가 방출하는 곡선입니다. 이 관측 곡선의 데이터값을 플랑크의 흑체복사 이론값과 비교해 보면 오차막대를 표시하기도 어려울 만큼 정확히 일치합니다. 이는 코비가 측정한 빛 파장이 별 등의 여러 천체에서 나온 것이 아니라, 우주 공간의 바탕에서 비롯된 배경복사임을 말해 주는 명백한 증거입니다.
[img]</t>
  </si>
  <si>
    <t>B: 코비탐사선이 관측한 우주배경복사의 파장분포곡선</t>
  </si>
  <si>
    <t>수소의 스펙트럼에 나타나는 선들의 위치를 알아맞히는 간단한 수학식을 찾아냈습니다. 이론 없이 우연히 발견한 이 식의 n이라는 값에 정수 3, 4, 5를 대입하면 정확히 수소의 스펙트럼선의 파장값이 됩니다.
[img]</t>
  </si>
  <si>
    <t>A:수소 스펙트럼 그래프</t>
  </si>
  <si>
    <t>B: 수학식 X</t>
  </si>
  <si>
    <t>각기 다른 속도로 이동하는 여러 개의 파동들이 적절한 조건에서 서로 합성되면 일종의 맥놀이 현상이 일어나면서 파동묶음(wave packet)이 출현합니다. 즉, 이 파동묶음이 좁은 공간에 몰려 있으면 착시효과가 나타나 입자처럼 보인다고 해석했지요. 따라서 전자를 여러 개의 파동함수로 나타내는 것이 이상한 일이 전혀 아니라고 보았습니다.
[img]</t>
  </si>
  <si>
    <t>앞 4</t>
  </si>
  <si>
    <t>힘의 강도와 상호작용 에너지의 상관관계를 나타낸 그림입니다. 그림에서 보듯이 높은 에너지에서는 표준모형의 세 가지 힘이 한 점으로 모아져 같아집니다.
[img]</t>
  </si>
  <si>
    <t>할로겐 원소는 주기율표에서 17족에 위치하고 있습니다. 플루오린(F), 염소(Cl), 브로민(Br), 아이오딘(I), 아스타틴(At), 테네신(Ts)이 여기에 속해 있어요. 할로겐 원소는 수소와 결합하여 할로겐화수소를 형성하고, 할로겐화수소 화합물은 물에 녹아 산성을 나타냅니다. 알칼리금속이 물과 격렬하게 반응하여 수소 기체를 발생시키고 수용액은 알칼리금속 양(+)이온으로 인해 염기성을 띠는 것과 반대죠
[img]</t>
  </si>
  <si>
    <t>B: 주기율표 17족에 위치한 할로겐 원소</t>
  </si>
  <si>
    <t>B: 반응 과정 X</t>
  </si>
  <si>
    <t>[img]
스페인과 오스트리아의 합스부르크 가문은 여전히 거대한 영토를 보유하고 있지만 오늘날 독일이 있어야 할 지역은 바바리아(바이에른), 브란덴부르크 백작령, 작센공국 정도가 작은 나라 규모를 이루고 있을 뿐 그 밖에는 지도에 표시하기 어려울 정도의 작은 나라들로 나누어지고 말았다. 프랑스와 영국은 신성로마제국이 다시 통합될 것을 막기 위해 이 작은 영방국가들과 개별적인 외교관계를 맺고 교묘히 이간질도 시켜 가며 통일을 방해했다.</t>
  </si>
  <si>
    <t>A:독일 영토 분할 지도</t>
  </si>
  <si>
    <t>영국의 국기인 유니언 잭이 이 복잡한 나라의 구성을 잘 보여 준다. 먼저 스코틀랜드와 잉글랜드가 합쳐지면서 두 왕국의 국기가 포개졌고, 여기에 다시 아일랜드 깃발이 추가되면서 오늘날의 모습이 되었다. 정리하면 이렇다. 영국은 ‘유나이티드 킹덤’이다. 영국 사람은 ‘브리티시’다.
[img]</t>
  </si>
  <si>
    <t>B: 12-04일자 생성 결과가 더 정확하다고 판단됨.</t>
  </si>
  <si>
    <t>흑태자 쪽은 대가 끊어졌고, 클래런스 공작 쪽도 아들 없이 딸만 남았다. 헨리 6세가 통치가 어려운 상태라면 1대 요크 공작의 후손이며 모계로 클래런스 공작과 연결되는 요크 공작 리처드가 왕실 어른으로서 섭정하는 것이 당연했다. 하지만 리처드는 섭정에 그치지 않고 헨리 6세를 몰아내고 스스로 왕이 되려 했다. 이로써 요크 가문과 랭커스터 가문의 내전이 시작되었다. 두 집안 모두 잉글랜드 왕실의 상징인 장미를 문장으로 사용했기 때문에(요크 가문은 백장미, 랭커스터 가문은 흑장미) 이 전쟁을 ‘장미전쟁’이라 부른다(1455)
[img]</t>
  </si>
  <si>
    <t>55킬로그램인 사람이 15킬로그램의 자전거를 타고 시속 20킬로미터로 가는데, 30킬로그램의 짐을 자전거에 살짝 올린다고 생각해 보자. 짐을 올리기 전까지 운동량은 70킬로그램에 시속 20킬로미터를 곱한 값(70㎏⋅20km/h)이다. 즉, 1,400㎏⋅km/h(1400킬로그램 킬로미터 매 시간)이다. 그런데 운동량이 0인(30㎏⋅0km/h) 짐이 자전거와 함께 움직이는 순간 100킬로그램의 움직이는 물체로 바뀐다. 그러면서 운동량이 시속 14킬로미터로 달리는 100킬로그램짜리 덩어리로 바뀐다. 이는 짐이 자전거와 운동이 같아지는 과정에서 마찰력이라는 힘이 작용해 자전거의 운동량을 빼앗아 나타난 결과로 볼 수 있다. 다시 말해 자전거의 운동량 일부가 짐의 운동량으로 바뀌었다고 생각할 수 있다.
[img]</t>
  </si>
  <si>
    <t>가속도를 y, 힘을 x라고 하면 가속도가 힘과 비례한다는 식은 y=ax라고 쓸 수 있다. a는 비례상수다.
[img]</t>
  </si>
  <si>
    <t>개머리판이 어깨에 가하는 충격력을 시간에 따라 나타낸 것으로 S₁은 어깨 패드가 없을 때 어깨에 가해지는 충격량을, S₂는 어깨 패드가 있을 때 어깨에 가해지는 충격량을 나타낸다. 두 충격량은 같지만 순간 가해지는 최대 힘은 S₂에서 더 줄어든다.
[img]</t>
  </si>
  <si>
    <t>지구의 중력은 질량이 있는 물체를 땅 밑으로 잡아당기므로 땅과 물체 사이에는 수직항력이 작용한다. 여기에 땅과 물체 사이에 마찰계수를 곱한 만큼 마찰력이 생긴다. 두 면이 붙어 함께 움직이면 정지마찰력이 작용한다. 정지마찰력은 외부에서 가하는 힘의 크기만큼 두 물체에 작용한다. 그러므로 외부의 힘과 같은 크기로 나타난다.
[img]</t>
  </si>
  <si>
    <t>뢰머는 빛의 속도를 둘러싼 수수께끼를 풀기 위해 천체 운동, 특히 목성의 위성 중 하나인 ‘이오’의 움직임을 이용했다. 이오는 월식, 일식과 마찬가지로 목성이 이오와 지구 사이에 들어가 이오를 가리는 ‘개기식’을 일으킨다고 알려져 있었다. 뢰머는 매 계절마다 개기식이 시작되는 시간을 재보았는데, 그 결과 시작 시각이 태양 주위를 공전하는 지구의 위치에 따라 다르다는 사실을 발견할 수 있었다.
[img]
지구가 위치 B에 있었던 계절을 기준으로 하면, B에서 ¼바퀴 떨어진 A에서는 개기식이 11분 빨리 시작되고, 반대 방향으로 ¼바퀴 떨어진 C에서는 11분 늦게 시작했다. 뢰머는 이 현상이 ‘개기식이 시작된 순간의 빛이 지구에 도착하는 데 시간 차이가 발생하기 때문’이라고 생각했다. 즉 A지점과 C지점의 시간 격차 11 + 11 = 22분은 빛이 A에서 C로 이동하는 데 필요한 시간이라고 생각한 것이다. 이처럼 생각하면 나머지는 단순한 계산 문제에 불과하다. 당시 이미 지구의 공전 궤도 반경이 밝혀진 상태였기 때문에 이를 토대로 뢰머는 빛의 속도를 ‘초속 21만 ㎞’라고 계산했다.</t>
  </si>
  <si>
    <t xml:space="preserve"> A:계절에 따라 다른 이오의 개기식 실험 그림</t>
  </si>
  <si>
    <t>우주선의 속도를 광속의 80%, 즉 ‘0.8c’라고 하면 그림에 나타냈듯이 우주선 안의 1초가 ‘지구에서는 1.67초’이고, 반대로 ‘지구의 1초는 우주선 안에서는 0.6초’에 지나지 않는다. 햇수로 바꿔 말하면 지구상에서의 1년은 우주선 안에서는 0.6년, 즉 7개월 정도가 되는 셈이다.
[img]</t>
  </si>
  <si>
    <t>B: 계산식</t>
  </si>
  <si>
    <t>앞 1~2
뒤 1</t>
  </si>
  <si>
    <t>고속 비행하는 입자를 충돌시키거나 해서 진공의 한 점에 고에너지를 집중시키면 입자와 그 반입자가 쌍으로 탄생한다. 이를 ‘쌍생성’이라고 하는데, ‘E=mc²’이 구현되면서 에너지 E에서 질량(물질) m이 만들어지는 현상이다. 반대로 반입자가 입자를 만나면 양쪽 모두 소멸해 2개의 광자가 된다. 이를 ‘쌍소멸’이라고 한다. 쌍소멸 역시 ‘E=mc²’에 따른 반응이며 ‘질량 m이 효율적으로 에너지 E로 전환’되는 과정이라고 알려져 있다. 전자와 반전자의 쌍소멸 시 생성된 광자 1개는 전자 1개의 질량과 동등한 에너지를 가지게 되는데, 이 에너지양이 511Kev(킬로일렉트론볼트)나 된다. 이것은 굉장한 고에너지 빛으로 고에너지 X선(γ선) 부류에 들어간다.
[img]
은하계 중심 방향을 관측하면 매초 1㎡당 광자 10억 개 분량에 해당하는 γ선이 관측된다. 이러한 사실로 미루어 볼 때, 은하계에서는 매초 100억 톤의 양전자가 소멸하고 있음을 알 수 있다. 끝을 알 수 없는 우주의 크기가 피부로 느껴지는 대목이다.</t>
  </si>
  <si>
    <t>B: 쌍소멸이 일어나는 그림</t>
  </si>
  <si>
    <t>검색 엔진에서는 ‘어느 정도의 검색 결과를 표시해야 좋은 검색 사이트가 되는지’를 판단하는 데 미분을 사용한다. 예를 들어 검색 결과를 적게 하면 정확률은 올라갈지 모르지만, 재현율이 떨어지는 위험성이 있다. 반대로 검색 결과를 늘리면 이번에는 정확률은 떨어질 위험성이 있지만 재현율은 올라갈지도 모른다. 다시 말해 사용자에게 가장 적합한 결과가 도출되도록 방대한 계산이 빠르게 이루어져 검색 결과가 표시되는 것이다.
[img]</t>
  </si>
  <si>
    <t>A: 12-04일자 생성 결과가 더 정확하다고 판단됨.
B: 검색 결과의 수에 따른 정확률·재현율 변화</t>
  </si>
  <si>
    <t>그림 〈물고기 뼈 방법의 원인 분석〉과 같이 표현할 수 있습니다. 문제의 원인을 분석해 물고기 뼈 모양의 그림으로 표시한 것인데, 이것을 영어로 피시본(fishbone)이라고 합니다.
[img]</t>
  </si>
  <si>
    <t>A:물고기 뼈를 닮은 피시본 분석 기법
B: 문제의 원인을 분석해 물고기 뼈 모양의 그림으로 표시</t>
  </si>
  <si>
    <t>프로이트는 이런 현상을 의식(Conscious), 전의식(Preconscious), 무의식(Unconscious)으로 나누어 설명한다. 바다에 잠겨 있는 빙산 모양, 수없이 본 그림이다.
우리가 일상에서 의식적으로 하는 지각, 사고, 의지, 행동 등을 담당하는 ‘의식’, 그 바로 아래에는 저장된 지식과 기억의 정신영역인 ‘전의식’이 있다. 명치가 간질간질하다가 갑자기 눈앞이 환해지며 생각난 이름은 바로 그 전의식에 저장되어 있던 기억인데, 꿈도 전의식의 일종이다.
[img]</t>
  </si>
  <si>
    <t>생트마리드라메르에서 돌아오고 나서 며칠 후에 빈센트는 새로운 소재를 찾았다. 바로 추수하는 풍경이다. 그는 아를 외곽의 들판으로 캔버스를 가지고 나갔으며, 밀을 수확하는 농부들만큼이나 고되게 작업을 했다. 일주일 후 그는 여덟 점의 채색화를 완성했다. 빈센트는 과거 브라반트에서 일하는 소작농들의 모습을 그린 적이 있는데, 수확하는 농부들의 모습을 보고 초기에 고생스럽게 그림을 그리던 나날들을 떠올렸다. 변화하는 계절들은 그에게 인간사의 순환을 상징했다. 추수 그림들은 크로에서 그려졌다. 크로는 저지대로, 아를 동부까지 이어지는 습지대였으나 당시에는 매립된 상태였다. 노란 집에서 도보로 몇 분 거리로 마을에서 무척이나 가까웠고, 알피유산맥의 낮은 구릉들까지 이어져 있었다. 빈센트는 이 언덕들을 무척이나 좋아했다. 특히나 몽마주르의 폐허가 된 수도원을 좋아해서, 그곳에 올라가 멀리 아를까지 이어지는 밀밭을 내려다보았다. 푸른 하늘과 대비되는 노르스름한 밀밭은 빈센트에게 시각적으로 흥미로운 소재였다. 그는 내리쬐는 햇빛 아래 들판을 터덜터덜 걸어가며 풍경 속에서 ‘대비되는 모습’들을 찾아냈다. 탁 트인 전원과 멀리 보이는 아를 시내, 농경지와 도시화된 마을, 광대한 평원과 그곳에서 외로이 추수를 하는 사람의 형상. 정신없이 바쁘게 그려졌지만, 일련의 수확하는 장면들은 빈센트의 가장 강렬한 풍경화 중 하나가 되었다."
[img]</t>
  </si>
  <si>
    <t>아킬레우스가 헥토르와의 일대일 대결에서 헥토르를 죽이고 나서의 일이지요. 여기서 헥토르는 트로이의 왕 프리아모스의 첫째 아들입니다. 파리스의 형이기도 하지요. 헥토르가 죽은 뒤에도 전쟁은 지루하게 계속되었습니다. 그러자 아마존과 에티오피아에서 트로이를 돕기 위해 지원군을 파병하는데, 아마존의 여왕 펜테실레이아도 참전합니다.
[img]</t>
  </si>
  <si>
    <t>고대 그리스인은 술과 물을 섞어서 마셨는데, 킬릭스라는 이름의 대접을 술잔으로 즐겨 사용했습니다. 오목한 접시 잔에 물과 섞은 술을 따르면 술잔의 바닥 그림이 수면 위로 떠올라서 돋보기를 갖다 댄 것처럼 확대돼 보이지요. 술잔 바닥 그림의 주제는 디오니소스의 기적입니다. 술잔에다 술의 신 디오니소스를 그리다니 엑세키아스의 예술 감각이 보통이 아니네요.
[img]</t>
  </si>
  <si>
    <t>폴리클레이토스가 제작한 젊은 남자 주인공은 큰 창을 어깨에 비스듬히 걸쳐 들고 있는 모습이었어요.아마 전쟁터에 나가려는 모양이네요. 이 작품에서 창보다 더 중요한 것은 두 다리의 자세랍니다. 서 있다기보다 이제 막 첫걸음을 떼려는 것처럼 보여요. 그렇다면 한쪽 다리에 몸무게가 주로 실리는 대신, 다른 쪽 다리는 가볍게 움직일 수 있겠네요. 그런데 상체와 머리의 무게가 한쪽 다리에 몰리는 바람에 허리와 아랫배, 가슴, 어깨가 조금씩 대칭에서 어긋나 있어요. 몸의 좌우가 정확히 반을 접었다가 편 것처럼 대칭을 이루는 이집트의 인체 조각과 다르게, 폴리클레이토스의 〈큰 창을 든 남자〉는 간단한 움직임 덕분에 마치 살아 있는 조각처럼 보입니다.
[img]</t>
  </si>
  <si>
    <t>마이나스는 디오니소스를 따르는 무녀를 가리킵니다. 여러 명의 마이나스는 ‘마이나데스’라고 부르지요. 디오니소스 축제에서 생고기를 뜯고 포도주에 빠져 무아지경에서 춤을 추는 마이나스는 조각가가 다루기에 꽤 난감한 주제입니다. 오직 육체의 움직임을 통해서 몸에서 넋이 빠져나간 상태를 표현해야 하기 때문이지요.
[img]</t>
  </si>
  <si>
    <t>눈이 소복이 쌓인 농가 풍경이 펼쳐집니다 얼핏 안을 들여다보니 모닥불 앞에서 어른들이 모여 앉아 곁불을 쬐고 있네요. 자세히 살펴보면 남자 여자 할 것 없이 속옷도 안 입고 몸을 녹이는군요. 부끄러운 줄도 모르나 봐요. 중세 시대 시골 농부들은 남의 눈치를 아랑곳하지 않았습니다. 심지어 남녀를 가리지 않고 아무것도 걸치지 않은 알몸으로 밭일을 하곤 했답니다. 그걸 보다 못한 점잖은 사람들이 농부들이 알몸으로 농사를 짓지 못하게 법을 만들어야 한다고 주장하기도 했으니까요. 문간에 앉은 수녀는 고개를 돌리고 고양이와 눈을 맞추고 있네요.
[img]</t>
  </si>
  <si>
    <t>new_key</t>
  </si>
  <si>
    <t>version</t>
  </si>
  <si>
    <t>img_name</t>
  </si>
  <si>
    <t>gpt_short</t>
  </si>
  <si>
    <t>gpt_long</t>
  </si>
  <si>
    <t>1유형_v1</t>
  </si>
  <si>
    <t xml:space="preserve">짧은 설명: 온라인 수업 경험과 그림 </t>
  </si>
  <si>
    <t>긴 설명: 이 이미지는 해당 수강생의 2020년 온라인 교육 경험을 나타낸다. 사용자는 코로나 첫해인 2020년에집에서 아이들을 돌보며 온라인으로 실습과 강의를 들을 수 있었던 기회를 그림으로 나타냄. 그 경험 중 특히 감명 깊었던 부분은 서로의 꿈을 공유하고 이야기하며 커뮤니티가 형성되어 간 이야기이다.</t>
  </si>
  <si>
    <t xml:space="preserve">짧은 설명: 조소앙의 사진 </t>
  </si>
  <si>
    <t>긴 설명: 제공된 텍스트에 따르면, 'img1_2'는 임시정부의 외무장 조소앙의 사진을 나타낸다. 문장에서 조소앙이 선동에 대한 성명서를 발표하고 중국 관청을 방문하면서 그의 이름이 언급되었다. 따라서 'img1_2'는 확실히 조소앙을 나타내는 이미지일 것이다.</t>
  </si>
  <si>
    <t xml:space="preserve">짧은 설명: 《길가메시 서사시》의 점토판 </t>
  </si>
  <si>
    <t>긴 설명: 이 이미지는 《길가메시 서사시》를 수록한 점토판을 보여줍니다. 이 점토판은 수메르인들의 전설적인 왕인 길가메시의 모험을 기록한 최초의 문학 작품을 담고 있습니다. 인류 최초의 문자 중 하나인 설형 문자로 박아 넣은 이 점토판은 인류 역사상 중요한 문화 유산 중 하나입니다.</t>
  </si>
  <si>
    <t xml:space="preserve">짧은 설명: img는 관절 풀기를 시연하는 이미지 </t>
  </si>
  <si>
    <t>긴 설명: 이 이미지(img1_5)는 아마도 "몸 풀기"를 위한 준비 운동 과정 중 "관절 풀어주기" 방법을 시각적으로 보여주는 것으로 예측됩니다. 이는 손목, 발목, 무릎, 허리, 어깨, 목 등의 관절을 차례대로 돌리며 천천히 원을 그리는 동작을 포함할 가능성이 높습니다. 관절을 돌릴 때는 가볍게 하고 반대편 관절도 동일하게 해줄 것이라는 내용 때문에 이런 예측을 할 수 있습니다.</t>
  </si>
  <si>
    <t xml:space="preserve">짧은 설명: 잠실 스포츠·마이스 복합공간 조감도 </t>
  </si>
  <si>
    <t>긴 설명: 이 이미지는 잠실에 조성될 스포츠 및 마이스(MICE) 복합공간의 조감도를 보여줍니다. 또한 전시·컨벤션, 야구장, 스포츠콤플렉스, 수영장, 수상 레저시설, 호텔, 문화·상업시설, 업무시설 등 다양한 공간들이 이 복합공간에 포함될 것이라는 것을 나타냅니다. 이 사업은 2조 원 이상의 투자를 받아 이뤄지며, 잠실주경기장 리모델링 사업도 함께 진행 중입니다.</t>
  </si>
  <si>
    <t xml:space="preserve">짧은 설명: 상점의 내부 레이아웃 이미지 </t>
  </si>
  <si>
    <t>긴 설명: 이 이미지는 상점의 인테리어 디자인과 주방, 바의 레이아웃을 표현하고 있습니다. 이는 공간의 사용 방식과 꾸밈이 어떻게 조직되어 있는지를 보여줍니다. 그래서, 이는 해당 매장의 인테리어 계획을 시각적으로 이해하는 데 도움이 될 것입니다.</t>
  </si>
  <si>
    <t xml:space="preserve">짧은 설명: 오브젝트 매장의 전시와 팝업 스토어 이미지 </t>
  </si>
  <si>
    <t>긴 설명: 제시된 이미지는 '오브젝트'라는 생활잡화점의 전시와 팝업 스토어의 모습입니다. 해당 매장은 다양한 주제의 전시와 팝업 스토어를 지속적으로 열며 소비자와 상호작용하고, 신진작가의 작품이나 제품을 소개하는 공간입니다.</t>
  </si>
  <si>
    <t xml:space="preserve">짧은 설명: 아이와 아빠의 커스텀 옷과 신발 이미지 </t>
  </si>
  <si>
    <t>긴 설명: 이 이미지는 아이와 아빠가 함께 만든 개성이 돋보이는 커스텀 티셔츠와 신발을 보여주는 것입니다. 아이는 매우 신중하게 디자인을 수행하였고 아빠는 그 과정을 지지하며 보완하였습니다. 또한, 아빠는 이를 실제로 착용, 사람들에게 자랑하며 아이의 자존감을 높여주었다는 내용을 토대로 이 이미지가 그려진 것으로 보입니다.</t>
  </si>
  <si>
    <t xml:space="preserve">짧은 설명: 넷플릭스 콘텐츠 공급 방식 비교 </t>
  </si>
  <si>
    <t>긴 설명: 이 이미지는 넷플릭스에서 흥행한 두 작품, 〈오징어 게임〉과 〈이상한 변호사 우영우〉의 콘텐츠 공급 방식을 비교하는 것을 나타낸다. 〈오징어 게임〉은 넷플릭스가 제작비를 지원하고 판권을 가지는 오리지널 콘텐츠인 반면, 〈이상한 변호사 우영우〉는 완성된 콘텐츠를 넷플릭스에 판매하는 라이선싱 방식이다. 이는 넷플릭스의 다양한 콘텐츠 획득 방식을 보여준다.</t>
  </si>
  <si>
    <t xml:space="preserve">짧은 설명: 모 김밥집의 이전 전후 사진 </t>
  </si>
  <si>
    <t>긴 설명: "img1_14"라는 이미지는 모 김밥집 이전 전과 이후의 모습을 보여주는 사진이다. 이 사진은 사업이 잘되어 확장 이전한 김밥집의 변화를 시각적으로 드러낸다. 이 사진은 임대자가 사업의 성장에 따른 확장 이전 가능성을 감안해야 함을 강조한다.</t>
  </si>
  <si>
    <t xml:space="preserve">짧은 설명: 고량주의 역사와 상황 나타냄 </t>
  </si>
  <si>
    <t>긴 설명: 이 그림은 조선시대부터 현재까지 고량주의 역사와 상황을 보여줍니다. 고량주의 관심, 소비, 그리고 생산이 어떻게 변화해왔는지 역사적인 관점에서 나타냈으며, 그러한 과정을 통해 술의 다양성이 어떻게 줄어들게 되었는지를 보여주고 있습니다. 또한, 현재의 고량주 생산 상황과 문제에 대해서도 설명하고 있습니다.</t>
  </si>
  <si>
    <t>짧은 설명: 조선 후기의 왕의 행차길 풍경 긴 설명: 조선 후기, 왕의 행차를 위한 도로 정비를 나타내는 그림입니다. 도로는 목적지까지 모든 무허가 가옥과 논밭을 철거하여 넓게 정비되었습니다. 그림은 1795년 정조가 어머니의 회갑잔치와 아버지의 묘소 참배 후 한양으로 돌아오는 행렬을 그린 것입니다.</t>
  </si>
  <si>
    <t>짧은 설명: 전기력선과 자기력선의 개념도식 긴 설명: 이 그림은 전기력선와 자기력선의 개념을 시각적으로 보여주고 있다. 양전하에서 출발하여 음전하에서 종료되는 전기력선과 폐곡선 형태로 시작점과 종점이 없는 자기력선을 담고 있을 것이다. 이런 가상의 도구들은 물리학의 새로운 지평을 열며, 과학자들이 전기장과 자기장을 설명하는 데 중요한 역할을 한다.</t>
  </si>
  <si>
    <t>짧은 설명: 발음 연습 그림 긴 설명: 이 이미지는 발음 연습을 돕는 그림을 시각화한 것입니다. 그림은 입을 벌리며 'R' 발음을 연습하는 방법을 나타내고 있습니다. 이는 외측익돌근과 설골근이 제대로 작동하지 않을 때 발생하는 문제를 해결하는 데 도움이 됩니다.</t>
  </si>
  <si>
    <t>짧은 설명 : 인도가 네팔의 생존을 지배하는 사실 긴 설명 : 이는 인도가 네팔에게 경제적, 문화적으로 큰 영향력을 가지는 나라이며, 네팔에서는 인도의 화폐까지 사용한다는 사실로 나타난다. 이러한 지위는 2015년 네팔 지진 때 인도가 생필품 수출을 금지해 네팔이 더 큰 피해를 입는 결과를 초래했다. 심지어 네팔의 총리는 취임하자마자 인도를 방문하며 이 관계의 중요성을 재확인하고 있다.</t>
  </si>
  <si>
    <t>짧은 설명: 오팔 호튼의 친구 유괴 장면 그림 긴 설명: 이 이미지는 1985년의 작품으로, 오팔 호튼이 범인으로부터 친구를 숨기는 장면을 묘사한 그림입니다. 작품은 앤 버지스가 제공하였습니다. 이 장면은 오팔 호튼의 친구를 범인으로부터 보호하는 모습을 보여줍니다.</t>
  </si>
  <si>
    <t>짧은 설명: 베타 유라쿠초점 특별룸 표현 긴 설명: 이 이미지는 베타 유라쿠초점의 특별 룸을 보여줍니다. 이곳에서는 AI 카메라를 통해 고객의 행동을 분석하고, 특정 제품에 대한 고객의 관심도 및 선호도를 파악합니다. 이 정보는 브랜드에게 가치있는 마케팅 데이터를 제공하는데 사용됩니다.</t>
  </si>
  <si>
    <t>짧은 설명: 노모포비아 현상을 겪는 사람들 긴 설명: 이미지는 '노모포비아(스마트폰 없음에 대한 공포증)' 증후군을 겪는 현대인들을 표현하고 있습니다. 이는 스마트폰 없이는 정상의 삶을 유지할 수 없는 이들의 현상을 나타내며, 성인 뿐만 아니라 청소년들도 스마트폰에 의존하는 모습을 보여주고 있습니다.</t>
  </si>
  <si>
    <t>짧은 설명: 꽃창포의 뿌리 나눔 작업 사진 긴 설명: img1_26은 꽃창포의 뿌리 나눔 작업을 진행하고 있는 모습을 나타내는 사진입니다. 해당 사진은 굴삭기와 삽을 활용하여 뿌리줄기를 제거하는 과정과 건강한 눈들이 붙어 있는 뿌리줄기를 튤립 상자에 담는 모습을 포함하고 있을 수 있습니다.</t>
  </si>
  <si>
    <t>짧은 설명: 이토 히로부미 사망 일러스트 긴 설명: 이 이미지는 일본의 초대 총리 이토 히로부미의 사망 장면을 그린 일본 신문의 풍자화를 보여준다. 이토가 총에 맞아 쓰러지는 모습을 그려 놓았고, 그의 그림자는 '계집 여자'의 형상을 띠고 있다. 이는 그의 실제 행동과 일치하는 점을 나타내며, 그의 행동은 일본 귀족과 신사들에게 비급적으로 여겨졌다.</t>
  </si>
  <si>
    <t>짧은 설명: 안중근 동상 사진 긴 설명: 이 이미지는 근대 이후의 인물 동상 중 한 명인 안중근의 동상을 나타내는 것으로 보입니다. 원래 1959년에 건립되었지만, 현재 보이는 동상은 2010년 10월 26일에 새롭게 세워진 것입니다. 이 동상은 '영생불멸'의 신성을 안중근에게 부여하는 의미를 가지고 있습니다.</t>
  </si>
  <si>
    <t>짧은 설명: 가산동 지식산업센터 이미지 긴 설명: 이 이미지는 가산동에 위치한 지식산업센터를 보여줍니다. "아파트형공장"이라고도 불린 지식산업센터는 토지 이용 효율성을 위해 정부가 기업 집합 건물로 허가한 공간입니다. 제조 공장의 신규 등록이 허용되지 않는 서울에서 유일하게 신규 등록이 가능한 공간이기도 합니다.</t>
  </si>
  <si>
    <t>이 이미지는 가산동에 위치한 지식산업센터를 보여줍니다. "아파트형공장"이라고도 불린 지식산업센터는 토지 이용 효율성을 위해 정부가 기업 집합 건물로 허가한 공간입니다. 제조 공장의 신규 등록이 허용되지 않는 서울에서 유일하게 신규 등록이 가능한 공간이기도 합니다.</t>
  </si>
  <si>
    <t>짧은 설명: 초등 1학년 국어 교과서 이미지 긴 설명: 이미지는 초등 1학년의 국어 교과서 '사자의 지혜'를 나타냅니다. 이 교과서는 아이가 학교생활에 적응하고, 읽기와 쓰기를 시작하는 과정에서 중요한 역할을 합니다. 책에는 읽기 '덕'을 쌓는데 도움이 되는 내용이 가득합니다.</t>
  </si>
  <si>
    <t>짧은 설명: 크라나흐의 작품 '성 안나와 성 모자' 긴 설명: 이 img는 대 루카스 크라나흐가 그린 '성 안나와 성 모자'라는 작품입니다. 그림에는 할머니가 아기를 안고 있는 모습과 그 옆에 있는 엄마의 모습이 묘사되어 있습니다. 배경은 별다른 특징 없는 시골이며 먼 곳에서 교회가 보입니다.</t>
  </si>
  <si>
    <t>짧은 설명: 앨리스 전시의 사진 긴 설명: 이 사진은 2021년에 열린 빅토리아 앤 앨버트 뮤지엄의 '기기묘묘한 앨리스' 전시회 사진입니다. 이 전시회는 팬데믹에도 불구하고 인기를 끌었으며, 사진은 그 전시회를 담은 것입니다. 전 세계에서 사랑받는 콘텐츠인 '이상한 나라의 앨리스'를 주제로 한 전시회의 사진이라고 볼 수 있습니다.</t>
  </si>
  <si>
    <t>짧은 설명: 동이의 풍속과 크기 긴 설명: 주어진 문장은 동이, 즉 동쪽의 사람들의 풍속과 그들의 크기를 설명한다. 동이들의 풍속은 어진(仁)이라는 덕목을 띠며, 그들이 크다는 것은 하늘과 땅처럼 넓고 광대함을 의미한다. 이들의 대(大) 특성 때문에 이들을 대리하고 존경하는 나라가 있다는 것이다.</t>
  </si>
  <si>
    <t>짧은 설명: 안데스의 희생자 추모 시설 긴 설명: 이미지는 안데스 산맥의 가파른 절벽에서 사망한 사람들을 기리기 위한 십자가를 보여주고 있습니다. 페루 가톨릭 신도들의 신앙심을 반영한 것으로 처음에는 해석되었지만, 실제로는 안데스 산맥의 가파르고 위험한 길로 인해 많은 사람들이 목숨을 잃어 이를 추모하는 몇몇 "죽음의 도로" 사고 현장에 세워진 것입니다. 또한, 이것은 해당 지역에 대한 공포감을 상징하고 있습니다.</t>
  </si>
  <si>
    <t>이미지는 안데스 산맥의 가파른 절벽에서 사망한 사람들을 기리기 위한 십자가를 보여주고 있습니다. 페루 가톨릭 신도들의 신앙심을 반영한 것으로 처음에는 해석되었지만, 실제로는 안데스 산맥의 가파르고 위험한 길로 인해 많은 사람들이 목숨을 잃어 이를 추모하는 몇몇 "죽음의 도로" 사고 현장에 세워진 것입니다. 또한, 이것은 해당 지역에 대한 공포감을 상징하고 있습니다.</t>
  </si>
  <si>
    <t>짧은 설명: 구엘 공원의 자연과 건축물 긴 설명: 주어진 텍스트는 가우디의 공원 구엘에 대한 설명입니다. 이미지는 이 공원의 산책로를 나타내는 것으로 예상됩니다. 이 공원은 자연과 건축이 하나로 묶인 곳으로, 가우디의 자연에 근접한 설계 원리를 잘 보여주는 곳입니다.</t>
  </si>
  <si>
    <t>짧은 설명: 마인크래프트 게임의 스크린샷 긴 설명: "Img1_37"은 마인크래프트라는 샌드박스 게임의 스크린샷을 나타낸다. 그림에는 게임의 시작 화면과 플레이어가 만든 '내 월드'의 집과 정원이 포함되어 있다. 이 게임은 사용자가 자유롭게 플레이 패턴을 바꿀 수 있는 세계에서 블록을 사용해 모험을 즐기는 것을 특징으로 한다.</t>
  </si>
  <si>
    <t>Img1_37은 마인크래프트라는 샌드박스 게임의 스크린샷을 나타낸다. 그림에는 게임의 시작 화면과 플레이어가 만든 '내 월드'의 집과 정원이 포함되어 있다. 이 게임은 사용자가 자유롭게 플레이 패턴을 바꿀 수 있는 세계에서 블록을 사용해 모험을 즐기는 것을 특징으로 한다.</t>
  </si>
  <si>
    <t>짧은 설명: 북극고래의 수염판과 범고래의 이빨 사진 긴 설명: 제공된 이미지는 한편에서는 에스키모가 잡은 어린 북극고래의 윗턱에 있는 기다란 수염판을 보여주고, 다른 한편에서는 포획된 범고래가 입을 벌릴 때 나타나는 강한 이빨을 보여줍니다. 이 이미지를 통해 구별적으로 수염고래와 이빨고래의 주요 구분 특징을 보여줍니다.</t>
  </si>
  <si>
    <t>짧은 설명: 그림가가 그린 풍경화 이미지 긴 설명: 이 이미지는 글 작성자인 예술가가 그린 풍경화를 나타냅니다. 작가의 생생한 경험과 그 시각을 대표하는 작품으로, 이야기 속 장면을 더욱 생동감 있게 보여줍니다. 이 풍경화는 작가의 여행에서 얻은 영감을 바탕으로 제작되었습니다.</t>
  </si>
  <si>
    <t>짧은 설명: 신해혁명 전 북양군 배치도 긴 설명: 이 사진은 신해혁명이 일어나기 직전의 전국 신군 부대 배치 현황을 나타냅니다. 이 표는 특히 북양군의 위치를 보여주며, 이는 청일ㆍ러일 전쟁 시절의 일본군과 비교를 통해 이해할 수 있습니다. 따라서, 이 이미지는 북양군의 군사적 위치와 중요성에 대한 중요 정보를 제공합니다.</t>
  </si>
  <si>
    <t>짧은 설명: 한나라와 흉노의 영토 분포도 긴 설명: 이 이미지는 한나라의 최대 영토와 흉노의 분열을 도식화한 지도다. 한나라의 확장된 영토와 흉노 부족의 분열 위치를 명확히 보여주며, 그 시기의 지정학적 특징을 객관적으로 나타낸다. 이 지도는 사라진 북흉노, 남쪽으로 이동한 남흉노, 그리고 그들의 영토 변화를 이해하는데 도움을 준다.</t>
  </si>
  <si>
    <t>짧은 설명: 투탕카멘의 여행용 접이식 침대 긴 설명: 이미지는 이집트의 소년 왕 투탕카멘의 여행용 침대를 보여줍니다. 이 침대는 Z자 형태로 접을 수 있었으며, 나무 프레임에 사자 다리네 개가 붙어있고 리넨실로 짠 매트가 깔려 있습니다. 따라서, 이는 고대 이집트에서 제작된 가벼운 간이침대를 나타냅니다.</t>
  </si>
  <si>
    <t>짧은 설명: 전원주택 이사 후 새로운 추억 긴 설명: 이 문장은 주인공이 전원주택으로 이사를 가서 경험한 새로운 일들과 그로 인해 얻은 새로운 추억에 대해 이야기하고 있습니다. 아파트에서는 경험하지 못한 일들을 통해 가족들과의 소중한 추억을 쌓게 된 것이라 말하고 있습니다. 마지막으로, 이는 사람의 기억에서 새로운 공간과 행동이 더욱 많이 남아있는 것을 설명하면서, 따라서 가족들과 함께한 이 여행의 기억도 오래 남아있을 것이라는 것을 시사하고 있습니다.</t>
  </si>
  <si>
    <t>짧은 설명: 영향력 증폭 전략 긴 설명: 이 문장은 그녀의 영향력을 증폭하기 위한 결정을 표현하고 있습니다. 그녀가 열려있는 몇몇 창을 닫기로 한 것은 그녀의 집중력과 효율성을 높이기 위한 전략입니다. '진행, 위임, 폐기'라는 세 범주는 그녀의 행동 계획을 배열하는 방법을 보여줍니다.</t>
  </si>
  <si>
    <t>짧은 설명: 평창 올림픽의 드론 쇼 긴 설명: 2018년 2월 9일, 평창 올림픽 개막식에서 LED가 탑재된 1,218대의 드론이 하늘에 올라가 원 다섯 개를 만들며 오륜기를 그렸다.이 화려한 드론쇼는 단 한 명의 조종사에 의해 제어되었고, 드론 기술의 발전을 잘 보여준다.</t>
  </si>
  <si>
    <t>짧은 설명: 〈대동여지도〉의 작성방식과 특징 긴 설명: 〈대동여지도〉는 김정호가 전국을 22층으로 나누어 22권의 책으로 작성한 지도입니다. 병풍식으로 한 권을 펼치면 한 층이 나오며, 모든 책을 펼치면 가로 3.9미터, 세로 6.7미터의 크기로 조선전도를 한 눈에 볼 수 있습니다. 또한, 지도는 동서 80리, 남북 120리를 한 면에 넣어 총 227면으로 만들어졌고, 범례에는 축척을 표시하여 실제 거리를 알려주는 기능을 가지고 있습니다.</t>
  </si>
  <si>
    <t>짧은 설명: 고비용 VR기기의 상용화 실패와 구글 카드보드의 성공 긴 설명: 주어진 문장은 VR 기기의 상용화를 언급한다. 원래 VR 기기는 고비용과 호환성 문제 때문에 일반 소비자에게 흔히 사용되지 못했다. 그러나 구글이 골판지로 만들어 저렴한 가격에 판매한 카드보드는 소비자들에게 잘 받아들여졌다는 내용이다.</t>
  </si>
  <si>
    <t>짧은 설명: 테슬라 모델3의 배터리팩 유리섬유 매트 긴 설명: 테슬라 모델3 자동차에 사용된 것으로, 배터리팩을 덮는 유리섬유 매트를 나타냅니다. 이 매트는 풀팬과 배터리 사이에 위치하는 부품이며, 생산 라인의 느려짐을 초래한 요인입니다. 따라서 이 이미지는 해당 문제를 해결하기 위한 시도를 묘사하고 있습니다.</t>
  </si>
  <si>
    <t>짧은 설명: 조선의 국경 확장 긴 설명: 이 이미지는 4군과 6진이 세워진 압록강과 두만강을 나타냅니다. 그 결과, 조선은 국경선을 이들 강을 포함한 이남 지역으로 확장할 수 있었습니다. 추가로, 이러한 지리적 확장은 여진족의 침입을 막는 데도 도움이 되었습니다.</t>
  </si>
  <si>
    <t>짧은 설명: 정조의 초계문신 교육 열정 긴 설명: 이미지는 정조의 교육에 대한 열정을 보여줍니다. 그는 무더운 날에도 여름방학자들을 짚고 가르치기 위해 먼저 공부를 하고, 심지어는 시험 문제를 출제하는 데 고민했습니다. 이 모든 것은 그의 지식 전파에 대한 노력을 보여줍니다.</t>
  </si>
  <si>
    <t>짧은 설명: 세종의 고집스러운 학습 의지 긴 설명: 이 문장은 세종의 흔들림 없는 학습에 대한 열정을 드러냅니다. 걱정스런 목소리가 새어나와도 그는 책을 손에서 놓지 않았다는 점에서 그의 끈질긴 집중력과 학문에 대한 무한한 관심을 확인할 수 있습니다. 이로서, 이는 세종이 어떠한 상황에서도 지식을 추구하려는 강한 의지를 나타냅니다.</t>
  </si>
  <si>
    <t>짧은 설명: 팝송 듣기 QR코드 긴 설명: 이 이미지는 QR 코드를 나타냅니다. 이 책에서 언급된 팝송들을 들을 수 있게 연결되는 코드입니다. 이를 통해, 팝송 제목이나 가수 이름을 직접 검색하지 않아도 간편하게 서술된 팝송을 청취할 수 있습니다.</t>
  </si>
  <si>
    <t>짧은 설명: 문제 해결 과정 긴 설명: 이 문장들은 일반적인 문제 해결 과정을 설명하고 있습니다. 먼저 문제를 인식하고, 가능한 해결책을 선정한 후, 선택한 해결책을 실행하려는 의도를 보여줍니다. 이로서 문제 해결 과정을 나타냅니다.</t>
  </si>
  <si>
    <t>짧은 설명: 고양이의 예민한 후각능력 긴 설명: 주어진 텍스트는 고양이의 후각에 대한 뛰어난 능력을 나타냅니다. 사람보다 10만 배 이상 더 예민한 능력을 통해 환경을 예감하고, 수많은 냄새 중에서도 주인의 냄새를 파악할 수 있습니다. 이 것은 고양이의 탁월한 감각 능력을 보여주는 것입니다.</t>
  </si>
  <si>
    <t>짧은 설명: 캐나다 예술 위원회의 지원 긴 설명: 이 문장은 캐나다 예술 위원회의 지원에 대해 언급하고 있다. 이 위원회는 지난 해에 1억 5천 4백만 달러를 투자하여 캐나다 전역의 시민들에게 예술을 선보였다. 이것은 캐나다 예술 위원회의 노력을 보여주는 내용이다.</t>
  </si>
  <si>
    <t>짧은 설명: 성공과 탁월함 달성 과정 그림 긴 설명: 주어진 문장은 성공과 탁월함에 이르는 과정을 그린 그림을 설명하고 있다. 이 그림은 강한 염원, 비전, 실험, 통찰력, 확신, 시너지, 통달 등의 요소를 통해 이뤄지는 동태적 과정을 보여준다. 또한, 이 그림은 시도 단계, 불확실 단계, 변혁 단계를 거쳐 안정적 단계로 이르는 우리의 성공 과정을 나타낸다.</t>
  </si>
  <si>
    <t>짧은 설명: 솔로이트스쿠인틀리 개의 특징 긴 설명: 솔로이트스쿠인틀리라는 종의 개는 털이 거의 없으며, 몸통은 주름지고 검푸른 가죽 가방처럼 생긴 외관을 가지고 있다. 그 외에도 귀는 위성 접시 모양과 비슷하며 꼬리는 들쥐를 연상케 한다. 입 안에는 비뚤어진 이빨이 많이 있지만 일부 이빨은 빠져있다.</t>
  </si>
  <si>
    <t>짧은 설명: 숫자 연결 놀이 문제 긴 설명: img는 모눈종이 위에 숫자를 연결하는 놀이의 문제를 보여주고 있습니다. 1부터 36, 또는 1부터 64까지의 숫자를 연속적으로 차례대로 연결해야 하며, 이 때 방향은 오직 상하좌우만 가능합니다. 또한 다음 칸으로 넘어갈 때 숫자는 항상 이전 숫자보다 1이 더 커야 합니다.</t>
  </si>
  <si>
    <t>짧은 설명: 미국 주식 시장 우위 긴 설명: 주어진 텍스트에 따르면, 기업 선택이 가장 많고 성공 가능성을 가진 시장은 미국 주식 시장입니다. 전체 주식 시장의 절반 가량이 미국에 위치하므로 다른 국가와 비교하여 투자할 항목이 훨씬 많다는 것입니다. 이로 인해 투자자들은 더 나은 선택을 만들 수 있으며, 전 세계에서 경쟁력이 있는 기업에 투자할 수 있는 기회가 생긴다는 것을 나타냅니다.</t>
  </si>
  <si>
    <t>짧은 설명: 벼룩의 점프 제한 실험 긴 설명: 본문은 벼룩의 뛰는 능력과 그것이 어떻게 제한될 수 있는지 연구하는 실험을 설명하고 있습니다. 벼룩이 원래 30센티미터 이상 뛸 수 있지만, 특정 환경(유리병)에서 뚜껑에 부딪히는 경험으로 인해 더 이상 20센티미터를 넘게 뛰지 않게 된 것입니다. 이것을 통해 벼룩이 어떤 조건에서 자신의 능력을 스스로 제한할 수 있다는 것을 나타냅니다.</t>
  </si>
  <si>
    <t>짧은 설명: 다양한 시선의 이미지 긴 설명: 이 문장은 바라보는 시각에 따라 다르게 인식될 수 있는 이미지를 설명하고 있습니다. '루빈의 꽃병' 그림을 예시로 들어, 흰색이나 검은색에 집중함에 따라 머릿속에 다른 이미지가 떠오르는 상황을 묘사하고 있습니다. 결국, 이것은 주관적인 시각이 얼마나 중요한지를 강조하고 있습니다.</t>
  </si>
  <si>
    <t>짧은 설명: 로키와 13의 부정적 상관성 긴 설명: 이 문장은 북유럽 신화의 신인 로키와 숫자 13 사이의 관계를 설명하고 있다. 로키는 12명의 신들이 모인 잔치에 불청객으로 등장한 13번째 신으로, 그의 등장은 불행의 시작으로 여겨졌다. 그러나 이는 그저 추측에 불과하며, 왜 13이 불길한 숫자로 여겨지게 되었는지에 대한 정확한 이유는 아무도 모른다.</t>
  </si>
  <si>
    <t>짧은 설명: 재활용 왜건에 담긴 사각쟁반 긴 설명: 이 이미지는 가구의 잘라진 부분을 재활용하여 만든 왜건을 보여줍니다. 왜건 아래는 약 30cm의 공간을 남겼으며, 이 왜건에는 주로 사용하는 두 종류의 사각쟁반이 보관되어 있습니다.</t>
  </si>
  <si>
    <t>짧은 설명: 체코슬로바키아의 공산 관점 변화 긴 설명: 주어진 문장은 1960년대 체코슬로바키아에서 일어난 정치적 변화와 갈등을 나타냅니다. 새로운 총리 둡체크의 온건한 사회주의 정책이 소련의 거부감을 샀고, 이로 인해 소련은 1968년 체코슬로바키아에 탱크를 보내 대응했습니다. 이러한 일련의 사건들에서 'img'는 체코슬로바키아의 공산 관점 변화를 보여주는 것으로 추론될 수 있습니다.</t>
  </si>
  <si>
    <t>짧은 설명: '헤럴드'의 상징성 긴 설명: ‘헤럴드’는 헤르메스의 어원으로, 중요한 메시지와 정보를 빠르고 충실하게 전하는 것을 상징합니다. 또 이는 '헤럴드의 지팡이'라는 영어 표현에서도 더욱 증명되며, 신문의 이름으로 사용되었을 때는 언론사의 의지를 상징하기도 합니다.</t>
  </si>
  <si>
    <t>짧은 설명: 켄싱턴호텔 객실층과 스타 공연의상 긴 설명: 이미지는 켄싱턴호텔의 객실층을 나타냅니다. 이 호텔의 객실층은 일반적인 호텔과는 다르게 1990년대 유명 스타들로부터 영감을 받아 꾸며져 있습니다. 각 층마다 테마가 다르고, 각 객실 문앞에는 스타들의 기념 명패, 사진, 실제 공연의상 등이 가득합니다.</t>
  </si>
  <si>
    <t>짧은 설명: 도넛 경제학 모델 시각화 긴 설명: 이 이미지는 '도넛 경제학'이라는 전환경제학의 모델을 나타내고 있다. 도넛의 내부는 사회적으로 갖춰야 하는 최소한의 조건을 표시하고, 외부는 지구 생태계를 보호하기 위해 지켜야하는 환경적 조건을 나타낸다. 이것은 직관적으로 균형적인 성장과 지속가능한 생태계를 위한 조건들을 보여주는 그림이다.</t>
  </si>
  <si>
    <t>짧은 설명: 온실가스 배출량 분석 결과 긴 설명: 일리노이대학교 연구팀이 발표한 온실가스 배출량 분석 결과를 보여줍니다. 이 결과에 따르면, 전 세계적으로 육류 식품 생산에서 가장 많은 온실가스가 배출되며, 소고기와 쌀 소비가 주요 원인으로 지목되었습니다. 이 분석은 농업 및 식량산업에 대한 온실가스 배출의 구체적인 비율을 재정비해줍니다.</t>
  </si>
  <si>
    <t>짧은 설명: 파란색의 세계적 선호도 긴 설명: 이 문장은 파란색의 세계적 선호도에 관한 내용입니다. 전 세계와 중국에서 진행된 색상 선호도 조사에서 파란색이 가장 선호되는 색상으로 나타났습니다. 또한, 이 정보는 색상의 시인성이 사용자의 선호도에 영향을 받는다는 것을 보여줍니다.</t>
  </si>
  <si>
    <t>짧은 설명: 공감의 의미와 시작 긴 설명: 이 텍스트는 '공감'에 대한 설명을 담고 있습니다. 공감은 혼자인 삶에 대해 이해하고자 하는 타인의 노력이며, 상대방을 완벽하게 이해하지 못할지라도 그들이 비슷한 경험이 있음을 인정하는 것을 의미합니다. 이러한 정서적 공감의 시작점은 타인을 나와 다른 세계로 받아들이는 것입니다.</t>
  </si>
  <si>
    <t>짧은 설명: 감정의 복잡한 층 긴 설명: Img는 복잡하게 겹쳐진 감정의 층을 나타냅니다. 이는 자기보호의 표면 전략에서 시작하여 짜증, 분노, 슬픔, 고통 그리고 이 모든 감정의 깊은 곳에는 사랑과 유대에 대한 강렬한 갈망이 숨어 있다는 것을 보여줍니다.</t>
  </si>
  <si>
    <t>짧은 설명: 아베이루의 곤돌라, 몰리세이루 긴 설명: 주어진 텍스트는 아베이루 지역의 곤돌라인 몰리세이루에 대한 설명입니다. 원래 소금과 수초를 운반하는 데 사용되던 몰리세이루는 지금은 주로 관광목적으로 사용되며, 다양한 색상과 문양이 새겨져 있습니다. 각각의 문양과 그림은 수작업으로 그려졌다고 합니다.</t>
  </si>
  <si>
    <t>짧은 설명: 엘리자베트의 뮤직박스 파손 긴 설명: 이 텍스트는 엘리자베트가 뮤직박스를 가지고 걷다가 넘어지고, 그 과정에서 그녀가 가지고 있던 뮤직박스가 파손되는 상황을 나타냅니다. 그녀의 발이 반짇고리에 걸렸기 때문에 이러한 사고가 발생하였고, 이 결과 뮤직박스가 끔찍하게 깨지고 파손된 상태가 되었습니다.</t>
  </si>
  <si>
    <t>짧은 설명: 강아지가 사람 입술을 핥는 이유 긴 설명: 강아지들이 주로 사람의 입술을 핥는 이유는 사람의 입에서 나는 자극적인 냄새와 입술의 맛 때문입니다. 또한 사람들이 뽀뽀를 자주 해주다 보니, 강아지는 입술의 위치를 알게 되는 것으로 보입니다. 다음으로 강아지들이 자주 핥는 부위는 발로, 발 냄새가 강아지의 후각을 자극하기 때문입니다.</t>
  </si>
  <si>
    <t>짧은 설명: 나마스테 동작 요약 긴 설명: 나마스테 동작은 상대와 1미터 거리를 둔 채 두 손을 모으고, 45도 정도 허리를 구부리며 "나마스테."라고 말하는 것입니다. 이 동작은 공격 의도가 없음과 상대방에게 에너지를 전달한다는 의미를 담고 있습니다. 이를 통해 힌두교에서는 신에게 기원하거나 고마움을 표현하기도 합니다.</t>
  </si>
  <si>
    <t>나마스테 동작은 상대와 1미터 거리를 둔 채 두 손을 모으고, 45도 정도 허리를 구부리며 "나마스테."라고 말하는 것입니다. 이 동작은 공격 의도가 없음과 상대방에게 에너지를 전달한다는 의미를 담고 있습니다. 이를 통해 힌두교에서는 신에게 기원하거나 고마움을 표현하기도 합니다.</t>
  </si>
  <si>
    <t>짧은 설명: 상상력을 동원한 이야기 생성 긴 설명: 이 문장은 바다속의 다이버 사진을 바탕으로 고유의 스토리를 만들어보라는 제안을 하고 있습니다. 상상력을 활용하여 이야기를 만들어내는 것을 요구하고 있습니다. 그 후, 작성한 이야기와 비교하여 아래에 주어진 글을 읽어보라는 지시어가 있습니다.</t>
  </si>
  <si>
    <t>짧은 설명: 회사 '시속삼십킬로미터' 설명 긴 설명: '시속삼십킬로미터'는 천연 벌꿀 스틱을 생산하는 회사입니다. 그들은 자신들의 상품을 설명하는 뛰어난 글로 많은 찬사를 받았습니다. 네 년 동안 꾸준히 꿀에 초점을 맞추며 진정성 있는 이야기를 만들어 왔습니다.</t>
  </si>
  <si>
    <t>짧은 설명: 과학 학습 과정과 방법 긴 설명: 이 글은 img의 과학 학습 과정과 그것을 이해하는 데 필요한 방법에 대해 설명하고 있습니다. 첫부분에서는 그가 과학을 탐구하는데 많은 시간과 노력을 들이지 않아 자주 헷갈려 했던 부분을 언급하고 있습니다. 그래서 그는 문제를 풀거나 공부하는 데 어려움이 있는 개념을 빠르게 배우는 것이 필요하다고 표현하였습니다. 마지막 부분에서는 이해가 힘든 부분을 모아 놓고, 이를 해결하기 위해 틀린 문제의 풀이를 검토하며 기록하는 방법을 사용하였다고 서술하고 있습니다.</t>
  </si>
  <si>
    <t>짧은 설명: 보티첼리의 작품 "비너스의 탄생" 긴 설명: 이 이미지는 산드로 보티첼리의 대표작인 "비너스의 탄생"을 나타냅니다. 이 작품의 모델로 사용된 사람은 폐결핵으로 조기에 사망한 피렌체의 미녀, 시모네타 베스푸치입니다. 많은 예술가들이 그녀를 흠모했습니다.</t>
  </si>
  <si>
    <t>이 이미지는 산드로 보티첼리의 대표작인 "비너스의 탄생"을 나타냅니다. 이 작품의 모델로 사용된 사람은 폐결핵으로 조기에 사망한 피렌체의 미녀, 시모네타 베스푸치입니다. 많은 예술가들이 그녀를 흠모했습니다.</t>
  </si>
  <si>
    <t>짧은 설명: 스타필드의 지역상권 영향 긴 설명: 이 문장은 스타필드라는 대형 유통업체가 지역 생활상권에 미치는 영향에 대한 우려와 논의를 다루고 있습니다. 신장전통시장과 같은 곳에서는 스타필드의 등장으로 인해 비즈니스에 부정적인 영향을 받는다는 불만이 있었습니다. 또한, '하남인 포럼'이라는 단체를 통해 스타필드의 영향력을 분석하며, 지역상권과의 상생 방안을 모색하려는 노력이 있었습니다.</t>
  </si>
  <si>
    <t>짧은 설명: 낙하산 점프 후 사진 긴 설명: 이 이미지는 한솔이와 이야기를 나눈 뒤, 한솔이가 낙하산 점프를 성공적으로 수행한 후의 사건을 기록한 것입니다. 사진은 모두가 무사히 착륙한 이후, 한솔이의 낙하산 해체를 도와주는 모습을 담고 있습니다. 주변에서는 카메라 기자들이 이 모습을 찍고 있어, 이 사건을 포착한 이 사진은 아름다운 추억을 선사했습니다.</t>
  </si>
  <si>
    <t>짧은 설명: 52시간 근무제 도입 이후 여가시간 증가 긴 설명: 2018년 7월에 도입된 주 52시간 근무제로 인해 여가시간이 증가하였다는 것을 약 51.3%의 직장인들이 인정하였습니다. 이는 과거에 비해 근로시간이 실제로 줄어들고 있는 추세를 나타내며, 이러한 변화가 근로자들의 여가시간에도 영향을 미쳤음을 보여줍니다.</t>
  </si>
  <si>
    <t>짧은 설명: 습관 제품 판매 증가에 영향을 미친 동기부여 영상 긴 설명: 이 동기부여 영상은 습관 제품의 판매 증가에 큰 역할을 했으며, 연말과 새해가 되면 조회수가 급증합니다. 좋은 목표를 세우는 방법과 이를 실천하고 유지하는 방법에 대한 콘텐츠를 통해 많은 사람들에게 도움을 제공했습니다. 관심을 끌어, 제품의 판매를 늘렸습니다.</t>
  </si>
  <si>
    <t>짧은 설명: 학생들의 높임말 사용 실험 긴 설명: 해당 이미지는 3주 동안 진행된 학생들의 높임말 사용 실험을 나타낼 가능성이 높습니다. 여기서 학생들은 서로 높임말을 쓰는 것을 시도하며, 이는 많은 학교에서 흔히 볼 수 있는 사례입니다. 실험 종료 후, 학생들이 이에 대해 논의하는 모습을 보여줄 수도 있습니다.</t>
  </si>
  <si>
    <t>짧은 설명: 웩슬러의 지능 정의 및 검사 지표 긴 설명: 이 글은 심리학자 David Wechsler의 지능에 대한 정의와, 그의 아동용 지능 검사 수행 시 사용되는 여러 지표들을 설명하고 있습니다. 웩슬러는 지능을 목적에 따른 행동, 합리적 사고, 환경을 효과적으로 다루는 능력으로 정의했습니다. 그의 아동 지능 검사는 언어 이해, 시공간 능력, 유동적 추론, 작업기억, 처리속도 등을 평가하는 지표로 나뉘어져 있습니다.</t>
  </si>
  <si>
    <t>짧은 설명: 겸양도장 방식에 대한 그림 긴 설명: 그림은 '겸양도장' 방식을 보여줍니다. 이는 결재서류의 결재란에 도장을 찍을 때 직급에 따라 도장의 기울기를 달리하는 방식을 나타냅니다. 서류의 왼쪽에서 오른쪽으로 다양한 기울기로 찍힌 도장들의 배열을 보여줄 것으로 예상됩니다.</t>
  </si>
  <si>
    <t>1유형_v2</t>
  </si>
  <si>
    <t>온라인 배움과 오프라인 재공부 활동</t>
  </si>
  <si>
    <t>이 문구는 2020년 코로나로 인한 온라인 교육에 참가한 경험과, 이를 통해 획득한 지식을 바탕으로 추후 오프라인 수업에도 참여한 과정을 서술하고 있다. '성장'이라는 키워드를 통해 학습을 꾸준히 이어가는 모습과 재수강하여 확실한 학습을 이뤄내는 모습, 최종적으로는 오프라인 수업을 통해 처음 만나는 동료들과의 만남의 기쁨까지 나열하고 있다.</t>
  </si>
  <si>
    <t>조소앙의 사진이 이미지입니다. 이는 조소앙의 이름이 직접적으로 언급되었고, 임시정부의 외무장 자리에 있었던 사람이기 때문입니다.</t>
  </si>
  <si>
    <t>길가메시 서사시 점토판 이미지</t>
  </si>
  <si>
    <t>이 이미지는 인류 최초의 문학 작품인 '길가메시 서사시'가 새겨진 점토판을 보여준다. 이 점토판은 인류 최초의 문자 중 하나인 설형 문자로 쓰여있다. 이와 같은 문자는 오늘날 이라크 지역의 고대 수메르인에 의해 사용되었다.</t>
  </si>
  <si>
    <t>관절 풀기 운동 도식</t>
  </si>
  <si>
    <t xml:space="preserve"> 이 이미지는 준비운동으로서의 "몸 풀기" 단계를 나타냅니다. 이 단계에서는 손목부터 목까지 관절을 천천히 돌리면서 가볍게 푸는 운동을 시각적으로 보여주는 도식일 것입니다.</t>
  </si>
  <si>
    <t>잠실 스포츠, 마이스 복합공간 구성도</t>
  </si>
  <si>
    <t>2조 원이 투자된 잠실 스포츠, 마이스(MICE) 복합공간 조성 사업의 조감도이다. 이 위치에는 전시, 컨벤션 공간, 야구장, 스포츠 콤플렉스, 수영장, 호텔 등 다양한 시설이 들어갈 예정이다. 추가로 잠실주경기장 리모델링 사업 진행 상황도 담겨있다.</t>
  </si>
  <si>
    <t>매장 인테리어와 주방·바 이미지</t>
  </si>
  <si>
    <t>이 이미지는 매장의 내부 레이아웃을 보여주고 있습니다. 특히, 인테리어 디자인과 주방 및 바의 구조가 포함되어 있습니다. 이로써, 해당 매장의 공간 배치와 테마를 파악할 수 있습니다.</t>
  </si>
  <si>
    <t>오브젝트' 매장의 전시와 팝업 스토어</t>
  </si>
  <si>
    <t>오브젝트'란 고객의 취향에 맞춰 다양한 제품을 판매하며, 전시와 팝업 스토어를 통해 사람들을 모집하는 매장입니다. 또한, SNS를 이용하여 창작자와 소비자를 연결하는 역할도 합니다.</t>
  </si>
  <si>
    <t>아이와 아빠가 만든 커스텀 티셔츠와 신발 이미지</t>
  </si>
  <si>
    <t>아이와 아빠가 함께 참여하여 만들어낸 커스텀 티셔츠와 신발의 사진을 보여주는 이미지입니다. 이는 아이와 아빠의 창작 활동의 결과물을 보여주는 것으로, 아이의 디자인 아이디어와 아빠의 도움이 결합된 결과물을 표현합니다.</t>
  </si>
  <si>
    <t>넷플릭스의 두 작품의 차별화된 공급 방식</t>
  </si>
  <si>
    <t xml:space="preserve"> 넷플릭스는 "오징어 게임"과 "이상한 변호사 우영우"와 같은 두 대표 작품을 통해 보여주는 다른 콘텐츠 공급 방식에 차별화를 두었다. "오징어 게임"은 넷플릭스 오리지널로 제작비를 지원하였고 판권을 가지고 있으며, 반면에 "이상한 변호사 우영우"는 완성된 작품을 넷플릭스에 판매하는 라이선싱 방식을 사용했다.</t>
  </si>
  <si>
    <t>김밥집의 이전 전후 사진</t>
  </si>
  <si>
    <t>사진은 임대인이 우량 임차인에 대한 믿음을 잃은 후 이전한 김밥집의 모습을 보여줍니다. 왼쪽 이미지는 이전하기 전의 김밥집이고, 오른쪽은 이전 후의 김밥집입니다.</t>
  </si>
  <si>
    <t>서조선의 지도 이미지</t>
  </si>
  <si>
    <t>이 이미지는 서조선에 대한 지리 정보를 보여주는 지도일 것입니다. 서조선은 평안남북도와 황해도 일원을 포함하는 지역입니다. 이러한 내용들이 고루 언급된 글 앞에 위치한 이미지이기 때문에 서조선의 지도로 추측됩니다.</t>
  </si>
  <si>
    <t>정조 행렬 그릴 도로 정비 그림</t>
  </si>
  <si>
    <t>문서에서 설명하는 이미지는 1795년 정조가 한양에서 나와 혜경궁 홍씨의 회갑잔치를 열고 사도세자의 묘소를 참배 이후 돌아오는 행차길을 그린 것이다. 이 그림에서 보는 도로는 길가의 무허가 가옥들과 논밭을 비운 큰 너비의 도로이다. 이것은 도로가 왕의 행차를 위해 완전히 정비되었음을 보여주는 예시이다.</t>
  </si>
  <si>
    <t>물리학 중 전기력선, 자기력선 컨셉 그림</t>
  </si>
  <si>
    <t>주어진 문장은 전기력선과 자기력선의 개념과 그 공통점 및 차이점에 대한 설명으로, 가상의 도구라는 공통점과 교차하지 않는다는 특성, 그리고 전기력선의 시작점과 종점, 자기력선의 폐곡선 특성 등을 설명한다. 따라서 영상은 물리학의 전기력선과 자기력선 개념을 설명하는 그림일 것이다.</t>
  </si>
  <si>
    <t>입을 벌리는 근육 활성화방법 그림</t>
  </si>
  <si>
    <t>이 그림은 R 발음을 하듯이 혀를 말아서 입천장 뒤쪽을 향해 입천장 쪽으로 밀어준 상태에서 천천히 입을 벌리는 방법을 시각화한 것이다. 이는 개구장애나 입을 벌리는 데 문제가 있는 사람들을 위해 근육 활성화를 돕는 방법을 보여주는 그림으로 이해할 수 있다. 이를 직관적으로 이해하는 데 도움이 될 것이다.</t>
  </si>
  <si>
    <t>네팔과 인도의 복잡한 관계</t>
  </si>
  <si>
    <t>네팔은 세계적인 강대국인 인도와 인접하며 그 문화, 산업에 크게 의존하고 있다. 인도는 네팔의 생활 양식에 깊이 영향을 미치며, 네팔에게서는 인도 화폐도 사용할 수 있지만, 반대의 경우는 아니다. 이와 같이 네팔과 인도는 포괄적이고 복잡한 관계를 맺고 있다.</t>
  </si>
  <si>
    <t>1985년 오팔 호튼의 친구 구조 그림</t>
  </si>
  <si>
    <t>이 이미지는 1985년에 오팔 호튼이 친구를 유괴한 범인으로부터 구조하는 장면을 보여줍니다. 그림은 앤 버지스에 의해 제공되었습니다.</t>
  </si>
  <si>
    <t>베타 유라쿠초 매장 내부 사진</t>
  </si>
  <si>
    <t>이 이미지는 베타 유라쿠초점의 안쪽 공간을 보여줍니다. 공간의 특별한 룸이나 제품 설치 방식을 확인할 수 있습니다. 다양한 제품이 전시된 상점 내부를 보여주는 사진입니다.</t>
  </si>
  <si>
    <t>스마트폰 의존인들의 모습 이미지</t>
  </si>
  <si>
    <t>이 이미지는 스마트폰 없이는 순간도 생활하기 어려운 현대인들, 즉 노모포비아 증후군을 겪는 사람들의 모습을 보여주는 것입니다. 이러한 상황은 성인뿐만 아니라 청소년에게도 해당되며, 시간이 날 때마다 스마트폰을 이용하여 영상을 보거나 게임을 하는 모습을 볼 수 있습니다.</t>
  </si>
  <si>
    <t>꽃창포 뿌리 나눔 작업 이미지</t>
  </si>
  <si>
    <t>연못에 있는 꽃창포의 뿌리 줄기를 나눠서 새롭게 심는 작업을 진행 중인 사진입니다. 뿌리를 걷어내거나 삽으로 파내는 등의 작업과정이 포함되어있을 수 있습니다. 이 작업으로 재생장 가능한 뿌리 줄기를 새로운 위치에 이식하고 있습니다.</t>
  </si>
  <si>
    <t>일본 신문의 풍자화에 대한 설명.</t>
  </si>
  <si>
    <t xml:space="preserve"> 일본 신문의 풍자화는 이토 히로부미의 사망 모습을 보여준다. 이토가 총에 맞아 쓰러지는 모습의 그림자는 '여자' 형상을 보여준다. 이 그림은 오사카의 "곳케이신문"에 게재되었다.</t>
  </si>
  <si>
    <t>안중근 동상 이미지</t>
  </si>
  <si>
    <t>이 이미지는 근대 이후의 인물 동상인 '안중근 동상'을 나타냅니다. 동상은 그 대상에 '영생불멸'의 신성을 부여하는 상징입니다. 이 동상은 안중근의 불멸성을 상징하며, 그의 영원한 존재를 나타내는 이미지입니다.</t>
  </si>
  <si>
    <t>아파트형공장 콘셉트의 지식산업센터 그림</t>
  </si>
  <si>
    <t>이 이미지는 아파트 형태의 공장인 지식산업센터를 표현한 그림입니다. 여러 기업들이 집합 건물에 입주할 수 있도록 허가가 내려진 이 구조물의 최초 예는 1989년에 건설된 '인천주안공장'입니다. 이러한 접근법은 토지가 한정된 국가에서 토지를 효율적으로 사용하기 위한 방법입니다.</t>
  </si>
  <si>
    <t>교과서 읽기 과정</t>
  </si>
  <si>
    <t>문구는 초등학교 1학년이 처음으로 공식적인 교과서를 읽어 나가는 과정을 설명하고 있다. 글은 아이들이 교과서의 내용이 어렵지 않고 읽고 쓰는 것에 익숙해지기 시작하는 상황을 보여주고 있다. 또한, 그림과 함께 제공되는 1학년 2학기 국어 교과서 '사자의 지혜'를 예시로 들어, 교과서가 아이들에게 그림책처럼 접근할 수 있음을 보여준다.</t>
  </si>
  <si>
    <t>크라나흐의 '성 안나와 성 모자' 그림</t>
  </si>
  <si>
    <t>이 그림은 대 루카스 크라나흐의 '성 안나와 성 모자'라는 작품입니다. 할머니가 아기를 안고 있고, 엄마가 옆에 서 있습니다. 배경은 전형적인 시골과 교회의 모습이 보입니다.</t>
  </si>
  <si>
    <t>2021년 앨리스 전시회 사진</t>
  </si>
  <si>
    <t>2021년에 영국 빅토리아 앤 앨버트 뮤지엄에서 열린 '기기묘묘한 앨리스' 전시회의 모습을 담은 사진입니다. 이 전시회는 앨리스를 주제로 하였으며, 표가 매진될 정도로 큰 인기를 끌었습니다. 사진은 이 서 성공적으로 진행된 전시회의 모습을 보여줍니다.</t>
  </si>
  <si>
    <t>동양 글자해석과 풍속 설명</t>
  </si>
  <si>
    <t>이 이미지는 동이의 의미를 설명하고, 대와 궁을 통해 정의된 그들의 풍속과 사회 구조를 살펴보는 내용입니다. 또한, 크기 개념에 대한 철학적 관찰을 포함하고 있습니다.</t>
  </si>
  <si>
    <t>안데스 산맥 십자가 추모시설</t>
  </si>
  <si>
    <t>이 img는 가파른 안데스 산맥의 '죽음의 도로'를 나타냅니다. 자동차 사고로 사망한 사람들을 기리기 위한 십자가 추모시설이 보입니다. 이러한 십자가들이 빼곡하게 들어선 장면이 표현되어 있습니다.</t>
  </si>
  <si>
    <t>가우디의 설계 아래 구엘 공원 사진</t>
  </si>
  <si>
    <t>이 사진은 가우디의 자연과 건축을 합한 설계 아이디어를 잘 보여주는 구엘 공원의 모습을 담고 있습니다. 그의 독특한 설계 철학이 산책로의 모든 면에 반영되어 있습니다. 이는 가우디가 자연을 바탕으로 한 아름다운 건축을 구상한 결과입니다.</t>
  </si>
  <si>
    <t>마인크래프트 게임 시작 화면</t>
  </si>
  <si>
    <t>주어진 문장은 마인크래프트라는 샌드박스 게임을 설명하는 내용입니다. 따라서 적절한 이미지는 마인크래프트 게임의 시작 화면이 될 것입니다. 이 게임은 매우 인기있는 블록 기반의 모험 게임이며, 수많은 사용자를 보유하고 있습니다.</t>
  </si>
  <si>
    <t>북극고래 수염판과 범고래 이빨 사진</t>
  </si>
  <si>
    <t>사진은 북극에서 잡힌 어린 북극고래와 이빨을 벌린 상태의 포획된 범고래를 나타낸 것입니다. 이빨과 수염판이 잘 확인될 수 있습니다.</t>
  </si>
  <si>
    <t>크라운 포인트 풍경 그림</t>
  </si>
  <si>
    <t>그림은 크라운 포인트의 풍경이라는 주제를 담고 있습니다. 그림을 그리는 작업을 통해 받은 예기치 못한 선물에 대한 이야기와 남자의 천천히 여행하며 스케치하는 경험을 함께 보여주고 있습니다. 이 그림은 천천히 여행하는 중 그린 스케치를 기반으로 완성된 작품입니다.</t>
  </si>
  <si>
    <t>신해혁명 전 신군 부대 위치도</t>
  </si>
  <si>
    <t>이 그림은 신해혁명 직전의 중국에서 신군 부대가 어떻게 배치되어 있었는지 보여주는 위치도다. 각 부대의 정확한 위치와 배치를 묘사하고 있다. 이를 통해 당시의 군사 상황을 이해할 수 있다.</t>
  </si>
  <si>
    <t>한나라와 흉노의 분열 지도</t>
  </si>
  <si>
    <t>이 이미지는 한나라의 최대 영토와 흉노의 분열이 표현된 지도입니다. 특히 한무제 시기의 한나라의 영토와, 북흉노와 남흉노로 분열된 흉노의 지역이 그려져 있을 것입니다.</t>
  </si>
  <si>
    <t>투탕카멘의 접이식 여행용 침대</t>
  </si>
  <si>
    <t>이 이미지는 이집트의 소년 왕 투탕카멘이 사용한 접이식 여행용 침대를 보여주는 것일 가능성이 있습니다. 나무와 구리합금으로 만들어진 침대 프레임에 사자다리 네 개와 리넨실로 짠 매트가 보일 수 있습니다. 이는 역사적인 가구 디자인의 한 예시입니다.</t>
  </si>
  <si>
    <t>전원주택에서의 가족 생활</t>
  </si>
  <si>
    <t>이사 온 전원주택에서 아내와 자녀들과 보낸 시간은 새롭고 특별한 추억을 만들었다. 새로운 공간과 행동들이 새로운 기억을 남기는 것과 같이, 아파트에서는 경험하지 못한 일들을 경험하면서 새로운 추억을 쌓았다. 여행의 기억처럼 그 추억은 오래 기억에 남아 있다.</t>
  </si>
  <si>
    <t>결정 및 행동 계획 이미지</t>
  </si>
  <si>
    <t>이 이미지는 그녀가 어떻게 자신의 영향력을 증폭하기 위해 행동하는 모습을 보여주는 것일 수 있습니다. 여기에서는 그녀가 창을 닫는 행동과 메모를 세가지 범주에 분류하는 결정 과정을 묘사하고 있을 것입니다. 즉, 이 이미지는 결정 및 행동 계획을 보여주는 것일 수 있습니다.</t>
  </si>
  <si>
    <t>평창 올림픽 드론 쇼 사진</t>
  </si>
  <si>
    <t>2018년 평창 동계 올림픽에서 LED가 장착된 1,218대의 드론이 밤하늘에서 원을 그리며 오륜기 형상을 만든 장면을 담은 사진이다. 단 한 명의 조종사가 이 모든 드론을 제어한 것이 인상적이다. 드론 기술의 진보를 잘 보여주는 이미지이다.</t>
  </si>
  <si>
    <t>대동여지도 이미지</t>
  </si>
  <si>
    <t>김정호의 대동여지도를 나타내는 이미지입니다. 이 이미지는 병풍식으로 제작된, 펼쳤을 때 3.9미터 x 6.7미터에 이르는 대형 지도를 보여줍니다. 이 지도는 접으면 20x30cm의 휴대용 크기가 됩니다.</t>
  </si>
  <si>
    <t>VR기기의 과거 실패와 구글 카드보드 성공</t>
  </si>
  <si>
    <t>VR기기는 고비용과 기술 호환성 문제를 해결하지 못해 실패했다. 그러나 구글의 VR기기, 카드보드는 저렴한 가격으로 상용화에 성공했다. 이러한 변화를 반영한 사진일 것이다.</t>
  </si>
  <si>
    <t>테슬라 모델3 배터리팩 유리섬유 매트 이미지</t>
  </si>
  <si>
    <t>이 이미지는 테슬라 모델3의 배터리팩을 덮는 유리섬유 매트를 나타냅니다. 이 매트는 풀팬과 배터리 사이의 부품으로, 생산라인의 지연 요인이었습니다. 이 문제를 해결하려는 노력의 일환으로 표시되었을 것입니다.</t>
  </si>
  <si>
    <t>조선의 국경 확장과 여진족 방어</t>
  </si>
  <si>
    <t>이미지는 조선이 압록강과 두만강 지역으로 국경을 확장하는 과정을 보여줄 것입니다. 또한, 여기에 배치된 4군과 6진으로 인해 백성들이 증가하고, 여진족의 침입을 방어할 수 있게 된 모습도 보여줄 것입니다.</t>
  </si>
  <si>
    <t>정조가 학문을 가르치는 모습</t>
  </si>
  <si>
    <t>대왕인 정조가 고생하며 시민들에게 학문을 가르치는 따스한 능력자의 모습을 담고 있습니다. 매우 더운날에도 계속하여 학문에 몰두하면서 훌륭한 문제를 출제하려는 그의 모습이 그려진 이미지일 것입니다.</t>
  </si>
  <si>
    <t>걱정하는 세종, 책 읽는 모습</t>
  </si>
  <si>
    <t>걱정에 잠긴 세종의 목소리와 함께 그가 책을 읽고 있는 현장을 보여줍니다. 구체적으로, 세종이 손에 든 책을 놓지 않는 모습이 포착되었습니다.</t>
  </si>
  <si>
    <t>캐나다 예술 지원 예산</t>
  </si>
  <si>
    <t>캐나다 예술위원회는 지난해 전국의 캐나다인들에게 예술을 가져다주기 위해 1억 5400만 달러를 투자했습니다. 이 투자는 캐나다 전체의 문화 활성화와 예술 발전을 지원하였습니다. 이 이미지는 이러한 지원에 대한 공식 인정일 것입니다.</t>
  </si>
  <si>
    <t>털 없는 솔로이트스쿠인틀리 사진</t>
  </si>
  <si>
    <t>이 사진은 털이없는 강아지 종료인 솔로이트스쿠인틀리를 보여줍니다. 좀더 자세히 설명하면, 이 강아지는 모히칸 스타일의 머리털을 제외하고는 주름진 검푸른 가죽 같으며, 커다란 귀와 들쥐 같은 꼬리를 가지고 있습니다. 그리고 이의 입안은 비뚤비뚤 돋아난 이빨로 가득 차있으며, 일부 이빨이 빠져있습니다.</t>
  </si>
  <si>
    <t>모눈종이 숫자 채우기 문제 이미지</t>
  </si>
  <si>
    <t>이 이미지는 모눈종이 위에 빈칸으로 주어진 숫자 채우기 문제입니다. 문제는 숫자가 연속적으로 증가하며 왼쪽, 오른쪽, 위, 아래로만 이동해야 하는 제약 조건이 주어져 있습니다. 이미지 내용은 이 과제의 해결 과정을 시각화한 것입니다.</t>
  </si>
  <si>
    <t>미국시장은 세계 주식시장 중 가장 큼</t>
  </si>
  <si>
    <t>미국은 세계 주식 시장의 절반 가량을 차지하고 있어, 선택 범위가 가장 넓습니다. 대다수의 성공적인 기업들이 미국에 상장하기 때문에, 투자할 때 경쟁력 있는 기업을 선택하는 데 있어 더 많은 선택지를 제공합니다. 따라서, 미국 주식 시장은 국제적으로 가장 큰 시장입니다.</t>
  </si>
  <si>
    <t>유리병에 갇힌 벼룩</t>
  </si>
  <si>
    <t>벼룩이 20센티미터 높이의 유리병 안에 있고, 이를 넘지 못하고 있음을 보여주는 사진이다. 이 벼룩은 원래 30센티미터는 뛸 수 있으나, 뚜껑 때문에 20센티미터 밖에 점프하지 못하는 모습을 보여준다.</t>
  </si>
  <si>
    <t>루빈의 꽃병 그림</t>
  </si>
  <si>
    <t>이 텍스트는 루빈의 꽃병 그림을 참조하고 있습니다. 이 그림은 흰색과 검은색에 집중함에 따라 서로 다른 이미지를 떠올리게 합니다. 보는 관점에 따라 해석이 달라진다는 원칙을 설명합니다.</t>
  </si>
  <si>
    <t>로키와 13을 연관지은 그림.</t>
  </si>
  <si>
    <t>이 이미지는 북유럽 신화의 로키와 숫자 13의 연관성을 나타냅니다. 발할라의 잔치에서 13번째 신인 로키의 등장을 묘사하고 있다. 또한, 13을 불길한 숫자로 여기는 관례에 대한 이야기도 포함하고 있다.</t>
  </si>
  <si>
    <t>재활용 왜건, 사각쟁반 수납공간</t>
  </si>
  <si>
    <t>카운터 아래의 공간에는 재활용한 가구로 만든 왜건이 있다. 이 왜건은 잘라낸 가구의 토막을 다시 활용해 만든 것이며, 사용하는 사각쟁반 2개를 수납하는 데 사용된다.</t>
  </si>
  <si>
    <t>체코슬로바키아의 개혁과 탱크 침공</t>
  </si>
  <si>
    <t xml:space="preserve"> 체코슬로바키아에서 둡체크 총리는 소련 독재에 저항하고 개혁을 시도했다. 그러나, 그의 개혁을 두려워한 소련은 1968년 프라하로 탱크를 보내 통제를 빼앗았다. 이는 "인간의 얼굴을 한 사회주의"에 대한 소련의 무력 강제로 볼 수 있다.</t>
  </si>
  <si>
    <t>신문이름 '헤럴드'의 의미</t>
  </si>
  <si>
    <t>헤럴드'는 헤르메스의 어원을 가지고 있고, 이는 중요한 메시지와 정보를 빠르고 충실하게 전달하겠다는 신문사의 각오를 부여합니다. 또한 헤르메스의 지팡이, 즉 '헤럴드의 지팡이'는 의술의 상징으로 여전히 널리 쓰이고 있습니다. 이러한 모든 요소가 합쳐져 신문의 이름 '헤럴드'에 의미를 부여합니다.</t>
  </si>
  <si>
    <t>호텔 객실층 스타 테마</t>
  </si>
  <si>
    <t>켄싱턴호텔 설악'의 객실층들은 각기 다른 스타 테마로 꾸며져 있다. 각 층별로 다른 테마 - 가수, 영화배우, 스포츠 스타, 대사관 - 가 적용되어 있어 방문마다 새로운 스타를 찾는 재미가 있다. 이 호텔은 이전에 '켄싱턴스타호텔'로 불렸으며, 그 당시의 스타들을 기리는 흔적들을 보여준다.</t>
  </si>
  <si>
    <t>도넛 경제학 모델 그림</t>
  </si>
  <si>
    <t>사회와 환경적 조건을 도넛 모양으로 표현한 경제학 모델의 그림입니다. 도넛의 안쪽은 사회적 최소 조건을, 바깥쪽은 지구 생태계 환경 조건을 나타냅니다.</t>
  </si>
  <si>
    <t>온실가스 배출 연구 결과</t>
  </si>
  <si>
    <t>교수 아툴 자인의 연구 결과를 수치화한 그래프. 미트, 식물, 비식용 농산물의 온실가스 배출 비율을 보여주며, 각각 57%, 29%, 14%로 표시된다.</t>
  </si>
  <si>
    <t>색상 선호도 조사 결과 표</t>
  </si>
  <si>
    <t>파란색 선호도가 가장 높아 보이는 글로벌 색상 선호도 조사 결과를 시각화한 그래프 또는 표입니다. 이는 전 세계와 중국에서의 색상 선호도를 비교 분석한 자료로, 이를 통해 파란색의 선호도가 높음을 확인할 수 있습니다.</t>
  </si>
  <si>
    <t>공감의 시작, 서로 다름 인정</t>
  </si>
  <si>
    <t>공감'은 혼자가 아님을 느끼게 하는 공통의 경험을 나누는 것입니다. 비록 완벽한 이해는 어려울지라도, 우리는 타인의 경험을 인정하고 받아들여야 합니다. 이것이 바로 정서적 공감의 시작이라 할 수 있습니다.</t>
  </si>
  <si>
    <t>감정의 층을 표현한 도형</t>
  </si>
  <si>
    <t>이 이미지는 사람의 내면 감정의 여러 층을 상징하는 도형일 것입니다. 표면의 자기보호 전략부터 시작해, 짜증, 분노, 슬픔, 고통 등의 감정 층을 통과해 깊숙히 숨겨진 사랑과 유대 감정까지 도달하는 구조를 표현한 것이다.</t>
  </si>
  <si>
    <t>아베이루의 컬러풀한 곤돌라</t>
  </si>
  <si>
    <t>이미지는 아베이루의 다채로운 곤돌라인 '몰리세이루'를 보여줍니다. 소금과 수초를 실었던 이 작은 배들은 현재 여행자들이 마을을 둘러보는 용도로 주로 사용됩니다. 각 배는 유니크한 문양과 그림으로 수작업으로 꾸며져 있습니다.</t>
  </si>
  <si>
    <t>부서진 뮤직박스 이미지</t>
  </si>
  <si>
    <t>엘리자베트가 넘어지면서 뮤직박스를 깨뜨린 장면을 담은 이미지다. 뮤직박스의 연주자 부분은 팔과 머리가 없는 상태이다.</t>
  </si>
  <si>
    <t>강아지가 사람의 입술을 핥는 사진</t>
  </si>
  <si>
    <t>이 사진은 강아지가 사람의 입술을 핥는 장면을 보여줍니다. 강아지는 입술에서 나는 특별한 냄새와 맛 때문에 입술을 핥는 경향이 있습니다. 또한, 사람들이 자주 입술을 대상으로 뽀뽀를 해주는 것을 배워서 입술을 핥는다는 것을 볼 수 있습니다.</t>
  </si>
  <si>
    <t>나마스테 동작과 기도 방법</t>
  </si>
  <si>
    <t>나마스테는 손을 합치고 허리를 굽히는 인사 동작으로, 공격하지 않겠다는 의미와 에너지 전달의 의도가 있다. 또한, 힌두교에서는 신 앞에서 나마스테 자세를 하며 기도하고, 고마움을 표현한다. 이 이미지는 이런 나마스테 동작과 기도 방식을 보여주고 있을 것이다.</t>
  </si>
  <si>
    <t>다이버의 바다 하단 사진</t>
  </si>
  <si>
    <t>이것은 다이버가 바닷속에서 코를 막고 있는 사진을 언급하고 있습니다. 상황을 보고 상상력을 불러일으켜 이야기를 만드는 것을 권장하고 있습니다. 글로 쓸 수도 있습니다.</t>
  </si>
  <si>
    <t>시속삼십킬로미터'의 꿀 제품 전문점 소개</t>
  </si>
  <si>
    <t>시속삼십킬로미터'는 천연 벌꿀 스틱인 '꿀 빠는 시간'을 생산하는 회사입니다. 와디즈 펀딩을 통해 소개되었고, 그들의 상품 설명은 매우 생동감이 느껴졌습니다. 4년 동안 꿀 제품에만 집중하여 꾸준히 진심 어린 이야기를 만들어가고 있습니다.</t>
  </si>
  <si>
    <t>공부법 설명과 포스트잇 사용법</t>
  </si>
  <si>
    <t>저자가 이해가 안 가는 과학 문제를 풀 때, 직접 시도하고, 틀린 문제를 모아놓았다. 이해가 더 필요한 문제들은 포스트잇으로 체크하며, 이런 공부법을 사용하여 문제집을 완성했다. 포스트잇으로 체크한 문제들이 많아 문제집 옆면이 빽빽해진 정도이다.</t>
  </si>
  <si>
    <t xml:space="preserve"> "비너스의 탄생" 그림</t>
  </si>
  <si>
    <t xml:space="preserve"> 이 그림은 보티첼리가 그린 "비너스의 탄생"입니다. 모델은 폐결핵으로 일찍 사망한 피렌체의 아름다운 여성, 시모네타 베스푸치였습니다. 이 그림은 보티첼리를 포함한 많은 예술가들에게 찬사를 받았습니다.</t>
  </si>
  <si>
    <t>스타필드 영향에 대한 걱정</t>
  </si>
  <si>
    <t>이 이미지는 상인들이 스타필드의 등장에 따른 장사 정체에 대한 걱정과 관련이 있을 것입니다. 또한 지역상권 보호에 대한 논의와 스타필드의 영향간의 상생 가능성에 대한 고민도 반영되어 있을 것입니다. 즉, 스타필드와 지역상권 사이의 긴장감을 표현하는 이미지일 가능성이 큽니다.</t>
  </si>
  <si>
    <t>추억의 하늘낙하 사진</t>
  </si>
  <si>
    <t>한솔이와의 하늘 낙하를 성공적으로 마친 후, 카메라 기자들이 달려와서 찍은 사진이다. 아름다운 추억을 담은 사진이며, 낙하산을 해체하는 과정까지 포함되어 있다.</t>
  </si>
  <si>
    <t>52시간 근무제 도입 후 여가증가</t>
  </si>
  <si>
    <t>2018년 7월에 도입된 52시간 근무제 이후로 직장인들의 실제 여가시간 증가 효과를 보여주는 그래프나 차트일 가능성이 높다. 과거 대비 근로시간 감소를 보여주는 데이터일 수 있다.</t>
  </si>
  <si>
    <t>새해 습관 제품 판매 증가</t>
  </si>
  <si>
    <t>새해에는 좋은 습관을 만들고자 하므로, 습관 제품의 판매가 증가한다. 이를 돕기 위해, 관련 콘텐츠를 제작하였다. 이 콘텐츠는 많은 사람들에게 도움을 주며, 제품 판매 증가에 기여하였다.</t>
  </si>
  <si>
    <t>높임말 사용 실험</t>
  </si>
  <si>
    <t>학생들이 3주 동안 높임말을 사용하는 실험을 진행했다. 이는 교실 안에서 상호 존중과 예의를 실천하는 방법을 배우기 위한 것이었다. 실험이 끝난 후, 학생들은 함께 모여 실험에 대해 논의했다.</t>
  </si>
  <si>
    <t>웩슬러의 지능정의와 지능 검사 이미지</t>
  </si>
  <si>
    <t>이 이미지는 심리학자 웩슬러가 어떻게 지능을 정의하고, 이에 따른 웩슬러 아동용 지능 검사의 다섯 가지 주요 지표인 언어이해, 시공간, 유동추론, 작업기억, 처리속도를 보여주는 것입니다.</t>
  </si>
  <si>
    <t>겸양도장 인사 방식 그림</t>
  </si>
  <si>
    <t xml:space="preserve"> 이 이미지는 "겸양도장"의 사용 방식을 시각화한 것입니다. 여기서는 계장, 과장, 부장, 그리고 전무의 도장 찍는 방식과 각각의 도장이 어떻게 기울어지는지 설명하고 있습니다.</t>
  </si>
  <si>
    <t>탄소중립 선언한 국가 표</t>
  </si>
  <si>
    <t>이것은 탄소중립을 선언한 각 국가들의 리스트를 담고 있는 표입니다. 각 나라의 탄소 중립 정책을 비교하는 데 사용될 수 있습니다. 전세계 국가들의 환경 의식을 보여주는 데이터입니다.</t>
  </si>
  <si>
    <t>당뇨병 관련 이미지</t>
  </si>
  <si>
    <t>이 이미지는 인슐린 기능장애와 고혈당으로 인한 당뇨병과 관련된 내용을 담고 있습니다. 인슐린 부족 혹은 기능장애로 인한 고혈당 상태와 합병증을 시각화한 것으로 추정됩니다.</t>
  </si>
  <si>
    <t>뇌종양 이미지</t>
  </si>
  <si>
    <t>이는 뇌종양의 사진을 나타내는 이미지입니다. 뇌종양이 암이 아니라 양성인 경우를 시각화 하였습니다. 바로 앞에 위치한 39는 아마 그 이미지의 표식으로 추측됩니다.</t>
  </si>
  <si>
    <t>50대의 대장암 이미지</t>
  </si>
  <si>
    <t>이것은 50대에 걸린 대장암의 이미지를 나타내는 것일 수 있습니다. 대장암의 발병율이 높은 50대의 모습을 표현하고 있을 수 있습니다. 주어진 문장에서는 특정 연령대의 대장암을 시각화하는 것 같습니다.</t>
  </si>
  <si>
    <t>이 이미지는 '자궁경부암'에 관련된 것으로 추정됩니다. 자궁경부암에 대한 정보나 시각적 표현을 나타낼 수 있습니다. 따라서 이 이미지는 자궁경부암의 상태, 진단 또는 치료법 등을 표현할 수 있습니다.</t>
  </si>
  <si>
    <t>이 이미지는 갑상선암과 관련된 내용을 담고 있습니다. 이는 암의 한 종류인 갑상선암에 초점을 둔 것으로 보입니다. 따라서, 이 이미지에는 갑상선암에 대한 정보가 수록되어 있을 가능성이 높습니다.</t>
  </si>
  <si>
    <t>MRI 스캔 이미지</t>
  </si>
  <si>
    <t>이는 자기공명영상진단, 즉 MRI의 스캔 이미지를 나타냅니다. MRI는 몸 안의 부위를 세밀하게 촬영하는 기술입니다. 따라서 이 이미지는 환자의 신체 부분을 보여주는 것일 것입니다.</t>
  </si>
  <si>
    <t>PET 촬영 이미지</t>
  </si>
  <si>
    <t>본 문장은 PET 촬영, 즉 양전자 단층촬영에 관한 이미지를 참조하고 있습니다. 이 이미지는 그 방법을 시각화 하는 것일 가능성이 높습니다. 이것은 의료 진단의 한 부분입니다.</t>
  </si>
  <si>
    <t>놀이터에서 만난 영희와 철수</t>
  </si>
  <si>
    <t>영희와 철수는 놀이터에서 만났었습니다. 하지만 철수의 냄새 때문에 영희는 함께 놀지 않았습니다. 이후 철수는 목욕을 했습니다.</t>
  </si>
  <si>
    <t>추추의 방과 흉내 스피커 사진</t>
  </si>
  <si>
    <t>주인공 추추가 사용하고 있는 흉내 스피커와 그의 방을 나타내는 이미지입니다. 특히, 추추가 좋아하는 슈퍼 두더지와 원더 두더지 포스터가 있는 것을 확인할 수 있습니다.</t>
  </si>
  <si>
    <t>형 도착에 따른 추추의 숨기기</t>
  </si>
  <si>
    <t>이미지는 형이 방을 나오는 장면을 표현할 수 있으며, 그에 앞서 추추가 급히 방에 숨는 모습을 연상시키는 장면일 것입니다. 또한, 추추의 감정 상태와 그의 숨은 위치도 포함되어 있을 수 있습니다.</t>
  </si>
  <si>
    <t>더더가 창문으로 쳐다보는 이미지</t>
  </si>
  <si>
    <t>방 안에 있던 캐릭터 '더더'가 창문으로 머리를 밖으로 내밀은 장면의 이미지입니다. 더더는 땅 위로 내다보는 듯 하며, 추추에 의해 부르는 모습을 보여줍니다.</t>
  </si>
  <si>
    <t>추추가 더더 방으로 가는 모습</t>
  </si>
  <si>
    <t>추추의 모습을 보여주는 이미지입니다. 그는 더더의 방으로 빠르게 내려가고 있습니다. 이는 추추가 뭔가를 말하려는 상황을 보여줍니다.</t>
  </si>
  <si>
    <t>더더가 즉석카메라를 꺼내는 순간</t>
  </si>
  <si>
    <t>이는 더더가 옷장에서 즉석카메라를 찾아 꺼내는 모습을 보여줍니다. 그는 아마도 갑작스럽게 찍고 싶은 순간이 생겨 카메라를 꺼낸 것일 수 있습니다. 이 여백을 통해 더더의 사진찍기에 대한 열정을 엿볼 수 있습니다.</t>
  </si>
  <si>
    <t>사장님의 선언 후 복도에서 직원들 모습</t>
  </si>
  <si>
    <t>사장님이 갑작스럽게 선언하자 직원들이 놀라 복도로 뛰쳐나왔다. 놀란 직원들이 서로를 바라보며 웃음을 지었고, '만세!'를 외치는 모습이다. 사장님은 땀을 흘리며 팔짠다.</t>
  </si>
  <si>
    <t>더더가 떨어진 사진</t>
  </si>
  <si>
    <t>더더와 추추의 상황을 기록한 사진입니다. 순간적으로 더더가 떨어지는 장면을 담아낸 것이며, 이러한 사건이 카메라에 찍혔습니다.</t>
  </si>
  <si>
    <t>학교에서의 그림</t>
  </si>
  <si>
    <t>이 그림은 학교에서 일어난 장면을 묘사하고 있습니다. 그림 속에는 학생들이 교실을 떠나고 있는 모습과, 그 장면을 바라보는 선생님이 그려져 있습니다. 또한, 웃고 있는 학생의 모습도 포함되어 있습니다.</t>
  </si>
  <si>
    <t>부부와 아기 사진</t>
  </si>
  <si>
    <t>더더가 굴러가며 앨범을 넘기다 한 페이지에서 멈추었고, 그 페이지에는 한 부부와 그들의 아기를 묘사한 사진이 실려있습니다.</t>
  </si>
  <si>
    <t>추추 가족의 위로하는 모습</t>
  </si>
  <si>
    <t>사진은 추추와 그의 가족이 서로를 얼싸안고 위로하는 모습을 보여줍니다. 추추도 엄마를 따라 울며 그런 가족 애를 나타내고 있습니다.</t>
  </si>
  <si>
    <t>추추가 스피커를 파묻은 사진.</t>
  </si>
  <si>
    <t>이 사진은 추추가 더더네 집 앞 마당에 스피커를 파묻고 찍은 것이다. 그리고 그 사진을 올려놓았다.</t>
  </si>
  <si>
    <t xml:space="preserve"> "양치기 소년과 늑대 그림"</t>
  </si>
  <si>
    <t xml:space="preserve"> '이 그림은 "양치기 소년"이 고요한 마을로 큰 소리로 외치며 달려가고 있는 모습입니다. 그의 얼굴에는 두려움이 짙게 묻어있습니다. 또한, 긴장감이 흐르는 배경으로는 늑대의 실루엣이 등장하고 있습니다.'</t>
  </si>
  <si>
    <t>황금알 낳는 거위 이미지</t>
  </si>
  <si>
    <t>이 이미지는 시장에서 구입한 거위가 황금알을 낳는 모습을 나타냅니다. 남편이 구입한 거위가 하루에 하나씩 번쩍이는 황금알을 낳는 장면입니다. 이는 거위가 황금알을 낳는 표현이 포함된 이미지일 것입니다.</t>
  </si>
  <si>
    <t>앨리스와 토끼의 자전거 타기</t>
  </si>
  <si>
    <t>앨리스가 신나게 전동자전거를 타다가 신호를 바꿨어요. 토끼는 이를 이용해 자전거를 빼앗아 달아난 모습이 그려진 그림입니다. 두 캐릭터의 활동적인 모습이 담겨 있어요.</t>
  </si>
  <si>
    <t>버섯 위에 누운 쐐기벌레 이미지</t>
  </si>
  <si>
    <t>이미지는 푸른색의 커다란 쐐기벌레가 버섯 꼭대기에 누워있는 모습을 보여줍니다. 이 쐐기벌레는 뻐끔거리는 담뱃대를 들고 있으며, 버섯은 수북이 모여 있는 것으로 보입니다.</t>
  </si>
  <si>
    <t>앨리스가 고른 다양한 맛의 버섯</t>
  </si>
  <si>
    <t>앨리스는 세심하게 수박을 고르던 엄마처럼, 사각뿔 모양의 버섯을 선택했습니다. 버섯은 오렌지, 딸기, 망고 등의 다양한 맛이 나며, 꼭지점은 초콜릿 맛이 났습니다. 이 버섯 하나만으로도 일주일 동안 시장에 갈 필요가 없다는 것을 알게 되었습니다.</t>
  </si>
  <si>
    <t>장미 정원과 정원사 그림</t>
  </si>
  <si>
    <t>이 그림은 화려한 꽃밭과 시원한 분수가 있는 아름다운 장미 정원을 그린 것입니다. 또한, 하얀 장미꽃이 만발한 나무와 그 나무를 손질하는 세 명의 정원사들이 그려져 있습니다. 인상적으로도, 그들이 나뭇가지를 치는 것이 아니라 장미에 붉은 페인트를 칠하고 있는 모습이 포함되어 있습니다.</t>
  </si>
  <si>
    <t>앨리스가 전동자전거를 타는 장면</t>
  </si>
  <si>
    <t>히파티아가 앨리스를 돕고 있는 전동자전거를 타는 장면입니다. 앨리스는 리모컨을 통해 자전거를 움직이고 있습니다. 이는 자전거가 전동식임을 보여줍니다.</t>
  </si>
  <si>
    <t>달리는 앨리스와 화난 언니 이미지</t>
  </si>
  <si>
    <t>이미지는 앨리스가 열심히 달리는 모습과 더불어, 그 앞에 화난 표정으로 서 있는 언니의 모습을 보여줍니다.</t>
  </si>
  <si>
    <t>미누스의 일곱 살 생일파티 사진</t>
  </si>
  <si>
    <t>미누스가 치른 일곱 살 생일파티의 모습을 담은 사진입니다. 생일 케이크와 동물 친구들이 보일 것입니다. 이 사진은 환하고 아기자기한 분위기를 나타냅니다.</t>
  </si>
  <si>
    <t>루시, 미누스의 이해, 불행한 생일노래</t>
  </si>
  <si>
    <t>루시가 귀가하는 동안 슬프게 생일 노래를 부르는 모습이 포착되었습니다. 이를 통해 미누스는 루시의 상황에 대한 어떠한 이해를 하게 되었습니다. 이 이미지는 불행한 생일노래를 불러 루시의 감정상태를 보여줍니다.</t>
  </si>
  <si>
    <t>루시의 생일 파티 원하는 모습</t>
  </si>
  <si>
    <t>미누스가 루시의 생일 파티를 원하는 그녀의 행동을 이해하는 순간을 보여주는 이미지입니다. 루시가 이에 대해 환하게 웃는 모습도 포함되어 있습니다.</t>
  </si>
  <si>
    <t>미누스가 직접 만든, 나뭇잎으로 된 생일 초대장입니다. 예쁜 글씨로 정성스럽게 적혀져 있습니다.</t>
  </si>
  <si>
    <t>톱시, 생일상 위 오르기 시도</t>
  </si>
  <si>
    <t>톱시는 한 번도 멈추지 않았습니다. 그는 지속적으로 생일상 위에 올라가려고 노력했습니다. 이는 그의 활동적인 성격을 반영합니다.</t>
  </si>
  <si>
    <t>미누스의 어두운 동굴 입장</t>
  </si>
  <si>
    <t>미누스가 천천히 동굴로 들어간 장면입니다. 이 동굴은 아침보다도 더 어둡다고 묘사되었습니다.</t>
  </si>
  <si>
    <t xml:space="preserve"> "학생들이 운동장에서 뛰는 모습"</t>
  </si>
  <si>
    <t xml:space="preserve"> "이 짤방은 학생들이 운동장에서 달리는 장면을 표현하고 있습니다. 전반적으로 두 학생, 진아와 남수, 그리고 경희와 타냐 등이 활발하게 달리는 모습이 포착되었습니다. 또한, 숨을 차인 수정이의 모습도 포함되어 있습니다."</t>
  </si>
  <si>
    <t>캥거루가 트로피 받는 그림</t>
  </si>
  <si>
    <t>여우 아나운서가 줄넘기 모양의 트로피를 캥거루에게 주는 모습을 그린 그림입니다. 향기로운 장미꽃 트로피를 든 캥거루는 기쁨이 넘치고, 부러워하는 토끼도 그림에 포함되어 있습니다.</t>
  </si>
  <si>
    <t>데이트하는 남녀 이미지</t>
  </si>
  <si>
    <t>이 이미지는 남자와 통화하는 여자를 나타낸 것으로 보입니다. 남자는 여자에게 돈가스를 함께 먹자고 제안하고 있습니다. 이들은 이전에 소개팅을 통해 만났던 사이입니다.</t>
  </si>
  <si>
    <t>김예린이 특별함을 가져가는 모습</t>
  </si>
  <si>
    <t>김예린이 자신만의 특별함을 유지하기 위해 다른 아이들의 특별함을 가져가는 모습을 보여줄 수 있는 이미지입니다. 김예린이 마법을 사용하여 아이들이 특별해지지 않도록 조종하는 장면이 포함되어 있을 것입니다.</t>
  </si>
  <si>
    <t>던져진 학원 건물 이미지</t>
  </si>
  <si>
    <t>준기가 어떤 방법으로든 건물을 미국 방향으로 던진 장면의 이미지입니다. 건물은 풍선과 같이 하늘을 향해 날아갔습니다. 이 이미지는 그 동안의 이야기를 시각화한 것입니다.</t>
  </si>
  <si>
    <t>도현의 귀마개와 퀴즈 대답</t>
  </si>
  <si>
    <t>도현이는 귀마개를 착용했고, 이를 통해 엄마의 집에서 제공된 퀴즈에 쉽게 대답했다. 이 이미지는 도현이의 귀마개와 그로 인한 퀴즈 솔루션을 나타낼 것이다.</t>
  </si>
  <si>
    <t>박윤빈의 별명 만드는 방법</t>
  </si>
  <si>
    <t>이 이미지는 박윤빈이 별명을 만드는 방식을 보여주고 있다. 이름과 특징이 적힌 종이를 솥에 넣고 끓이는 방법으로 별명을 만든다. 이렇게 생성된 별명이 솥 안에서 발견될 수 있다.</t>
  </si>
  <si>
    <t>아이의 부끄러움 표현 이미지</t>
  </si>
  <si>
    <t>아이가 창피하고 화가 난 느낌을 표현하는 그림입니다. 아이의 머리에서 발끝까지 새빨간 부끄러움과 분노를 상징하는 이미지일 것입니다. 그림은 아이의 감정을 잘 표현하고 있습니다.</t>
  </si>
  <si>
    <t>도보람과 10민준의 대화 장면</t>
  </si>
  <si>
    <t>사진은 도보람과 10민준이 손을 잡고 대화하는 장면을 보여줍니다. 도보람이 10민준에게 믿음을 당부하는 모습을 포착했습니다. 둘의 친밀한 관계를 보여주는 순간입니다.</t>
  </si>
  <si>
    <t>학교 운동장에서의 상황</t>
  </si>
  <si>
    <t>학교 운동장에서 벌어지는 장면입니다. 박병준이 큰 소리로 소문을 내뜨리는 상황이며, 이로 인해 다른 학생들이 두 주인공을 쳐다보게 되는 장면입니다.</t>
  </si>
  <si>
    <t>중학생들과의 대화</t>
  </si>
  <si>
    <t>한 소년인 도보람이 중학생들과 대화를 나누었고, 그 과정에서 사랑하는 유다빈을 위해 소년이 감정을 나타내는 사진입니다.</t>
  </si>
  <si>
    <t>가족이 운영하는 떡집 오픈</t>
  </si>
  <si>
    <t>하나와 그의 부모들이 새로 오픈한 떡집을 자랑스럽게 바라보고 있다. 이 가게는 오래된 건물에 위치해 있지만 그들에게는 소중한 장소다. 하나에게 이 가게는 부모를 자주 만날 수 있는 곳이자 편안함을 주는 공간이다.</t>
  </si>
  <si>
    <t>놀란 하나와 부르는 아빠</t>
  </si>
  <si>
    <t>아빠가 목소리를 높여 딸 하나를 부르는 장면이다. 하나는 놀라 아빠로부터 한 걸음 떨어진 상태이다.</t>
  </si>
  <si>
    <t>할머니와 하나의 소파 장면 이미지</t>
  </si>
  <si>
    <t>이 이미지는 할머니가 머리를 수건으로 닦으며 소파에 앉은 장면과, 그를 따라 소파에 앉은 하나, 그리고 탁자 위에 놓인 떡이 그려져 있는 그림입니다.</t>
  </si>
  <si>
    <t>술취한 아버지와 딸</t>
  </si>
  <si>
    <t>아버지가 술에 취해 집에 돌아오고 딸인 하나를 품안에 안고 있다. 그러나 하나는 그의 술냄새 때문에 고약해하며 그의 품에서 벗어나려 한다.</t>
  </si>
  <si>
    <t>사람들 사이에서 웃으며 손을 흔드는 지수와 손짓으로 맞이하는 계인이의 모습이 묘사되어 있고, 그 둘이 밥을 먹으며 수다를 떠는 장면이 그려져 있는 것 같습니다. 내용 중 '한 쌍', '밥을 먹다' 등의 힌트로 보아, 이 이미지는 아마도 지수와 계인이가 함께 밥상 앞에 앉아 대화하는 모습일 가능성이 높습니다.</t>
  </si>
  <si>
    <t>정상압수두증과 만성경막하혈종에 대한 이미지</t>
  </si>
  <si>
    <t>해당 이미지는 말하고 있는 두 가지 치매유발질환인 '정상압수두증'과 '만성경막하혈종'에 관한 것일 것입니다. 첫 번째는 뇌척수액 축적으로 인한 뇌실 확장을, 두 번째는 뇌막 아래로 피가 고이는 병변을 보여줄 것입니다.</t>
  </si>
  <si>
    <t>알츠하이머 타우단백질 관련 연구 발견</t>
  </si>
  <si>
    <t>타우단백질과 알츠하이머병의 연결성을 발견한 사실이 도출되었습니다. 타우단백질의 축적량 측정이 알츠하이머 치매 예측에 더 정확함을 보여주는 PET 사진을 연구결과로 제시했습니다. 주 병변 논리가 아밀로이드베타에서 타우단백질로 이동한 놀라운 연구 진행 상황입니다.</t>
  </si>
  <si>
    <t>해골들의 음악회 그림</t>
  </si>
  <si>
    <t>그림은 여러 해골들이 음악회를 즐기는 모습을 묘사하고 있다. 한 해골은 피리를 불며, 다른 해골들은 춤추고 있고, 한 해골은 부패하며 뱀에게 감싸여 있다. 또한, 무덤에서 깨어난 해골도 그림에 포함되어 있다.</t>
  </si>
  <si>
    <t>아마존의 전략적 성공과 시장 변동</t>
  </si>
  <si>
    <t>아마존의 매출은 최초 음반 시장 진출에서 약점을 보였지만, 시간이 흐르면서 성공적인 전략이 결과를 가져왔다. 2003년 후, MS 확대 전략의 콘텐츠 수익 증가와 2000년대 입증된 성공 방정식 덕분에 주가는 계속 상승했다. 그러나 2012년에는 온라인 유통 시장 진출로 인해 다시 순손실로 돌아섰다.</t>
  </si>
  <si>
    <t>아스피린의 개발과 합성과정</t>
  </si>
  <si>
    <t>아스피린은 1899년에 최초로 합성된 의약품으로, 버드나무 껍질에서 추출한 성분을 바탕으로 개발되었다. 그림은 아스피린의 합성과정 및 대량생산 방식인 콜베-슈미트 반응을 보여줄 가능성이 있다. 해당 과정은 19세기에 살리실산의 합성과 개량을 통해 가능해졌다.</t>
  </si>
  <si>
    <t>약물 구조 변형 과정 이미지</t>
  </si>
  <si>
    <t>몰핀, 퀴닌, 아트로핀, 코카인 등의 활성 물질의 구조 변형에 대한 과정을 보여주는 이미지입니다. 이는 에스터화, 수산화, 산화, 환원 등을 통한 초기 유도체 합성부터 20세기 후반의 정교한 유도체 합성 과정까지 포함하고 있습니다. 이 과정은 약물의 생체 투과성 및 약효 개선을 위한 친수성/친유성 조절과 분자 구조나 전하 분포 변형을 나타냅니다.</t>
  </si>
  <si>
    <t>암세포 증식을 돕는 세포</t>
  </si>
  <si>
    <t>혈관 내피세포와 혈관 주피세포는 새로운 혈관 생성에 관련된 세포입니다. 이들은 암세포의 증식에 필수적인 산소와 영양분을 공급하는 역할을 합니다. 거기에 추가로 이들은 혈관신생 스위치에 의해 생성된 임상적으로 정상이 아닌 혈관들을 구성합니다.</t>
  </si>
  <si>
    <t>전지와 연료전지의 차이</t>
  </si>
  <si>
    <t>1차전지와 2차전지는 전지 안에 화학반응을 일으키는 모든 물질을 포함하나, 연료전지는 반응물질을 외부에서 공급받아야 한다. 따라서, 그림은 전지와 연료전지의 작동 원리를 비교하는 것으로 추측할 수 있다.</t>
  </si>
  <si>
    <t>수소저장합금의 특성 및 기능</t>
  </si>
  <si>
    <t>수소저장합금은 금속 중에서도 수소를 흡수하는 성질을 지닌 합금입니다. 이때 합금은 수소를 가역적으로 흡수하고 방출하는 기능을 가지며, 자신의 부피보다 훨씬 많은 수소를 흡수할 수 있습니다. 이러한 특성 덕분에 수소저장합금은 수소 저장에 활용될 수 있습니다.</t>
  </si>
  <si>
    <t>리튬염 LiPF₆의 장단점</t>
  </si>
  <si>
    <t>주로 사용되는 리튬염인 육플루오르화인산리튬(LiPF₆)은 높은 이온전도도와 전기화학적 안정성, 저렴한 제조비 등의 장점이 있습니다. 또한 질 좋은 전극 피막 생성과 알루미늄박 부식 방지 기능이 있지만, 열에 대한 안정성이 낮아 고온 환경에서는 사용하기 힘든 단점이 있습니다.</t>
  </si>
  <si>
    <t>아이 키 측정용 휴지심</t>
  </si>
  <si>
    <t>문장은 아이의 키를 측정하는 방법에 대해 설명하고 있습니다. 벽에 휴지심을 고정하기 위해 테이프를 사용하고, 휴지심의 높이는 아이의 키에 맞게 조절할 수 있습니다. 따라서, 이 이미지는 아이의 키 측정을 위한 휴지심 일 것으로 추정됩니다.</t>
  </si>
  <si>
    <t>아이 장난감 바구니 이미지</t>
  </si>
  <si>
    <t>장난감이 들어있는 바구니와 고무줄로 형성된 거미줄 형태의 이미지입니다. 엄마가 아이에게 장난감을 뺄 수 있도록 보여주는 장면이 포함되어 있습니다.</t>
  </si>
  <si>
    <t>유리제조 원리 도표</t>
  </si>
  <si>
    <t>천연소다를 이용한 유리제조 과정의 이미지입니다. 이미지는 페니키아의 무역상이 불로 가열한 소다가 모래와 섞여 투명 유리를 형성하는 과정을 보여줍니다. 이것은 유리의 역사적인 발견을 실현시켰습니다.</t>
  </si>
  <si>
    <t>인간 뇌 내 뉴런 구조 그림</t>
  </si>
  <si>
    <t>이 그림은 인간 뇌를 구성하는 뉴런의 구조를 보여줍니다. 뉴런의 수상돌기와 축삭돌기가 어떻게 자극을 전달하는지, 그리고 이들이 어떻게 서로 연결되어 있는지를 나타냅니다. 그 연결 부분을 시냅스라고 합니다.</t>
  </si>
  <si>
    <t>TNM 분류법에 따른 위암 병기</t>
  </si>
  <si>
    <t>병기'는 'Tumor, Node and Metastasis Classification' (TNM) 분류로 판단된다. TNM은 각각 암 침윤 정도, 림프절 전이 개수, 원격 림프절 및 기타 장기에의 암 세포 존재 여부를 나타낸다. 위암 병기는 TNM을 종합하여 1기부터 4기까지로 나뉘며, 병기가 높을수록 예후가 좋지 않다.</t>
  </si>
  <si>
    <t>위 절제술 후 연결 방법 그림</t>
  </si>
  <si>
    <t>위 절제술 후 남은 식도와 장을 연결하는 방법을 보여주는 그림입니다. 원위부 위 절제술 후, 십이지장 또는 소장과 연결하는 방식을 시각적으로 나타낸 이미지인 것으로 추정됩니다.</t>
  </si>
  <si>
    <t>반도체 칩 가치 구조도</t>
  </si>
  <si>
    <t>이 이미지는 반도체 칩의 가치 구조를 도식화한 것으로 보입니다. 아래쪽은 물리적인 부분이며, 위로 올라갈수록 추상적인 소프트웨어 영역을 나타냅니다. 가장 상단에는 총 부가가치가 표시되어 있을 것입니다.</t>
  </si>
  <si>
    <t>ARKG ETF 차트</t>
  </si>
  <si>
    <t>이 이미지는 특정 시간 동안 ARKG ETF의 주가와 거래량의 변동을 보여주는 차트다. 2019년부터 주가가 올라가는 추세를 살펴볼 수 있으며, 2020년부터 거래량이 급증하여 2021년 초에 정점을 찍는 모습을 보여준다.</t>
  </si>
  <si>
    <t>유전자 재조합과 바이오 기술 그림</t>
  </si>
  <si>
    <t>레더버그의 유전자 교환 발견, 재조합 DNA 기술에 대한 이론 및 방법, 유전자 재조합의 결과로 생성된 단백질 치료제 등 바이오 기술에 대한 과정과 결과를 시각적으로 설명하는 그림이다.</t>
  </si>
  <si>
    <t>NGS에 기반한 DNA 분석 과정</t>
  </si>
  <si>
    <t>이 그림은 DNA의 구조를 이해하고, 차세대 염기 서열 분석(NGS)를 이용하여 암세포 조직에서 DNA를 추출하고 분석한 과정을 보여주는 것으로 보입니다. 또한, NGS가 개인별 염기차인(SNP) 진단과 암 치료제 처방에 필요한 바이오마커를 파악하는 데 어떻게 사용되는지, 그리고 이를 통해 개인 맞춤 치료가 가능해지는 과정 또한 이해하는데 도움이 될 것입니다. 그래서 DNA 분석과 암 치료의 중요성을 보여주는 데 중점을 두고 있습니다.</t>
  </si>
  <si>
    <t>세포 구조 도식 이미지</t>
  </si>
  <si>
    <t>이는 세포의 구조와 그 구성 요소들을 도식화한 이미지입니다. 세포와 핵, 그리고 이들이 어떻게 구분되는지를 설명함으로써 보다 쉽게 이해할 수 있도록 도와줍니다. 세포의 막은 인지질 이중층으로 구성되어 있고, 핵막은 인지질 사중층으로 구성되어 있다는 점이 특징입니다.</t>
  </si>
  <si>
    <t>DNA 구조와 NGS 기술</t>
  </si>
  <si>
    <t>이 이미지는 DNA의 구조와 그에 대응하는 네 가지 염기(A, T, G, C)를 설명하고 있다. 이 염기들은 상보적 으로 결합되며, 이들의 순서를 빠르게 알아내는 기술을 NGS라고 한다. 그리고 DNA의 규칙성이 책 페이지와 비교되는 설명도 포함되어 있다.</t>
  </si>
  <si>
    <t>최후의 만찬'은 다빈치가 식사하는 사람들의 시점을 고려해 그린 벽화로, 식당의 넓은 벽면에 그렸습니다. 황금비와 원근법을 활용해 식당 안에 작은 다락방이 있는 것처럼 보이도록 표현했습니다.</t>
  </si>
  <si>
    <t>좌표평면과 점의 표현</t>
  </si>
  <si>
    <t>좌표'와 '좌표공간' 개념을 묘사한 이미지 입니다. 이 이미지는 기준점 O, 수평선 'x축', 수직선 'y축'으로 구성된 좌표평면과 점 A(2, 3), 점 B(-4, -2.5)를 표시하고 있습니다.</t>
  </si>
  <si>
    <t>귀뚜라미들과 우주팽창의 비유</t>
  </si>
  <si>
    <t>텍스트는 귀뚜라미들의 소리가 어떤 방식으로 우리의 귀에 도달하는지를 설명하며, 이를 우주의 팽창과 비교한다. 또한, 빛의 속도처럼 소리도 일정한 속도로 전달되며, 귀뚜라미들의 소리는 우리가 듣는 순간보다 실제로는 이전에 발생한다. 마지막으로, 우주의 팽창으로 인해 가장 먼 곳에서 오는 빛을 감지하기는 점점 더 어려워진다는 내용도 담고 있다.</t>
  </si>
  <si>
    <t>우주배경복사 온도 분포 그림</t>
  </si>
  <si>
    <t>코비와 WMAP에 의해 측정된 우주배경복사의 온도 분포를 나타내는 그림입니다. 왼쪽 부분은 코비의 측정결과, 오른쪽 부분은 WMAP의 결과로, WMAP의 해상도가 코비보다 500배 높다. 플랑크 탐사선에 의한 더 높은 해상도의 결과도 포함되어 있습니다.</t>
  </si>
  <si>
    <t>코비탐사선이 관측한 우주배경복사 곡선의 이미지</t>
  </si>
  <si>
    <t>이 이미지는 코비 탐사선으로부터 얻은 우주배경복사의 파장 분포 곡선입니다. 그림은 온도가 2.725K인 물체가 방출하는 파장 분포를 나타내며, 플랑크의 흑체복사 이론값과 비교 시 정확히 일치합니다. 이는 우주 공간의 바탕에서 비롯된 배경복사를 증언하는 명확한 증거입니다.</t>
  </si>
  <si>
    <t>수소 스펙트럼선의 수학식 이미지</t>
  </si>
  <si>
    <t>이미지는 수소의 스펙트럼선 위치를 파악하는 수학식을 보여줍니다. 값 n에 정수 3, 4, 5를 대입하면 수소의 스펙트럼선의 파장값이 정확히 나옵니다. 이는 식이 이론이 아닌 우연히 발견되었다는 것을 뜻합니다.</t>
  </si>
  <si>
    <t>파동묶음 현상과 입자착시가 유발된다.</t>
  </si>
  <si>
    <t>여러 파동이 합성되어 '맥놀이 현상'을 이끌어내며, 결합된 파동으로 이루어진 파동묶음이 생성된다. 이 파동묶음이 공간에 집중되면, 매우 입자처럼 보이는 착시효과가 나타나게 된다. 즉, 전자를 파동함수들의 집합으로 보는 것이 이론적으로 타당하다.</t>
  </si>
  <si>
    <t>에너지와 힘 상관관계 그림</t>
  </si>
  <si>
    <t>이 그림은 힘의 강도와 상호작용 에너지 간의 관계를 보여줍니다. 높은 에너지 상태에서는 표준모형의 세 힘이 같아지는 것을 볼 수 있습니다. 따라서 그림은 이런 현상을 시각적으로 표현한 것입니다.</t>
  </si>
  <si>
    <t>할로겐 원소와 알칼리금속 반응</t>
  </si>
  <si>
    <t>할로겐 원소는 주기율표 17족에 위치하고, 플루오린, 염소, 브로민, 아이오딘, 아스타틴, 테네신등이 속해 있습니다. 이들은 수소와 결합해 할로겐화수소를 형성하며, 이는 산성을 나타내는 반면, 알칼리금속은 물과 반응해 염기성을 띕니다. 이런 반응 과정을 그린 그림일 것입니다.</t>
  </si>
  <si>
    <t>독일 지도</t>
  </si>
  <si>
    <t>이 이미지는 독일의 영토 분할 상황을 보여주는 지도일 것입니다. 바바리아, 브란덴부르크 백작령, 작센공국 등이 표시된 것으로 보아, 다양한 소규모 국가들이 어떻게 분포되어 있는지를 나타내고 있습니다. 또한, 프랑스와 영국이 이 영토들과의 복잡한 외교관계를 통해 독일의 통합을 방해한 역사적 배경도 이해할 수 있을 것입니다.</t>
  </si>
  <si>
    <t>유니언 잭 국기 img</t>
  </si>
  <si>
    <t>이 이미지는 영국의 복잡한 구성을 잘 보여주는 유니언 잭 국기를 나타냅니다. 스코틀랜드, 잉글랜드, 아일랜드 세 왕국의 합병 과정을 보여주는 이 국기는 '유나이티드 킹덤'의 정체성을 상징합니다.</t>
  </si>
  <si>
    <t>장미전쟁 시작 배경</t>
  </si>
  <si>
    <t>랭커스터와 요크 가문의 왕위 경쟁으로 시작된 장미전쟁의 배경을 설명함. 클래런스와 흑태자의 이어질 후계자가 없어 요크 공작 리처드가 왕세가 어려운 헨리 6세를 대신하여 섭정하다 왕이 되려 했고, 이로 인해 랭커스터와 요크 가문의 내전이 시작되어 장미전쟁이라 불린다.</t>
  </si>
  <si>
    <t>자전거의 운동량 변화</t>
  </si>
  <si>
    <t>사람과 자전거의 조합은 처음에 시속 20킬로미터로 움직이는 70킬로그램의 물체로 볼 수 있습니다. 하지만 30킬로그램의 짐을 추가하면, 이 물체는 이제 100킬로그램이 되어 시속 14킬로미터로 움직입니다. 이 변화는 자전거의 운동량 일부가 짐에게 전달되는 과정을 보여주고 있습니다.</t>
  </si>
  <si>
    <t>힘과 가속도의 관계도식</t>
  </si>
  <si>
    <t>이 텍스트는 힘과 가속도의 비례 관계에 대한 설명이다. 여기에서 'y=ax'는 힘(x)이 증가할 때 가속도(y)도 비례하여 증가함을 나타낸다. 따라서 이미지는 가속도와 힘의 비례 관계 도식일 것이다.</t>
  </si>
  <si>
    <t>충격력 비교 그래프</t>
  </si>
  <si>
    <t>이 그림은 서로 다른 두 상황의 충격력을 보여주는 그래프입니다. S₁는 어깨 패드가 없을 때, S₂는 어깨 패드가 있을 때의 충격력을 비교하고 있습니다. 이 중 S₂에서는 최대 힘이 더 줄어든 것을 알 수 있습니다.</t>
  </si>
  <si>
    <t>지구 중력과 마찰력에 관한 그림</t>
  </si>
  <si>
    <t>이 이미지는 지구 중력이 질량을 잡아당기는 방식, 매끄럽지 않은 면에서 마찰력이 어떻게 작용하는지를 보여주는 것으로 보입니다. 정지 마찰력과 외부 힘의 상호작용도 표현되어 있을 것입니다.</t>
  </si>
  <si>
    <t>뢰머의 빛 속도 측정 실험 그림</t>
  </si>
  <si>
    <t>이 그림은 뢰머가 이오의 움직임을 관찰하며 빛의 속도를 측정한 실험을 나타냅니다. 지구의 위치 A, B, C와 이에 따른 이오의 개기식 시작 시간을 보여줍니다. 이로써 빛의 속도를 초속 21만 ㎞로 추정하였던 뢰머의 과학적 접근법을 설명합니다.</t>
  </si>
  <si>
    <t>우주선 속도와 시간 흐름 관계 그림</t>
  </si>
  <si>
    <t>이 그림은 우주선이 광속의 80%인 '0.8c'에서 이동할 때, 우주선과 지구의 시간 흐름 속도의 차이를 보여줍니다. 우주선에서 보는 지구의 1년과 우주선 안의 시간 차를 표시한 상황을 보여주는 그림입니다.</t>
  </si>
  <si>
    <t>은하계 중심의 γ선 관측 사진</t>
  </si>
  <si>
    <t>이 이미지는 고에너지 X선, 즉 γ선을 관측한 것으로 보입니다. 이 γ선은 은하계 중심에서 방출되며, 이를 통해 우리는 매초 100억 톤의 양전자가 소멸하고 있다는 사실을 알 수 있다. 이러한 현상은 우주의 광대함을 알 수 있는 훌륭한 예라 할 수 있습니다.</t>
  </si>
  <si>
    <t>검색 엔진의 미분 사용</t>
  </si>
  <si>
    <t>검색 엔진들은 적합한 검색 결과 수를 결정하기 위해 미분을 사용합니다. 검색 결과의 양에 따라 정확률과 재현율의 균형이 유지되어야 하며, 이를 통해 사용자에게 가장 적합한 검색 결과를 제공하게 됩니다.</t>
  </si>
  <si>
    <t>원인 분석 그림, 피시본</t>
  </si>
  <si>
    <t>이 그림은 문제의 원인을 분석하여 나타낸 것으로, 그 모양이 물고기 뼈와 비슷해 피시본(fishbone)이라 불립니다. 이는 원인 분석 기법 중 하나로서 쓰이는 방식입니다.</t>
  </si>
  <si>
    <t>프로이트의 의식, 전의식, 무의식 이론 설명</t>
  </si>
  <si>
    <t>프로이트는 인간의 정신을 의식, 전의식, 무의식으로 분류했다. 의식은 일상 지각, 사고, 의지, 행동을 담당하고, 전의식은 저장된 지식과 기억을 관리한다. 이 두 가지는 자주 비유되는 빙산의 일부로 표현된다.</t>
  </si>
  <si>
    <t>빈센트의 추수 그림 작업</t>
  </si>
  <si>
    <t>빈센트가 아를 외곽의 밀밭에서 추수하는 농부들을 그린 작업을 담은 그림이다. 푸른 하늘과 대비되는 노르스름한 밀밭은 그의 시각적 흥미를 끈 모습이 묘사되어 있다. 이 작업은 빈센트의 강렬한 풍경화 중 하나로 평가받는다.</t>
  </si>
  <si>
    <t>아킬레우스와 헥토르 전투 그림</t>
  </si>
  <si>
    <t>이 그림은 아킬레우스가 트로이의 왕자 헥토르와 싸우는 모습을 나타내는 병풍입니다. 추가로, 아마존과 에티오피아의 지원군, 그 중에서도 아마존의 여왕 펜테실레이아의 참전 역시 보여줄 가능성이 있습니다. 이미지의 종결은 전쟁의 계속성을 나타냅니다.</t>
  </si>
  <si>
    <t>고대 그리스 술잔 그림</t>
  </si>
  <si>
    <t>고대 그리스의 킬릭스라는 술잔에 그려진 그림입니다. 술과 물이 섞여 바닥의 그림이 확대되는 것을 보여주는 잔이며, 그림의 주제는 신 디오니소스입니다.</t>
  </si>
  <si>
    <t>폴리클레이토스의 청년 조각상</t>
  </si>
  <si>
    <t>이 이미지는 폴리클레이토스가 만든 창을 든 청년의 조각상입니다. 주인공의 자세를 통해 마치 전쟁터로 나가려는 듯 한 모습을 연출하였습니다. 이 작품은 그의 다리의 움직임과 고유한 비대칭적 특징을 통해 마치 살아 움직이는 것처럼 보입니다.</t>
  </si>
  <si>
    <t>디오니소스 축제의 마이나스 조각</t>
  </si>
  <si>
    <t>이 이미지는 축제에서 춤추는 마이나스를 표현한 조각가의 작품입니다. 이들은 자신의 몸에서 넋이 빠져나가는 상태를 춤으로 보여줍니다. 아마도 이 작품은 그러한 육체적 움직임을 재현한 것일 것입니다.</t>
  </si>
  <si>
    <t>중세 농가 생활 이미지</t>
  </si>
  <si>
    <t>이 이미지는 중세 시대의 농가 풍경을 재현하고 있습니다. 모닥불 앞에서 수다를 나누는 어른들과, 알몸으로 밭일을 하는 농부들, 그리고 문간에 앉아 있는 수녀와 고양이가 그려져 있습니다.</t>
  </si>
  <si>
    <r>
      <rPr>
        <rFont val="Arial"/>
        <b/>
        <color rgb="FF434343"/>
        <sz val="12.0"/>
      </rPr>
      <t xml:space="preserve">- 이미지 </t>
    </r>
    <r>
      <rPr>
        <rFont val="Arial"/>
        <b/>
        <color rgb="FF0000FF"/>
        <sz val="12.0"/>
      </rPr>
      <t>자체의 OCR를 적용</t>
    </r>
    <r>
      <rPr>
        <rFont val="Arial"/>
        <b/>
        <color rgb="FF434343"/>
        <sz val="12.0"/>
      </rPr>
      <t>하여 텍스트를 반환, 정보를 요약함</t>
    </r>
  </si>
  <si>
    <t>모집</t>
  </si>
  <si>
    <t>활용도점검</t>
  </si>
  <si>
    <t xml:space="preserve"> 유형</t>
  </si>
  <si>
    <t>URL</t>
  </si>
  <si>
    <t>샘플링</t>
  </si>
  <si>
    <t>긴 설명 생성 결과</t>
  </si>
  <si>
    <t>img2_2</t>
  </si>
  <si>
    <t>https://i.ibb.co/2NFsWn7/img2-2.jpg</t>
  </si>
  <si>
    <t>https://drive.google.com/uc?export=view&amp;id=164c8BTwd3H_L7y_6tfBsoC7_bZvke5Yj</t>
  </si>
  <si>
    <t>대한민국임시정부의 이동 경로 지도</t>
  </si>
  <si>
    <t>대한민국임시정부의 이동 경로 ❶ 상하이 → ❷ 항저우 → ❸ 전장 → ❹ 창사 → ❺ 광저우 → ❻ 류저우 → ❼ 치장 → ❽ 충칭</t>
  </si>
  <si>
    <t>hhjo: 1차 결과 선호
B: 대한민국임시정부 이동경로</t>
  </si>
  <si>
    <t>- 생성 선호도
- 짧은 유형의 결과는 1유형과 공통 적용</t>
  </si>
  <si>
    <t>img2_4</t>
  </si>
  <si>
    <t>https://i.ibb.co/K0t6K8S/img2-4.jpg</t>
  </si>
  <si>
    <t>https://drive.google.com/uc?export=view&amp;id=1J3PWCY-D_8rZVlU4RbgEB1l_Irekz86s</t>
  </si>
  <si>
    <t>채용공고 기준 기업 분포(2021년 5월 기준)</t>
  </si>
  <si>
    <t>채용공고 기준 기업 분포 그래프</t>
  </si>
  <si>
    <t>강남구(2만 5,868개), 서초구(1만 1,437개), 송파구(8,621개), 영등포구(9,821개), 금천구(8,090개), 마포구(7,946개), 기타(6만7,961개) 자료: 잡코리아</t>
  </si>
  <si>
    <t>축약</t>
  </si>
  <si>
    <t>오타 수정은 필요함</t>
  </si>
  <si>
    <t>img2_5</t>
  </si>
  <si>
    <t>https://i.ibb.co/4SSkkKc/img2-5.jpg</t>
  </si>
  <si>
    <t>https://drive.google.com/uc?export=view&amp;id=1sY8JeDDjCPk1d-mV40T342WP5XWMQjKP</t>
  </si>
  <si>
    <t>상업·업무용 부동산 투자수익률 추이 (단위: %) 자료: 한국부동산원</t>
  </si>
  <si>
    <t>상업·업무용 부동산 투자수익률 추이 그래프</t>
  </si>
  <si>
    <t>2019년 3분기 오피스: 1.83 집합 상가: 1.43 중대형 상가: 1.36 소규모 상가: 1.37 *2019년 4분기 오피스: 2.10 집합 상가: 1.76 중대형 상가: 1.65 소규모 상가: 1.43 *2020년 1분기 오피스: 1.59 집합 상가: 오피스 수치 아래 중대형 상가: 집합 상가 수치 아래 소규모 상가: 1.17 *2020년 2분기 오피스: 1.33 집합 상가: 오피스 수치 아래 중대형 상가: 집합 상가 수치 아래 소규모 상가: 1.09 *2020년 3분기 오피스: 1.32 집합 상가: 오피스 수치 아래 중대형 상가와 겹침 중대형 상가: 집합 상가와 겹침 소규모 상가: 1.08 *2020년 4분기 오피스: 1.64 집합 상가:오피스 수치 아래 중대형 상가: 집합 상가 수치 아래 소규모 상가: 1.21 *2021년 1분기 오피스: 2.04 집합 상가: 1.38 중대형 상가: 1.39 소규모 상가: 1.48 *2021년 2분기 오피스: 2.15 집합 상가: 1.78 중대형 상가: 1.75 소규모 상가: 1.56 자료: 한국부동산원</t>
  </si>
  <si>
    <t>상세화</t>
  </si>
  <si>
    <t>img2_6</t>
  </si>
  <si>
    <t>https://i.ibb.co/LhSCbfs/img2-6.jpg</t>
  </si>
  <si>
    <t>https://drive.google.com/uc?export=view&amp;id=1-Fj7wUkFNSnQX4Dfwqyc8mXOkV1davBo</t>
  </si>
  <si>
    <t>(영어가 술술 나오는) 만능패턴 100</t>
  </si>
  <si>
    <t>이 책의 구성과 특징 사진 1</t>
  </si>
  <si>
    <t>1. 패턴 네이티브가 초등학교 때까지 외우는 필수 기초패턴 100가지를 엄선해 정확한 뜻과 함께 알려줘요. 2. 네이티브 발음 음성 파일 그날 공부할 패턴과 예문, 대화까지 네이티브의 음성으로 들어볼 수 있도록 QR 코드를 제공해요. MP3 무료 다운로드 https://blog.naver.com/kbpublishing 3. 패턴 설명 짤막한 설명만으로는 알기 힘든 정확한 쓰임새와 뉘앙스. 세리나 선생님 특유의 부드럽고 친절한 설명으로 알기 쉽고 정확하게 배워봐요. 4. 예문 네이티브가 실생활에서 많이 쓰는 예문들을 통해 패턴의 다양한 활용법을 알아봐요.</t>
  </si>
  <si>
    <t>A:이 책의 구성과 특징 또는 패턴, 네이티브 발음 음성파일, 패턴 설명 구성
B: 특징 예시 생략, 이 책의 특징 식으로 축약 필요</t>
  </si>
  <si>
    <t>img2_7</t>
  </si>
  <si>
    <t>https://i.ibb.co/bmPVmjW/img2-7.jpg</t>
  </si>
  <si>
    <t>https://drive.google.com/uc?export=view&amp;id=1hTHsNhgCeWv8Yw7pPUh7dsfnccvma5sZ</t>
  </si>
  <si>
    <t>하나님, 오늘 '만나'주세요</t>
  </si>
  <si>
    <t>청년에게 보낸 메시지 그림</t>
  </si>
  <si>
    <t>큰 결단을 했군요! 큰일을 준비하기 위해서는 언제나 가장 먼저 큰 결단이 필요하지요. 그 결단 가운데 하나님이 함께하시기를 축복합니다. 큰 결단을 내린 후에는 뒤돌아보지 말고 주님이 행하실 일을 기대하며 나아가면 좋겠습니다. 큰 결단 후에는 미련과 후회라는 괴물이 나를 괴롭히기 마련이거든요. 계속 뒤를 돌아보게 만들고 과거를 바라보게 만들죠. 그 녀석을 외면하려고 세상 사람들은 앞만 보고 달립니다. 그런데 앞을 봐도 길이 없는 건 매한가지입니다. 그럼 내일 일에 대한 염려와 걱정이라는 또 다른 괴물을 만나게 됩니다. 바로 그럴 때 더 이상 길을 보지 말고 눈을 들어 주님을 바라보면 좋겠습니다. 주님이 길이시기 때문이죠. 주의 말씀을 의지하여 내딛는 한 발, 한 걸음은 곧 새로운 길을 만들어냅니다. ○○ 형제 안에 계신 주님이 길을 내실 겁니다. 내 안에 하나님을 사랑하는 마음이 있고, 그분의 기쁨이 되길 원하는 마음이 있다면 무엇이든 시도하고 배우고 도전해보세요. 당장 그 일을 통해 어떤 결과를 만들어야 한다는 조급한 마음은 내려놓고 그냥 최선을 다해보세요. 그리고 하나님의 일하심을 기대해보세요. 그럼 훗날 오늘의 결단으로부터 하나님이 ○○형제 삶 가운데 내신 새로운 길을, 그리고 우리 삶의 way maker가 되시는 하나님을 기쁘게 간증할 날이 올 겁니다. 그날을 기대하며 미리 감사하며 나아갑시다. ^^</t>
  </si>
  <si>
    <t>A:1차 결과 선호
B: 응원 메시지</t>
  </si>
  <si>
    <t>img2_8</t>
  </si>
  <si>
    <t>https://i.ibb.co/VBGzDGs/img2-8.jpg</t>
  </si>
  <si>
    <t>https://drive.google.com/uc?export=view&amp;id=1RziczUDcuRFRFm3xszT5epV007fESTpK</t>
  </si>
  <si>
    <t>네컷 만화 그림 1</t>
  </si>
  <si>
    <t>1컷-사람을 노려보며 “뭐냥?”이라고 말하고 있는 고양이 그림. 2컷-깜짝 놀란 고양이와 입술을 내밀고 하트를 뿜고 있는 사람 그림. 3컷-발톱을 세우고 “싫다냥!!”이라고 외치는 고양이 그림. 4컷-화가 난 채로 서있는 고양이와 으아아아~도망가는 사람 그림</t>
  </si>
  <si>
    <t>A:1유형?
B: 만화의 경우 3유형으로 가야 하는지</t>
  </si>
  <si>
    <t>"만화" 고도화 필요</t>
  </si>
  <si>
    <t>img2_9</t>
  </si>
  <si>
    <t>https://i.ibb.co/6Bn2F8G/img2-9.jpg</t>
  </si>
  <si>
    <t>https://drive.google.com/uc?export=view&amp;id=1YwlY3PQ5M3ptM0YUPxCR2TS63S-_n8sX</t>
  </si>
  <si>
    <t>교사는 어떻게 아이의 삶을 바꾸는가</t>
  </si>
  <si>
    <t>폭발하는 화산 그림</t>
  </si>
  <si>
    <t>화산 하단에는 ‘좌절 축적’이라 쓰여 있고, 이 힘이 위로 올라가면서 자기 공격(신체적, 언어적), 비난하기, 과민 반응 보이기, 묵살하기, 욱하고 짜증 내기, 때리고 싸우기, 못되고 무례하게 굴기, 비방하고 창피 주기, 떼쓰고 소리 지르기, 깨물고 집어던지기, 비아냥대고 욕하기 로 분출되는 그림</t>
  </si>
  <si>
    <t>A:1차 결과 선호
B: 감정의 표출</t>
  </si>
  <si>
    <t>img2_10</t>
  </si>
  <si>
    <t>https://i.ibb.co/wKbGhWp/img2-10.jpg</t>
  </si>
  <si>
    <t>https://drive.google.com/uc?export=view&amp;id=149LAZN69Uu5uagp1Knr9685tW9Qs_5zb</t>
  </si>
  <si>
    <t>나 홀로 예배</t>
  </si>
  <si>
    <t>홀로됨과 성장의 바퀴</t>
  </si>
  <si>
    <t>[그림2] 홀로됨과 성장의 바퀴 외로움의 패턴 x축: 홀로됨 수준, y축: 성장 1. 문제 발생: 말씀에 순종, 일시적 성공, 새로운 장벽 2. 홀로됨: 의미 찾기, 외로움과 고통, 하나님의 일하심 3. 성장함: 하나님의 일하심, 은혜와 회복, 하나님께 집중</t>
  </si>
  <si>
    <t>A:홀로됨과 성장 그래프
B: 그림에 포함된 제목형 텍스트를 짧은 설명으로 표출 가능한지</t>
  </si>
  <si>
    <t>img2_12</t>
  </si>
  <si>
    <t>https://i.ibb.co/5jkMcPc/img2-12.png</t>
  </si>
  <si>
    <t>https://drive.google.com/uc?export=view&amp;id=1T7_Df-jO-pU1AH9icVhYD0oTIrNAhxT5</t>
  </si>
  <si>
    <t>처음엄마 멘붕탈출법</t>
  </si>
  <si>
    <t>임신 후기 추천 아이템 그림</t>
  </si>
  <si>
    <t>천연소화제(TUMS): 천연성분인 TUMS는 일종의 제산제로 임신 중에 걱정 없이 먹기 좋아요 국내 오프라인 판매처는 없지만 인터넷에서 구매할수 있어요. 바디필로우: 부른 배 때문에 자기 힘들 때 도움이 되는 아이템이에요 얼마나 쓴다고 사냐고요? 하루를 자도 푹 자야죠! 나중에 수유쿠션으로 쓸 수도 있으니 잠자리가 힘들다면 장만해보세요. 임산부속옷: 임신 후기에는 급속도로 배가 나오고 가슴이 커지니 배를 뒤덮는 팬티와 임산부용 브래지어를 구매하는게 좋아요. 가슴에 너무 꼭 맞는 브래지어는 유선의 발달을 막아 유선염을 일으킬 수 있거든요. 산전복대: 산전복대는 허리통증을 줄이는 데 효과적이에요. 배 밑과 허리를 받쳐 무거운 배를 지탱해주거든요. 반면 산후 복대는 산후 나온 배를 눌러주고 골반과 허리를 교정해주는 용도예요. 용도에 맞게 산전에는 산전복대를 이용하는 게 좋아요. 코코넛오일: 주로 튼살방지크림을 사는 경우가 많은데, 코코넛오일을 추천하는 분도 많아요. 간지러움을 잡아주고 튼 살 생기는 것을 방지해 줄뿐더러 무엇보다 가격이 싸거든요. 코코넛 오일이 피부에 맞지 않는다면 호호바 오일도 좋아요.</t>
  </si>
  <si>
    <t>B: 임산부에게 유익한 아이템</t>
  </si>
  <si>
    <t>img2_13</t>
  </si>
  <si>
    <t>https://i.ibb.co/j8Q0DVy/img2-13.jpg</t>
  </si>
  <si>
    <t>https://drive.google.com/uc?export=view&amp;id=1vv2eCP5aY_xlo9qLKyC-7yLLThYt9DnG</t>
  </si>
  <si>
    <t>환율은 어떻게 움직이는가?</t>
  </si>
  <si>
    <t>우리나라 환율, 외채와 내외금리차 그래프</t>
  </si>
  <si>
    <t>그림 11.3 우리나라 환율, 외채와 내외금리차 x축: 연도(1995~2000, 1년 단위), 왼쪽 y축: 내외금리차(0~12, 2%p 단위), 오른쪽 y축: 외채, 원/달러 환율(600~1,800, 200(원, 억 달러) 단위) 내외금리차 - 하락하는 추세이다가 1997년에 잠깐 상승함. 이후 다시 하락함. 외채 - 1997년 이전 상승하다가 이후 완만하게 하락함. 원/달러 환율: 내외금리차와 비슷한 양상임. 주: 국고채(5년) 금리와 미국채(5년) 금리의 차이, 월평균 자료: 한국은행, 블룸버그</t>
  </si>
  <si>
    <t>img2_14</t>
  </si>
  <si>
    <t>https://drive.google.com/uc?export=view&amp;id=1G4rowDSnl-5mt9hosfDKamdf1BfCkPHv</t>
  </si>
  <si>
    <t>일잘러는 노션으로 일합니다</t>
  </si>
  <si>
    <t>노션 앱 왼쪽 사이드바 하단의 가져오기</t>
  </si>
  <si>
    <t>노션 앱 왼쪽 사이드바 하단의 가져오기 사진</t>
  </si>
  <si>
    <t>템플릿 [가져오기]휴지통+ 새 페이지</t>
  </si>
  <si>
    <t>A:빨간 박스로 강조된 가져오기
B: 가져오기 아이콘</t>
  </si>
  <si>
    <t>img2_15</t>
  </si>
  <si>
    <t>https://drive.google.com/uc?export=view&amp;id=1dPzasU8LCBEFJDKJ8biulK-vnlnareLT</t>
  </si>
  <si>
    <t>공덕래미안3차, 신공덕삼성래미안3차 위치</t>
  </si>
  <si>
    <t>아파트 위치를 나타낸 지도 1</t>
  </si>
  <si>
    <t>마포대로(평지), 만리재로(경사지)</t>
  </si>
  <si>
    <t>B: 공덕역 주변 지도</t>
  </si>
  <si>
    <t>A:공덕래미안3차, 마포대로(평지) 등 포인트 텍스트 추출</t>
  </si>
  <si>
    <t>img2_16</t>
  </si>
  <si>
    <t>https://drive.google.com/uc?export=view&amp;id=13CzidBEwXvJZBagC0dA6Mxx3iZa6v9c7</t>
  </si>
  <si>
    <t>(미래의 부를 위한) 부동산 투자 1만 시간의 법칙</t>
  </si>
  <si>
    <t>공급면적과 계약면적의 범위</t>
  </si>
  <si>
    <t>공급면적과 계약면적의 범위 그림</t>
  </si>
  <si>
    <t>계약면적 = 전용면적 + 주거공용면적 + 기타공용면적 공급면적 = 전용면적 + 주거공용면적</t>
  </si>
  <si>
    <t>B: 면적의 범위</t>
  </si>
  <si>
    <t>A:계약면적 안에는 전용면적, 주거공용면적, 기타공용면적이 포함된다. 공급면접은 전용면적 주거공용면적이 포함된다.</t>
  </si>
  <si>
    <t>img2_17</t>
  </si>
  <si>
    <t>https://drive.google.com/uc?export=view&amp;id=1ok3TSSR9o8TAyQhdt9UEy2m6dHLtnzzV</t>
  </si>
  <si>
    <t>주가 폭등 20가지 급소</t>
  </si>
  <si>
    <t>[도표 1-1] OCI의 2017년 4분기 실적 공시 내용</t>
  </si>
  <si>
    <t>OCI의 2017년 4분기 실적 공시 내용 사진</t>
  </si>
  <si>
    <t>연결재무제표 기준 영업(잠정)실적(공정공시) 전년동기대비증감율(%)매출액: 당해실적 31.2, 누계실적 32.7 영업이익: 당해실적 3,664.3, 누계실적 114.7 법인세비용차감전계속사업이익: 당해실적 흑자전환, 누계실적 흑자전환 당기순이익: 당해실적 흑자전환, 누계실적 6.1 지배기업 소유주지분 순이익: 당해실적 흑자전환, 누계실적 −2.9 출처: 금융감독원 전자공시 시스템</t>
  </si>
  <si>
    <t>B: 그림에 포함된 제목형 텍스트를 짧은 설명으로 표출 가능한지</t>
  </si>
  <si>
    <t>A:띄어쓰기</t>
  </si>
  <si>
    <t>img2_18</t>
  </si>
  <si>
    <t>https://drive.google.com/uc?export=view&amp;id=1LZH2AdcE9U_6wik47TUZKBjzf2dCSq2g</t>
  </si>
  <si>
    <t>나의 사주명리</t>
  </si>
  <si>
    <t>오행의 생하는 관계</t>
  </si>
  <si>
    <t>오행의 생하는 관계도 그림</t>
  </si>
  <si>
    <t>[木]목(봄) →생(生)→ [火]화(여름) →생(生)→ [土]토(중재) →생(生)→ [金]금(가을) →생(生)→ [水]수(겨울) →생(生)→ [木]목(봄)</t>
  </si>
  <si>
    <t>B: 오행의 관계</t>
  </si>
  <si>
    <t>img2_19</t>
  </si>
  <si>
    <t>https://drive.google.com/uc?export=view&amp;id=1iNuZBaTQIu9EUjYHSaVdc67nnAemwKS1</t>
  </si>
  <si>
    <t>이제는 대기업이 아니라 강소기업이다</t>
  </si>
  <si>
    <t>브랜드 영향력 계수 체크하기 자료: 조연심, 《퍼스널 브랜딩에도 공식이 있다》, HCbooks, 82쪽</t>
  </si>
  <si>
    <t>브랜드 영향력 계수 측정을 위한 그림</t>
  </si>
  <si>
    <t>Time(시간): 시간과 수입이 분리되어 있는가? 자동화, 인적자원 고용, 내 시간을 쏟아 붓지 않아도 사업이 돌아가는가?(0: 일치, 10: 분리) Enterance(진입): 진입장벽이 쉬운가? 어려운가?(0: 쉽다, 10: 어렵다) Needs(욕구): 나의 욕구에 충족하는가? 타인의 욕구에 헌신하는가?(0: 나의 욕구, 10: 타인의 욕구) Control(통제): 제품, 서비스, 가격, 마케팅, 모든 과정에 통제권을 가졌는가?(0: 없음, 10: 있음) Scale(규모): 고객의 규모는 어떤 수준인가?(0: 작다, 10: 크다)</t>
  </si>
  <si>
    <t>B: 평가 척도 요소</t>
  </si>
  <si>
    <t>img2_20</t>
  </si>
  <si>
    <t>https://drive.google.com/uc?export=view&amp;id=1dfDvoyrrC2D2Pzf8b9Vztjd-EAKKVUrE</t>
  </si>
  <si>
    <t>나는 세무사 없이 세금 신고한다</t>
  </si>
  <si>
    <t>신용카드매출 집계 그림</t>
  </si>
  <si>
    <t>신용카드매출 이렇게 집계하자 1-1. 카드결제 대행업체로부터 매출 집계자료를 받았는가? YES ↓, NO → 1-2. 업체에 전화, 앱, 단말기를 이용해 자료 수취 YES ↙ 2-1. 국세청 홈택스의 카드매출 자료와 다른가? YES ↓, NO → 2-2. 부가가치세 신고서 ‘카드매출’ 신고 3-1. 여신금융업법에 따라 등록한 업체가 아닌가? YES ↓, NO → 3-2. 부가가치세 신고서 ‘카드매출’ 신고 4-1. 부가가치세 신고서 ‘기타매출’ 신고</t>
  </si>
  <si>
    <t>B: 카드결제 매출 집계</t>
  </si>
  <si>
    <t>img2_22</t>
  </si>
  <si>
    <t>https://drive.google.com/uc?export=view&amp;id=17unt7y4gqCm9ET8YcRnaakHTlR_12-oR</t>
  </si>
  <si>
    <t>AI 피보팅</t>
  </si>
  <si>
    <t>| 기존 산업별 디지털 기술의 영향도 |</t>
  </si>
  <si>
    <t>디지털 혁신과 디지털 위협에 따른 기술들의 위치를 표시한 그래프</t>
  </si>
  <si>
    <t>디지털 혁신과 디지털 위협에 따른 기술들의 위치를 표시한 그래프 X축은 디지털 혁신, Y축은 디지털 위협인 그래프, 우측상단으로 갈수록 증가한다. 좌측 하단에 정부, 유틸리티, 대중교통</t>
  </si>
  <si>
    <t>A:디지털 혁신의 가속화
B: 디지털 기술 영향도</t>
  </si>
  <si>
    <t>A:제4분면에 있는 내용을 나눠서 설명</t>
  </si>
  <si>
    <t>img2_23</t>
  </si>
  <si>
    <t>https://drive.google.com/uc?export=view&amp;id=1tzWZsiBYOWwZfzlEGBbA4VVAeCNHf7yC</t>
  </si>
  <si>
    <t>돈은 어떻게 움직이는가?</t>
  </si>
  <si>
    <t>그림 20.1 국가 간 연결지수(Connectivity Index)1)</t>
  </si>
  <si>
    <t>국가 간 연결지수(Connectivity Index) 그래프</t>
  </si>
  <si>
    <t>국가 간 연결지수(Connectivity Index) 그래프 2001년 약 6%에서 2007년 9%까지 증가 후 2008년 약 8.5%로 감소, 2007년 금융 위기 발생 (주1) 네트워크(240개국)상 연결가능 경로수 대비 실제 연결수 자료 : IMF(2011)</t>
  </si>
  <si>
    <t>A:그래프에 관련된 설명 부족</t>
  </si>
  <si>
    <t>img2_24</t>
  </si>
  <si>
    <t>https://drive.google.com/uc?export=view&amp;id=1TDOQMXcNzur10Zdk2VcT_fK3rla5ym9j</t>
  </si>
  <si>
    <t>바르사</t>
  </si>
  <si>
    <t>아래 점들 중 유독 하나가 눈에 띈다: 1970년대 이후 모든 엘리트 성인 축구 대회의 통산 최다 득점자 194명•의 페널티킥 유무에 따른 득점율. (•영국, 스페인, 독일, 이탈리아, 프랑스의 최상위 리그에서 최소한 50경기 이상을 출전한 선수들.) 자료: 월드풋볼(worldfootball)의 데이터 분석. 2020년 12월 3일 업데이트. © 〈파이낸셜 타임스〉, 존 번머독</t>
  </si>
  <si>
    <t>최다 득점자의 페널티킥 유무에 따른 득점율 그래프</t>
  </si>
  <si>
    <t>x축(90분 당 득점): 0, 0.4, 0.6, 0.8, 1.0, y축(90분 당 페널티킥이 아닌 득점): 0, 0.4, 0.6, 0.8 정비례하는 우상향 그래프이다. 메시(약 0.95, 약 0.9), 음바페(약 0.82, 0.78), 레반도프스키(약 0.81, 0.72), 호날두(약 0.83, 0.7)</t>
  </si>
  <si>
    <t>B: 축구선수 득점율 그래프</t>
  </si>
  <si>
    <t>img2_25</t>
  </si>
  <si>
    <t>https://drive.google.com/uc?export=view&amp;id=1mAjktvJIWLTKhwPDgdkyTB1tRgmz1M6T</t>
  </si>
  <si>
    <t>수소 자원 혁명</t>
  </si>
  <si>
    <t>운송 부문 온실가스 배출량 그래프</t>
  </si>
  <si>
    <t>운송 부문 온실가스 배출량(2019) 운송 부문 온실가스 배출량 그래프 자동차 75%, 항공 12%, 선박 11%, 철도 1%, 기타 1%</t>
  </si>
  <si>
    <t>B: 2019년 운송 부분의 온길가스 배출량</t>
  </si>
  <si>
    <t>img2_26</t>
  </si>
  <si>
    <t>https://drive.google.com/uc?export=view&amp;id=12zIBO43uS5L5za716DiBnJlcKHQAaLnw</t>
  </si>
  <si>
    <t>와인 제조 과정 그림</t>
  </si>
  <si>
    <t>화이트와인 제조 과정: 포도 수확 → 으깨기 → 압착 → 발효 → 앙금 분리 → 숙성 → 여과 → 병입 레드와인 제조 과정: 포도 수확 → 으깨기 → 1차 발효 → 압착 → 2차 발효 → 앙금 분리 → 숙성 → 여과 → 병입</t>
  </si>
  <si>
    <t>B: 화이트와인, 레드와인 제조 과정</t>
  </si>
  <si>
    <t>img2_27</t>
  </si>
  <si>
    <t>https://drive.google.com/uc?export=view&amp;id=1qw8jFEmwkbz2J2zQNBygQasE8PMCZC0x</t>
  </si>
  <si>
    <t>누구를 기억할 것인가</t>
  </si>
  <si>
    <t>통화로 달러를 쓰는 국가들과 달러의 종류</t>
  </si>
  <si>
    <t>통화로 달러를 쓰는 국가들과 달러의 종류 지도</t>
  </si>
  <si>
    <t>라이베리아, 나미비아, 짐바브웨, 타이완, 홍콩, 브루나이, 싱가포르, 동티모르, 미크로네시아, 마셜제도, 팔라우, 키리바시, 오스트레일리아, 나우루, 솔로몬제도, 피지, 투발루, 뉴질랜드, 캐나다, 미국, 바하마, 앤티가바부다, 세인트키츠네비스, 자메이카, 벨리즈, 도미니카, 바베이도스, 세인트루시아, 그레나다, 세인트빈센트그레나딘, 트리니다드토바고, 엘살바도르, 가이아나, 에콰도르, 수리남 가이아나 달러, 나미비아 달러, 뉴질랜드 달러, 동카리브 달러, 라이베리아 달러, 미국 달러, 바베이도스 달러, 바하마 달러, 벨리즈 달러, 브루나이 달러, 솔로몬 달러, 수리남 달러, 싱가포르 달러, 오스트레일리아 달러, 자메이카 달러, 캐나다 달러, 피지 달러, 타이완 달러, 트리니다드 달러, 홍콩 달러</t>
  </si>
  <si>
    <t>A:영어를 공용어로 사용하는 국가들
B: 1차 생성 결과가 더 정확함</t>
  </si>
  <si>
    <t>img2_30</t>
  </si>
  <si>
    <t>https://drive.google.com/uc?export=view&amp;id=13mtXkeCneOuPv_DNLq8aa9BUwstrcmOC</t>
  </si>
  <si>
    <t>IR은 어떻게 기업의 무기가 되는가</t>
  </si>
  <si>
    <t>제품 수명주기 사이클</t>
  </si>
  <si>
    <t>제품 수명주기 사이클 그래프</t>
  </si>
  <si>
    <t>x축: 시간, y축: 매출액 [상승] 도입기 - 성장기 - 성숙기 - [하강] 쇠퇴기</t>
  </si>
  <si>
    <t>B: 상품 판매 단계 표현</t>
  </si>
  <si>
    <t xml:space="preserve"> A:그래프에 대한 설명 부족</t>
  </si>
  <si>
    <t>img2_31</t>
  </si>
  <si>
    <t>https://drive.google.com/uc?export=view&amp;id=15DbEvKYJ7h9905J92GP-9-LDoZ9crOxJ</t>
  </si>
  <si>
    <t>(김지현 교수가 알려주는) 아토피와 알레르기의 모든 것</t>
  </si>
  <si>
    <t>아토피피부염과 알레르기가 겹쳐진 그림</t>
  </si>
  <si>
    <t>알레르기 검사에서 문제가 없는 아토피피부염(내인성), 알레르기를 동반한 아토피피부염(외인성), 아토피피부염 증상이 없는 알레르기</t>
  </si>
  <si>
    <t>B: 아토피피부염 형태</t>
  </si>
  <si>
    <t>img2_32</t>
  </si>
  <si>
    <t>https://drive.google.com/uc?export=view&amp;id=1zbhyCNV28DQgxbZfma7G6Mss8kYETDtC</t>
  </si>
  <si>
    <t>다이버시티 파워</t>
  </si>
  <si>
    <t>직사각형 속 한 쪽으로 쏠려 겹친 다수의 원으로 표현한 ‘영리하지 못한 팀’</t>
  </si>
  <si>
    <t>그림 2. 영리하지 못한 팀(복제인간 팀) 데이비드, 앤드루, 존, 토비, 네이선, 제이컵, 제러미, 시어도어, 벤</t>
  </si>
  <si>
    <t>B: 영리하지 못한 팀</t>
  </si>
  <si>
    <t>img2_34</t>
  </si>
  <si>
    <t>https://drive.google.com/uc?export=view&amp;id=1upOIfPZKZWCqlE-x6JLWY30bNR_tgsCG</t>
  </si>
  <si>
    <t>4~7세 느린 아이 강점 양육</t>
  </si>
  <si>
    <t>에빙하우스 망각곡선 그래프</t>
  </si>
  <si>
    <t>에빙하우스 망각곡선(시간의 흐름에 따라 남아 있는 기억량) X축 : 시간, Y축(%) : 0~100 20분 = 58.2%, 1시간 = 44.2%, 9시간 = 35.8%, 1일 = 33.7%, 2일 = 27.8%, 6일 = 25.4%, 31days = 21.1%</t>
  </si>
  <si>
    <t>B: 에빙하우스 망각곡선</t>
  </si>
  <si>
    <t>img2_35</t>
  </si>
  <si>
    <t>https://drive.google.com/uc?export=view&amp;id=1oAkvdKDPUIOg5FJQk_DXKUNYrIkrhZJ5</t>
  </si>
  <si>
    <t>(2,000만 원 투자로 월 200만 원 부수입 만드는) 돈되는 소자본 무인창업</t>
  </si>
  <si>
    <t>시간과 자본에 따른 선택 지표 그래프</t>
  </si>
  <si>
    <t>x축: 투자비용(적음↔많음) y축: 투자시간(적음↔많음) * 왼쪽에서 오른쪽, 위에서 아래 순으로 기입함. 무인 카페, 무인 반찬가게, 무인 세차장, 밀키트 전문점, 무인 정육점, 무인 스터디카페, 무인 아이스크림 할인점, 무인 문구점, 코인 빨래방</t>
  </si>
  <si>
    <t>B: 투자시간과 투자비용에 따른 비즈니스 유형</t>
  </si>
  <si>
    <t>img2_36</t>
  </si>
  <si>
    <t>https://drive.google.com/uc?export=view&amp;id=1M2lvtB3N_5RjPrj9FhNuJThMmTg_Qwp9</t>
  </si>
  <si>
    <t>(한 권으로 끝내는) 서울 아파트 투자지도</t>
  </si>
  <si>
    <t>압구정 일대의 아파트 지도</t>
  </si>
  <si>
    <t>신사중, 현대고, 신현대, 현대백화점 부근의 미성1, 미성2, 현대11, 현대9, 현대12 신구중, 압구정고, 압구정중 부근의 현대1·2, 현대10, 현대5, 현대4, 현대3, 현대14, 현대13, 현대6·7 압구정로데오거리와 청담중 북서쪽의 현대8, 한양4, 한양1, 한양2, 한양3, 한양8, 한양5, 한양7</t>
  </si>
  <si>
    <t>B: 압구정 지도</t>
  </si>
  <si>
    <t xml:space="preserve"> A:강조된 내용 이외의 내용도 포함되어 있음.</t>
  </si>
  <si>
    <t>img2_37</t>
  </si>
  <si>
    <t>https://drive.google.com/uc?export=view&amp;id=1n7CotvPsb7E_J8soRI7oz3HojR8yZ5lU</t>
  </si>
  <si>
    <t>내 집 없이 월세 받는 쉐어하우스 에어비앤비 파티룸 재테크</t>
  </si>
  <si>
    <t>연도별 전국 쉐어하우스 증가 추이 그래프</t>
  </si>
  <si>
    <t>2013.12.: 17개, 2014.12.: 44개, 2015.12.: 98개, 2016.12.: 216개, 2017.12.: 487개, 2018.12.: 772개, 2019.6.: 1,020개 자료: 컴앤스테이</t>
  </si>
  <si>
    <t>B: 그래프 내용을 유추할 텍스트 부재</t>
  </si>
  <si>
    <t>img2_38</t>
  </si>
  <si>
    <t>https://drive.google.com/uc?export=view&amp;id=1c_mitrFSR8ap1FUzT7APRlO0M7yCXM_x</t>
  </si>
  <si>
    <t>노후자산의 패러다임의 변화를 설명한 그림</t>
  </si>
  <si>
    <t>OLD: 목돈 중심, 안전자산 → 고령화 저금리, 투자환경변화 NEW: 소득 중심, 투자자산 자료: 100세시대연구소</t>
  </si>
  <si>
    <t>img2_39</t>
  </si>
  <si>
    <t>https://drive.google.com/uc?export=view&amp;id=1Phn94r49of_quPJVhSIptJyTvaGj-aPz</t>
  </si>
  <si>
    <t>(닥터 조홍근의) 당뇨병 거뜬히 이겨내기</t>
  </si>
  <si>
    <t>인슐린 저항성 과정 악순환 그림</t>
  </si>
  <si>
    <t>인슐린 저항성 음식 섭취→혈당↑→인슐린 분비→세포에서 인슐린에 저항→고혈당 지속→인슐린 분비 더욱 촉진→세포의 인슐린 저항성 더욱 강화→세포 내 포도당 결핍 피로감, 배고픔→음식 섭취</t>
  </si>
  <si>
    <t>B: 인슐린 순환 과정</t>
  </si>
  <si>
    <t>img2_40</t>
  </si>
  <si>
    <t>https://drive.google.com/uc?export=view&amp;id=1bU-v3ID48j1GEUgxfvuNaEm26jxSkzGE</t>
  </si>
  <si>
    <t>(무례한 사람과 언어폭력 바이러스로부터) 나를 지키는 대화 커뮤라이제이션</t>
  </si>
  <si>
    <t>커뮤라이제이션의 효과 그림</t>
  </si>
  <si>
    <t>커뮤라이제이션을 배우면? 1 강력한 멘탈 보유! 2 효과적인 논리 전달! 3 직장 생활의 달인!</t>
  </si>
  <si>
    <t>B: 커뮤라이제이션 학습 효과</t>
  </si>
  <si>
    <t>A:사진에 없는 숫자 인식</t>
  </si>
  <si>
    <t>img1_12</t>
  </si>
  <si>
    <t>https://drive.google.com/uc?export=view&amp;id=1dMNPH9PGErxN8HhwfkHdJdv0S7y_qgYb</t>
  </si>
  <si>
    <t>한국 고대사</t>
  </si>
  <si>
    <t>고조선 초기의 채색 질그릇 사진</t>
  </si>
  <si>
    <t>B: 명사형으로 끝나도록 수정필요</t>
  </si>
  <si>
    <t>img1_13</t>
  </si>
  <si>
    <t>https://drive.google.com/uc?export=view&amp;id=1zqp1ebswJHLuSt0BTZGTMJxTgdd5gqJ6</t>
  </si>
  <si>
    <t>우아한 루저의 나라</t>
  </si>
  <si>
    <t>겐테의 초상화 흑백 사진</t>
  </si>
  <si>
    <t>별도</t>
  </si>
  <si>
    <t>B: 이미지에 있는 단순 텍스트의 정보만 필요한 경우 어떤 유형으로 가야하는지?</t>
  </si>
  <si>
    <t>img002_021</t>
  </si>
  <si>
    <t>https://drive.google.com/uc?export=view&amp;id=1WhV-uXA-NnK1hIr9UyWHtVzHKnLbttVE</t>
  </si>
  <si>
    <t>가짜 노동</t>
  </si>
  <si>
    <t>앞1</t>
  </si>
  <si>
    <t>2005년 물리학자 조너선 휴브너는 인류의 삶의 방식을 획기적으로 바꾼, 가장 중요한 발명에 대한 조사에 착수했다. 결과는 꽤 실망스러웠다. 그는 우리가 1873년에 혁신의 정점에 도달했다고 주장한다. 그 이후로는 진짜 결정적인 혁신의 횟수가, 경제학자 타일러 카우언이 ‘대침체 시대’라고 부른 지점을 향해 추락해왔다는 것이다. 아래 표는 이 곡선을 나타내며 지금부터 몇십 년 내에 혁신이 완전히 멈출 것으로 예측한다.
[img]</t>
  </si>
  <si>
    <t>시대별 결정적인 혁신의 횟수 그래프</t>
  </si>
  <si>
    <t>사건/연간/10억 명당(세계)가 연도를 기준으로 1455년에서 약 1873년까지 꾸준히 상승하다가 이후 하락하는 곡선을 형성하고 있다.</t>
  </si>
  <si>
    <t>B: 세계 사건 연도별 변화</t>
  </si>
  <si>
    <t>A:그래프에 대한 설명 부족</t>
  </si>
  <si>
    <t>img002_022</t>
  </si>
  <si>
    <t>https://drive.google.com/uc?export=view&amp;id=1tMP0Nxdr0FqCPaFgDDYEaQQhntW_JPDQ</t>
  </si>
  <si>
    <t>앞2</t>
  </si>
  <si>
    <t>거시경제적 관점에서는 길어지는 근무시간이 생산성에 좋지 않은 게 당연하다. 예를 들어 영국의 생산성은 2008년 정체를 맞은 반면, 주48시간 이상 일하는 인구 비율은 15% 증가하며 영국을 유럽에서 가장 열심히 일하는 국가 3위로 끌어올렸다. 영국인은 헛되이 고생하고 있었다.
고개를 돌려 개발도상국을 봐도 전체적인 패턴은 같다. OECD에서 조사한 아래 도표의 수치가 가리키는 의미는 명확하다. 더 많은 시간을 일한다고 생산력이 유지되는 게 아니라는 뜻이다.
[img]</t>
  </si>
  <si>
    <t>근무시간당 GDP를 나타낸 그래프</t>
  </si>
  <si>
    <t>근무시간 길이와 생산성의 관계(OECD 국가들, 1990~2012)
X축: 1인당 근무시간(1200~2800), Y축: 근무시간당 GDP(USS, 2005 PP)
약 1400시간으로부터 약 2700시간으로 향하며 근무시간당 GDP가 꾸준히 하락한다.</t>
  </si>
  <si>
    <t>B: 언제부터 언제까지 라는 범위 불필요(긴설명에 표기되므로)</t>
  </si>
  <si>
    <t>img002_023</t>
  </si>
  <si>
    <t>https://drive.google.com/uc?export=view&amp;id=1H5HatLvFWsPlnpMsuvRUeiIp1r5SGKs9</t>
  </si>
  <si>
    <t>천 원으로 시작하는 10대들의 경제학</t>
  </si>
  <si>
    <t>앞1 뒤1</t>
  </si>
  <si>
    <t>엄마도 유빈이도 가격이 내리자 고구마와 우유를 더 많이 샀습니다. 이를 수요의 법칙에 따랐다고 합니다. 수요의 법칙에 따르면 가격과 수요량은 반대로 움직입니다. 수요자는 상품의 가격이 내려가면 수요량을 늘리고 상품의 가격이 올라가면 수요량을 줄입니다. 고구마 가격이 1,500원일 때는 10개를 사겠지만 1,000원일 때는 15개를 사는 것이죠. 이를 그래프로 나타낸 것이 수요곡선입니다.
[img]
수요곡선에서 세로축은 가격을 나타내고 가로축은 수요량을 나타냅니다. 저절로 수요곡선은 왼쪽에서 오른쪽으로 내려가게 됩니다. 좀더 어려운 말로는 우하향한다고 하지요.</t>
  </si>
  <si>
    <t>수요곡선 그래프</t>
  </si>
  <si>
    <t>x축: 0~20 수량(개)(5 단위) y축: 0~2,000 가격(원)(500 단위)
가격이 내려가면 수요량 증가, 가격이 올라가면 수요량 감소</t>
  </si>
  <si>
    <t>B: 1차 생성 결과가 더 정확함</t>
  </si>
  <si>
    <t>img002_024</t>
  </si>
  <si>
    <t>https://drive.google.com/uc?export=view&amp;id=1LdNWDmxSxDNIDRD0kRhHn8YOTWCnnAbF</t>
  </si>
  <si>
    <t>아이 중심 읽기 수업</t>
  </si>
  <si>
    <t>뒤1</t>
  </si>
  <si>
    <t>[img]
표 2에 따르면 그중 약 36%에 해당하는 아이들은 아이가 이미 스스로 한글을 익혔거나(27.7%) 이전에 한글을 가르쳤기 때문에(8.4%) 굳이 가르칠 필요가 없었다. 여기서 주목할 부분은 아이가 원하지 않은 경우가 18.1%고, 초등학교에 들어가면 배울 것이라 생각해서 한글 교육을 미뤄 둔 부모가 약 27.1%에 해당한다는 점이다. 즉 1000명 중 약 70명의 부모들만이 학교에서 잘 가르쳐 주리라 기대하며, 또한 미취학 때 아이가 한글 학습을 원하지 않아서 한글 교육 경험 없이 입학을 시켰다는 것이다. 하지만 이 아이들이 학교에 들어갔을 때 정말 한글 책임 교육이 잘 이루어질까? 앞서 조사 결과에서 살펴본 바와 같이 한글 교육을 받은 85%의 아이들과 가르치지 않아도 스스로 한글을 읽을 수 있었던 5%의 아이들은 이미 한글을 잘 읽고 있는데 말이다. 남은 10%의 아이들을 위해서 정해진 51시간을 모두 한글 교육을 위해 풍부한 지원을 할 수 있을지는 의문이다.</t>
  </si>
  <si>
    <t>미취학 아동의 한글 교육에 대한 설문 조사 결과 그래프</t>
  </si>
  <si>
    <t>미취학 자녀에게 한글을 가르치지 않은 이유
(한글미교육자녀, n=155)
아이가 스스로 터득해서 27.7%
초등학교에 들어가면 배울 것이라서 27.1%
아이가 원하지 않아서 18.1%
한글을 가르칠 시간·경제적 여건이 되지 않아서 8.4%
이미 예전에 한글을 가르쳐서 8.4%
기타 10.3%</t>
  </si>
  <si>
    <t>B: 아이들의 한글 미교육 원인</t>
  </si>
  <si>
    <t>img002_025</t>
  </si>
  <si>
    <t>https://drive.google.com/uc?export=view&amp;id=1KMMqHzkeqP5re3cStwgo0iqBNOhoJJAT</t>
  </si>
  <si>
    <t>[img]
놀랍게도 미취학 아동 84.5%가 한글 교육을 이미 시작했다는 응답을 했다. 약 15%를 제외한 대부분의 아이들은 초등학교 입학 전에 한글 교육을 경험하고 학교에 들어간다는 의미가 된다. 한글 책임 교육 제도가 2015년에 만들어지고 2017년부터 시작이 되었음에도 불구하고, 2018년 당시 미취학 아동이 한글 교육을 받은 경험은 85%에 이른다. 학교에 들어가면 자연스럽게 한글 읽기를 배운다는 것을 알지만, 대부분의 아이들이 학교 들어가기 전에 한글 읽기를 배워 오기 때문에 부모 입장에서는 만약 내 아이만 한글 교육을 받지 않은 채 입학하면 어쩌나 하는 두려움을 갖게 되고, 그 두려움 때문에 결국 한글 교육을 실시할 수밖에 없게 되는 것이다. 물론 84.5%의 아이들 말고, 한글 교육을 따로 시키지 않았다는 15.5%의 아이들이 있었다. 취학 전에 한글 교육을 실시하지 않았던 약 155명의 아이들은 어떤 이유로 한글 교육을 실시하지 않았을까?</t>
  </si>
  <si>
    <t>표 1_ 미취학 아동의 한글 교육에 대한 설문 조사 결과(출처:교육부, 2018)
자녀가 미취학 아동이지만, 한글 교육을 하고 있는가?
(n=1,000)
예 84.5%
아니오 15.5</t>
  </si>
  <si>
    <t>A:미취학 아동 한글 교육 설문조사 결과
B: 미취학 아동 한글 교육 설문조사</t>
  </si>
  <si>
    <t>img002_026</t>
  </si>
  <si>
    <t>https://drive.google.com/uc?export=view&amp;id=10S085NC5QB_jxK0hR6qmEhrdcLQcmWCG</t>
  </si>
  <si>
    <t>이익이란 무엇인가？</t>
  </si>
  <si>
    <t>[그림 6-5]는 이러한 상황을 보여주고 있다. 가격반응함수와 원가함수가 모두 선형이면, 잠재이익은 그림에 있는 삼각형이다. 그러나 회사가 단일가격으로 얻는 이익은 그림의 직사각형에 지나지 않는다. 이것은 이러한 구도에서는 회사가 잠재이익의 절반을 잃는다는 것을 뜻한다. 가격반응함수와 원가함수가 모두 비선형(nonlinear)이면, 이 구도가 세부적으로 다르게 보이기는 하지만 근본적으로 다르지는 않다. 만일 고객마다 지불할 용의가 있는 값이 다르다면, 회사가 값을 하나만 제시하는 한 (회사는) 얻을 수 있는 이익의 일부밖에 건질 수 없다.
[img]
[그림 6-5]에 삼각형으로 표시된 잠재이익의 더 많은 부분을 얻으려면, 차별화된 여러 가격이 필요하다. 이러한 가격차별화의 형태는 매우 다양하다.</t>
  </si>
  <si>
    <t>단일 가격일 때 회사가 거두는 이익 그래프</t>
  </si>
  <si>
    <t>그림 6-5 단일 가격일 때 회사가 거두는 이익
x축: 가격, y축: 판매량
회사의 이익은 가격에서 개당 원가를 뺀 수치에서 회사의 판매량을 곱한 면적.</t>
  </si>
  <si>
    <t>img002_027</t>
  </si>
  <si>
    <t>https://drive.google.com/uc?export=view&amp;id=1v60Oxic5C14mTtlv0MBdS-QBPTBby6kv</t>
  </si>
  <si>
    <t>超뷰카 시대 지속가능성의 실험실</t>
  </si>
  <si>
    <t>다음 그래프는 올해(2022년 1월 17일) 미국의 기업가치를 이끄는 애플, MS, 아마존, 알파벳(구글), 메타(페이스북)의 기업가치를 삼성전자의 기업가치와 비교해본 것이다. 삼성전자의 기업가치는 가장 낮은 기업가치를 지닌 메타의 43% 수준이다. 애플과 비교하면 7분의 1 수준이다. 이 다섯 개 기업의 총 기업가치는 9조 6,000달러 규모다. 한국 돈으로 환산하면 1경이 넘는 금액이다. 2022년도의 우리나라 예산이 604조 4,000억 원으로 이 기업들을 팔면 단순계산으로도 우리나라 17년 정도의 예산을 충당할 수 있는 금액이 나온다. IMF가 계산한 우리나라의 국민총생산(GDP)은 세계 10위권 규모로 약 1조 8천 239억 달러(약 2천 166조 8,000억 원)이다. 구글의 기업가치 수준이다.
[img]</t>
  </si>
  <si>
    <t>애플, MS, 아마존, 알파벳(구글), 메타(페이스북), 삼성전자의 기업가치 그래프</t>
  </si>
  <si>
    <t>2012년부터 2020년까지 큰 차이가 없다가 2020년부터 2022년까지 격차가 크게 벌어짐.&lt;br/&gt;2022 기업가치: 애플 2.839T, 마이크로소프트 2.329T, 알파벳 1.856T, 아마존 1.645T, 메타 923.27B, 삼성 392.28B</t>
  </si>
  <si>
    <t>B: 시가 총액 변화</t>
  </si>
  <si>
    <t>img002_028</t>
  </si>
  <si>
    <t>https://drive.google.com/uc?export=view&amp;id=1W0v1lQXOix4bBbqxpHc0Jfly3evNUTuh</t>
  </si>
  <si>
    <t>2022 트렌드 노트</t>
  </si>
  <si>
    <t>자발적 문화와 플랫폼: 크림과 솔드아웃
과거 팬덤 문화에도 리셀이 없었던 것은 아니다. 기존 스니커즈 리셀은 중고거래 플랫폼이나 커뮤니티를 통해 이루어졌는데, 제품에 대한 믿을 만한 ‘검수’를 보장받기엔 조금 부족했던 것이 사실이다. 그래서 나온 것이 네이버의 ‘크림’과 무신사의 ‘솔드아웃’이다. 추첨된 스니커즈의 거래를 돕는 플랫폼인데, 이 두 플랫폼이 스니커즈의 수요자와 공급자를 연결하는 문화를 본격적으로 대중화했다고 볼 수 있다.
[img]</t>
  </si>
  <si>
    <t>‘크림’, ‘솔드아웃’ 언급 추이 선 그래프</t>
  </si>
  <si>
    <t>〈‘크림’, ‘솔드아웃’ 언급 추이〉
2019년 1분기~202년 1분기: 크림 ＞ 솔드아웃
2020년 2분기~2021년 2분기: 솔드아웃 ＞ 크림
출처 | 생활변화관측소, 블로그+커뮤니티, 2019.01.01~2021.06.30</t>
  </si>
  <si>
    <t>A:크림 솔드아웃 언급 횟수 증가 추세
B: 크림 솔드아웃 언급 횟수</t>
  </si>
  <si>
    <t>img002_029</t>
  </si>
  <si>
    <t>https://drive.google.com/uc?export=view&amp;id=1MMU4ywinfLxYzj-bEA3FknspGcsqkN7t</t>
  </si>
  <si>
    <t>셧다운</t>
  </si>
  <si>
    <t>동시에 채권시장의 반대편에서 장기 채권을 매입한 것은 중앙은행들이었다. 3월, 중앙은행이 부채 매입의 거대한 물결을 일으키면서 시장을 안정시켰다. 이는 국채 가격을 끌어올리고 실효 금리인 수익률을 끌어내렸다. 3월 막바지에 연방준비제도는 미국 국채와 주택담보부 증권을 대략 하루에 900억 달러 속도로 사들였다. 유럽중앙은행, 일본은행, 영국은행 모두 시장에 나왔다. 이들의 구매 총액은 2008년도 위기 이후 그 어느 해와 비교해봐도 2.5배 이상 많았다. 대체로 OECD 국가의 중앙은행들은 2020년 순 발행된 신규 채권의 절반 이상에 해당하는 양을 매입했다.
[img]</t>
  </si>
  <si>
    <t>정부의 범유행 감염병 대응을 지원하기 위해 대규모 채권 매입에 나선 중앙은행들 그래프</t>
  </si>
  <si>
    <t>정부의 범유행 감염병 대응을 지원하기 위해 대규모 채권 매입에 나선 중앙은행들
y축(1조 달러): −1~6(1 단위), x축: 2008~2020
2020년 이전에는 중앙은행(연방준비제도, 영국은행, 유럽중앙은행, 캐나다은행, 일본은행)이 2 이하로 채권을 매입 했다면 2020년에는 중앙은행이 약 5가 넘는 채권을 매입했다.
주석: 현지 통화에서 환산한 수치.
출처: Bloomberg, https://www.bloomberg.com/graphics/2021-coronavirus-global-debt.</t>
  </si>
  <si>
    <t>A:감염병 대응 지원하는 중앙은행 환산 수치
B: 1차 생성 결과가 더 정확함</t>
  </si>
  <si>
    <t>img002_030</t>
  </si>
  <si>
    <t>https://drive.google.com/uc?export=view&amp;id=1533WIushhd0BRXlPD04UsORJQYp_3DqJ</t>
  </si>
  <si>
    <t>(주식 초보자도 수익을 내는) 워런 버핏 투자법</t>
  </si>
  <si>
    <t>‘안전마진’은 가치투자에서 널리 인정받는 요소 중 하나이다. 안전마진은 곧 기업의 가치라 할 수 있다. 가격의 상대 가치가 낮을수록 안전마진은 높아진다. 또 안전마진은 기업의 질(質)을 가리키기도 하므로, 기업의 펀더멘털 예측에 대한 확실성이 높아질수록 안전마진도 높아진다.
만약 적당한 가격으로 펀더멘털이 양호한 주식을 가질 수 있다면, 안전마진이 그 주식을 장기적으로 계속 보유하고 있는 동안에는 중대한 손실을 보지 않도록 보호해준다. 그리고 우리가 손실에 대한 확률과 폭을 제어할 수 있다면 의외의 상황은 우리에게 유리한 방향으로만 나타나고, 수익률도 큰 기쁨을 안겨줄 것이다.
[img]</t>
  </si>
  <si>
    <t>가치, 가격, 안전마진 그래프 그림</t>
  </si>
  <si>
    <t>(위) 가치 그래프는 파동 모양, 가격 그래프는 가치 그래프를 관통하는 직선, 안전마진은 가치 그래프와 가격 그래프로 둘러싸인 곳 중 가격보다 아래쪽에 채워짐
(아래) 위 그림과 같으나 가격 그래프가 직선이 아닌 오른쪽 위를 향하는 사선</t>
  </si>
  <si>
    <t>B: 투자 결정 시 고려사항</t>
  </si>
  <si>
    <t>A:짧은 글 설명이 그래프 설명에 더 적합</t>
  </si>
  <si>
    <t>img002_011</t>
  </si>
  <si>
    <t>https://drive.google.com/uc?export=view&amp;id=1JLdUMtielQJymNS4CCZuv8G4fP0BjssZ</t>
  </si>
  <si>
    <t>목소리를 바꾸고 내 인생이 달라졌다</t>
  </si>
  <si>
    <t>뒤2</t>
  </si>
  <si>
    <t>[img]
물론 논리가 중요하지 않다는 말이 아니다. 스피치를 잘하기 위해서는 논리적 구조를 갖춘 다양한 에피소드가 반드시 필요하다. 하지만 “메시지가 중요하지만 그것을 전달하는 메신저도 중요하다”라는 말이 있듯이 너무 논리에만 치우쳐 아주 중요한 요소인 목소리와 보디랭귀지를 간과해서는 안 된다는 것이다. 커뮤니케이션 학자 앨버트 메라비언(Albert Mehrabian)에 따르면 사람들은 ‘이 사람 참 말 잘하네!’라는 느낌을 목소리(38%), 표정(35%), 태도(20%), 논리(7%) 순으로 받는다고 한다. 즉 스피치를 잘한다는 것은 편안하고 정확한 목소리와 더불어 눈빛, 미소, 자세, 제스처 등의 보디랭귀지가 자연스럽고 거기다가 논리까지 갖췄음을 말한다.</t>
  </si>
  <si>
    <t>메라비언의 법칙 그래프</t>
  </si>
  <si>
    <t>목소리 38%, 표정 35%, 태도 20%, 논리 7%</t>
  </si>
  <si>
    <t>B: 소통에 차지하는 비중</t>
  </si>
  <si>
    <t>img002_012</t>
  </si>
  <si>
    <t>https://drive.google.com/uc?export=view&amp;id=1AWFm8HkOMWkAV1HHERSI-gPBlQJkhHLA</t>
  </si>
  <si>
    <t>(한 권으로 끝내는) 제주국제학교 완벽 가이드</t>
  </si>
  <si>
    <t>좀 더 세부적으로 서울 출신 학생들의 출신 지역구를 살펴보면 아래와 같습니다. 서울 출신 학생 중에 강남, 서초, 용산, 송파와 잠실, 목동, 기타 지역 순입니다. 아무래도 소득수준이 높거나 학군이 잘 형성된 지역구에서 제주국제학교로 많이 지원하고 있다고 볼 수 있습니다.
[img]</t>
  </si>
  <si>
    <t>서울 출신 학생의 지역구 현황 그래프</t>
  </si>
  <si>
    <t>서울 출신 학생의 지역구 현황
강남, 서초, 용산, 송파와 잠실, 목동, 기타 지역 순서이다. 소득수준이 높거나 학권이 잘 형성된 지역구에서 많이 지원하고 있다.</t>
  </si>
  <si>
    <t>B: 서울 출신 학생 지역구 분포 현황</t>
  </si>
  <si>
    <t>img002_013</t>
  </si>
  <si>
    <t>https://drive.google.com/uc?export=view&amp;id=1L3aewcNORZPxoPa3Eyps01q3PGF6_I1k</t>
  </si>
  <si>
    <t>과거부터 미래까지 생산가능인구 추이 비교 그래프</t>
  </si>
  <si>
    <t>생산가능인구: 15~64세, 15~74세
(단위: 천명)
* 연도에 따라 순차적으로 기입함
15~64세: 1960-13,698, 1970-17,540, 1980-23,717, 1990-29,701, 2000-33,702, 2010-36,209, 2016-37,596, 2020-37,358, 2030-33,947, 2040-28,649, 2050-24,487
15~74세: 2020-42,009, 2030-41,608, 2040-37,006, 2050-32,080</t>
  </si>
  <si>
    <t>B: 인구수 변화</t>
  </si>
  <si>
    <t>img002_014</t>
  </si>
  <si>
    <t>https://drive.google.com/uc?export=view&amp;id=1sLO2qDi3XkniqqN15KjqQuTkx4hT_3B8</t>
  </si>
  <si>
    <t>러시아의 경제적 폐해는 매우 컸고, 그림 2에서 볼 수 있듯이 1990년에서 2000년까지 1인당 GDP는 큰 폭으로 감소했다. 구소련 붕괴 이후 경제적 후퇴로 인해 일반인들의 생활 수준은 극적으로 저하되었다. 빈곤층은 휴식을 취하지 못한 채 과중한 노동에 시달리거나 실업자로 전락했다. 식사는 빈약했고, 주거 환경은 악화되었으며, 갑작스러운 변화로 인한 스트레스에 시달려야 했다.
[img]</t>
  </si>
  <si>
    <t>러시아의 1인당 GDP 그래프</t>
  </si>
  <si>
    <t>x축: 1968~2002
y축(단위: 달러): 0.00~4000.00(500.00 단위)
약 3700.00에서 시작하여 점점 감소하다가 1999년에 약 1300.00까지 감소하고 다시 증가하는 모양</t>
  </si>
  <si>
    <t>B: 범위 삭제</t>
  </si>
  <si>
    <t>img002_015</t>
  </si>
  <si>
    <t>https://drive.google.com/uc?export=view&amp;id=1PvZU71pSlztLlmVPBdicPvfsK9i44M9k</t>
  </si>
  <si>
    <t>물론 초기 지능 검사는 학업 성취도를 예측하기 위한 목적으로 만들어졌고, 연구에 따르면 아이의 IQ 점수가 높을수록 학업 성취도가 높은 것으로 나타났습니다. 하지만 IQ 점수가 무조건적으로 높은 학업 성취도로 연결되는 것은 아니며, 스스로를 통제하는 힘, 즉 자기통제 능력이 우수한 아이일수록 학업 성취 수준이 더 높은 것으로 나타났다는 점이 더욱 중요한 시사점을 가집니다. 자기 조절 능력이 높은 아이들은 미래의 더 큰 보상을 위해 현재의 만족을 지연시킬 수 있는 만족 지연 능력 역시 탁월했고, 특히 작업 기억력과 연관이 있는 것으로 보고되었습니다. 연령에 따른 지능 발달은 돌 이후 약 10세까지 급격하게 증가하는 모습을 보입니다.
[img]</t>
  </si>
  <si>
    <t>지능의 발달 곡선 그래프</t>
  </si>
  <si>
    <t>X축 : 나이 0~36(4단위), Y축 : 평균지능
평균 지능이 점차 증가하다가 10부터 천천히 증가하고 20부터 일정 값을 유지한다.</t>
  </si>
  <si>
    <t>A:0~36까지 변화를 보여주는 지능 발달 곡선
B: 지능 발달 곡선</t>
  </si>
  <si>
    <t>img002_016</t>
  </si>
  <si>
    <t>https://drive.google.com/uc?export=view&amp;id=1IXbQOLwxe-A1cYqcePfnU9vJuQSQwmf_</t>
  </si>
  <si>
    <t>운동 후에는 일시적으로 혈당이 올라갈 수 있습니다. 그러나 순기능이 훨씬 크기 때문에 운동 후 혈당 상승을 염려해서 운동을 피할 필요는 없습니다.
[img]
유튜브 닥터 조홍근의 알기 쉬운 당뇨, 심장병 이야기 28번 동영상 ‘운동후 혈당 상승’</t>
  </si>
  <si>
    <t>운동 직후 고혈당의 이유를 나타낸 그래프</t>
  </si>
  <si>
    <t>• 인슐린: 운동하는 동안 분비가 억제 되었다가 운동완료 후 분비가 시작된다.
• 혈당: 인슐린이 분비되지 않아 간에서 포도당 방출, 혈당이 올라간다. 운동완료 후 인슐린이 분비되어 혈당이 정상으로 돌아온다.</t>
  </si>
  <si>
    <t>B: 운동이 혈당, 인슐린에 끼치는 영향</t>
  </si>
  <si>
    <t>img002_017</t>
  </si>
  <si>
    <t>https://drive.google.com/uc?export=view&amp;id=16mThzdjQvfL-P0bwPhkWcoUH3-UmD7ws</t>
  </si>
  <si>
    <t>조용한 퇴사</t>
  </si>
  <si>
    <t>[img]
‘투잡족’이란 이런저런 이유로 본래 직업 외에 부업을 병행하는 2개의 직업을 가진 사람을 일컫는 말이다. 주5일제 근무 형태가 확산되고 고용 불안이 심화되면서 투잡족이 늘어나고 있다. ‘N잡러’란 2개 이상 복수를 뜻하는 ‘N’과 직업을 뜻하는 ‘Job’, 사람을 뜻하는 접미사 ‘-er’을 합쳐 만든 신조어로, 직장 월급만으로는 부족함을 느낀 사람이 여러 직업을 병행함으로써 대책 마련에 나선 경우를 말한다. 본래 투잡이나 N잡은 임시직이나 비정규직에 종사하는 사람들이 본업만으로는 생계가 어려워서 추가 수익을 얻기 위한 방편으로 선택되었다. 그래서 이른바 ‘생계형 투잡족’이 대부분이었다. 실제로 통계청 고용 동향 마이크로데이터를 분석한 결과, 2016~2018년에는 40만 명대 중반에 머물던 부업자 수가 2019년 52만 명, 2020년 47만 명에 이어 2021년 7월 기준 약 56만 명으로 크게 증가하였다.</t>
  </si>
  <si>
    <t>부업자 수 추이 그래프</t>
  </si>
  <si>
    <t>그림 6 부업자 수 추이
2016: 45만 명
2017: 46만 명
2018: 44만 명
2019: 52만 명
2020: 47만 명
2021: 56만 명
주: 2021년 7월 기준
자료: 통계청, 추경호 의원</t>
  </si>
  <si>
    <t>B: 부업자 수 추이</t>
  </si>
  <si>
    <t>img002_018</t>
  </si>
  <si>
    <t>https://drive.google.com/uc?export=view&amp;id=1TinZRmX_U1n6fwpRjm-GrPRw2KuG0AYL</t>
  </si>
  <si>
    <t>독일의 심리학자 헤르만 에빙하우스에 따르면, 학습 10분 후부터 인간의 망각이 시작된다고 합니다. 한 시간 뒤에는 50퍼센트, 하루 뒤에는 70퍼센트, 한 달 뒤에는 80퍼센트가량 내용을 잊어버린다는 거예요. 공들여 읽은 책인데 몇 달 후 무슨 내용인지 기억나지 않으면 얼마나 아깝습니까. 눈으로 쓱 훑어볼 때는 모두 이해한 것 같죠. 하지만 설명하거나 써보라고 하면 쩔쩔맨 경험이 있을 겁니다.
[img]</t>
  </si>
  <si>
    <t>헤르만 에빙하우스의 시간의 경과에 따른 망각률 그래프</t>
  </si>
  <si>
    <t>x축(시간의 경과):0, 10분, 1일, 1주, 1개월, y축(기억량): 0~100(20간격)
학습 후 10분 후부터 망각
하루만 지나도 70%이상 망각
한달이 지나면 80% 이상 망각</t>
  </si>
  <si>
    <t>B: 시간의 경과에 따른 망각 현상</t>
  </si>
  <si>
    <t>img002_019</t>
  </si>
  <si>
    <t>https://drive.google.com/uc?export=view&amp;id=16L3oT-a_W9pmHc9Xm9CkDWS4YrlJlAkQ</t>
  </si>
  <si>
    <t>리스크 프레임</t>
  </si>
  <si>
    <t>지역별 리스크 인식 차이 막대 그래프 그림</t>
  </si>
  <si>
    <t>지역별 리스크 인식 차이
분홍 막대: 매우 걱정함, 진분홍 막대: 실제 경험했음, 검정 원: 차이: ‘매우 걱정함’에서 ‘실제 경험했음’을 차감한 수치
분홍, 진분홍, 검정 순으로 기입함.
라틴아메리카 및 카리브해: (52, 22, +30), 남동아시아: (48, 18, +30), 남유럽: (44, 15, +29), 동유럽: (35, 8, +27), 동아시아: (33, 7, +26), 남아프리카: (58, 32, +26), 북아프리카: (42, 18, +24), 중앙·서아프리카: (47, 24, +23), 남아시아: (43, 20, +23), 중앙아시아: (29, 7, +22), 북서유럽: (34, 13, +21), 중동: (41, 21, +20), 동아프리카: (45, 30, +15), 북아메리카: (34, 20, +14), 호주 및 뉴질랜드: (29, 16, +13)
지역별 걱정 지수와 경험 지수.
7가지 일상적 위험에 대한 걱정과 경험의 정도를 측정(100점 만점).
출처: 2019년 갤럽과 로이드선급재단의 세계 리스크 여론조사(wrp.lrfoundation.org.uk)</t>
  </si>
  <si>
    <t>B: 지역별 리스크 인식 차이 차트</t>
  </si>
  <si>
    <t>img002_020</t>
  </si>
  <si>
    <t>https://drive.google.com/uc?export=view&amp;id=1KBS28LMRdyNbRQAt4zMvHHkJLdRdeYwA</t>
  </si>
  <si>
    <t>양적 추론</t>
  </si>
  <si>
    <t>이제 우리는 10cd/m2 정도의 세기에 잘 맞는 반응 함수를 찾았다.
그러나 이 함수는 불가능한 방전율 R(100)〓―50을 포함하고 있으므로, 이것은 이야기 전체를 설명하는 모델이 될 수 없다. 따라서 이 로그 함수는 주어진 범위에서 반응률을 잘 설명하는 좋은 모델이 될 수 있지만, 이 범위를 넘어서면 다른 일이 일어나야 한다. 즉 이 범위의 하단을 넘어가면 방전율이 0에 가까워지고 상단을 넘어가면 약 300에서 포화 상태가 되는데, 이는 배경의 세기보다 크기 자릿수가 1만큼 큰 범위에서 일어난다. 이 정도 세기 이상에서는 광수용체가 ‘한계를 초과해’ 모든 빛이 똑같이 밝게 보인다. 일부 방전율 함수가 그림 9.2에 제시되어 있다. 이 행동은 어두운 지하실에서 밝은 햇빛으로 나올 때 경험했던 눈부심 효과 뒤에 있는 생리학적, 수학적 이유이다. 즉 배경의 세기가 더 낮을 때 여러분 눈은 더 빨리 최댓값에 도달한다.
만약 배경의 휘도를 변경하면, 즉 조명을 끄고 동굴로 들어간다면 여러분의 눈이 새로운 환경에 적응하는 데 시간이 좀 걸린다. 이 과정은 방전율을 재설정하고, 배경의 세기에서 반응률이 약 150인 새로운 함수 R(I)을 생성한다. 먼지 뭉치가 나타난다.
[img]</t>
  </si>
  <si>
    <t>다양한 배경 빛의 세기에 따른 방전율 그래프</t>
  </si>
  <si>
    <t>B: 다양한 배경 빛의 세기에 따른 방전율</t>
  </si>
  <si>
    <t>img002_001</t>
  </si>
  <si>
    <t>https://drive.google.com/uc?export=view&amp;id=1WEMaFRiRHzLgZQGmv3LEm9yqGbldxUNK</t>
  </si>
  <si>
    <t>인상의 심리학</t>
  </si>
  <si>
    <t>편향 지도의 개념 그래프</t>
  </si>
  <si>
    <t>x축: 능력(저: 소극적 위해, 고: 소극적 조성), y축: 온화함(저: 적극적 위해, 고: 적극적 조성)
제1사분면: 칭찬
제2사분면: 동정
제3사분면: 경멸
제4사분면: 질투
(Cuddy et al., 2007 참고해 작성)</t>
  </si>
  <si>
    <t>img002_002</t>
  </si>
  <si>
    <t>https://drive.google.com/uc?export=view&amp;id=12J5N16pne0SgRq52XIDW-wUy3vBiB-o3</t>
  </si>
  <si>
    <t>인류 밖에서 찾은 완벽한 리더들</t>
  </si>
  <si>
    <t>운전 게임의 성과표 그림</t>
  </si>
  <si>
    <t>x축: 운전자1(오른쪽, 왼쪽), y축: 운전자2(왼쪽, 오른쪽)
1사분면: −1/−1, 2사분면: 1/1, 3사분면: −1/−1, 4사분면: 1/1</t>
  </si>
  <si>
    <t>img002_003</t>
  </si>
  <si>
    <t>https://drive.google.com/uc?export=view&amp;id=1Tsit9eY1VJM-Wn0Qie9tGZufk9Igxl7v</t>
  </si>
  <si>
    <t>이제라도! 전기문명</t>
  </si>
  <si>
    <t>전자기파 진행 그래프</t>
  </si>
  <si>
    <t>E: 전기장, B: 자기장, V: 전자기파의 진행 방향
전기장과 자기장이 서로 x축과 y축을 교대로 멀어졌다 교차되었다를 반복하며 z축의 방향으로 나아가는 모습의 그래프</t>
  </si>
  <si>
    <t>B: 전자기파 진행</t>
  </si>
  <si>
    <t>img002_004</t>
  </si>
  <si>
    <t>https://drive.google.com/uc?export=view&amp;id=1auCFaMzK6ME6aM0SuTnjlwh81tT_4VAn</t>
  </si>
  <si>
    <t>영업은 사라지지 않는다</t>
  </si>
  <si>
    <t>구매 단계별 소통 방법(11개국) 그래프</t>
  </si>
  <si>
    <t>20년 8월
공급자 조사: 대면 소통 30, 원격 소통 46, 온라인 소통 24
공급자 평가: 대면 소통 23, 원격 소통 50, 온라인 소통 27
주문: 대면 소통 19, 원격 소통: 43, 온라인 소통 38
재주문: 대면 소통 16, 원격 소통 43, 온라인 소통 41
21년 2월
공급자 조사: 대면 소통 31, 원격 소통 35, 온라인 소통 34
공급자 평가: 대면 소통 32, 원격 소통 35, 온라인 소통 33
주문: 대면 소통 32, 원격 소통: 32, 온라인 소통 386
재주문: 대면 소통 30, 원격 소통 33, 온라인 소통 37
21년 11월
공급자 조사: 대면 소통 31, 원격 소통 32, 온라인 소통 37
공급자 평가: 대면 소통 32, 원격 소통 34, 온라인 소통 34
주문: 대면 소통 31, 원격 소통: 32, 온라인 소통 37
재주문: 대면 소통 29, 원격 소통 33, 온라인 소통 38</t>
  </si>
  <si>
    <t>B: 구매 단계별 소통 방법 변화</t>
  </si>
  <si>
    <t>img002_005</t>
  </si>
  <si>
    <t>https://drive.google.com/uc?export=view&amp;id=1IIBbztFWBXILsJpTPQ8LOyhDPATgVS06</t>
  </si>
  <si>
    <t>피플 애널리틱스</t>
  </si>
  <si>
    <t>미국의 PA 직군 규모 링크드인 트렌드 그래프</t>
  </si>
  <si>
    <t>(단위: 1000명)
2010: 38, 2011: 43, 2012: 47, 2013: 51, 2014: 56, 2015: 61, 2016: 64, 2017: 67, 2018: 70, 2019: 77</t>
  </si>
  <si>
    <t>img002_006</t>
  </si>
  <si>
    <t>https://drive.google.com/uc?export=view&amp;id=1z6KCelCHxCSYkiTU5EWVhWd_LD5ZPKW8</t>
  </si>
  <si>
    <t>50부터는 알아서 척척, 건강해지는 착한 몸은 없다</t>
  </si>
  <si>
    <t>수면 주기 그래프</t>
  </si>
  <si>
    <t>X축: Hours of night 1~7, Y축: 1~4 Sleep Stages
수면 시간 0~약 1.8, 수면 단계 1~4는 NREM 수면
90~12분 수면 사이클 반복
Awake(깨는 단계) 3회 약 0시, 약 3.5시, 약 5.1시
* 수면 주기 그래프는 오르내림을 반복함.</t>
  </si>
  <si>
    <t>B: 수면 단계의 반복</t>
  </si>
  <si>
    <t>img002_007</t>
  </si>
  <si>
    <t>https://drive.google.com/uc?export=view&amp;id=1OjKyrfAkZbGt6lMxt0S3slPnoBVrzDfC</t>
  </si>
  <si>
    <t>(키 성장전문의 박미정의) 우리아이 성장 백과</t>
  </si>
  <si>
    <t>연령별 성장 속도 그래프</t>
  </si>
  <si>
    <t>x축(연령): 0~20(2간격)-1차성장기(2~10), 2차성장기(10~16), y축(연간 성장 속도(㎝/년)): 0~24(4간격)
남자아이, 여자아이
24에서 시작해 8세에 4까지 떨어졌다가 여자아이는 12세에 10까지 상승했다가 14세까지 하락, 남자아이는 14세에 12까지 상승했다가 18세까지 하락함.</t>
  </si>
  <si>
    <t>img002_008</t>
  </si>
  <si>
    <t>https://drive.google.com/uc?export=view&amp;id=1QynVUP_wfA7FMP0yDLOL8HTZ4Q6d21IL</t>
  </si>
  <si>
    <t>나는 도서관 사서입니다</t>
  </si>
  <si>
    <t>공공도서관 현황 막대 그래프</t>
  </si>
  <si>
    <t>x축: 2015-2019(단위 1년), y축: 0~1000(단위 200)
* 범위는 계, 지자체, 교육청, 사립 순으로 작성함.
2015년: 978, 725, 232, 21
2016년: 1010, 758, 232, 21
2017: 1042, 791, 231, 20
2018: 1096, 840, 233, 23
2019: 1134, 876, 234, 24</t>
  </si>
  <si>
    <t>A:2015~2019 공공도서관 현황
B: 공공도서관 현황</t>
  </si>
  <si>
    <t>img002_009</t>
  </si>
  <si>
    <t>https://drive.google.com/uc?export=view&amp;id=1ghmft4V7zp3jijLPO32Jw3XIMv9CqPPy</t>
  </si>
  <si>
    <t>낀 팀장의 일센스</t>
  </si>
  <si>
    <t>전문성과 업무 난이도 간의 관계를 나타낸 그래프</t>
  </si>
  <si>
    <t>전문성이 낮은 수준일 때-업무 난이도가 낮으면 무관심, 중간이면 걱정, 높으면 불안을 느낀다.
전문성이 중간 수준일 때-업무 난이도가 낮으면 권태, 높으면 각성 상태가 된다.
전문성이 높은 수준일 때-업무 난이도가 낮으면 느긋함을, 중간이면 자신감을 느끼고, 높으면 몰입 상태가 된다.</t>
  </si>
  <si>
    <t>B: 과제와 실력의 함수관계</t>
  </si>
  <si>
    <t>img002_010</t>
  </si>
  <si>
    <t>https://drive.google.com/uc?export=view&amp;id=19SPU1abUJkLH1jaRvtqWeoVwNf45tuh6</t>
  </si>
  <si>
    <t>IT 지식으로 미래를 읽는다면</t>
  </si>
  <si>
    <t>구글 트렌드의 검색량 비교 그래프</t>
  </si>
  <si>
    <t>2016.9.1일 이후 힐러리 클린턴보다 도널드 트럼프의 검색량이 많다.</t>
  </si>
  <si>
    <t>기술과학</t>
  </si>
  <si>
    <t>img2_03_001</t>
  </si>
  <si>
    <t>https://drive.google.com/uc?export=view&amp;id=1krm5IVRkaJxdW0DpJ4v79qg81p77RvDV</t>
  </si>
  <si>
    <t>탄소중립 녹색사회를 위한 장애계 대응방안 연구</t>
  </si>
  <si>
    <t>[그림 Ⅰ-1] 연구수행 체계</t>
  </si>
  <si>
    <t>자료수집 및 분석(문헌자료 수집 및 분석) → 연구계획안 작성(연구계획서 작성, IRB 심사 및 승인(면제)) → 전문가 구성 및 1차 간담회(장애계, ESG, 기후위기 대응과 관련한 전문가가 참여하는 간담회를 통해 현안, 향후 과제 등 논의(1차)) → 자문위원 구성 및 자문회의 실시(장애계, 기후위기 대응, ESG경영과 관련한 선행 연구자 또는 전문가로 자문위원 구성하고 자문회의 2회 개최) → 중간보고서 작성 및 평가(문헌연구, 1차 간담회 실시, 1차 자문회의 실시 후 결과를 반영하여 중간보고서 작성 및 평가) → 2차, 3차 간담회 운영(장애계, ESG, 기후위기 대응과 관련한 전문가가 참여하는 간담회를 통해 현안, 향후 과제 등 논의(2, 3차) → 최종보고서 작성(보고서 초안에 대한 최종평가 실시) → 보고서 발간(최종심의 및 최종보고서 발간)</t>
  </si>
  <si>
    <t>B: 내용을 유추할 텍스트 부재</t>
  </si>
  <si>
    <t>img2_03_002</t>
  </si>
  <si>
    <t>https://drive.google.com/uc?export=view&amp;id=143jqxGdy1URXFETVTrBD944S1sHtbp-a</t>
  </si>
  <si>
    <t>[그림 Ⅱ-3] 서울시 2050 온실가스 감축 계획</t>
  </si>
  <si>
    <t>서울시 2050 온실가스 감축계획-그린뉴딜 추진을 통한 2050 온실가스 감축전략-기후위기 대응 TF(2020.3-2020.11, 기후환경본부장, 실·본부·국, 자문단)
서울시 2050 온실가스 감축계획: C40에 제출(2020.12)
시민(대토론회 등): 의견수렴(2020.8~11)
기후변화대책위원회: 심의의결(2020.12)
그린뉴딜 추진을 통한 2050 온실가스 감축전략: 전략발표(2020.7)
기후행동포럼(연구기관, 학계, 시민단체 등)이 기후위기 대응 TF에 정책제안(2020.5)
거버넌스(녹색서울시민위원회, 에너지정책위원회)이 기후위기 대응 TF에 계획(안)자문·과제제안(2020.3~11)
서울연구원→기후위기 대응 TF: Deadline 2020 과제 연구(2019.9~2020.5)
서울연구원이 기후행동포럼 운영(2019.11~2020.5)
시민 설문 조사: 1차 '20.2, 2차 '20.6</t>
  </si>
  <si>
    <t>B: 서울시 2050 온실가스 감축계획</t>
  </si>
  <si>
    <t>사회과학</t>
  </si>
  <si>
    <t>img2_03_003</t>
  </si>
  <si>
    <t>https://drive.google.com/uc?export=view&amp;id=1qgGeh5R4BbwFquQ4WF2uQbVTySkVOlcF</t>
  </si>
  <si>
    <t>중도·중증장애인의 지역사회 복귀지원방안 연구</t>
  </si>
  <si>
    <t>[그림 Ⅳ-2] 일본지역포괄 케어의 모습(이건세, 2018)</t>
  </si>
  <si>
    <t>2025년 지역포괄 케어의 모습
의료(재택의료 등(1열 당 17 → 29명 분), 방문간호(1열 당 28 → 49명 분)) → 의료진 → 거주지(자택, 케어 부족 고령자 주택)
거주지 → 통원 → 의료
개호(그룹홈(16 → 37명 분), 소규모 다기능(0.25 → 2곳), 데이 서비스 등) → 방문 개호, 간호(개호 인재(207 → 356~375명), 24시간 대응의 정기순회, 상시 대응 서비스(하루 15명 분))
거주지 → 통소 → 개호
노인 클럽, 자치회, 개호 예방, 생활 지원 ↔ 거주지(생활 지원, 개호 예방)
지역포괄지원센터, 케어 매니저(상담업무나 서비스의 코디네이트를 실시합니다.)
※ 지역포괄 케어는 인구 1만 명 정도의 중학교구를 단위로 상정
※ 숫자는 현상은 2011년, 목표는 2025년으로, 인구는 1만 명의 경우
※ 출처: 후생노동성 자료</t>
  </si>
  <si>
    <t>B: 2025년의 지역포괄 케어의 모습</t>
  </si>
  <si>
    <t>img2_03_004</t>
  </si>
  <si>
    <t>https://drive.google.com/uc?export=view&amp;id=1apOedNOLc21mckUFuEPSCou-eYN_AJte</t>
  </si>
  <si>
    <t>그림 3-1 | 중국의 여객 및 화물회전량 변화추이(2011~2020년) 그래프</t>
  </si>
  <si>
    <t>여객회전량
X축 2011~2020(간격 1년), Y축 왼쪽 0~40000 (억명 -㎞, 간격 5000), 오른쪽 −50~20 (%, 간격 10)
여객회전량(총계) 2011년 30983.9, 2019년 35349.2, 2020년 19251.5
철도부문 2011년~2019년 약 9000~약 15000 서서히 상승 2020년 약 8000으로 하락
도로부문 2011년~2012년 약 17000~18000으로 상승, 2013년~2020년 약 10000~5000으로 서서히 하락
항공부문 2011년~2019년 약 4900~12000으로 서서히 상승 2020년 약 6500
수로부문
화물회전량
X축 2011~2020(간격 1년), Y축 왼쪽 0~250000 (억톤 -㎞, 간격 50000), 오른쪽 −6.0~14.0 (%, 간격 2.0)
화물회전량(총계) 2011년 159323.21, 2020년 202210.9
철도부문, 항공부문, 파이프라인부문 - 약 50000 이하
도로부문 약 50000~70000 사이 변동
수로부문(해운 포함) 약 70000~100000 사이 변동
자료: 中国国家统计局, 「中国统计年鉴(2021)」을 바탕으로 저자 작성.</t>
  </si>
  <si>
    <t>B: 여객회전량과 화물회전량 트렌드 관찰</t>
  </si>
  <si>
    <t>img2_03_005</t>
  </si>
  <si>
    <t>https://drive.google.com/uc?export=view&amp;id=1YviSVBLAWr0goA6FM6xjMtlrLAkuCmMi</t>
  </si>
  <si>
    <t>장애인 자립생활 체험홈·주택 운영실태 및 이용인 인권실태조사</t>
  </si>
  <si>
    <t>[그림 14] 지역이행지원 이미지</t>
  </si>
  <si>
    <t>시설, 그룹홈, 병원 → 지역으로 이행 → 재가 인간관계, 생활환경, 계약절차
→상담요청, ←수시로 방문전화, 정기적 방문 월 2회 이상 자립생활원조사업소
장애인복지서비스 사업소, 의료기관, 행정기관, 민생위원 ↗ 자립생활원조사업소
*자료: 황주희 외(2020:376)</t>
  </si>
  <si>
    <t>B: 지역이행 과정</t>
  </si>
  <si>
    <t>img2_03_006</t>
  </si>
  <si>
    <t>https://drive.google.com/uc?export=view&amp;id=1vnjet54wsdEigKjAP8Yf4YN_C78pFjvj</t>
  </si>
  <si>
    <t>[그림 18] 질적사례연구의 설계</t>
  </si>
  <si>
    <t>제 1사분면 다중사례연구, 단일분석단위
-정황: 사례, -정황: 사례, -정황: 사례, -정황: 사례
제 2사분면 단일사례연구, 단일분석단위
-정황: 사례
제 3사분면 단일사례연구, 다중분석단위
정황: 사례 - 다중분석단위, 다중분석단위
제 4사분면 다중사례연구, 다중분석단위
정황: 사례 - 다중분석단위, 다중분석단위, 정황: 사례 - 다중분석단위, 다중분석단위, 정황: 사례 - 다중분석단위, 다중분석단위, 정황: 사례 - 다중분석단위, 다중분석단위
*출처: Yin, 2014</t>
  </si>
  <si>
    <t>img2_03_007</t>
  </si>
  <si>
    <t>https://drive.google.com/uc?export=view&amp;id=1BEUMDIPNfLQ5vpfNqYY8r0uXovYaBPdm</t>
  </si>
  <si>
    <t>[그림 21] 연구설계 및 분석구조</t>
  </si>
  <si>
    <t>주제기반분석 [사례내분석: 각사례]: 사례1 A씨, 사례2 B씨, 사례3 C씨, 사례4 D씨, 사례5 E씨, 사례6 F씨, 사례7 G씨, 사례8 H씨, 사례9 I씨, 사례10 J씨
지체장애인(뇌병변장애) -사례1 A씨, 사례2 B씨, 사례3 C씨, 사례4 D씨, 사례5 E씨, 사례6 F씨
발달장애인 -사례7 G씨, 사례8 H씨, 사례9 I씨, 사례10 J씨
체험홈 -사례1 A씨, 사례2 B씨, 사례7 G씨, 사례8 H씨
자립생활주택 -사례3 C씨, 사례4 D씨, 사례5 E씨, 사례6 F씨, 사례9 I씨, 사례10 J씨
지체장애인(뇌병변장애), 발달장애인 -[전환지원주택 입주자 ← 질적사례연구의 사례] - 사례 간 분석1: 지체장애와 발달장애
체험홈, 자립생활주택 -사례 간 분석2: 체험홈과 자립생활주택</t>
  </si>
  <si>
    <t>B: 장애인 연구 사례 분석</t>
  </si>
  <si>
    <t>img2_03_008</t>
  </si>
  <si>
    <t>https://drive.google.com/uc?export=view&amp;id=1awSoYzREe2MVYzfEN-fx9bKwgnEJcgzO</t>
  </si>
  <si>
    <t>국토·도시·인프라 개발협력의 효과성 제고를 위한 성과관리 현황분석 및 개선방안 연구</t>
  </si>
  <si>
    <t>JICA 영향평가에 대한 계량적 이해 그래프</t>
  </si>
  <si>
    <t>x축: Time, y축: Indicators
Counterfactual: y축의 Changes brought about by non-project factors 구간에서 곡선이 Pre-project implementation에서 Post-project implementation까지 일정하게 상승함.
Situation actually observed(factual): 곡선이 y축의 Changes brought about by the project(= project effects) 구간까지 증가함. 곡선이 Pre-project implementation에서 시작하여 Project implementation을 기점으로 Post-project implementation까지 급격하게 상승함.</t>
  </si>
  <si>
    <t>B: 프로젝트 효과 변화 지표</t>
  </si>
  <si>
    <t>img2_03_009</t>
  </si>
  <si>
    <t>https://drive.google.com/uc?export=view&amp;id=1IfBIwBvnxerSD9lJoaz91LEJGuED5SCA</t>
  </si>
  <si>
    <t>[그림 Ⅳ-1] 각 영역의 치료서비스 비용 그래프</t>
  </si>
  <si>
    <t>감각통합치료: 약 40, 언어치료: 약 41, 놀이심리치료: 약 68, 미술심리치료: 약 41, 인지학습치료: 약 45, 물리치료: 약 55, 작업치료: 약 43, 게임치료: 약 39, 음악치료: 약 36, 심리행동치료: 약 43, 예술치료: 약 30, 요리치료: 약 25, 독서치료: 약 28, 승마치료: 약 12</t>
  </si>
  <si>
    <t>B: 치료 방법</t>
  </si>
  <si>
    <t>[img]
주당 치료 횟수 및 시간에 대한 참여자의 응답한 결과를 보면 ‘그렇다’라는 응답자가 31%로 가장 많이 나타났으며, 이어서 ‘보통이다’가 28%, ‘매우 그렇다’가 16%, ‘그렇지 않다’가 14%, ‘전혀 그렇지 않다’가 11%의 순으로 나타났다. 이에 따라 장애아동의 부모들이 주당 치료 횟수 및 시간에 대해 만족도가 높지 않다는 것으로 보인다. 앞에 표 10 치료서비스 이용 빈도에 대한 조사결과와 결합해서 분석하면 장애아동의 부모들이 더 많은 치료 횟수를 원하는 것을 알 수 있다.</t>
  </si>
  <si>
    <t>[그림 Ⅳ-8] 주당 치료 횟수 및 시간에 대한 장애아동 부모의 인식 그래프</t>
  </si>
  <si>
    <t>A:주당 치료 횟수 및 시간에 대한 부모 의견
B: 주당 치료 횟수 및 시간에 대한 학생들 의견</t>
  </si>
  <si>
    <t xml:space="preserve">B: 워터마크 글씨 "학" 이 표기됌 </t>
  </si>
  <si>
    <t>참여자 남편의 인지적 요인인 죄책감의 사전 총 점수는 74점이었으나, 사후 43점, 추후 39점으로 나타났으며, 수치심의 사전 총 점수는 81점, 사후 33점, 추후 27점으로 감소한 것으로 나타났다. 두 번째 정서적 요인인 우울의 사전 총 점수는 35점이었으나, 사후 25점, 추후 20점으로 나타났으며, 불안 사전 총 점수는 56점, 사후 51점, 추후 45점으로 감소한 것으로 나타났다. 세 번째 행동적 양식인 스트레스 대처방식의 사전 총 점수는 88점이었으나, 사후 105점, 추후 112점으로 증가한 것으로 나타났다. 마지막으로 외상 후 성장의 사전 총 점수는 15점, 사후 74점, 추후 83점으로 증가한 것으로 나타났다(〈그림 3-1〉).
[img]</t>
  </si>
  <si>
    <t>B: 남편에 대한 그래프 라는 내용 누락</t>
  </si>
  <si>
    <t>img2_03_012</t>
  </si>
  <si>
    <t>https://drive.google.com/uc?export=view&amp;id=1j8TEPDE2EhLl7HSvkwB4jYbWZbGaeUci</t>
  </si>
  <si>
    <t>참여자 딸의 인지적 요인인 죄책감의 사전 총 점수는 74점이었으나, 사후 43점, 추후 39점으로 나타났으며, 수치심의 사전 총 점수는 85점, 사후 32점, 추후 26점으로 감소한 것으로 나타났다. 두 번째 정서적 요인인 우울의 사전 총 점수는 30점이었으나, 사후 11점, 추후 8점으로 나타났으며, 불안 사전 총 점수는 61점, 사후 48점, 추후 45점으로 감소한 것으로 나타났다. 세 번째 행동적 양식인 스트레스 대처방식의 사전 총 점수는 82점이었으나, 사후 103점, 추후 104점으로 증가한 것으로 나타났다. 마지막으로 외상 후 성장의 사전 총 점수는 7점, 사후 75점, 추후 81점으로 증가한 것으로 나타났다(〈그림 3-2〉).
[img]</t>
  </si>
  <si>
    <t>딸의 외상 후 성장 변화 그래프</t>
  </si>
  <si>
    <t>* 사전, 사후, 추후 순으로 기재함.
죄책감: 74, 43, 39
수치심: 85, 32, 26
우울: 30, 11, 8
불안(상태): 61, 48, 45
스트레스 대처방식: 82, 103, 104
외상 후 성장: 7, 75, 81</t>
  </si>
  <si>
    <t>B: 딸에 대한 그래프 라는 내용 누락</t>
  </si>
  <si>
    <t>B: 이미지에 없는 오탈</t>
  </si>
  <si>
    <t>img2_03_013</t>
  </si>
  <si>
    <t>https://drive.google.com/uc?export=view&amp;id=1FA22uICFDOcg4EenXVfgKS9OYU59worh</t>
  </si>
  <si>
    <t>참여자 아들의 인지적 요인인 죄책감의 사전 총 점수는 58점이었으나, 사후 26점, 추후 23점으로 나타났으며, 수치심의 사전 총 점수는 49점, 사후 27점, 추후 23점으로 감소한 것으로 나타났다. 두 번째 정서적 요인인 우울의 사전 총 점수는 27점이었으나, 사후 5점, 추후 5점으로 나타났으며, 불안 사전 총 점수는 56점, 사후 50점, 추후 40점으로 감소한 것으로 나타났다. 세 번째 행동적 양식인 스트레스 대처방식의 사전 총 점수는 76점이었으나, 사후 111점, 추후 107점으로 증가한 것으로 나타났다. 마지막으로 외상 후 성장의 사전 총 점수는 14점, 사후 49점, 추후 57점으로 증가한 것으로 나타났다(〈그림 3-3〉).
[img]</t>
  </si>
  <si>
    <t>아들의 외상 후 성장 변화 그래프</t>
  </si>
  <si>
    <t>* 사전, 사후, 추후 순으로 기재함.
죄책감: 58, 26, 23
수치심: 49, 27, 23
우울: 27, 5, 5
불안(상태): 56, 50, 40
스트레스 대처방식: 76, 111, 107
외상 후 성장: 14, 49, 57</t>
  </si>
  <si>
    <t>B: 아들에 대한 그래프 라는 내용 누락</t>
  </si>
  <si>
    <t>img2_03_014</t>
  </si>
  <si>
    <t>https://drive.google.com/uc?export=view&amp;id=1JPAnqRZufqL0gMEOeMBr_4IuoAXdt7xE</t>
  </si>
  <si>
    <t>역사적 제도주의 관점에서 평생교육정책과 평생교육프로그램 변화분석</t>
  </si>
  <si>
    <t>[그림 3] 연구 분석 결과</t>
  </si>
  <si>
    <t>[평생교육추진과제]
[단절적 균형]
• 평생교육진흥종합계획
• K-MOOC
• 국가장애인평생교육진흥센터
• 매치업(Match業)프로그램
•평생교육바우처 지원
[경로의존]
• 학점은행제
• 소외계층지원사업
• 평생교육사역량강화
• 평생교육예산
[완만한 변형]
• 평생교육진흥기본계획
• 대학중심평생교육
• 사내대학설치
• 소외계층지원대상자 변화
제1차 평생교육진흥종합계획→평생교육추진과제→제2차 평생교육진흥기본계획→평생교육추진과제→제3차 평생교육진흥기본계획→평생교육추진과제→제4차 평생교육진흥기본계획
[평생교육정책변화]→[평생교육프로그램]
※ 영역: 제2차, 제3차, 제4차 형태로 기입함.
학력보완: 증가, 감소, 감소
성인문해: 감소, -, -
직업능력: 증가, 증가, -
인문교양, 감소, 증가, 증가
문화예술: 증가, -, -
시민참여: 감소, -, -</t>
  </si>
  <si>
    <t>A:평생교육 진흥종합계획
B: 평생 교육 정책 변화</t>
  </si>
  <si>
    <t>img2_03_015</t>
  </si>
  <si>
    <t>https://drive.google.com/uc?export=view&amp;id=1V3yQmmk-mBwsmYv1bheWFU6IuKVqGwb4</t>
  </si>
  <si>
    <t>또한 역사적 제도주의는 정치적 상호작용 과정으로 제도 변화를 설명한다(하연섭, 2016). 새로운 정부는 평생교육진흥기본계획 수립 시 이전 정부의 정책을 유지하면서 새로운 정책 변화를 시도할 수 있다. 평생교육진흥기본계획에 담긴 추진과제와 정책 변화를 역사적 맥락에 기반한 분석으로 평생교육프로그램 변화에 미치는 영향을 설명할 수 있을 것이다. 연구범위는 첫째, 제1차부터 제4차까지에 걸친 평생교육진흥기본계획(제1차 2002~2006, 제2차 2008~2012, 제3차 2013~2017, 제4차 2018~2022)에 제시된 평생교육정책을 분석한다. 둘째, 2008년부터 2020년까지 평생교육프로그램의 양적 변화를 분석한다. 한국교육개발원에서 조사한 비형식평생교육기관 평생교육통계자료를 활용하였다. 이상의 논의를 도식화하면 [그림 1]과 같다.
[img]</t>
  </si>
  <si>
    <t>[그림 1] 연구 분석모형</t>
  </si>
  <si>
    <t>완만한 변형, 단절적 균형, 경로의존→평생교육정책
평생교육진흥기본계획 t→주제별 평생교육프로그램
평생교육진흥기본계획 t+1→주제별 평생교육프로그램 변화</t>
  </si>
  <si>
    <t>img2_03_016</t>
  </si>
  <si>
    <t>https://drive.google.com/uc?export=view&amp;id=1xdKuQnDN3Fxh2W8awQU8E4T5JSeHcYth</t>
  </si>
  <si>
    <t>성인계속교육(Adult and Continuing Education) 관점에서 본 대학기반 발달장애인 평생교육 지원체제 고도화 방안</t>
  </si>
  <si>
    <t>[그림 3] 대학기반 발달장애인 평생교육의 조직적 고도화 방안 모델(①)</t>
  </si>
  <si>
    <t>미래 혁신 - 성인기 발달장애인의 교육 단절 현상/독립생활 미영위
↕ 국가/사회적 책무 과제
현행: 대학기반 장애인 교육 ＆ 재활 인프라
세부 전공 분야 구축 다양화: 특수교육, 재활과학, 사회복지
전국 단위 거점대학으로서의 위상 유지
발달장애인 독립생활 맞춤형 고등교육(평생교육) 프로그램 운영[부설 평생교육원]
연구 개발 조직적 기반 활성화[대학원, 연구소, 관련 학회 등]
발달장애인 on-line 학습지원 활성화
장애인이용시설 편의성 최상 수준 ＆ 장애인 수용 유휴공간 활성화
지역 특수교육/재활 현장 전문가 연수기관 활성화
지역 협약(MOU) 유관기관 연계[특수학교, 발달장애인 평생교육센터 등]
↓
고도화 요인
성인기 발달장애인 맞춤형
융합 전공
교육 과정
전문인력 자격 양성
창의융합 학문 토대
학과
독립 생활
평생교육 연계 고등교육
↓
중점 범주
대학 기반화[학문/학과]
융합 타당성[원리]
장애인평생교육 기반 발달장애재활[성과/결과]
↓
국가/지역 대상 원스톱(one-stop) 체제 기반의 리더십으로서의 비전
↓
국가/사회적 책무 과제 해결 및 개선</t>
  </si>
  <si>
    <t>B: 축약하기 어려운 내용</t>
  </si>
  <si>
    <t>img2_03_017</t>
  </si>
  <si>
    <t>https://drive.google.com/uc?export=view&amp;id=12GwpQOAlimdI8AijL9jgsRXb1BEmM2fw</t>
  </si>
  <si>
    <t>[그림 4] 대학기반 발달장애인 평생교육의 조직적 고도화 방안 모델(②)</t>
  </si>
  <si>
    <t>대학기반 평생교육 조직적 지원체제
* 아래의 1~6번의 과정이 순환됨.
1. 교육과정-자격 연구개발(R＆D): 학제적 융합전공
특수교육, 재활과학, 사회복지, 기타유관 전공
2. 업무협약(MOU) 체결 및 성과 공유-확산: 블렌디드 러닝(BL) 기반 인프라 교류
기관 간, 지역 간, 대학 간(혁신공유)
3. 국가-지역구 연계 교육개발사업: 특화 프로그램 중점형 컨설팅-자문 지원
장애인기업 종합지원센터, 캠퍼스타운, 지역 인프라
4. 교육과정 운영 지원 / 교육프로그램 배정 / 우수사례 공유: 교육프로그램 중점형 컨설팅-자문지원
발달장애인 평생교육센터, 사업장, 장애인복지관 / 직업재활센터, 평생학습관 / 평생교육학교
5. 교육과정 운영 지원 / 성과 공유: 학교 및 교과교육 중점형 컨설팅-자문 지원
특수교육 전공과 / 대학, 장애인복지관 / 발달장애인 평생교육센터
6. 교육과정 공동 개발 / 성과 공유: 내부적 일원화
대학평생교육원 산하 발달장애인 교육센터, 대학 재활자립학과, 발달재활학과</t>
  </si>
  <si>
    <t>B: 대학기반 평생교육 조직적 지원체제</t>
  </si>
  <si>
    <t>img2_03_018</t>
  </si>
  <si>
    <t>https://drive.google.com/uc?export=view&amp;id=1dfA92u1BsZahSou7rwSFdTY5vngrbuMh</t>
  </si>
  <si>
    <t>[그림 5] 대학기반 발달장애인 평생교육의 교육과정 고도화 방안 모델(①)</t>
  </si>
  <si>
    <t>* 동심원의 안쪽부터 바깥쪽까지 순서대로 작성함.
장애의 특수성
→ 재활과학, 특수교육
→ 장애인 평생교육
→ 문화예술교육, 교과(인문소양교육, 학력보완교육, 직업능력향상교육, 기초문해교육, 시민참여교육)
비교과(학습역량 강화 지원, 진로심리상담 지원, 취·창업 지원)
→ 평생교육 교육과정, 평생교육 관련 서비스
→ 발달장애재활, 개념/범주</t>
  </si>
  <si>
    <t>img2_03_019</t>
  </si>
  <si>
    <t>https://drive.google.com/uc?export=view&amp;id=1JrJtea-2Bg3TaWzeQ_uBk_dr8-DRVzIJ</t>
  </si>
  <si>
    <t>[그림 6] 대학기반 발달장애인 평생교육의 교육과정 고도화 방안 모델(②)</t>
  </si>
  <si>
    <t>(아래쪽) 비교과
학습역량 강화 지원: 기초학습지원형, 응용학습지원형, 협력학습지원형
진로·심리상담 지원: 진로탐색, 직무선택, 사례발굴·심리검사, 심리상담
취·창업 지원: 경력개발, 사회진출, 창업교육·체험·준비
(위쪽)
* 동심원의 안쪽부터 바깥쪽까지 순서대로 작성함.
발달장애인 독립생활
→ 삶의 질: 여가생활, 사회생활, 주거·일상생활, 직업생활, 자기결정, 자기관리
→ 교육과정 수준: 인문소양교육, 기초문해교육, 문화예술교육, 학력보완교육, 시민참여교육, 직업능력향상교육
→ 연계: 교과-비교과
1. ILEP 기반 학습·취업 진로형 포트폴리오
2. 학습자 이력 관리 및 역량진단
3. PDCA 환류체계(평생교육 비교과 프로그램 단위)
4. 평생교육 교과 연계 비교과 특화, 성과 공유 및 확산
5. 평생교육 비교과 프로그램 유형 다양화: 특강·교육, 수상·공모전, 체험활동, 진단, 상담, 멘토링 등
1~5번의 과정이 순환됨.</t>
  </si>
  <si>
    <t>B: 발달장애인 독립생활</t>
  </si>
  <si>
    <t>img2_03_020</t>
  </si>
  <si>
    <t>https://drive.google.com/uc?export=view&amp;id=1zTrVX6GxFR9_XEzK7pBV79rQlXbNOZTy</t>
  </si>
  <si>
    <t>[그림 7] 대학기반 발달장애인 평생교육의 교육과정 고도화 방안 모델(③)</t>
  </si>
  <si>
    <t>발달장애 맞춤형 비교과 구성체계
고등교육 연계형 평생교육 기반 비교과 교육활동
↓
학습역량 강화 지원: 창의융합 문제해결력, 봉사·협업능력, 기초 적응행동 능력, 수리능력, 언어능력, 학습스타일 관리
진로개발 지원: 직업흥미 진단, 일상·주거생활 연계 직무 탐색, 직무소개 및 상담, 현직자 특강 및 멘토링, 진로 장기특강, 사업체 탐방
심리상담 지원: 문제행동 관리, 지능 및 적응행동 지수, 개인 및 집단상담, 가족 상담 및 지원, 의사소통·상호작용 관리, 인성지수, 독립생활 효능감
취·창업 지원: 1:1 취업상담·컨설팅, 경력개발 집단·개인 상담, 경력개발 포트폴리오·경진대회, 취업·창업 멘토단·동아리·경진대회, 직무 자격증·사회진출, 현장실습·리빙랩
↓
발달장애인 평생교육 비교과 교육과정 및 교육프로그램 개발 운영</t>
  </si>
  <si>
    <t>B: 발달장애 맞춤형 비교과 구성체계</t>
  </si>
  <si>
    <t>img2_03_021</t>
  </si>
  <si>
    <t>https://drive.google.com/uc?export=view&amp;id=1narmIujimOFTygau6uFDEvhkIOi87xNF</t>
  </si>
  <si>
    <t>[그림 8] 대학기반 발달장애인 평생교육의 교육과정 고도화 방안 모델(④)</t>
  </si>
  <si>
    <t>대학기반 발달장애인 평생교육 유관기관 간 지원체제 합일화
↑ 리더십 주체
성인기 전 생애 차원의 장애인평생교육 기반 발달장애재활 시스템 기반 구축
↑
학습역량 강화 지원, 진로심리상담 지원, 취·창업 지원
기초문해교육
시각문해: 상징으로 읽는 단어, 한 눈에 읽는 단어, 보완대체의사소통(AAC)
한글문해: 기초한글, 응용한글, 심화한글
생활문해: 일상생활읽기, 사회생활읽기, 직업생활읽기, 여가생활읽기, 디지털생활읽기
시민참여교육
시민의식: 시민의 권리와 의무, 자기옹호, 다양성과 차이
시민책무: 인권, 시사, 사회규범
시민행동: 마을공동체 참여, 정치참여, 사회참여
인문소양교육
존재적 안녕: 심리·사회적 건강, 자기관리, 장애인식 수용
사회적 역할 가치화: 사회적 역할 수행, 사회성 기술, 성인의 성
인문교양: 문학적 소양, 역사적 소양, 철학적 소양
직업능력 향상교육
직업준비: 기초직업능력, 직업적응능력, 구직역량, 창직과 창업
직무역량: 공통 직무능력, 전문 직무능력
자격인증: 제조업종 관련 자격인증, 사무업종 관련 자격인증, 서비스업종 관련 자격인증
문화예술교육
문화생활: 취미활동, 관람·감상, 여행
생활예술: 일상예술, 대중예술, 공연·전시
스포츠 여가: 여가생활과 스포츠, 엑티비티 레저 스포츠, 전문 스포츠
학력보완교육
학력인증 교육과정: 검정고시, 학력인정 문해교육
인문사회 교육과정: 자율적인 삶, 올바른 국어생활, 함께 사는 사회
자연과학 교육과정: 일상생활과 안전, 생활 수학, 생활 과학
↑ 평생교육 교육과정 영역 및 내용으로의 융합 2단계
특수교육 교과교육과정, 교수-학습방법 기초적 수용
↑ 교육적 실천 맥락-성격으로의 융합 1단계
직업재활, 언어치료, 재활심리, 물리/직업치료, 재활과학, 재활건강증진 전문지식·기술
↑
재활복지 세부 전공 분야
상담/치료/진단/훈련/복지 서비스 인프라 중점</t>
  </si>
  <si>
    <t>img2_03_022</t>
  </si>
  <si>
    <t>https://drive.google.com/uc?export=view&amp;id=1IYr9W3Kycuer-KNGGIXL1ernT0MLG6Kx</t>
  </si>
  <si>
    <t>[그림 9] 대학기반 발달장애인 평생교육의 전문인력 자격 양성 고도화 방안 모델</t>
  </si>
  <si>
    <t>* 제작자 주: 아라비아 숫자 1, 2, 3은 수직관계를 나타내고, 아라비아 숫자 사이에 붙임표(-)로 표기된 것은 수평관계를 나타냄.
1. 융합 교육과정 맥락화
2-1. 발달장애인: 조직적 차원에서의 고도화 모델, 교육과정 차원에서의 고도화 모델
2-2. 융합(연계) 전공 이수자/현장전문가: 학부생, 대학원생, 현장 진출 전문가
↕ 자격 수준 등급화
코디네이터형(기본등급): 교육과정 기획 / 통합관리 / 운영 지원/ 환류
→ 단계형 이수 기준 → 전문교사형: 교육과정 기획 / 통합관리 / 운영지원 / 환류
3. 대학-교육대상: 장애인평생교육 전문인력 양성 실습 지정
(1) 내부 인프라: 평생교육원 발달장애인 교육센터, 재활자립학과·발달재활학과, 유관 학과
(2) 외부 인프라: 대학부설 평생교육원, 장애인복지관 / 직업재활센터, 발달장애인 평생교육센터, 특수교육 전공과 / 특수교육지원센터, 평생학습관 / 기타지역기관, 지역구 평생교육진흥원
학과특성화사업: 융합(연계) 전공 이수자/현장전문가, 대학-교육대상
↑
국가 부처(평생교육진흥원, 국가장애인평생교육진흥센터) 감독-관리-협조 지원</t>
  </si>
  <si>
    <t>B: 전문인력 양성 교육과정 및 협력기관 지원 수준</t>
  </si>
  <si>
    <t>img2_03_023</t>
  </si>
  <si>
    <t>https://drive.google.com/uc?export=view&amp;id=16ovxNHrTsmLw3gW2-YbKsccyNlU9dAg0</t>
  </si>
  <si>
    <t>원격평생교육 교수자의 역할과 역량에 대한 요구분석</t>
  </si>
  <si>
    <t>The Locus for Focus Model 사분면 그래프</t>
  </si>
  <si>
    <t>가로: ‘필요도-실행도’ 평균값, 세로: ‘필요도’의 평균값
1사분면: HH-불일치 높음, 필요도 높음
2사분면: LH-불일치 낮음, 필요도 높음
3사분면: LL-불일치 낮음, 필요도 낮음
4사분면: HL-불일치 높음, 필요도 낮음</t>
  </si>
  <si>
    <t>B: 필요도-실행도 평균값을 이용한 4사분면 구분</t>
  </si>
  <si>
    <t>img2_03_024</t>
  </si>
  <si>
    <t>https://drive.google.com/uc?export=view&amp;id=1MAf9WBMFdO5OsW8J6Qtl83dk7WFVN3aZ</t>
  </si>
  <si>
    <t>원격평생교육 교수자의 역할에 대한 LFM 사분면 그래프</t>
  </si>
  <si>
    <t>가로(중요도): 4.30~4.60(0.10 단위), 세로(불일치수준): .20~.45(.05 단위)
1사분면: 6 / 2사분면: 1, 9, 8 / 3사분면: 7 / 4사분면: 4, 2, 3, 5</t>
  </si>
  <si>
    <t>B: 불일치수준과 중요도 도표</t>
  </si>
  <si>
    <t>img2_03_025</t>
  </si>
  <si>
    <t>https://drive.google.com/uc?export=view&amp;id=12yptjwcdR06JnnQhxhWzKfvYwzu5WtgL</t>
  </si>
  <si>
    <t>원격평생교육 교수자의 역량에 대한 LFM 사분면 그래프</t>
  </si>
  <si>
    <t>가로(중요도): 4.00~4.50(0.10 단위), 세로(불일치수준): .10~.50(.10 단위)
1사분면: 1, 3, 14, 12, 9, 4 / 2사분면: 13, 18, 15, 10 / 3사분면: 16, 6, 8, 2, 11 / 4사분면: 19, 7, 17, 5, 20, 21</t>
  </si>
  <si>
    <t>수학</t>
  </si>
  <si>
    <t>한 변이 3㎝인 정사각형과 가로 3㎝, 세로 2㎝인 직사각형의 넓이 구하기 그림</t>
  </si>
  <si>
    <t>정사각형 넓이 = 한 변의 길이 × 한 변의 길이
3 × 3 = 9(㎠)
직사각형 넓이 = 가로 × 세로
3 × 2 = 6(㎠)</t>
  </si>
  <si>
    <t>B: 정사각형, 직사각형 넓이 계산 결과</t>
  </si>
  <si>
    <t>img2_03_027</t>
  </si>
  <si>
    <t>https://drive.google.com/uc?export=view&amp;id=1uc9IIbl7-CoCbV49IcjOddzEJ1SoQrSy</t>
  </si>
  <si>
    <t>사회복지사의 전직 후 재진입 경험에 관한 질적 사례연구</t>
  </si>
  <si>
    <t>[그림 2-1] 연도별 사회복지사 자격증 발급 현황 그래프</t>
  </si>
  <si>
    <t>x축: 2010, 2015, 2020, 2022, y축: 200000~1400000(200000 단위)
* x축 값 순으로 기재함.
1급: 약 100000, 약 150000, 약 190000, 약 195000
2급: 약 300000, 약 650000, 약 1020000, 약 1150000
총계: 약 400000, 약 800000, 약 1210000, 약 1345000
출처 : 한국사회복지사협회(2022), 사회복지사 자격증 발급현황</t>
  </si>
  <si>
    <t>B: 사회복지사 자격증 발급 현황</t>
  </si>
  <si>
    <t>img2_03_028</t>
  </si>
  <si>
    <t>https://drive.google.com/uc?export=view&amp;id=1OGVDPXca7crtB-plmTFF8uJXuL_mJxdz</t>
  </si>
  <si>
    <t>[그림 2-2] 자격증 발급현황과 종사자 수 비교 그래프</t>
  </si>
  <si>
    <t>x축: 2015, 2020, y축: 0~1500000(500000 단위)
* x축 값 순으로 기재함.
1, 2급 총계: 약 800000, 역 1200000
전국 종사자 수: 약 500000, 약 600000
출처 : 통계청(2020), 한국사회복지사협회(2020)</t>
  </si>
  <si>
    <t>B: 사회복지사 자격증 발급 현황과 전국 종사자 수</t>
  </si>
  <si>
    <t>img2_03_029</t>
  </si>
  <si>
    <t>https://drive.google.com/uc?export=view&amp;id=1a_1ciciGmSDdkaCK8yGoyAB2PmT--VwT</t>
  </si>
  <si>
    <t>메타버스 동아리를 활용한 특수학교 통합교육 프로그램 개발 및 적용 연구</t>
  </si>
  <si>
    <t>대상자가 일반학교에서 장애유형·장애정도에 따라 차별을 받지 않고, 또래와 함께 개개인의 교육적 요구에 적합한 교육을 받는 것이라고 정의되어 있다. 굳이 일반학교라고 물리적 공간을 명시하여 통합교육 대상을 일반학교 재학 특수교육대상자로 제한하였는데, 이는 법적으로 통합교육이 일반학교 환경만으로 국한함으로써 특수학교는 통합교육과는 거리가 먼 학교라고 한계성을 정한 것이다(한경근, 2020). 2022년 교육부 특수교육 통계에 의하면 전국적으로 분리 교육 형태인 특수학교에 재학하고 있는 27,979명의 특수교육대상자는 일반학교에 재학하는 총 75,462명의 특수교육대상자와 달리, 비장애 또래와 함께 통합교육을 받을 법적인 근거가 없다(교육부, 2022). 배치기관에 따른 수치를 10년 전인 2012년의 자료와 비교해 보면, 전체 특수교육 대상자 중 특수학교에 29%, 일반학교에 70.7%의 학생이 배치되어 있다. 10년 사이의 교육 배치 유형에 따른 학생 수 차이를 비교하면 〈그림Ⅰ-1〉과 같이 특수학교 재학 특수교육대상자는 3,259명이 증가하였는데, 일반학교에 재학하는 특수교육대상자는 같은 기간에 무려 15,382명이 증가하였다. 증가 학생 수가 거의 5배에 달하는 차이가 있다(교육과학기술부, 2012; 교육부, 2022).
[img]</t>
  </si>
  <si>
    <t>〈그림 Ⅰ-1〉 2012년과 2022년 배치기관에 따른 특수교육대상자 수 증가 비교 그래프</t>
  </si>
  <si>
    <t>특수학교: 증가율 13%(3,259명)
2012년(24,720명)→2022년(27,979명)
일반학교(일반학급 및 특수학급): 증가율 25%(15,382명)
2012년(60,080명)→2022년(74,462명)
(교육과학기술부, 2012; 교육부, 2022)</t>
  </si>
  <si>
    <t>B: 이미지에 특수교육대상자에 대한 내용이 없어서 축약 불가</t>
  </si>
  <si>
    <t>img2_03_030</t>
  </si>
  <si>
    <t>https://drive.google.com/uc?export=view&amp;id=1RfLE3sjkwpjrWuQKvZ9ZGJjB5rMdNvqw</t>
  </si>
  <si>
    <t>는 매년 지속해서 증가해왔고, 학교 현장에서 장애 유무 관계없이 모든 학생이 함께 통합교육을 받는 것은 자연스러운 현상이 되었다(이한얼, 2014). 그 결과, 현재 학령기 특수교육대상자 과반수가 일반학교에서 통합교육을 받고 있다. 교육부(2022)가 발표한 교육환경별 특수교육 대상 학생 배치 현황에 따르면, 전체 특수교육 대상 학생의 27%가 특수학교에 있고, 55.9%의 학생이 특수학급에 배치되어 있으며, 16.9%의 학생이 일반학급에 배치되어 있다. 즉, 특수교육을 받는 전체 학생의 72.8%가 일반학교에 통합된 상태이므로, 거의 우리나라 장애학생 4명 중 3명이 통합교육을 받고 있다고 할 수 있다. 2022년 기준 교육 기관별 특수교육대상자 현황 도식화 자료는 〈그림 Ⅱ-1〉과 같다.
[img]
이와 같은 통합교육을 향한 체계적인 정책 마련과 양적·질적 확장에도 불구하고, 통합교육과 대비되는 개념인 분리 교육 형태인 특수학교의 수가 매년 증가하고 있는 것은 한국 특수교육 현장의 교육 배치 사항에서 주목할 쟁점이다(김건화, 이숙향, 2021). 2012년 전국 특수학교의 수는 156개교이고, 2022년에는 192개교로 지난 10년 동안 무려 36개의 특수학교가 개교하였다. 그리고 특수학교 재학 특수교육대상자 비율은 2012년 29%에서 2022년 27%로 2% 수준으로 감소한 듯하나, 전체 특수교육대상자의 절대적인 수치의 증가를 감안한 구체적인 학생 수는 3,259명이 증가하였다(교육과학기술부, 2012; 교육부, 2022). 이처럼 우리나라 특수교육은 통</t>
  </si>
  <si>
    <t>〈그림 Ⅱ-1〉 2022년 교육 기관별 특수교육대상자 배치 현황 순서도와 그래프</t>
  </si>
  <si>
    <t>(왼쪽) * 제작자 주: 아라비아 숫자 1, 2, 3은 수직관계를 나타내고, 아라비아 숫자 사이에 붙임표(-)로 표기된 것은 수평관계를 나타냄.
1. 일반학교 75,462(72.8%)
2-1. 일반학급 17,514(16.9%)
2-2. 특수학급 57,948(55.9%)
(오른쪽) 특수학급 57,948(55.9%), 특수학교 27,979(27.0%), 일반학급 17,514(16.9%), 특수교육지원센터 254(0.2%)
계: 103,695명
(교육부, 2022)</t>
  </si>
  <si>
    <t>img2_03_031</t>
  </si>
  <si>
    <t>https://drive.google.com/uc?export=view&amp;id=1nDjlKZ6fbAIPWTb8V27TMebiN59BNwQy</t>
  </si>
  <si>
    <t>와 가상세계의 연결점으로 규정하였다. ASF는 〈그림 Ⅱ-4〉와 같이 메타버스의 유형을 구현 공간과 정보의 형태에 따라 4가지 유형으로 나누었다. 가로축은 외부(external) 환경이 얼마나 반영되어 있는가와 이용자와 얼마나 가까운가(intimate)에 따른 구분이며, 세로축은 접하게 되는 자극이 실제 세계에 추가적인 확장(augmentation) 자극인지, 가상의 세계에서 모사(simulation)하는 것에 따른 구분이다. 이러한 구분 기준에 따라 사분면 각각에 특징에 따라 증강현실(Augmentated Reality), 라이프로깅(Life Logging), 거울세계 (Mirror Worlds), 가상세계(Virtual Worlds)가 위치하게 된다(ASF, 2007).
[img]</t>
  </si>
  <si>
    <t>〈그림 Ⅱ-4〉 ASF의 메타버스 4유형 그래프</t>
  </si>
  <si>
    <t>x축: Simulation↔Augmentation, y축: External↔Intimate
1사분면: Life Logging
2사분면: Augmented Reality
3사분면: Mirror Worlds
4사분면: Virtual Worlds
[ASF, 2007]
출처 : John Smart, Jamais Cascio, Jerry Paffendorf(2007).</t>
  </si>
  <si>
    <t>B: 이미지에 메타버스에 대한 내용이 없어서 축약 불가</t>
  </si>
  <si>
    <t>img2_03_032</t>
  </si>
  <si>
    <t>https://drive.google.com/uc?export=view&amp;id=13KNYsZUXeUMT87wE7vgGj-Sa4G676rhU</t>
  </si>
  <si>
    <t>정신장애인 노동권 보장을 위한 실태조사</t>
  </si>
  <si>
    <t>[그림 2-2] 정신장애인 취업자의 종사상 지위 그래프</t>
  </si>
  <si>
    <t>(왼쪽) 비임금근로자 14%, 임금근로자 86%
(오른쪽) 무급가족종사자 12.2, 고용원이 없는 자영업자 2.1, 고용원이 있는 자영업자 0.0, 일용근로자 0.4, 임시근로자 53.3, 상용근로자 31.6</t>
  </si>
  <si>
    <t>B: 이미지에 정신장애인에 대한 내용이 없어서 축약 불가</t>
  </si>
  <si>
    <t>img2_03_033</t>
  </si>
  <si>
    <t>https://drive.google.com/uc?export=view&amp;id=1wCM_qWl85cY5wDYX5j34QUWck_HaJzPf</t>
  </si>
  <si>
    <t>[그림 2-3] 정신장애인 취업자의 업종과 직종 그래프</t>
  </si>
  <si>
    <t>(왼쪽) 모름/응답거절 0.0, 전기, 운수, 통신, 금융, 환경 1.3, 사업, 개인, 공공 서비스 및 기타 71.4, 도소매, 음식 숙박업 10.4, 건설업 0.2, 제조업 8.4, 농업, 임업, 어업 및 광업 7.1
(오른쪽) 기타 및 모름/응답거절 0, 단순노무종사자 52.1, 기능, 기계조작 종사자 18.8, 농림어업 숙련 종사자 6.9, 서비스, 판매 종사자 14.5, 사무 종사자 5.8, 관리자, 전문가 1.4</t>
  </si>
  <si>
    <t>img2_03_034</t>
  </si>
  <si>
    <t>https://drive.google.com/uc?export=view&amp;id=15Ef7UJMe-kiUhWezudf7gOOJiLb17Zhs</t>
  </si>
  <si>
    <t>취업자의 현재 직장(일자리) 유형 그래프</t>
  </si>
  <si>
    <t>장애인 직업재활시설 일자리 31%
정부재정지원 일자리 16%
공무원, 교사 등 정부 및 공공기관 일자리 0%
그 외 일반사업자 53%</t>
  </si>
  <si>
    <t>B: 일자리 유형</t>
  </si>
  <si>
    <t>img2_03_035</t>
  </si>
  <si>
    <t>https://drive.google.com/uc?export=view&amp;id=1lljo-y_gZ2ZomOo_ZbVA0pWuUE3Du3b2</t>
  </si>
  <si>
    <t>[그림 2-4] 정신장애인 임금근로자의 근로시간 형태 및 비정규직 비율 그래프</t>
  </si>
  <si>
    <t>(왼쪽) 전일제 근로(파란색) 27%, 시간제 근로(빨간색) 73%
(오른쪽) 정규직(파란색) 13%, 비정규직(빨간색) 87%</t>
  </si>
  <si>
    <t>A:전일제 근로와 시간제 근로 비교, 오탈자
B: 이미지에 정신장애인에 대한 내용이 없어서 축약 불가</t>
  </si>
  <si>
    <t>img2_03_036</t>
  </si>
  <si>
    <t>https://drive.google.com/uc?export=view&amp;id=1jkAeS5t0LdA-B5p1OWgeUUcumH7Yc93S</t>
  </si>
  <si>
    <t>정신장애인 실업자의 과거 취업경험 그래프</t>
  </si>
  <si>
    <t>과거 취업경험 없음(빨간색) 8%
과거 취업경험 있음(파란색) 92%</t>
  </si>
  <si>
    <t>img2_03_037</t>
  </si>
  <si>
    <t>https://drive.google.com/uc?export=view&amp;id=1mp-x2vExqXsGS2rNxOTxNJDP-Gnf8UdX</t>
  </si>
  <si>
    <t>사업체를 대상으로 2021년 기준 정신장애인 채용 경험에 대해 조사한 결과, ‘정신장애인을 채용한 사례가 없음’이 61.6%로 가장 높게 나타났다. 이어서 ‘정신장애인을 채용했으나 퇴직(이후 소속된 정신장애인 근로자 없음)’(29.8%), ‘2021년 말 기준 정신장애인 고용중’(7.0%), ‘정신장애인을 채용한 경험이 있으며 현재 재고용 하였음’(1.7%) 순으로 조사되었다.
[img]</t>
  </si>
  <si>
    <t>[그림 4-1] 2021년 기준 정신장애인 채용 경험 그래프</t>
  </si>
  <si>
    <t>(Base : 전체, n=302, 단위 : %)
2021년 말 기준 정신장애인 고용중 7.0%
정신장애인을 채용한 경험이 있으며 현재 재고용 하였음 1.7%
정신장애인을 채용했으나 퇴직(이후 소속된 정신장애인 근로자 없음) 29.8%
정신장애인을 채용한 사례가 없음 61.6%</t>
  </si>
  <si>
    <t>B: 정신장애인 채용 경험</t>
  </si>
  <si>
    <t>img2_03_038</t>
  </si>
  <si>
    <t>https://drive.google.com/uc?export=view&amp;id=1-vjPoXurD7O3FWEka5twIokYmc_SX_iw</t>
  </si>
  <si>
    <t>정신장애인을 고용 중인 사업체를 대상으로 성별 상시근로자 현황을 조사한 결과, 전체 상시근로자는 평균 557.8명이며 여성이 378.2명으로 남성(179.7명) 대비 높게 나타났다. 장애인 상시근로자 수는 25.7명으로 남성이 14.4명으로 여성(11.3명) 대비 높게 나타났다. 장애인 중 정신장애인 상시근로자 수는 7.2명으로 남성이 4.3명으로 여성(2.8명) 대비 높게 나타났다.
[img]</t>
  </si>
  <si>
    <t>[그림 4-2] 성별 상시근로자 현황(평균) 그래프</t>
  </si>
  <si>
    <t>(Base : 정신장애인 고용 중인 사업체, n=26, 단위 : %)
(왼쪽) 전체 상시근로자 수(평균)
합계 557.8명, 남성 179.7명, 여성 378.2명
(가운데) 장애인 상시근로자 수(평균)
합계 25.7명, 남성 14.4명, 여성 11.3명
(오른쪽) 장애인 중 정신장애인 상시근로자 수(평균)
합계 7.2명, 남성 4.3명, 여성 2.8명</t>
  </si>
  <si>
    <t>B: 성별 상시근로자</t>
  </si>
  <si>
    <t>img2_03_039</t>
  </si>
  <si>
    <t>https://drive.google.com/uc?export=view&amp;id=1AuPTx0bkwJFZKQdonoTE3-GyZdJvadkL</t>
  </si>
  <si>
    <t>정신장애인을 고용 중인 사업체를 대상으로 종사상 지위별 상시근로자 현황을 조사한 결과, 전체 상시근로자 557.8명 중 정규직이 491.1명으로 비정규직(66.7명) 대비 높게 나타났다. 전체 정신장애인 근로자 7.2명 중 비정규직 수는 4.7명으로 정규직(2.4명) 대비 높게 나타났다.
[img]</t>
  </si>
  <si>
    <t>[그림 4-3] 종사상 지위별 상시근로자 현황(평균) 그래프</t>
  </si>
  <si>
    <t>(Base : 정신장애인 고용 중인 사업체, n=26, 단위 : %)
(왼쪽) 전체 종사상 지위별 근로자 수
합계 557.8명, 정규직 491.1명, 비정규직 66.7명
(오른쪽) 정신장애인 종사상 지위별 근로자 수
합계 7.2명, 정규직 2.4명, 비정규직 4.7명</t>
  </si>
  <si>
    <t>B: 종사자 지위별 근로자 수</t>
  </si>
  <si>
    <t>img2_03_040</t>
  </si>
  <si>
    <t>https://drive.google.com/uc?export=view&amp;id=1XqJ1U2I34aBG7AGn7zzKXSrsf7NKoGke</t>
  </si>
  <si>
    <t>정신장애인을 고용 중인 사업체를 대상으로 정신장애인 근로자 장애등록 현황을 조사한 결과, 전체 정신장애인 근로자 5.3명 중 남성이 3.3명으로 여성(2.0명) 대비 높게 나타났다. 미등록 정신질환 근로자 1.8명 중 남성은 1.1명으로 여성(0.8명) 대비 높게 나타났다.
[img]</t>
  </si>
  <si>
    <t>[그림 4-4] 정신장애인 근로자 장애등록 현황 그래프</t>
  </si>
  <si>
    <t>(Base : 정신장애인 고용 중인 사업체, n=26, 단위 : %)
(왼쪽) 정신장애인 근로자 수
합계 5.3명, 남성 3.3명, 여성 2.0명
(오른쪽) 미등록 정신질환 근로자 수
합게 1.8명, 남성 1.1명, 여성 0.8명</t>
  </si>
  <si>
    <t>B: 정신장애인, 미등록 정신질환 근로자 수</t>
  </si>
  <si>
    <t>img2_03_041</t>
  </si>
  <si>
    <t>https://drive.google.com/uc?export=view&amp;id=1CdhALi2kB30Gj-8M2NJr5-eZ3tmVO_SO</t>
  </si>
  <si>
    <t>미래모빌리티 변화에 대응하는 도로환경개선 방안 마련 연구</t>
  </si>
  <si>
    <t>연령대별 개인형 이동수단 이용 경험 그래프</t>
  </si>
  <si>
    <t>10대: 36.6%
20대: 40.8%
30대: 29.9%
40대: 21.3%
50대: 16.2%
60대: 11.5%
전체: 25.1%</t>
  </si>
  <si>
    <t>B: 이미지에 이동수단에 대한 내용이 없어서 축약 불가</t>
  </si>
  <si>
    <t>img2_03_042</t>
  </si>
  <si>
    <t>https://drive.google.com/uc?export=view&amp;id=1AhGAZom1_GJ3NUMingtqhwpMAQNQHm5T</t>
  </si>
  <si>
    <t>연령대별 개인형 이동수단 전환 의향 그래프</t>
  </si>
  <si>
    <t>10대: 50.0%
20대: 49.8%
30대: 40.2%
40대: 39.9%
50대: 34.5%
60대: 28.2%
전체: 40.4%</t>
  </si>
  <si>
    <t>img2_03_043</t>
  </si>
  <si>
    <t>https://drive.google.com/uc?export=view&amp;id=1h1xlW7sJvSSvbCJl7l2bR3vg-DUPs7P5</t>
  </si>
  <si>
    <t>보행보조용의자차 소지현황 그래프</t>
  </si>
  <si>
    <t>* 2005년, 2008년, 2011년, 2014년, 2017년, 2020년 순으로 기재함.
총 합계: 22,517명, 81,369명, 101,807명, 112,204명, 102,593명, 142,547명
전동스쿠터: 10,686명, 37,597명, 42,158명, 52,456명, 39,578명, 52,510명
전동휠체어: 11,831명, 43,772명, 59,649명, 59,748명, 63,015명, 90,037명</t>
  </si>
  <si>
    <t>img2_03_044</t>
  </si>
  <si>
    <t>https://drive.google.com/uc?export=view&amp;id=1YnEjzc-guCwHHX0ITXaWfqubMZp9aZtt</t>
  </si>
  <si>
    <t>미국의 교통사고 현황 그래프</t>
  </si>
  <si>
    <t>(왼쪽)x축(Year): 1975~2020년(5년 간격), y축(왼쪽): 0~60,000명(10,000 간격), y축(오른쪽): 0.00~4.00명(0.50 간격)
Fatalities(left axis): 1975년 약 45,000명에서 1980년 약 51,000명으로 증가함. 1985년 약 45,000명에서 약 48,000명으로 증가했다가 1990년 약 45,000명으로 감소함. 1995년, 2000년에 약 41,000명으로 비슷하게 유지됨. 2005년 약 42,000명으로 증가했다가 2010년, 2015년에 약 33,000명으로 감소함. 2020년까지 약 39,000명으로 증가함.
Fatalities per 100 million vechicle miles traveled(right axis): 1975년 약 3.50명에서 2020년 약 1.50으로 감소함.
(오른쪽)Proportion of Fatalities by Road User, 1975-2019
x축(Year): 1975~2019년(2년 간격), y축: 0~100%(20% 간격)
Inside vehicle(Occupants of cars, light trucks, large trucks, buses, and other vehicle): 1975년 약 75%에서 약 1982년에 71%가 됨. 약 1996년에 80%로 증가했다가 2019년에 66%로 감소함.
Outside vehicle(Motorcyclists, pedestrians, pedalcyclists, and other vehicle): 1975년 약 25%에서 약 1982년에 29%가 됨. 약 1996년에 20%로 감소했다가 2019년에 34%로 증가함.</t>
  </si>
  <si>
    <t>img2_03_045</t>
  </si>
  <si>
    <t>https://drive.google.com/uc?export=view&amp;id=1553Is-4qJHIB4D1lrNGz_AmO7CNmSEqh</t>
  </si>
  <si>
    <t>도로 유형별 사망률(보행자 사고) 그래프</t>
  </si>
  <si>
    <t>〈총 사상자 대비 사망자 비율〉
일반국도: 7.76%
일반국도·도시: 3.17%
일반국도·지방: 17.13%
일반국도·지방·군청소재지: 13.68%
일반국도·지방·비군청소재지: 17.30%
지방도: 5.32%
고속국도: 16.61%
특별광역시도: 1.76%
시도: 2.72%
군도: 4.68%
기타: 1.40%</t>
  </si>
  <si>
    <t>B: 사상자 대비 사장자 비율</t>
  </si>
  <si>
    <t>img2_03_046</t>
  </si>
  <si>
    <t>https://drive.google.com/uc?export=view&amp;id=1eF9bECtore68cHYBL2XcgYURtqufPvBx</t>
  </si>
  <si>
    <t>일반국도의 지역별·사고유형별 사망률(보행자 사고) 그래프</t>
  </si>
  <si>
    <t>지방/도시지역 보행자 사고 유형별 사망율 비교
* 도시지역, 지방지역, 전체지역 순으로 기재함.
차도통행중: 8.22%, 16.55%, 10.96%
길가장자리구역통행중: 2.84%, 6.47%, 4.03%
보도통행중: 5.13%, 3.36%, 4.54%
횡단중: 43.79%, 41.02%, 42.88%
기타: 40.02%, 32.60%, 37.58%</t>
  </si>
  <si>
    <t>지방/도시지역 보행자 사고 유형별 사망율 비교</t>
  </si>
  <si>
    <t>img2_03_047</t>
  </si>
  <si>
    <t>https://drive.google.com/uc?export=view&amp;id=1SgId9iI5eDX88RKYXkyQVmaY8LQNU13G</t>
  </si>
  <si>
    <t>도로 유형별 총사상자 대비 사망자 비율 그래프</t>
  </si>
  <si>
    <t>* 도시지역, 지방지역 순으로 기재함.
개인형이동수단(PM): 0.00%, 8.33%
농기계: 5.71%, 12.18%
사륜오토바이(ATV): 0.00%, 5.66%
원동기장치자전거: 0.00%, 9.40%
자전거: 1.47%, 7.63%</t>
  </si>
  <si>
    <t>B: 지방/도시지역 교툥약자수단 사망률 비교</t>
  </si>
  <si>
    <t>img2_03_048</t>
  </si>
  <si>
    <t>https://drive.google.com/uc?export=view&amp;id=16TvLR6m48HLvKW5WkaOGp6KYPprEv2U0</t>
  </si>
  <si>
    <t>척수장애인을 위한 통합사례관리모델 개발 연구</t>
  </si>
  <si>
    <t>[그림 Ⅲ-1] 성별 그래프</t>
  </si>
  <si>
    <t>* 수치는 연도별 남, 여, 무응답 순으로 기입함.
2018년 73.1, 26.9, 0
2015년 80.0, 18.8, 1.2
2012년 81.2, 18.8, 0</t>
  </si>
  <si>
    <t>img2_03_049</t>
  </si>
  <si>
    <t>https://drive.google.com/uc?export=view&amp;id=1ckm37_HOorb2RR6NXRJ4GCkZ5PmtAa7r</t>
  </si>
  <si>
    <t>[그림 Ⅲ-2] 평균 연령 그래프</t>
  </si>
  <si>
    <t>2012년 43.95
2015년 46.94
2018년 50.88</t>
  </si>
  <si>
    <t>B: 평균 연령 증가 추세</t>
  </si>
  <si>
    <t>img2_03_050</t>
  </si>
  <si>
    <t>https://drive.google.com/uc?export=view&amp;id=1iqiOXgzDAeVTwBkOzBs6U19TJZP46lM7</t>
  </si>
  <si>
    <t>[그림 Ⅲ-3] 결혼 상태 그래프</t>
  </si>
  <si>
    <t>* 그래프는 연도별 기혼, 사별, 이혼, 별거, 미혼, 무응답 순으로 표시되어 있으나 수치는 정확한 기혼, 이혼, 미혼의 수치만 기입함.(총100%)
2018년 49.7, 9.8, 36.0
2015년 48.2, 10.8, 38.0
2012년 47.5, 11.9, 36.3</t>
  </si>
  <si>
    <t>B: 결혼상태</t>
  </si>
  <si>
    <t>img2_03_051</t>
  </si>
  <si>
    <t>https://drive.google.com/uc?export=view&amp;id=1XPCGgvOXo_VgUJWsSu4JBIQN_9OrxgGp</t>
  </si>
  <si>
    <t>안녕, 통증</t>
  </si>
  <si>
    <t>HPA axis 그림</t>
  </si>
  <si>
    <t>만성스트레스로 인해 혈중 코티솔의 농도는 높아지지만 해마가 이를 억제하지 않으면서 신체 전반에 걸쳐 많은 문제를 일으킬 수 있다.
만성스트레스 → 편도체, 해마 → 시상하부 → 부신피질 자극호르몬 방출인자(CRF) → 비만세포 →(뇌하수체/부신피질 자극호르몬)→ 척수 →(부신피질/코티솔)→ 뇌</t>
  </si>
  <si>
    <t>img2_03_052</t>
  </si>
  <si>
    <t>https://drive.google.com/uc?export=view&amp;id=1mrzN04uyzrm3RjVD86HLpLqSynbJRQZI</t>
  </si>
  <si>
    <t>히스타민 증후군</t>
  </si>
  <si>
    <t>히스타민 수용체 그림</t>
  </si>
  <si>
    <t>히스타민[비만세포(히스타민)] → H1 receptor, H2 receptor, H2 receptor, H4 receptor[히스타민 수용체]
비만세포에 의하여 히스타민이 분비되면 히스타민 수용체에 작용하여 기능합니다. 히스타민 수용체는 사실상 모든 장기에 분포합니다.</t>
  </si>
  <si>
    <t>img2_03_053</t>
  </si>
  <si>
    <t>https://drive.google.com/uc?export=view&amp;id=1ywB9H3NvaU4bLU93fYjfDUlgcaTX5YVI</t>
  </si>
  <si>
    <t>히스타민 대사 그림</t>
  </si>
  <si>
    <t>백혈구 및 신경조직
N(tau)-Methylhistamine[H₂C-H-N+-N-NH₂] ← SAH ← Histamine N-methyltransferase ← SAM ← Histamine[HN-N-NH₂]
L-Histidine[HN-N-HN₂-COOH] → Formiminoglutamic Acid THF → Glutamic Acid
L-Histidine[HN-N-HN₂-COOH] → Histidine decarboxylase → Histamine[HN-N-NH₂]
L-Histidine[HN-N-HN₂-COOH] →CO₂
Histamine[HN-N-NH₂] →   , FAD, Amine oxidase → Imidazole Acetaldehyde[HN-N-C[=O]-H]
히스타민은 히스티딘 탈카르복실 효소(histidine decarboxylase)에 의해 히스티딘에서 만들어지며 히스타민은 세포 내에서는 NMHT(N-methylhistamine transferase) 효소에 의해 분해됩니다. 세포 외(혈액, 위장)에서는 DAO(Diamine oxidase)에 의하여 분해되어 불활성화됩니다.</t>
  </si>
  <si>
    <t>B: 백혈구 및 신경조직</t>
  </si>
  <si>
    <t>img2_03_054</t>
  </si>
  <si>
    <t>https://drive.google.com/uc?export=view&amp;id=1vwSx_upZTJYAQ_8LxwoYlxMo4pMyfTcT</t>
  </si>
  <si>
    <t>히스타민 분해 그림2</t>
  </si>
  <si>
    <t>Histamine[HN-N-NH₂] + S-Adenosyl-methionine[H₃C-S⁺-Adenosyl-COOH-NH₂] → NMHT → Nᵀ-Methylhistamine[H₃C-N-N-NH₂] + S-Adenosyl-homocysteine[COOH-NH₂-S-Adenosyl]
조직 및 세포 내에서 히스타민이 NMHT에 의해 분해되면 N-메틸 히스타민과 항염 작용을 지닌 SAMe로 전환됩니다.</t>
  </si>
  <si>
    <t>img2_03_055</t>
  </si>
  <si>
    <t>https://drive.google.com/uc?export=view&amp;id=1DvuJktzBYqSQwyL4F6uebI_7y4AykibK</t>
  </si>
  <si>
    <t>만성 두드러기 및 피부 질환 그림1</t>
  </si>
  <si>
    <t xml:space="preserve">약어 설명: Ⓓ - 수지상 세포, Tᴏ - 미접촉 T 세포, Tⲏ1 - 1형 도우미 T 세포, Tⲏ2 - 2형 도우미 T 세포, Ⓑ - B 세포, H₂O - 수분, Ⓜ - 비만세포, MP - 식균세포, Ⓔ - 호산구, Ba - 호중구
긁거나 자극 유전적 결함 → 각질층[피부장벽 결함] → 상피[염증성 사이토카인 증가(IL-1, TNF-)] → 진피[Tⲏ1, MP 염증반응] → 상피
각질층[피부장벽 결함] → 초기 시작 → 알레르기 유발 물질, 병원균 → 상피[Ⓓ] → 진피[Tᴏ] → 진피[Tⲏ2] → 진피[염증성 사이토카인 IL-4, IL-5, IL-13], 진피[Ⓑ] → 상피[피부 각질층(ceramide filaggrin)이 감소되고 향균펩타이드가 감소됨] → 상피[피부장벽의 손상이 악화됨]
진피[가려움증, 염증] → 상피[피부장벽의 손상이 악화됨 → 각질층]
각질층[피부장벽 결함] → 초기 시작 → 알레르기 유발 물질, 병원균 → 상피[Ⓓ] → 진피[Tᴏ] → 진피[Tⲏ2] → 진피[Ⓑ] → 진피[Ⓜ, MP, Ⓔ]
각질층[피부장벽 결함] → 수분 소실[진피(H₂O, H₂O) → 각질층(H₂O, H₂O)]
알레르기 유발 물질 병원균 → 상피[Ⓓ, Ⓓ] → 진피[Tᴏ → Tⲏ2] </t>
  </si>
  <si>
    <t>B: 피부 손상 과정</t>
  </si>
  <si>
    <t>img2_03_056</t>
  </si>
  <si>
    <t>https://drive.google.com/uc?export=view&amp;id=1xlxXD9EJVr6Pooy3hwQZBBZbXmZ08gB_</t>
  </si>
  <si>
    <t>혈액 응고 작용과 혈압 조절 작용 그림1</t>
  </si>
  <si>
    <t>혈액 응고 작용: Kininogen → Kallikrein → Bradykinin↑ → BK B2 receptor → + eNOS↑ → Angiogenesis↑
Kininogen → Kallikrein → Bradykinin↑ → BK B1 receptor → VEGF → Angiogenesis↑
Kininogen → Kallikrein → Bradykinin↑ → + Inactive peptide ← ACE − - ACEI ⇢ via B2 receptior + ⇢ AT2 receptor → VEFG → Angiogenesis↑
혈압 조절 작용: Angiotensinogen → Renin → Angiotensin Ⅰ → Angiotensin Ⅱ↓ → AT2 receptor → VEFG → Angiogenesis↑
Angiotensinogen → Renin → Angiotensin Ⅰ → Angiotensin Ⅱ↓ → AT1 receptor
Angiotensinogen → Renin → Angiotensin Ⅰ ← ACE − - ACEI ⇢ via B2 receptior + ⇢ AT2 receptor → VEFG → Angiogenesis↑</t>
  </si>
  <si>
    <t>B: 혈액 응고 작용 및 혈압 작용</t>
  </si>
  <si>
    <t>img2_03_057</t>
  </si>
  <si>
    <t>https://drive.google.com/uc?export=view&amp;id=1-oUr8zWYeGFHuVlI2_gdY7fl_OkJOb-S</t>
  </si>
  <si>
    <t>치매 환자의 BPSD 표출 양상 그림</t>
  </si>
  <si>
    <t>치매 환자의 인품(y축): 약함(소극적, 온화함), 강함(오기, 자존심이 셈)
주변의 지적(x축): 약함(타이름), 강함(훈계, 다그침)
x축/y축 순으로 기재함
약함/강함: 평온, 약함/약함: 평온, 강함/강함: 폭력 도둑맞았다는 망상 질투 망상 자살 계획, 강함/약함: 피해망상 사람 오인[집에 간다]망상 배회</t>
  </si>
  <si>
    <t>B: 치매 환자의 BPSD 표출 양상</t>
  </si>
  <si>
    <t>img2_03_058</t>
  </si>
  <si>
    <t>https://drive.google.com/uc?export=view&amp;id=1wRO0dtZ6n_HPCqWg4yZawH_jUTNenBcT</t>
  </si>
  <si>
    <t>치매 치료 관련 지자체 및 시설 그림</t>
  </si>
  <si>
    <t>보건복지부 → 중앙치매센터: • 예산 지원 • 관리 감독 • 사업 활성화 협력
중앙치매센터 → 보건복지부: • 국가치매관리사업 기획 및 평가 지원 • 평가 보고
중앙치매센터 → 광역치매센터: • 지정 및 평가 지원 • 표준, 프로토콜 마련(연구, 교육 등)
광역치매센터 → 중앙치매센터: • 계획 보고 • 성과 보고
보건복지부 → 광역지자체: • 권역 지정 • 예산 교부 • 관리 감독 • 지자체와 광역치매센터 간 협력 유도
광역지자체 → 보건복지부: • 사업 현황 보고 • 예산 신청
광역지자체 → 광역치매센터: • 예산 지원 • 관리 감독 • 사업 활성화 협력
광역치매센터 → 광역지자체: • 지역사회 치매 관련 사업 기획 및 평가 • 치매 관련 사업 지원 • 추진 성과 보고
광역지자체 → 보건소: • 예산 교부 • 관리 감독
광역치매센터 → 치매 거점 병원, 지역 의료 기관/요양시설/주야간보호 시설: • 전문 인력 교육·배출 • 지역사회 환자 연계 체제 확립 • 치매 치료·조호 관련 연구 개발
광역치매센터 → 보건소: • 전문 인력 교육 • 기술 지원 • 공동 사업 추진</t>
  </si>
  <si>
    <t>B: 의료 기관 치매 관련 업무</t>
  </si>
  <si>
    <t>img2_03_059</t>
  </si>
  <si>
    <t>https://drive.google.com/uc?export=view&amp;id=1Q4Yd2xn4lMmyfxGh3vf2Ic2MMP70K_9H</t>
  </si>
  <si>
    <t>(주식유치원에서 배우는) 주식투자 기초수업</t>
  </si>
  <si>
    <t>KODEX 코스피 ETF 일봉차트 그래프</t>
  </si>
  <si>
    <t>(위) 월별 주가 그래프, 최고가와 최저가 표시됨, (아래) 거래량 그래프</t>
  </si>
  <si>
    <t>A:알아보기 너무 어려움
B: 그림에 포함된 제목형 텍스트를 짧은 설명으로 표출 가능한지</t>
  </si>
  <si>
    <t>img2_03_060</t>
  </si>
  <si>
    <t>https://drive.google.com/uc?export=view&amp;id=1nCm4FIxmQwxIifkwGpOJLYCYhX6lhZrO</t>
  </si>
  <si>
    <t>재개발 투자의 정석</t>
  </si>
  <si>
    <t>서울 뉴타운 지도 사진</t>
  </si>
  <si>
    <t>서울 뉴타운 지도
1차 뉴타운: 은평구(은평 뉴타운), 강북구(길음 뉴타운), 동대문구(왕십리 뉴타운)
2차 뉴타운: 은평구(수색 뉴타운), 서대문구(북아현 뉴타운), 영등포구(신길 뉴타운), 금천구(시흥 뉴타운), 관악구(신림 뉴타운), 동작구(흑석 뉴타운), 노원구(상계 뉴타운), 성북구(장위 뉴타운), 동대문구(이문 뉴타운), 송파구(거여 뉴타운)
3차 뉴타운: 강서구(방화 뉴타운), 양천구(신정 뉴타운), 영등포구(영등포 뉴타운), 동작구(노량진 뉴타운), 서대문구(가재울 뉴타운), 마포구(아현 뉴타운), 용산구(한남 뉴타운), 강북구(미아 뉴타운), 중랑구(중화 뉴타운), 동대문구(전농, 답십리 뉴타운), 강동구(천호 뉴타운)</t>
  </si>
  <si>
    <t>img2_03_061</t>
  </si>
  <si>
    <t>https://drive.google.com/uc?export=view&amp;id=1-4VFqcrrmXxkjaq7uBwjvn-GsGkknbaK</t>
  </si>
  <si>
    <t>그림 16. 온라인화에 의한 밸류체인별 영향</t>
  </si>
  <si>
    <t>ODM업체[코스맥스, 한국콜마,   ] → 브랜드업체[   , 아모레퍼시픽, LG생활건강,  , 에이블씨앤씨, LF] → 온라인 유통[네이버, 쿠팡, 쓱닷컴,   ] → GPM 5~15% → 소비자[  ]
ODM업체[코스맥스, 한국콜마,   ] → 브랜드업체[   , 아모레퍼시픽, LG생활건강,  , 에이블씨앤씨, LF] → 오프라인 유통[롯데쇼핑, 신세계, 현대백화점, 이마트,   ] → GPM 30% → 소비자[   ]
자료: 하나금융투자</t>
  </si>
  <si>
    <t>B: 온라인화의 유통 영향</t>
  </si>
  <si>
    <t>img2_03_062</t>
  </si>
  <si>
    <t>https://drive.google.com/uc?export=view&amp;id=1gboaeJm1DrLux9xYMrDn_9KZVeR_nvo_</t>
  </si>
  <si>
    <t>그림 9. 고성장 B모델 OPM과 PER 그래프</t>
  </si>
  <si>
    <t>고성장 PER: 14년 약 110배에서 시작하여 소폭 상승 후 서서히 하락하여 24년 약 20배로 하락
고성장 OPM(우): 14년 약 4.0%에서 시작하여 18년 약 2.0%까지 하락 후 서서히 사승하여 24년 3.0%까지 상승</t>
  </si>
  <si>
    <t>B: 고성장 B모델의 OPM과 PER</t>
  </si>
  <si>
    <t>img2_03_063</t>
  </si>
  <si>
    <t xml:space="preserve">https://drive.google.com/uc?export=view&amp;id=1x3TVQ8Po3eASCsK3laIMlMgHuZzxBuEj
</t>
  </si>
  <si>
    <t>각종 약물의 개발 연대기 그래프</t>
  </si>
  <si>
    <t>키워드: 1901~20, 1921~40, 1941~60, 1961~80, 1981~2000, 2001~2010 순으로 누적 값을 작성함
항염증: 0, 2, 5, 7, 8, 8
백신: 3, 6, 11, 16, 20, 21
면역억제제: 0, 1, 5, 14, 26, 28
소화기: 0, 2, 6, 22, 43, 43
천연물: 6, 16, 33, 39, 41, 41
호흡기: 2, 4, 14, 33, 56, 59
순환기: 0, 0, 0, 24, 80, 83
항암제: 0, 3, 22, 47, 120, 150
정신성: 4, 12, 43, 99, 135, 149
항생제: 2, 16, 43, 102, 140, 145
전체: 17, 66, 187, 409, 675, 733</t>
  </si>
  <si>
    <t>B: 약물 개발 시기 표현</t>
  </si>
  <si>
    <t>img2_03_064</t>
  </si>
  <si>
    <t>https://drive.google.com/file/d/1-UCDp52WjfrpprR51bXuPetaETgT83WD/view?usp=drive_link</t>
  </si>
  <si>
    <t>체액성 면역과 세포성 면역 그림</t>
  </si>
  <si>
    <t>Antigen-presenting cell[Antigen], Foreign body - MHC Ⅱ - CD4 - T cell receptor - Helper T cell
Helper T cell (Activiation)→ B cell (Differentiation proliferation)→ Plasma cells → Antibody - 체액성 면역
Helper T cell (Activiation)→ B cell → memory B cells - 체액성 면역
Helper T cell (Activiation)→ Cytotoxic T cell[CD8] (Differentiation proliferation)→ Effector cytotoxic T cell → Lysed infected cell[MHC Ⅰ] - 세포성 면역
Helper T cell (Activiation)→ Cytotoxic T cell[CD8] → Memory T cells - 세포성 면역</t>
  </si>
  <si>
    <t>img2_03_065</t>
  </si>
  <si>
    <t>https://drive.google.com/file/d/1rNSl76Cj2IpK3oW7gri3M47vaBF4_ajt/view?usp=drive_link</t>
  </si>
  <si>
    <t>암화과정에서 면역세포들의 염증반응 유발기전 그림</t>
  </si>
  <si>
    <t>Inflammation, Oncogene activation → Tumor cellls[Transcription factior↑, Chemokine, Cytokine↑] → Inflammatory cells recruited(Macrophage, Neurtophil, Mast cell, Myeloid-derived Suppressor cell, Eosinophill, T cell) → Inflammatory cells＆Tumor cells[Transcription factior↑, Chemokine, Cytokine↑] → Cancer-associated inflammation → Survival, Growth, Proliferation, Invasion Metastasis, Angiogenesis Lymphangiogenesis
Inflammatory cells＆Tumor (Chemokines Cytokines, Prostaglandins COX2)→ Inflammatory cells recruited</t>
  </si>
  <si>
    <t>img2_03_066</t>
  </si>
  <si>
    <t xml:space="preserve">https://drive.google.com/uc?export=view&amp;id=1yszyR4sxQfkrx4ktDebeACliAWzXMCJ8
</t>
  </si>
  <si>
    <t>1차 이온화에너지 그래프</t>
  </si>
  <si>
    <t>x축 원자번호, y축 1차 이온화에너지(kJ/mol)
원자번호, 1차 이온화에너지 순으로 나열함
1(H): 약 1500, 2(He): 약 3000, 3(Li): 500, 4(Be): 약 1000, 5(B): 약 800, 6(C): 1000, 7(N): 1500, 8(O): 약 1300, 9(F): 약 1700, 10(Ne): 약 2200, 11(Na): 500, 12(Mg): 약 700, 13(AI): 약 600, 14(Si): 800, 15(P): 1000, 16(S): 약 900, 17(CI): 약 1200, 18(Ar): 약 1400, 19(K): 약 400, 20(Ca): 약 700
① 원자번호 4~10
② 원자번호 12~17
③ 원자번호 4~20
①②: 같은 주기에서는 원자번호가 클수록 이온화에너지가 크다.
③: 같은 족에서는 원자번호가 클수록 이온화에너지가 작다.</t>
  </si>
  <si>
    <t>img2_03_067</t>
  </si>
  <si>
    <t>https://drive.google.com/uc?export=view&amp;id=1eggTmB3OMzxBp_ne_bEO1-LkrN5mFLRY</t>
  </si>
  <si>
    <t>니켈-수소전지의 일본 내 생산 비율 그래프</t>
  </si>
  <si>
    <t>2차전지 합계(약 6억 9363만 개): 소형 2차전지(96.5%), 납축전지(3.5%) ⇢ 소형 2차전지 합계(약 6억 6920만 개): 리튬이온전지(67.4%), 니켈-수소전지(27.4%), 기타 알칼리축전지(5.1%)
※ 일본 전지공업회에서 조사함. 회원 기업의 2019년 4월~2020년 1월의 생산 계수에서 계산하여 작성함.</t>
  </si>
  <si>
    <t>img2_03_068</t>
  </si>
  <si>
    <t>https://drive.google.com/file/d/1wVjOucplbVbOjewSHiHDM6LF4Emd-Khi/view?usp=drive_link</t>
  </si>
  <si>
    <t>충전전압·전류에 따른 충전방법 분류 그래프</t>
  </si>
  <si>
    <t>① 정전압 충전: 충전 초기에는 강한 전류가 흐르며, 충전이 진행될수록 점점 약해짐
② 정진류 충전: 단계적으로 전류를 약하게 만드는 다단식 방법
③ 정진류·정전압 충전: 충전 초기에는 정전류 충전으로 빠르게 충전하다가 나중에 정전압 충전으로 전환하는 방법
④ 정전력 충전: 충전 초기에는 전압이 낮으므로 강한 전류로, 전압이 상승하면 약한 전류로 충전하여 전력(전류 × 전압)을 일정하게 유지하는 충전법
⑤ 펄스 충전: 전류가 계속 흐르지 않고 규칙적으로 끊기는 주기적인 펄스전류로 충전</t>
  </si>
  <si>
    <t>img2_03_069</t>
  </si>
  <si>
    <t>https://drive.google.com/uc?export=view&amp;id=1EggIuDykSrcjoUQkbUnYDmLvC2BYI3oa</t>
  </si>
  <si>
    <t>에어컨이 실행되는 과정 그림</t>
  </si>
  <si>
    <t>응축기 → 드라이어 → 팽창벨브 → 증발기 →
증발기 → 압축기 →
빨간색: 고온고압기체
주황색: 고온고압액체
파란색: 저온저압액체
하늘색: 저온저압기체
(이미지 출처 : 두산백과사전)</t>
  </si>
  <si>
    <t>B: 이미지에 에어컨에 대한 내용이 없어서 축약 불가</t>
  </si>
  <si>
    <t>img2_03_070</t>
  </si>
  <si>
    <t xml:space="preserve">https://drive.google.com/uc?export=view&amp;id=1psmYu8zXIobqMKIBhuhvcvvCfblF8S46
</t>
  </si>
  <si>
    <t>괴물신입 인공지능</t>
  </si>
  <si>
    <t>딥페이크 단계 그림</t>
  </si>
  <si>
    <t>1. Landmarks → Generator → Synthesized(Content loss) → Discriminator → Realism score
2. RGB ＆ landmarks → Embedder → MLP → AdoIN parameters → Generator → Synthesized → Discriminator → Realism score
3. RGB ＆ landmarks → 1-1. Generator → Synthesized(Content loss) → Discriminator → Realism score
2-2. Embedder → Ground truth → Match loss → W₁ → Realism score</t>
  </si>
  <si>
    <t>B: 이미지에 딥페이크에 대한 내용이 없어서 축약 불가</t>
  </si>
  <si>
    <t>img2_03_071</t>
  </si>
  <si>
    <t xml:space="preserve">https://drive.google.com/uc?export=view&amp;id=1JNVMqteejoJHIYbiuRgvKWAxoW7Hei5A
</t>
  </si>
  <si>
    <t>스마트 워커의 성공과 실패를 결정하는 1% 시간 관리법</t>
  </si>
  <si>
    <t>업무 방식이 바뀌는 그래프</t>
  </si>
  <si>
    <t>전통적인 업무 방식이 다양한 온라인 툴과 함께 실시간 공개된 공유 방식의 온택트 워크로 바뀌어 간다.
x축: 비동기식 → 동기식, y축: Team Private ↓ Company Public
MS Office → Office 365, Google Docs
Email → MS Teams
전화 → 카카오톡, 행아웃, ZOOM
구두 지시/보고, 회의 → ZOOM → Office 365 → Slack
제 1사분면: 구두 지시/보고, 전화, 회의, 카카오톡, 행아웃, ZOOM
제 2사분면: MS Office, Email
제 3사분면: MS Teams, Slack
제 4사분면(수시로, 실시간 투명한 업무 공유): Office 365, Google Docs, Dropbox, Evernote</t>
  </si>
  <si>
    <t>B: 업무 공유 방식</t>
  </si>
  <si>
    <t>img2_03_072</t>
  </si>
  <si>
    <t xml:space="preserve">https://drive.google.com/uc?export=view&amp;id=1lCIZmRhXqzAbS8hSrdFOGVz-0OLxju6p
</t>
  </si>
  <si>
    <t>학생들의 성적 데이터 그래프</t>
  </si>
  <si>
    <t>x축: 공부시간 2~10 (1 단위) y축: 30~90 (10 단위)
공부시간이 늘어날수록 성적도 향상되는 그래프</t>
  </si>
  <si>
    <t>img2_03_073</t>
  </si>
  <si>
    <t>https://drive.google.com/uc?export=view&amp;id=1nBX0haUlCHJ-twjUUzd4M4S8LDCO_OmQ</t>
  </si>
  <si>
    <t>인공지능을 만드는 방법 단계 그림</t>
  </si>
  <si>
    <t>Photo Dataset → Cloud AutoML Vision →(Generate predictions with a REST API) Rest API
Cloud AutoML Vision → Train-Deploy-Serve</t>
  </si>
  <si>
    <t>B: Cloud AutoML Vision 훈련 과정</t>
  </si>
  <si>
    <t>img2_03_074</t>
  </si>
  <si>
    <t>https://drive.google.com/uc?export=view&amp;id=1dZYMs-_aoQY0oaMVG0Hp9APDHIHynf7O</t>
  </si>
  <si>
    <t>큰 직각삼각형 - 가로: y+d, 세로: x+c
1000보(10m)=y
직각삼각형의 비례와 대응각 일치
(왼쪽)직각삼각형 - 가로: y, 세로: x, (오른쪽)직각삼각형 - 가로: d, 세로: c, 직각삼각형의 닮음. 대응각의 크기가 같음.(비례 일치)
비례식 적용 - x:y=c:d</t>
  </si>
  <si>
    <t>도형의 비례에 대한 닮음을 이용하여 거리를 계산하는 방식 그림</t>
  </si>
  <si>
    <t>img2_03_075</t>
  </si>
  <si>
    <t xml:space="preserve">https://drive.google.com/uc?export=view&amp;id=1KxTe79ZNEfQGCxAffqb6dLEMELrJuHcy
</t>
  </si>
  <si>
    <t>엔지니어가 알아야 할 생산관리 시스템의 '지식'과 '기술'</t>
  </si>
  <si>
    <t>양품 가동률(설비 종합효율) 그림</t>
  </si>
  <si>
    <t>〈경과 시간〉
조업 시간
A: 부하 시간, 계획 정지
B: 가동 시간, 정지 손실
C: 순수 가동 시간, 성능 손실
D: 가치 가동 시간, 불량 손실</t>
  </si>
  <si>
    <t>B: 양품 가동률</t>
  </si>
  <si>
    <t>img2_03_076</t>
  </si>
  <si>
    <t xml:space="preserve">https://drive.google.com/uc?export=view&amp;id=1O6tiQ6ckyTRbbRyg5YDjIwFyvOR5RPg3
</t>
  </si>
  <si>
    <t>지속 불가능 대한민국</t>
  </si>
  <si>
    <t>R＆D 지출 대비 경제성장률 그래프</t>
  </si>
  <si>
    <t>X축: R＆D 지출(% of GDP) 1%~6%(1% 단위)
Y축: GDP per capital(constant 2010 USD) 0~60000(10000 단위)
미국: R＆D 지출 약 2%~3% 사이, GDP per capital 약 35000~55000 사이 분포
서유럽: R＆D 지출 약 1.5%~2.5% 사이, GDP per capital 약 30000~45000 사이 분포
한국: R＆D 지출 약 1.5%~5% 사이, GDP per capital 약 10000~30000 사이 분포
일본: R＆D 지출 약 2.5%~3.5% 사이, GDP per capital 약 40000~50000 사이 분포
참고 1: EU는 GDP를 가중평균한 EU 15개국을 의미하며, EU 15개국은 오스트리아, 벨기에, 덴마크, 핀란드, 프랑스, 독일, 그리스, 아일랜드, 이탈리아, 룩셈부르크
참고 2: 미국, EU, 일본, 한국 모두 1996~2018 자료이다.</t>
  </si>
  <si>
    <t>B: GDP 대비 R&amp;D 지출비율과 인당 GDP 데이터</t>
  </si>
  <si>
    <t>img2_03_077</t>
  </si>
  <si>
    <t xml:space="preserve">https://drive.google.com/uc?export=view&amp;id=1VVrJYjHMrqpj7aUsWRpDrt_5J3OY__Sv
</t>
  </si>
  <si>
    <t>비수렴 함정 그래프</t>
  </si>
  <si>
    <t>X축: a(t+1)
Y축: a(t)
직선 R=1과 직선 R=0의 접점의 a(t) 값 â
직선 R=1과 원점에서 시작하는 45° 각도 직선의 접점의 a(t) 값   
직선 R=0과 원점에서 시작하는 45° 각도 직선의 접점의 a(t) 값 1
두 가지 성장 전략
①혁신형 성장 전략(R(t)=0)
②모방형 성장 전략(R(t)=1)</t>
  </si>
  <si>
    <t>B: 두 가지 성장 전략</t>
  </si>
  <si>
    <t>img2_03_078</t>
  </si>
  <si>
    <t>https://drive.google.com/uc?export=view&amp;id=1zAGyPRrB6zr-_hY7-tG-aMfFHOZb1xTx</t>
  </si>
  <si>
    <t>고체 액체 기체</t>
  </si>
  <si>
    <t>액체 → 기화 → 기체 → 액화 → 액체
기체 → 승화 → 고체 → 승화 → 기체
고체 → 융해 → 액체 → 응고 → 고체</t>
  </si>
  <si>
    <t>B: 물질 상태 변화 과정</t>
  </si>
  <si>
    <t>img2_03_079</t>
  </si>
  <si>
    <t>https://drive.google.com/uc?export=view&amp;id=12v-L7oK83ynuzoOs-3uRndtvf-6ojDcB</t>
  </si>
  <si>
    <t>최강의 해독법</t>
  </si>
  <si>
    <t>사망 원인 비율 구성을 나타낸 원 그래프</t>
  </si>
  <si>
    <t>악성 신생물(암) 27.3%, 심장 질환(고혈압성 질환 제외) 15.0%, 노환 8.8%, 뇌혈관 질환 7.7%, 폐렴 6.9%, 오연성(흡인성) 폐렴 2.9%, 불의의 사고 2.8%, 신부전 1.9%, 혈관성 및 상세 불명의 치매 1.5%, 알츠하이머병 1.5%, 그 외 23.5%
출처: 후생노동성, 〈2019년 인구동태통계(확정수)의 개황〉
(* 편집자주: 한국인의 사망 원인 1위는 악성신생물(암), 2위는 심장 질환, 3위는 폐렴, 4위는 뇌혈관 질환, 5위는 고의적 자해(자살), 6위는 당뇨병(내분비, 영양 및 대사 질환), 7위는 알츠하이머병, 8위는 간 질환, 9위는 만성하기도 질환, 10위는 고혈압성 질환이다. 통계청, 〈2019년 사망원인통계 결과〉 참조)</t>
  </si>
  <si>
    <t>B: 일본 사망 원인</t>
  </si>
  <si>
    <t>img2_03_080</t>
  </si>
  <si>
    <t>https://drive.google.com/uc?export=view&amp;id=1g5t2Kl8O56vafmI559VwDmMQxKrkLEIa</t>
  </si>
  <si>
    <t>신장 막에 구멍이 뚫려 상태가 악화된 모습 그림</t>
  </si>
  <si>
    <t>기저막(필터 역할)은 미세한 구멍의 형태로 단면이 형성되어있는데, 기저막에서 혈액을 여과시키면서, 소변 쪽에는 기저막의 미세한 구멍을 통과할 수 있는 노폐물만 소변으로 나온다.
↓
(아래쪽) 악화: 미세한 구멍만 존재하던 기저막의 단면에 알부민보다 큰 구멍이 필터에 뚫려 버린다. 펼액에는 이전처럼 노폐물과 알부민이 섞여 존재하는데, 필터에 뚫린 큰 구멍으로 인해 소변쪽으로는 알부민이 배출되며, 역으로 노폐물은 배출하기 어려워지게 되어 혈액 쪽에는 노폐물이 쌓인다.</t>
  </si>
  <si>
    <t>B: 신장의 막 구멍</t>
  </si>
  <si>
    <t>img2_03_081</t>
  </si>
  <si>
    <t>https://drive.google.com/uc?export=view&amp;id=1Pqk-vdap5JSOmTdVAKs3HjC3GE78Sw6A</t>
  </si>
  <si>
    <t>신장의 구성과 위치를 나타낸 그림</t>
  </si>
  <si>
    <t>신체 내 하단부로부터 요도, 그 위로 방광, 방광에 연결된 요관이 위로 향해있다. 요관 뒤(인체의 더 안쪽 내부)로는 신동맥, 대동맥, 하대정맥이 위아래로 뻗어있고, 이러한 혈관들과 요관이 신장에 연결된다. 신장은 좌우 대칭형으로 두 개 존재하고, 신장 위쪽에는 부신이라는 기관이 붙어있고, 신장 내부에는 신우라고 불리는 곳이 있다.</t>
  </si>
  <si>
    <t>img2_03_082</t>
  </si>
  <si>
    <t>https://drive.google.com/uc?export=view&amp;id=1S1vaKqTnHbWv0sK2nYefEyvaqqc1KZIU</t>
  </si>
  <si>
    <t>(잘사는 조선을 꿈꾼) 경제학쟁이들</t>
  </si>
  <si>
    <t>유형원과 이익이 토론하는 그림</t>
  </si>
  <si>
    <t>유형원: “양반의 대토지를 모두 몰수해서 농민에게 골고루 나눠줘야 하오! 그래야 농민이 땅의 주인이 되어 농업이 발전할 수 있소!”
이익: “모든 백성이 불평불만 없이 사는 게 좋은 세상 아니겠습니까? 대토지 소유로 인한 폐해는 당연히 없어져야 하지만 그렇다고 부자들의 땅을 빼앗아서는 안 됩니다!”
유형원: “토지를 몰수하지 않으면 양반들이 자기 땅을 내놓을 것 같소? 토지를 국가 소유로 한 뒤, 골고루 백성에게 나눠주면 될 게 아니오?”
이익: “권력층을 무시한 개혁은 절대 성공할 수 없습니다. 한 가구당 최소한의 생활을 할 수 있는 토지, 영업전을 주고 절대 팔지 못하게 법으로 정하면 어떻습니까?”</t>
  </si>
  <si>
    <t>B: 만화는 어느 유형을 적용해야 하는지(이익, 유형원 대화)</t>
  </si>
  <si>
    <t>B: 유형원이 마지막에 반복됌</t>
  </si>
  <si>
    <t>img2_03_083</t>
  </si>
  <si>
    <t>https://drive.google.com/uc?export=view&amp;id=1s2M3FWLSp3Fwm9Fee8mtNn7mR1zDInDB</t>
  </si>
  <si>
    <t>세 변이 (a, b, c)인 직각삼각형 두개를 배치해 만든 사다리꼴 그림</t>
  </si>
  <si>
    <t>각삼각형: 세 변 길이 (a, b, c)&lt;br/&gt;사다리꼴 높이: h</t>
  </si>
  <si>
    <t>B: 도형 형태 설명 필요</t>
  </si>
  <si>
    <t>img2_03_084</t>
  </si>
  <si>
    <t>https://drive.google.com/uc?export=view&amp;id=1LMEUOpFGsCIaKcjq1mz8baJi_v4Lw2B-</t>
  </si>
  <si>
    <t>에라토스테네스가 지구 둘레를 계산한 방법 그림</t>
  </si>
  <si>
    <t>지구 중심으로부터 반지름: R
1. 알렉산드리아에 비친 햇빛과 지구 중심에서 알렉산드리아로 이은 직선과의 각도: 7.2°
2. 시에네와 알렉산드리아의 거리: 925㎞</t>
  </si>
  <si>
    <t>B: 이미지에 지구둘레에 대한 내용이 없어서 축약 불가</t>
  </si>
  <si>
    <t>img2_03_085</t>
  </si>
  <si>
    <t>https://drive.google.com/uc?export=view&amp;id=1T8JxpNvIKkEoD6S6bEoBXjvDa9ZYYNlL</t>
  </si>
  <si>
    <t>반지름이 r인 원 안의 직각삼각형 그림</t>
  </si>
  <si>
    <t>&gt;반지름: r, 선분OQ: x, 선분QP: y
곡선인 원 안에 직각삼각형이!</t>
  </si>
  <si>
    <t>B: 어순 변경</t>
  </si>
  <si>
    <t>img2_03_086</t>
  </si>
  <si>
    <t xml:space="preserve">https://drive.google.com/uc?export=view&amp;id=19su4V1xgnNFfy4gbhb5OqtqG06pRs4d0
</t>
  </si>
  <si>
    <t>복소평면에서의 오일러 항등식 그림</t>
  </si>
  <si>
    <t>복소평면에서의 오일러 항등식
y축(Im), x축(Re), 복소평면에 원이 있을 때
각 φ, 밑변 cosφ이 가르키는 점은
eiφ=cosφ+i sinφ로 나타냄</t>
  </si>
  <si>
    <t>B: 이미지에 오일러 항등식에 대한 내용이 없어서 축약 불가</t>
  </si>
  <si>
    <t>img2_03_087</t>
  </si>
  <si>
    <t xml:space="preserve">https://drive.google.com/uc?export=view&amp;id=1OpiZCUaxgyiGk-VCBNmqcOGvY0ZObL4Y
</t>
  </si>
  <si>
    <t>게임 시나리오 기획자의 생각법</t>
  </si>
  <si>
    <t>RPG의 시나리오 범위 그림</t>
  </si>
  <si>
    <t>세계관 ↔ 시스템(플레이)
세계관 → 지역 설정 → 배경 디자인 → 몬스터 디자인 → 아트 콘셉트
세계관 → 서브 콘텐츠
세계관 → 스토리 → 서브 콘텐츠
세계관 → 스토리 → 퀘스트 → 퀘스트 대사
세계관 → 캐릭터 설정 → 캐릭터 디자인 → 아트 콘셉트
세계관 ↔ 무기 설정 ↔ 캐릭터 설정 → 퀘스트 대사
전투 콘셉트 → 세계관
전투 콘셉트 → 무기 설정 → 캐릭터 설정 → 캐릭터 디자인 → 아트 콘셉트
전투 콘셉트 → 무기 디자인 → 전투 이펙트 → 아트 콘셉트
전투 콘셉트 → 몬스터 디자인</t>
  </si>
  <si>
    <t>B: 게임 시나리오</t>
  </si>
  <si>
    <t>img2_03_088</t>
  </si>
  <si>
    <t xml:space="preserve">https://drive.google.com/uc?export=view&amp;id=1bmLQMT4FfOCaRD3adM2ltuY9YvWWb7As
</t>
  </si>
  <si>
    <t>우주의 구성 성분 그래프</t>
  </si>
  <si>
    <t>(a) 현재의 우주: 암흑에너지 68.3%, 암흑물질 26.8%, 보통물질 4.9%, 중성미자, 빛 ＜0.001%
(b) 빅뱅 후 38만 년 무렵의 우주: 암흑물질 62%, 중성미자, 빛 25%, 보통물질 12%, 암흑에너지 ＜1%</t>
  </si>
  <si>
    <t xml:space="preserve">1과 2의 1 </t>
  </si>
  <si>
    <t>분수는 글과 숫자 혼영</t>
  </si>
  <si>
    <t>분수는 글과 숫자 혼영
B: 이미지에 우주에 대한 내용이 없어서 축약 불가</t>
  </si>
  <si>
    <t>img2_03_089</t>
  </si>
  <si>
    <t>https://drive.google.com/uc?export=view&amp;id=1AXzJnCvxCziloVqnltApbn5YMPc9Foqt</t>
  </si>
  <si>
    <t>중력렌즈효과 그림</t>
  </si>
  <si>
    <t>중력렌즈효과: 지구에서 먼 천체(예: 붉은 색의 110억 광년 은하)를 관측할 때 중간에 질량이 큰 천체(예: 푸른색의 30억 광년 은하)가 있으면 이 천체의 중력이 빛을 휘게 만든다. 그 결과 천체의 상이 뒤틀리고 왜곡되게 보인다.</t>
  </si>
  <si>
    <t>B: 이미지에 중력렌즈에 대한 내용이 없어서 축약 불가</t>
  </si>
  <si>
    <t>img2_03_090</t>
  </si>
  <si>
    <t xml:space="preserve">https://drive.google.com/uc?export=view&amp;id=16RbL7imGle1CM8C472SQecXcGuYf6NfW
</t>
  </si>
  <si>
    <t>표준모형의 입자들 그림</t>
  </si>
  <si>
    <t>각 박스 안에 표기된 숫자는 위로부터 입자의 질량(접두사 M: 100만, G: 10억), 전하 값(전자를 −1로 기준), 그리고 스핀 값이다.
126G H 힉스 0 0
강한 핵력
쿼크
1세대: 2.3M u 위(up) 2/3 1/2
4.8M d 아래(down) −1/3 1/2
2세대: 1.27G c 맵시(charm) 2/3 1/2
95M s 야릇한(stange) −1/3 1/2
3세대: 173.1G t 꼭대기(top) 2/3 1/2
4.2G b 바닥(bottom) −1/3 1/2
게이지(보손)
질량:   전하 스핀 명칭
0 g 글루온 0 1
전자기력
렙톤, 페르미온
1세대: 0.511M e 전자 −1 1/2
2세대: 105.7M μ 뮤온 −1 1/2
3세대: 1.78M τ 타우 −1 1/2
게이지(보손)
0 γ 광자 0 1
약한 핵력
렙톤, 페르미온
1세대: ＜2.2 νe 전자 중성미자 0 1/2
2세대: 0.17M νμ μ중성미자 0 1/2
3세대: ＜15.5M ντ τ중성미자 0 1/2
게이지(보손)
80.4G W W보손 ±1 1
91.2G Z Z보손 0 1</t>
  </si>
  <si>
    <t>B: 기본 입자</t>
  </si>
  <si>
    <t>질소 고정 세균과 질소 순환 그림</t>
  </si>
  <si>
    <t>B: 질소 세균 순환</t>
  </si>
  <si>
    <t>img2_03_092</t>
  </si>
  <si>
    <t xml:space="preserve">https://drive.google.com/uc?export=view&amp;id=1BwCe1-GxUAO3sFNVuvkQPHtoELCUwrR7
</t>
  </si>
  <si>
    <t>국가별 리튬 매장량 그래프</t>
  </si>
  <si>
    <t>볼리비아: 24.4%, 아르헨티나: 22.4%, 칠레: 11.2%, 미국: 9.2%, 호주: 7.4%, 중국: 6.0%, 기타(콩고, 캐나다 등): 19.4%</t>
  </si>
  <si>
    <t>B: 이미지에 리튬에 대한 내용이 없어서 축약 불가</t>
  </si>
  <si>
    <t>img2_03_093</t>
  </si>
  <si>
    <t xml:space="preserve">https://drive.google.com/uc?export=view&amp;id=1RsmQBPKvNZ177MIfw6kuvxT5owtkPs3f
</t>
  </si>
  <si>
    <t>금속 원소의 종류에 따라 달라지는 불꽃 색깔 그림</t>
  </si>
  <si>
    <t>소듐(Na)(노란색), 리튬(Li)(빨간색), 포타슘(K)(보라색), 구리(Cu)(청록색), 바륨(Ba)(황록색), 칼슘(Ca)(주황색), 스트론튬(Sr)(진한 빨간색)</t>
  </si>
  <si>
    <t>B: 화학 우너소 색상 지표</t>
  </si>
  <si>
    <t>img2_03_094</t>
  </si>
  <si>
    <t xml:space="preserve">https://drive.google.com/uc?export=view&amp;id=15o_PAPPgOCZdos8ZqsbgpuIztbqjcem1
</t>
  </si>
  <si>
    <t>(2040년이 보이는) 미래 사회 설명서. 1, 지속 가능한 자원과 경제</t>
  </si>
  <si>
    <t>2017년 전기 생산 에너지별 비중</t>
  </si>
  <si>
    <t>x축: 0~50(단위: 퍼센트(%)), 구분: OECD 평균, 한국
* OECD 평균, 한국 비율 순서로 나열함.
석유: 1.8, 2.2
천연가스: 27.4, 21.1
석탄: 27.2, 46.2
원자력: 17.8, 26.0
수력: 12.6, 0.5
신재생: 12.2, 2.8
기타: 1.0, 1.2
출처: 〈2018 세계 에너지 통계 보고서〉</t>
  </si>
  <si>
    <t>B: 에너지 사용량</t>
  </si>
  <si>
    <t>img2_03_095</t>
  </si>
  <si>
    <t>https://drive.google.com/uc?export=view&amp;id=1E_xTjDf-MFoUe4bmfMA51cOooUMxD6ON</t>
  </si>
  <si>
    <t>빛의 성분 그림</t>
  </si>
  <si>
    <t>짧다 ←파장→ 길다
우주선 ↔ γ선 ↔ X선 ↔100㎚↔ 자외선 C ↔280㎚↔ 자외선 B ↔315㎚↔ 자외선 A ↔380㎚↔ 가시광선 ↔780㎚↔ 근적외선 ↔0.002㎜↔ 중적외선 ↔0.004㎜↔ 원적외선 ↔1㎜↔ 마이크로파 ↔100㎜↔ TV전파, 라디오전파 ↔100㎞↔ 소리
가시광선
380㎚ ↔ 청자주색 | 청색 | 청록색 ↔500㎚↔ 녹색 | 황록색 | 황색 | 황적색(600㎚) | 적색(700㎚) ↔ 780㎚</t>
  </si>
  <si>
    <t>B: 파장 길이 변화</t>
  </si>
  <si>
    <t>img2_03_096</t>
  </si>
  <si>
    <t>https://drive.google.com/uc?export=view&amp;id=1cQpznUFmuz231g1fax1tIURO_5a5pQqE</t>
  </si>
  <si>
    <t>지구에 작용하는 힘 그림</t>
  </si>
  <si>
    <t>자전축
북극, 적도, 연직선 → 지구의 중심
원심력, 인력, 중력</t>
  </si>
  <si>
    <t>B: 지구에 작용하는 힘</t>
  </si>
  <si>
    <t>B: 사진에 없는 숫자 인식</t>
  </si>
  <si>
    <t>img2_03_097</t>
  </si>
  <si>
    <t xml:space="preserve">https://drive.google.com/uc?export=view&amp;id=1YfsnDfnmu8wRDDtBeSxTgySORxHGKlbY
</t>
  </si>
  <si>
    <t>빅데이터로 직업을 고른다면</t>
  </si>
  <si>
    <t>인공지능의 역사 그림</t>
  </si>
  <si>
    <t>1956 인공지능이라는 용어 등장
1974 컴퓨터의 부족한 용량과 느린 속도의 한계(영어 포함 자연어 최대 20개까지 번역할 수 있음, 고등학교 수학 문제 푸는 데 시간 소요 큼)
↓ 컴퓨터의 발전
1997 인공지능 딥블루, 세계 체스 챔피언 가리 카스파로프와의 체스 대결에서 승리
2011 인공지능 왓슨, 퀴즈쇼 최종 우승
2016 인공지능 알파고, 바둑 챔피언 이세돌과의 대결에서 승리</t>
  </si>
  <si>
    <t>B: 인공지능 역사</t>
  </si>
  <si>
    <t>학원에서 집까지의 이동 경로 그림</t>
  </si>
  <si>
    <t>학원 →(분실물x)→ 집
분실물x, 분실물센터, 경찰서</t>
  </si>
  <si>
    <t>B: 학원에서 집까지 이동 경로</t>
  </si>
  <si>
    <t>자동 온도 조절기 프로세스 사례 그림</t>
  </si>
  <si>
    <t>1. 시작
2. 원하는 온도를 입력한다
3-1. 온도 저장, 3-2. 현재 온도를 측정한다
4. 입력 온도 = 현재 온도 → 3
5. 입력 온도 ＞ 현재 온도 → 예, 아니오
6-1. 난방기를 튼다, 6-2. 에어컨을 튼다 → 3</t>
  </si>
  <si>
    <t>B: 자동 온도 조절기 프로세스 사례</t>
  </si>
  <si>
    <t>img2_03_100</t>
  </si>
  <si>
    <t>https://drive.google.com/uc?export=view&amp;id=1aRVTUDxsGLFX_mYDfdlI5Ym37NpXyjkk</t>
  </si>
  <si>
    <t>조종석의 세분화된 표현 그림</t>
  </si>
  <si>
    <t>[조종석] - [계기판 - (고도, 속도, 연료)], [조종 기기 - (엔진 조종, 방향 조종)], [조종석 캐빈 - (창문, 의자)]</t>
  </si>
  <si>
    <t>B: 조종석의 세분화된 표현</t>
  </si>
  <si>
    <t>gpt</t>
  </si>
  <si>
    <t>ocr</t>
  </si>
  <si>
    <t>2유형_v1</t>
  </si>
  <si>
    <t>Cuddy 등의 연구를 기반으로 한 온화함, 동정, 소극적 경멸, 적극적 조성, 능력 칭찬, 질투에 대한 문장 분석.</t>
  </si>
  <si>
    <t>고 온화함 저 저 동정 소극적 위해 경멸 적극적 조성 적극적 위해 능력 칭찬 소극적 조성 질투 고 (Cuddy et al., 2007 참고해 작성)</t>
  </si>
  <si>
    <t>운전자 둘의 게임 성과표 분석 결과 : 운전자 1의 오른쪽, 왼쪽 움직임 및 운전자 2의 오른쪽 움직임.</t>
  </si>
  <si>
    <t>운전자 1 쪽 원 오른쪽 1 -1 왼쪽 운전자 2 1 -1 오른쪽 -1 1 운전 게임의 성과표 -1 1</t>
  </si>
  <si>
    <t>XI ky는 전자기파의 진행과 관련된 Z 방향의 전기장 E와 자기장 B의 존재를 묘사하는 내용.</t>
  </si>
  <si>
    <t>XI ky 전자기파 진행 Z 전기장 E B 자기장 전자기파의 진행 방향</t>
  </si>
  <si>
    <t>20년과 21년 동안, 대면, 원격, 온라인 소통 지표의 변화와 공급자 조사, 평가, 주문, 재주문에 대한 데이터 변화를 운용.</t>
  </si>
  <si>
    <t>대면 소통 원격 소통 온라인 소통 20년 21년 21년 8% 28 11% 30 31 31 46 24 35 32 34 37 공급자 조사 구매 단계별 소통 방법(11개국) 20년 21년 21년 8 2월 11월 23 32 32 50 35 27 34 33 34 공급자 평가 20년 21년 8월 2 19 43 32 31 21년 11 32 32 38 36 주문 37 20년 21년 21년 8 2 11% 16 43 41 30 33 37 재주문 29 33 38</t>
  </si>
  <si>
    <t>위 문자열은 구조나 연결성이 없는 숫자와 연도 시리즈.</t>
  </si>
  <si>
    <t>38 43 47 51 56 61 64 67 70 2010 2011 2012 2013 2014 2015 2016 2017 2018 77 2019</t>
  </si>
  <si>
    <t>밤 동안 90~120분의 수면 사이클을 통해 휴면 단계와 R.E.M. 단계를 반복함</t>
  </si>
  <si>
    <t>Awake Sleep Stages REM 2 3 NREM 1 2 G 3 Hours of night 5 6 90∼120분 수면 사이클 반복 7</t>
  </si>
  <si>
    <t>남자아이와 여자아이의 연령에 따른 1차 성장기와 2차 성장기의 연간 성장 속도 변화</t>
  </si>
  <si>
    <t>연간 성장 속도(m/년) 24 20 16 12 8 4 0 T 02 1차성장기 2차성장기 4 6 8 10 12 14 16 18 - 남자아이 • 여자아이 20 연령</t>
  </si>
  <si>
    <t>2015년부터 2019년까지 공공도서관 수가 계속 증가하는 통계.</t>
  </si>
  <si>
    <t>1000 800 600 400 200 0 725 978 232 2015 21 758 계 지자체 교육청 사립 1010 232 2016 21 791 1042 231 2017 공공도서관 현황. 20 840 1096 233 2018 23 876 1134 234 2019 24</t>
  </si>
  <si>
    <t>과제 난이도, 전문성, 자신감 등과 연관된 업무에 대한 감정 상태 변화</t>
  </si>
  <si>
    <t>과제와 실력의 함수관계 높음 업무 난이도 낮음 불안 걱정 무관심 각성 권태 전문성 몰입 자신감 느긋함 높음</t>
  </si>
  <si>
    <t>2016년 구글 트렌드 검색량, 도널드 트럼프, 힐러리 클린턴 비교 화면.</t>
  </si>
  <si>
    <t>سلسل 100 75 50 25- 2016, 9, 1 2016. 9. 25 구글 트렌드의 검색량 비교 화면 도널드 트럼프 2016. 10. 19 힐러리 클린턴</t>
  </si>
  <si>
    <t>사람들의 소통에서 태도, 논리, 표정, 목소리의 중요성 비율 표현.</t>
  </si>
  <si>
    <t>태도 20% 논리 7% 표정 35% 목소리 38%</t>
  </si>
  <si>
    <t>서울시 내 학생들의 지역별 거주 현황</t>
  </si>
  <si>
    <t>강남 강동 관악 광진 구로 길음 노량진 노원 동작 마곡 마포 목동 반포 서대문 서초 성동 성북 송파 여의도 용산 은평 이촌 잠실 종로 중구 중랑 한남 흑석 · 서울 출신 학생의 지역구 현황</t>
  </si>
  <si>
    <t>15세 ~ 74세 연령대 인구 숫자가 1960년부터 2050년까지 시간 경과에 따라 변화.</t>
  </si>
  <si>
    <t>15~64세 15~74세 13,698 23,717 17,540 29,701 33,702 37,596 36,209 42,009 41,608 37,358 33,947 37,006 28,649 32,080 24,487 (천명) 1960 1970 1980 1990 2000 2010 2016 2020 2030 2040 2050</t>
  </si>
  <si>
    <t>이것은 1988년부터 2002년까지의 달러 단위 금액 변동 추이를 나타낸다.</t>
  </si>
  <si>
    <t>(단위 : 달러) 4000,00 3500,00 3000,00 2500,00 2000,00 1500,00 1000,00 500,00 0.00 1988 1989 1990 1991 1992 1993 1994 1995 1996 1997 1998 1999 2000 2001 2002</t>
  </si>
  <si>
    <t>나이에 따른 지능 발달 곡선 변화에 대한 연구 결과.</t>
  </si>
  <si>
    <t>평균 지능 0 4 8 12 지능의 발달 곡선 16 20 24 28 32 나이 36</t>
  </si>
  <si>
    <t>운동 시작 전 인슐린 주입이 혈당 관리에 도움이 되는 운동 완료 후 상황</t>
  </si>
  <si>
    <t>O 운동시작 인슐린 혈당 운동완료</t>
  </si>
  <si>
    <t>부업자 수 추이 그림은 2016년부터 2021년까지 부업자 수의 변화를 보여준다.</t>
  </si>
  <si>
    <t>그림 6 부업자 수 추이 60만명 55만 명 50만명 45만 명 40만 명 35만 명 45만 명 2016 주 : 2021년 7월 기준 자료: 통계청, 추경호 의원 46만 명 2017 44만 명 2018 52만명 2019 47만명 2020 56만 명 2021</t>
  </si>
  <si>
    <t>학습 후 짧은 시간 동안 정보 망각률 증가: 10분 후 제한, 일일 70% 율, 월간 80% 율</t>
  </si>
  <si>
    <t>기억량 100 80 60 40 20 0 10분 학습 후 10분 후부터 망각 하루만 지나도 70% 이상 망각 1일 1주 한 달이 지나면 80% 이상 망각 1개월 시간의 경과</t>
  </si>
  <si>
    <t>2019년 갤럽과 로이드선급재단의 세계 리스크 여론조사 결과, 지역별로 일상적 위험에 대한 걱정과 경험 지수가 다르게 측정됐음.</t>
  </si>
  <si>
    <t>30 52 22 +30 라틴아메리카 및 카리브해 48 18 남동아시아 +29 44 남유럽 +27 35 동유럽 +26 +26 33 Holyto 지역별 리스크 인식 차이 | 58 32 남아프리카 +24 42 18 북아프리카 +23 +23 47 24 중앙·서아프리카 43 20 tolyto +22 29 중앙아시아 +21 34 13 북서유럽 +20 21 중동 매우 걱정함 실제 경험했음 차이 : '매우 걱정함'에서 '실제 경험했음'을 차감한 수치 +15 출처: 2019년 갤럽과 로이드선급재단의 세계 리스크 여론조사(wrp.Irfoundation.org.uk) 45 지역별 걱정 지수와 경험 지수. 7가지 일상적 위험에 대한 걱정과 경험의 정도를 측정(100점 만점). 30 동아프리카 +14 34 20 +13 29 16 호주 및 뉴질랜드</t>
  </si>
  <si>
    <t>배경 빛의 세기에 따라 변화하는 방전율의 수치 표현</t>
  </si>
  <si>
    <t>방전율(Hz) 300 250 200 150 100 50 .01 다양한 배경 빛의 세기에 따른 방전율 .1 E!2| Af|7|(cd/m2) 10 100</t>
  </si>
  <si>
    <t>세계 연간 사건 발생률의 1455년부터 2105년까지의 시간대별 추이.</t>
  </si>
  <si>
    <t>사건/연간/10억 명당(세계) 20 18 16 14 12 10 8 6 4 2 0 1455 1505 1555 1605 1655 MA 1705 1755 1805 1855 1905 1955 2005 2055 2105 연도</t>
  </si>
  <si>
    <t>"OECD 국가들에서 1990년부터 2012년까지 근무시간당 GDP와 개인당 근무시간의 관계 분석 결과"</t>
  </si>
  <si>
    <t>근무시간 길이와 생산성의 관계 (OECD 국가들, 1990~2012) 근무시간당 GDP (USS, 2005 PP) 80 70- 60 50 40 30 20 10 ㅇ 1200 1400 1600 1800 2000 1인당 근무시간 2200 gsgs 2400 2600 2800</t>
  </si>
  <si>
    <t>가격 변동에 따른 수요량 감소 및 증가 패턴 표현</t>
  </si>
  <si>
    <t>가격(원) 2,000 1,500 1,000 500 0 수요량 감소 5 10 15 수요량 증가 20 수량(개)</t>
  </si>
  <si>
    <t>한글 교육을 받지 않은 자녀들에 대한 부모들의 원인 분석 결과입니다.</t>
  </si>
  <si>
    <t>27.7% 아이가 스스로 터득해서 27.1% 초등학교에 들어가면 배울 것이라서 18.1% 아이가 원하지 않아서 8.4% 한글을 가르칠 시간·경제적 여건 이 되지 않아서 (한글미교육자녀, n=155) 8.4% 이미 예전에 한글을 가르쳐서 10.3% 기타</t>
  </si>
  <si>
    <t>미취학 아동 대상 한글 교육 설문 결과, 교육 수행 비율 84.5%, 미수행 비율 15.5% (교육부, 2018)</t>
  </si>
  <si>
    <t>자녀가 미취학 아동이지만, 한글 교육을 하고 있는가? 아니오 15.5% 예 84.5% (n=1,000) 표 1_미취학 아동의 한글 교육에 대한 설문 조사 결과(출처: 교육부, 2018)</t>
  </si>
  <si>
    <t>그림 6-5는 단일 가격 상황에서 회사의 이익, 판매량, 개당 원가, 그리고 가격에 관한 내용을 포함하고 있습니다.</t>
  </si>
  <si>
    <t>그림 6-5 단일 가격일 때 회사가 거두는 이익 회사의 판매량 판매량 개당 원가 회사의 이익 가격 가격</t>
  </si>
  <si>
    <t>애플, 마이크로소프트, 아마존, 알파벳, 메타 플랫폼, 삼성전자 시가총액 변동 표.</t>
  </si>
  <si>
    <t>• Apple Inc Market Cap • Micorosoft Corp Market Cap Amazon.com Inc Market Cap • Alphabet Inc Market Cap • Meta Platforms Inc Market Cap • Samsung Electronics Co Ltd Market Cap 2012 2014 2016 2018 w و سوچ 2020 wering 3.00T 2.839T 2022 2.329T 2.00T 1.856T 1.645T 1.00T ww923.27B 392,28B 0.00</t>
  </si>
  <si>
    <t>크림과 솔드아웃 언급 추이를 보여주는 2019년 1분기부터 2021년 2분기까지의 통계 데이터 차트.</t>
  </si>
  <si>
    <t>&lt;'크림', '솔드아웃' 언급 추이&gt; 2019년 1분기 2019년 2분기 2019년 3분기 2019년 4분기 2020년 1분기 2020년 2분기 2020년 3분기 2020년 4분기 2021년 1분기 2021년 2분기 0 크림 솔드아웃 100 200 300 출처 생활변화관측소, 블로그+커뮤니티, 2019.01.01~2021.06.30 400 500</t>
  </si>
  <si>
    <t>중앙은행들이 범유행 감염병 대응 지원을 위해 대규모 채권 매입에 나선 사실.</t>
  </si>
  <si>
    <t>정부의 범유행 감염병 대응을 지원하기 위해 대규모 채권 매입에 나선 중앙은행들 1조 달러 6 5 4 3 2 1 0 -1 연방준비제도 영국은행 □ 유럽중앙은행 E 캐나다행 □ 일본은행 0000 2008 2009 2010 2011 2012 2013 2014 2015 2016 2017 2018 2019 2020 주석: 현지 통화에서 환산한 수치. 출처: Bloomberg, https://www.bloomberg.com/graphics/2021-coronavirus-global-debt.</t>
  </si>
  <si>
    <t>f는 가치 평가의 기준, 가격은 그 가치의 표현, 안전마진은 가격 편차에 대한 보호 수단.</t>
  </si>
  <si>
    <t>f 가치 가격 안전마진 가치 가격 안전마진</t>
  </si>
  <si>
    <t>고조선 초기에 만들어진 요령성 하가점하층문화의 채색질그릇 한 Cop 관한 내용</t>
  </si>
  <si>
    <t>고조선 초기의 채색질그릇(요령성 하가점하층문화) 한 Cop</t>
  </si>
  <si>
    <t>건테가 포함된 문장의 내용 요약 작업을 위한 추가 정보 필요.</t>
  </si>
  <si>
    <t>건테</t>
  </si>
  <si>
    <t>성장과 하나님에 집중, 외로움과 고통 경험, 문제 발생 후 잠재적 성공, 외로움 수준과 새로운 장벽 찾기.</t>
  </si>
  <si>
    <t>성장 하나님께 집중 3. 성장함 말씀에 순종 하나님의 일하심 | 외로움과 고통 외로움의 패턴 1. 문제 발생 일시적 성공 2. 홀로됨 의미 찾기 [그림2] 홀로됨과 성장의 바퀴 새로운 장벽 홀로됨 수준</t>
  </si>
  <si>
    <t>임신 중 필요한 아이템과 관리법에 대한 정보 제공</t>
  </si>
  <si>
    <t>10 @ 75 COCONUT OIL 천연소화제 TUMS 천연성분인 TUMS는 일종의 제산제로 임신 중에 걱 정 없이 먹기 좋아요. 국내 오프라인 판매처는 없지만 인터넷에서 구매할 수 있어요 바디필로우 부른 배 때문에 자기 힘들 때 도움이 되는 아이템이에 요. 얼마나 쓴다고 사냐고요? 하루를 자도 푹 자야죠! 나중에 수유쿠션으로 쓸 수도 있으니 잠자리가 힘들 다면 장만해보세요 임산부속옷 임신 후기에는 급속도로 배가 나오고 가슴이 커지니 배를 뒤덮는 팬티와 임산부용 브래지어를 구매하는 게 좋아요 가슴에 너무 꼭 맞는 브래지어는 유선의 발 달을 막아 유선염을 일으킬 수 있거든요 산전복대 산전복대는 허리통증을 줄이는 데 효과적이에요. 배 밑과 허리를 받쳐 무거운 배를 지탱해주거든요 반면 산후복대는 산후 나온 배를 눌러주고 골반과 허리를 교정해주는 용도예요. 용도에 맞게 산전에는 산전복 대를 이용하는 게 좋아요. 코코넛오일 주로 튼살방지크림을 사는 경우가 많은데, 코코넛오 일을 추천하는 분도 많아요 간지러움을 잡아주고 튼 살생기는 것을 방지해 줄뿐더러 무엇보다 가격이 싸 거든요 코코넛 오일이 피부에 맞지 않는다면 호호바 오일도 좋아요.</t>
  </si>
  <si>
    <t>1995년부터 2000년까지 한국의 내외금리차, 원/달러 환율, 외채 변화 추이 분석 자료</t>
  </si>
  <si>
    <t>(9%p) 12 10 8 6 4 2 0 1995 내외금리차(좌) 그림 11.3 우리나라 환율, 외채와 내외금리차 원/달러 환율(우) 1996 1997 1998 주: 국고채(5년) 금리와 미국채(5) 금리의 차이, 월평균 자료: 한국은행, 블룸버그 외채(우) 1999 2000 (원, 억 달러) 1,800 1,600 1,400 1,200 1,000 800 600</t>
  </si>
  <si>
    <t>템플릿 가져오기, 새 페이지 생성, 휴지통 이용 과정 설명</t>
  </si>
  <si>
    <t>스 템플릿 0 가져오기 휴지통 + 새 페이지</t>
  </si>
  <si>
    <t>서울 공덕동과 주변의 건물, 아파트, 은행, 마트, 학교 등의 위치 정보.</t>
  </si>
  <si>
    <t>킥보 아크로빌 102 112 교회 림빌딩 삼성하이빌 우공팰리스 103 공덕SK 101 리더스뷰아파트 마포현대 아파트 염리동성당 공덕더샵 아파트 세븐일레븐 201 101 SK허브그린 오피스텔 101 공덕현대 아파트 202 공덕감리교회 서울특별시 여성능력개발원 에스앤유 피부과 신라스테이 406 405 공덕삼성 아파트 103 서울복지타운 105 101 AUT 공덕래미' 4차아파트 310 창강빌딩 ₩ NH농협은행 404 5 309 104 102 롯데캐슬 프레지던트아파트 102 308 공덕삼성1차 아파트 402 효성빌딩 3 글래드 국 421 공덕래미안 3차아파트 공덕오거리 GS25 에쓰오일 옆의 동물병원 306 302 ㅁ 40 리플빌딩 서울신용 공덕래미안3차 발명 보증빌딩 파네트 이요이스시 305 G 공덕역 이마트24- 303 ㅇ 아현동/ 주민센터 풍림VIP텔 오피스텔 301 /마포공덕파크 팰리스아파트 304 더건강한피티 프론트원 지방재정회관 마포제일빌딩 (7) 101 마포KCC 정상원 내과의 마포타운 스타벅스 서울공덕 초등학교 LG마포빌딩 한국사회 복지회관 507 만리재로 메트로디오빌 Q 스템 웰츠타워아파트 캠프 공화역 성 공덕역 101 서리원 마포현대하이엘 오피스텔 공덕푸르지오시티 오피스텔 105 마포전골목 위도빌딩 휴한의원 102 이마트 광남수사 뚜띠쿠치나 신공덕삼성래미안3차 공덕시장 정식도포스 오피스텔, 101채선당키친 마포대로(평지) 공덕푸르지오 펜트라우스아파트 103 104 THLOL! ㅂ CU 서울서부 지방검찰청 서울서부제일성결교회 지방법원 서부법조빌딩 금성원격교육 연수원 104 문산빌딩 101 104 마포공덕한화 꿈에그린아파트 비즈36센터 102 103 공덕코어 블레스하임 돌샘유치원 101 마포문화원 한영쉐르빌 신덕맨션 101 공덕아이파크 아파트 Too 125 106 103 신공덕삼성래미안 110 1차아파트 102 -145 107 A 세종파크 빌리지 서울성원교회 교육관 303 109 그랜드빌딩 113 2029 신공덕삼성래미안&gt; 3차아파트 305 104 BONTOP 빌딩 301 108 304 마인아파트 진성맨션 동국빌딩 블루마리 오피스텔 202 보성빌딩 한일빌딩 &lt;갑을명가시티1 오피스텔 명치약국 나루빌 101 공원기사식당 트랭킹 신성각 1 CU 나경빌 ₩ 203 하나은행 만리재로(경사지) 205 206 진애교회 208 배드민턴장 벨로하우스 오피스텔 대한노인회 서울시연합회 효창파크빌 마포빌 C 참가 로즈 백범김 효원연립 백범김 기념관 FB 명성빌라 효창베네스 아파트</t>
  </si>
  <si>
    <t>주택의 전체적인 공간 분배와 면적 계약에 관한 내용</t>
  </si>
  <si>
    <t>전용면적 공급면적 계약면적 주거공용면적 기타공용면적</t>
  </si>
  <si>
    <t>연결재무제표 기준 영업 실적 공개, 잠정치 이며 감사결과에 따라 변동 가능성, 경영기획팀 연락처 및 기업설명회 정보 제공.</t>
  </si>
  <si>
    <t>DART ROCI 매출액 ※ 동 정보는 잠정치로서 향후 확정치와는 다를 수 있음. 1. 연결실적내용 구분 영업이익 법인세비용 차감전계속 사업이익 당기순이익 지배기업 소 유주지분 순 이익 연결재무제표 기준 영업(잠정)실적(공정공시) 당해 실적 누계실적 당해 실적 누계실적 당해 실적 누계 실적 당해 실적 누계실적 당해 실적 누계실적 본문 2018.02.06 연결재무제표기준영업(잠정)실적(공정공시 첨부 첨부선택 + 2. 정보제공내역 당기실적 (Q4 '17) 852,522 3,631,633 102,238 284,492 82,799 국문 : (www.oci.co.kr) 영문(www.oci.co.kr/eng) ※ 관련공시 279,698 65,425 232,875 68,879 235, 135 행사명 (장소) 전기실적 (Q3 '17) 941,908 2,779,111 79,448 182,254 60,335 정보제공자 정보제공대상자 정보제공 예정 일시 출처: 금융감독원 전자공시시스템 196,899 41,922 167,450 42,307 166,256 전기대비 증감 전년동기실적 율(Z) (Q4 '16) -9.5 28.7 37.2 56.1 62.8 단위 649,776 2,736,686 2,716 132,509 -83,557 2018-01-29 기업설명회(IR) 개최(안내공시) -103,499 -52,357 219,408 -50,254 242,107 경영기획팀 (02-727-9376) : 백만원, 전년동기대 비증감률(%) 상기 실적과 관련된 자료는 2월 6일(화) 오후 당사 홈페이지에 게시할 예정입니다. 31.2 32.7 3,664.3 114.7 흑자전환 3. 연락처 (관련 부서/전화번호) 4. 기타 투자판단과 관련한 중요사항 상기 실적은 자체 결산 자료이므로, 향후 외부감사인의 감사결과에 따라 변동될 수 있습니 다. 흑자전환 흑자전환 6.1 경영기획팀 기관투자자, 애널리스트, 언론기관 등 공정공시 후 수시제공 기업설명회(IR) (신한 Way홀, 여의도 신한금융투자 지하 2 흑자전환 -2.9</t>
  </si>
  <si>
    <t>다섯 가지 원소인 목, 화, 토, 금, 수가 봄, 여름, 중재, 가을, 겨울 순으로 생기는 과정.</t>
  </si>
  <si>
    <t>木 목 봄 생生 火 화 여름 생生 水 생生 士 토 중재 생生 木 생生 金 생生 金금 가을 생生 생生 火 士 水 수 겨울 생生 생生 木 목 봄</t>
  </si>
  <si>
    <t>규모, 시간, 통제, 진입, 욕구 요소들이 사업 성공에 결정적 요인임.</t>
  </si>
  <si>
    <t>Scale 규모 고객의 규모는 어떤 수준인가? (0: 작다, 10: 크다) 10 Time 시간 시간과 수입이 분리되어 있는가? 자동화, 인적자원 고용, 내 시간을 쏟아 붓지 않아도 사업이 돌아가는가? (0: 일치, 10: 분리) 10 Control 통제 제품, 서비스, 가격, 마케팅 모든 과정에 통제권을 가졌는가? (0: 없음, 10: 있음) 10 LO 0 10 10 Enterance 진입 진입장벽이 쉬운가? 어려운가? (0: 쉽다. 10: 어렵다) Needs 욕구 나의 욕구에 충족하는가? 타인의 욕구에 헌신하는가? (0: 나의 욕구, 10: 타인의 욕구)</t>
  </si>
  <si>
    <t>대한민국임시정부의 이동 경로에 대한 노선 지명 목록</t>
  </si>
  <si>
    <t>대한민국임시정부의 이동경로 상하이 - 항저우 → 전장 → 창사 → 광저우 - ① 류저우 - 치장 충칭</t>
  </si>
  <si>
    <t>카드결제 대행업체 매출 집계자료, 홈택스 카드매출 자료 차이, 여신금융업법 등록 여부, 부가가치세 신고서 매출 신고 방식 관련 내용.</t>
  </si>
  <si>
    <t>카드결제 대행업체로부터 매출 집계자료를 받았는가? YES 신용카드매출 이렇게 집계하자 국세청 홈택스의 카드매출 자료와 다른가? YES 여신금융업법에 따라 등록한 업체가 아닌가? YES 부가가치세 신고서 '기타매출' 신고 NO YES NO NO 업체에 전화, 앱, 단말기를 이용해 자료 수취 부가가치세 신고서 '카드매출' 신고 부가가치세 신고서 '카드매출' 신고</t>
  </si>
  <si>
    <t>정부의 코로나19 대응, 디지털 혁신을 통한 우리나라 교육, 헬스케어, 금융업, 마케팅, 유통, 관광 등의 변화를 중심으로 한 문장</t>
  </si>
  <si>
    <t>큼 디지털 위협 작음 작음 코로나19 유틸리티 자동차 정부 대중교통 첨단 기술 관광 정보 통신 헬스케어 디지털 혁신 마케팅 금융업 교육 유통 코로나19 미디어 큼</t>
  </si>
  <si>
    <t>2001년부터 2008년까지의 금융위기에 이르는 기간 동안 실제 연결 경로 수 변화 추이.</t>
  </si>
  <si>
    <t>(%) 10 9 8 7 6 5 2001 2003 2004 주: 1) 네트워크(240개국)상 연결가능 경로수 대비 실제 연결수 자료: IMF(2011) 2002 2005 2006 금융위기 2007 2008</t>
  </si>
  <si>
    <t>음바페, 레반도프스키, 호날두, 메시 선수들의 90분당 득점 통계 비교</t>
  </si>
  <si>
    <t>0 분 당 페널티킥이 아닌 득점 90 0.8- 0.6- 0.4 0.4 0.6 음바페 레반도프스키 90분당 득점 0.8 • 호날두 메시 1.0</t>
  </si>
  <si>
    <t>2019년 운송 부문별 온실가스 배출 비율 분석 결과</t>
  </si>
  <si>
    <t>운송 부문 온실가스 배출량(2019) 선박 11% 항공 12% 철도 1% 기타 1% ㅇ 자동차 75%</t>
  </si>
  <si>
    <t>포도를 이용한 화이트와인, 레드와인 제조 과정 순서 설명</t>
  </si>
  <si>
    <t>포도 수확 포도 수확 - 병입 병입 으깨기 으깨기 여과 여과 1차 발효 압착 화이트와인 제조 과정 숙성 레드와인 제조 과정 숙성 압착 발효 앙금 분리 앙금 분리 2차 발효</t>
  </si>
  <si>
    <t>나열된 국가들은 모두 영어를 공용어로 사용하는 국가들임.</t>
  </si>
  <si>
    <t>라이베리아 나미비아 짐바브웨 홍콩 타이완 브루나이 싱가포르 동티모르 미크로네시아 팔라우 나우루 솔로몬제도 피지 오스트레일리아 마셜제도 키리바시 투발루 뉴질랜드 캐나다 미국 바하마 앤티가바부다 세인트키츠네비스 자메이카 벨리즈 바베이도스 세인트빈센트그레나딘 세인트루시아 그레나다 엘살바도르 에콰도르 도미니카 트리니다드토바고 가이아나 수리남</t>
  </si>
  <si>
    <t>기업의 생애주기를 시간 경과와 매출액 변동으로 설명하는 문장</t>
  </si>
  <si>
    <t>매출액 쇠퇴기 성숙기 도입기 성장기 시간</t>
  </si>
  <si>
    <t>아토피 피부염 유형과 알레르기 검사 가능성에 대한 설명</t>
  </si>
  <si>
    <t>알레르기 검사에서 문제가 없는 아토피피부염 (내인성) 알레르기를 동반한 아토피피부염 (외인성) 아토피피부염 증상이 없는 알레르기</t>
  </si>
  <si>
    <t>데이비드 앤드루 존 토비 네이선 제이컵 제러미 시어도어 벤 이름 소유의 그림 2라는 게임에서 성과가 떨어지는 팀 소개.</t>
  </si>
  <si>
    <t>데이비드 앤드루 존 토비 네이선 제이컵 제러미 시어도어 벤 그림 2. 영리하지 못한 팀(복제인간 팀)</t>
  </si>
  <si>
    <t>에빙하우스 망각곡선은 시간 흐름에 따른 기억량 감소를 보여준다.</t>
  </si>
  <si>
    <t>에빙하우스 망각곡선(시간의 흐름에 따라 남아 있는 기억량] (%) 1001 50 0 20=58.2% 1시간=44.2% 9시간=35.8% 1일=33.7% 2일=27.8% - 6일=25.4% 31 days=21.1% 시간</t>
  </si>
  <si>
    <t>무인 카페, 밀키트 전문점, 아이스크림 할인점 등 다양한 무인 사업에 관한 투자 시간과 비용 정보.</t>
  </si>
  <si>
    <t>많음 적음 투자시간 투자비용 적음 무인 카페 밀키트 전문점 무인 아이스크림 할인점 무인 반찬가게 무인 정육점 무인 문구점 무인 세차장 무인 스터디카페 코인빨래방 많음</t>
  </si>
  <si>
    <t>서울 압구정 및 청담 지역의 건물 및 은행, 학교, 공원, 병원, 상점, 교회 소개.</t>
  </si>
  <si>
    <t>ww273 위트 오면 리버시티 수상스키장 미성2 갈풍덕분 목소빌딩 신사공원 미성1 신사중 현대11 현대고 현대12 신현대 신사동 주민센터 현대9 우리은행 친구초등학교 현대1-2 WORDS 현대10 현대14 현대13 현대새서울 주유소 현대5 현대백화점 슬 원주고 압구정동교회 다슬빌딩 입국 현대 67 CGV 농협은행 D 워너비 성형외과의원 국민은행 현대4 압구정동 주민센터 현대6-7 압구정 초등학교 우리은행 토미어파트 세이 천주교 압구정동교회 압구정 현대8 한양4 압구정중 FL 신구중 미병원 현대3 폭스바 강남전시장 성수대교남단 압구정출소 교차로 산봉면옥 압구정 하이츠파크 도산공원 서거리 도산공원 기업은행 0 나누리병원 입구성 찬양경로당 국민은행 마켓오 MISHA 압구정로데오거리 CGV 영동119 안전센터 로즈힙 한양1 TUM 한아름아파트 한양3 정상가시장 한양2 한양8 va SC제일은행 최동 사거리 60 일지아트홀 더채플앳청담 한양5 o Kitar ROAD 유대 청담현대 2차어디트 보관 한양7 청담고등학교 효성빌라 청담동거리 만들려서울 더청담 청담중 명봉고등학교 한강 리버테라스 E 청담동 명품거리 휴먼스타빌</t>
  </si>
  <si>
    <t>"2013년부터 2019년까지 6월까지의 시간 동안 증가하는 개체 수 추이 표현"</t>
  </si>
  <si>
    <t>(단위: 개) 2,000 0 17 44 98 216 487 772 1,020 2013.12. 2014.12, 2015.12. 2016.12. 2017.12. 2018.12. 2019.6.</t>
  </si>
  <si>
    <t>고령화와 저금리 환경 변화에 따른 안전자산에서 투자자산으로의 소득 중심 전환</t>
  </si>
  <si>
    <t>목돈 중심 OLD 안전자산 고령화 저금리 투자환경 변화 소득 중심 NEW 투자자산</t>
  </si>
  <si>
    <t>세포 내 포도당 부족이 인슐린 저항성과 혈당 증가를 유발하는 과정</t>
  </si>
  <si>
    <t>세포 내 포도당 결핍 피로감, 배고픔 세포의 인슐린 저항성 더욱 강화 인슐린 분비 더욱 촉진 음식 섭취 인슐린 저항성 고혈당 지속 혈당 ↑ 인슐린 분비 세포에서 인슐린에 저항</t>
  </si>
  <si>
    <t>서울시내 구별 물품 수량 - 기타, 금천구, 마포구, 강남구, 서초구, 송파구, 영등포구.</t>
  </si>
  <si>
    <t>기타 (6만 7,961개) 금천구 (8,090개) 마포구 (7,9467H) 강남구 (2만 5,868개) 서초구 (1만 1,437개) 송파구(8,621개) 영등포구 (9,821개)</t>
  </si>
  <si>
    <t>19년 강력한 멘탈과 커뮤니케이션 학습, 효과적인 논리 전달, 13년 직장 생활 경험 보유 가 강조된 문장입니다.</t>
  </si>
  <si>
    <t>19 강력한 멘탈 보유! 커뮤라이제이션을 배우면? 2 효과적인 논리 전달! 13 직장 생활의 달인!</t>
  </si>
  <si>
    <t>2019년에서 2021년까지 분기별 오피스, 소규모 상가, 중대형 상가의 점수 변화 추이.</t>
  </si>
  <si>
    <t>1.83 1.43 1.36 1.37 2019년 3분기 2.10 1.76 1.65 1.43 2019년 4분기 오피스 1.59 666 1.17 2020년 1분기 1.33 200 00 1.09 2020년 2분기 집합 상가 1.32 1.08 2020년 3분기 1.64 - 중대형 상가 1.21 2020년 4분기 2.04 1.69 1.48 1.38 2021년 1분기 소규모 상가 2.15 1.78 1.75 1.56 2021년 2분기</t>
  </si>
  <si>
    <t>이 책은 필수 기초패턴 100가지를 선별하여 뜻과 설명, 네이티브 발음 음성파일을 제공하며, 각 패턴의 다양한 활용법을 예문들을 통해 설명하는 구성이다.</t>
  </si>
  <si>
    <t>이 책의 구성과 특징 1. 패턴 네이티브가 초등학교 때까지 외우는 필수 기초패턴 100가지를 엄선해 정확한 뜻과 함께 알려줘요. 3. 패턴 설명. 짤막한 설명만으로는 알기 힘든 정확한 쓰임새와 뉘앙스 세리나 선생님 특유의 부드럽고 친절한 설명으로 알기 쉽고 정확하게 배워봐요. 2. 네이티브 발음 음성파일 그날 공부할 패턴과 예문, 대화까지 네이티브의 음성 으로 들어볼 수 있도록 QR 코드를 제공해요. MP3 무료 다운로드 https://blog.naver.com/kbpublishing Can I ha ~을 줄래? ~? 해외여행 갈 때를 대비해서 영어를 배우시는 분들이 많은데요. 그런 분들에게 가장 유용한 패턴입니다. 무언가를 요청하는 가장 기본적인 형태의 패턴 'Can I have ? 하나만 기억하면 언제 어디서든 필요한 것을 달라고 할 수 있어요. 식당에서 주문을 하거나 극장에서 표를 살 때, 쇼핑할 때 등 이 패턴을 사용할 기회는 너무나도 많습니다. 이 패턴 뒤에 명사를 넣으면 쉽게 문장을 만들 수 있어요. 좀 더 정중하게 표현 하고 싶다면 모든 문장을 예의 바르게 만들어주는 마법의 단어 please를 넣어 주세요. 1. Can I have a bit of milk? 우유를 조금 줄래? 1. Can I have 우유를 조금 줄 I have an orange juice? 주시겠어요? lave a discount on this. please? 수 있을까요? ove the wifi password. please? 알려주시겠어요? 2. Can I hav have two tickets to the 9 o'clock show? 오렌지 주스 티켓두장주시겠어요? 10 영어가 나오는 100 4. 예문 네이티브가 실생활에서 많이 쓰는 예문들을 통해 패턴의 다양한 활용법을 알아봐요.</t>
  </si>
  <si>
    <t>결단 후의 고민, 걱정 극복과 하나님의 도움, 미래 기대에 대한 글</t>
  </si>
  <si>
    <t>Q all 큰 결단을 했군요! 큰일을 준비하기 위해서는 언제나 가장 먼저 큰 결단이 필요하지요. 그 결단 가운데 하나님 이 함께하시기를 축복합니다. 큰 결단을 내린 후에는 뒤돌아보지 말고 주님이 행하실 일을 기대하며 나아가면 좋겠습니다. 큰 결단 후에는 미련과 후회라는 괴물이 나를 괴롭히기 마련이거든요. 계속 뒤를 돌아보게 만들고 과거를 바라보게 만들죠. 그 녀석을 외면하려고 세상 사람들은 앞만 보고 달립니다. 그런데 앞을 봐도 길이 없는 건 매한가지입니다. 그럼 내일 일에 대한 염려와 걱정이라는 또 다른 괴물을 만나게 됩니다. 바로 그럴 때 더 이상 길을 보지 말고 눈을 들어 주님을 바라보면 좋겠습니다. 주님이 길이시 기 때문이죠. 주의 말씀을 의지하여 내딛는 한 발 한 걸음은 곧 새로운 길을 만들어냅니다. 00 형제 안에 계신 주님이 길을 내실 겁니다. 내 안에 하나님을 사랑하는 마음이 있고, 그분 의 기쁨이 되길 원하는 마음이 있다면 무엇이든 시도하고 배우고 도전해보세요. 당장 그 일 을 통해 어떤 결과를 만들어야 한다는 조급한 마음은 내려놓고 그냥 최선을 다해보세요. 그 리고 하나님의 일하심을 기대해보세요. 그럼 훗날 오늘의 결단으로부터 하나님이 OO형제 삶 가운데 내신 새로운 길을 그리고 우리 삶의 way maker가 되시는 하나님을 기쁘게 간증 할 날이 올 겁니다. 그날을 기대하며 미리 감사하며 나아갑시다. ^^ |||</t>
  </si>
  <si>
    <t>뭐냥? 3 으아아아~의 문장 설명 가능성 부족, 명확한 정보 제공 불가능.</t>
  </si>
  <si>
    <t>뭐냥? 3 으아아아~</t>
  </si>
  <si>
    <t>감정 표출의 부정적 방식들과 공격적 행동들에 대한 목록</t>
  </si>
  <si>
    <t>욱하고 짜증 내기 묵살하기 과민 반응 보이기 비난하기 자기 공격(신체적, 언어적) 때리고 싸우기 좌절 축적 못되고 무례하게 굴기 비방하고 창피 주기 떼쓰고 소리 지르기 깨물고 집어던지기 비아냥대고 욕하기</t>
  </si>
  <si>
    <t>2유형_v2</t>
  </si>
  <si>
    <t>"Cuddy et al., 2007 연구 결과 동정, 적극성, 능력 경멸, 칭찬, 질투 소극적 조성 관련"</t>
  </si>
  <si>
    <t>운전자 1과 운전자 2의 운전 게임 성과표 내용 분석결과</t>
  </si>
  <si>
    <t>XI ky는 전자기파 진행, Z는 전기장 E와 자기장 B, 전자기파 진행의 방향 지시.</t>
  </si>
  <si>
    <t>2020년 대비 2021년 온라인 소통 증가 세, 구매 단계별 소통 방법 변화, 공급자 평가 주문 재주문 비율 상승.</t>
  </si>
  <si>
    <t>이 숫자들은 연도와 온도를 나타내며 숫자의 증가는 시간의 흐름을 의미한다.</t>
  </si>
  <si>
    <t>밤 시간 동안 90~120분 간격의 수면 사이클과 REM, NREM 1, 2, G, 3 수면 단계의 반복.</t>
  </si>
  <si>
    <t>성장 속도 연간 표에 따른 남자아이 여자아이의 1차, 2차 성장기 차이 정보</t>
  </si>
  <si>
    <t>2015년부터 2019년까지 공공도서관 양적 현황 강인 급증 추세 지자체 교육청 사립 포함 데이터 포함</t>
  </si>
  <si>
    <t>과제 난이도 전문성 자신감 함수관계 주체 불안 무관심 느긋함 권태 몰입 각성</t>
  </si>
  <si>
    <t>2016년 9월 1일부터 25일까지 구글 트렌드 검색량 도널드 트럼프 힐러리 클린턴 비교 화면</t>
  </si>
  <si>
    <t>표정과 목소리는 태도와 논리보다 소통에 더 큰 비중을 차지한다.</t>
  </si>
  <si>
    <t>서울 출신 학생 지역구 분포 현황: 강남, 강동, 관악, 광진, 구로, 길음, 노량진, 노원, 동작, 마곡, 마포, 목동, 반포, 서대문, 서초, 성동, 성북, 송파, 여의도, 용산, 은평, 이촌, 잠실, 종로, 중구, 중랑, 한남, 흑석.</t>
  </si>
  <si>
    <t>15~74세 인구 수는 1960년 13,698천명에서 2050년 예상치는 24,487천명이다.</t>
  </si>
  <si>
    <t>1988년부터 2002년까지 달러 단위의 금액 변동 추이 정보</t>
  </si>
  <si>
    <t>지능 발달 곡선은 평균 지능이 나이 0부터 36까지 변화를 보여준다.</t>
  </si>
  <si>
    <t>운동 시작 전 인슐린 주입 후 혈당 관리는 운동 완료 시점에 이루어집니다.</t>
  </si>
  <si>
    <t>2016년부터 2021년까지의 부업자 수 추이는 통계청과 추경호 의원의 자료 기준.</t>
  </si>
  <si>
    <t>학습 후 10분 망각 시작, 하루 지난 후 70% 망각, 1달 후 80% 이상 망각 현상 발생.</t>
  </si>
  <si>
    <t>2019년 갤럽과 로이드선급재단 조사 결과, 지역별 리스크 인식 차이 차트 표출, 매우 걱정 지수와 실제 경험 지수 포함.</t>
  </si>
  <si>
    <t>배경 빛 세기 증가에 따른 방전율(Hz) 감소 추세 확인 가능.</t>
  </si>
  <si>
    <t>세계 사건 연도별 변화를 보여주는 1455년부터 2105년까지의 연간 10억 명당 발생 횟수 차트</t>
  </si>
  <si>
    <t>OECD 국가들 근무시간과 1인당 GDP 관계 1990부터 2012까지 분석</t>
  </si>
  <si>
    <t>수요량 감소 시 가격 증가 임을 보여주는 그래프 정보</t>
  </si>
  <si>
    <t>아이들의 한글 미교육 원인은 스스로 터득 27.7%, 초등학교 학습 예정 27.1%, 아이의 반대 18.1%, 시간·경제적 여건 부족 8.4%, 예전 학습 8.4%, 그 외 10.3%입니다.</t>
  </si>
  <si>
    <t>미취학 아동 한글 교육 설문조사 결과 84.5% 찬성 15.5% 반대 (출처: 교육부, 2018)</t>
  </si>
  <si>
    <t>그림 6-5는 단일 가격 상황에서 회사 이익원가 판매량 가격 관계 보여준다.</t>
  </si>
  <si>
    <t>2012년부터 2022년까지 Apple, Microsoft, Amazon, Alphabet, Meta Platforms, Samsung Electronics 시가 총액 변화.</t>
  </si>
  <si>
    <t>크림 솔드아웃 언급 횟수는 2019년부터 2021년까지 증가 추세를 보임.</t>
  </si>
  <si>
    <t>중앙은행 감염병 대응 지원 대규모 채권 매입 1조 달러 연방준비제도 영국은행 유럽중앙은행 캐나다행 일본은행 환산 수치 출처 Bloomberg 통화.</t>
  </si>
  <si>
    <t>가치 가격과 안전마진은 투자 결정 시 고려사항들로, 가치가 가격보다 높을 때 안전마진이 생깁니다.</t>
  </si>
  <si>
    <t>고조선 초기 채색질그릇은 요령성 하가점하층문화 출품품이다.</t>
  </si>
  <si>
    <t>건테를 사용한 명사 조합, 객관적 사실 중심 설명, 쉼표 불필요, 단어 제한 15개.</t>
  </si>
  <si>
    <t>자료수집 분석 연구계획안 작성 중간보고서 최종보고서 발간 과정에서 전문가 간담회 자문회의 로 문헌 연구 전문가 참여 과제 논의 이루어짐.</t>
  </si>
  <si>
    <t>자료수집 및 분석 연구계획안 작성 전문가 구성 및 1차 간담회 자문위원 구성 및 자문회의 실시 중간보고서 작성 및 평가 2차, 3차 간담회 운영 최종보고서 작성 ↓ 보고서 발간 ● 문헌자료 수집 및 분석 연구계획서 작성 IRB 심사 및 승인(면제) • 장애계, ESG, 기후위기 대응과 관련한 전문가가 참여하는 간담회를 통해 현안, 향후 과제 등 논의(1차) ▶ 장애계, 기후위기 대응, ESG경영과 관련한 선행 연구자 또는 전문가로 자문위원 구성하고 자문회의 2회 개최 ● 문헌연구, 1차 간담회 실시, 1차 자문회의 실시 후 결 과를 반영하여 중간보고서 작성 및 평가 장애계, ESG, 기후위기 대응과 관련한 전문가가 참여 하는 간담회를 통해 현안, 향후 과제 등 논의(2,3차) ● 보고서 초안에 대한 최종평가 실시 * 최종심의 및 최종보고서 발간</t>
  </si>
  <si>
    <t>서울시 2050 온실가스감축계획 단계별 작업 결과 제출 시민 참여 연구기관 학계 시민단체 운영 과정 포함</t>
  </si>
  <si>
    <t>C40에 제출 (2020.12) 시민 (대토론회 등) 전략발표 (2020.7) 기후행동포럼 • 연구기관, 학계 •시민단체 등 운영 (2019.11~2020.5) 서울연구원 의견수렴 (2020.8-11) 정책제안 (2020.5) 서울시 2050 온실가스감축계획 그린뉴딜 추진을 통한 2050 온실가스 감축전략 Deadline 2020 과제 연구 (2019.9-2020.6) 기후위기 대응 TF (2020.3-2020.11) • 기후환경본부장 • 실·본부·국 • 자문단 심의의결 (2020.12) 계획(안)자문·과제제안 (2020.3-11) 1차(20.2) 2차(20.6) 기후변화대책위원회 거버넌스 • 녹색서울시민위원회 • 에너지정책위원회 . 시민 설문 조사</t>
  </si>
  <si>
    <t>재택 의료 코디네이션, 방문 간호 정기 순회, 주택 생활 지원, 고령자 클럽 조직, 그룹홈 확장 계획.</t>
  </si>
  <si>
    <t>• 재택의료 등 (1열 당 17-29명 분) • 방문간호 (1일 당 28-49명 분) 상담업무나 서비스 의 코디네이트를 실시합니다. 지역포괄지원센터, 케어 매니저 ※ 지역포괄 케어는 인구 1만 명 정도의 중학교구를 단 위로 상정 의료 2025년의 지역포괄 케어의 모습 자택 케어 부족 거주지 고령자 주택 생활 지원, 개호 예방 방문 개호, 간호 노인 클럽, 자치회, 개호 예방, 생활 지원 ※ 숫자는 현상은 2011년 목표는 2025년으로 인구는 1만 명의 경우 ※ 출처: 후생노동성 자료 개호 ● 개호 인재 (207-356-3759) BOO DD 그룹홈 (16→37명 분) • 소규모 다기능 (0.25-2 • 데이 서비스 등 ㆍ 24시간 대응의 정기 순회, 상시 대응 서비 스(하루 15명 분)</t>
  </si>
  <si>
    <t>2011년부터 2020년까지 여객회전량과 화물회전량 감소 트렌드 관찰 및 2020년 가장 낮은 수치 기록.</t>
  </si>
  <si>
    <t>억명.km 40000 35000 30000 25000 20000 15000 10000 5000 이 여객회전량 30983.9 35349.2 19251.5 IMITTEN IMMINE 2011 2012 2013 2014 2015 2016 2017 2018 2019 2020 % ■ 여객회전량(총계 철도부문 도로부문 항공부문 수로부문 20 10 0 -10 억톤km 250000 -40 -50 200000 -20 100000 -30 150000 50000 D 화물회전량 159323.21 202210.9 2011 2012 2013 2014 2015 2016 2017 2018 2019 2020 화물회전량(총계) 도로부문 수로부문(해운 포함) | 철도부문 항공부문 파이프라인부문 % 14.0 12.0 10.0 8.0 6.0 4.0 2.0 0.0 -2.0 -4.0 -6.0</t>
  </si>
  <si>
    <t>E 병원 그룹홈 시설의 재가 인간관계 및 생활환경 이행 과정에는 월 2회 이상의 정기 방문, 장애인 복지 서비스 사업소, 의료기관, 행정기관, 민생위원과의 연락 및 조정이 포함되어있다.</t>
  </si>
  <si>
    <t>www *** 시설 그룹홈 E 병원 www 지역으로 이행 재가 인간관계 생활환경 계약절차 수시로 방문전화 포 상담 요청 자립생활원조사업소 연락 및 조정 정기적 방문 월 2회 이상 장애인복지서비스 사업소, 의료기관, 행정기관, 민생위원</t>
  </si>
  <si>
    <t>단일 분석 단위와 다중 분석 단위로 이루어진 단일사례연구와 다중사례연구에 관한 정황 사례들.</t>
  </si>
  <si>
    <t>단일 분석 단위 다중 분석 단위 단일사례연구 정황 사례 정황 사례 다중분석단위 다중분석단위 다중사례연구 정황 사례 정황 사례 정황 사례 다중분석단위 다중분석단위 정황 사례 다중분석단위 다중분석단위 정황 사례 정황 사례 정황 사례 다중분석단위 다중분석단위 정황 사례 다중분석단위 다중분석단위</t>
  </si>
  <si>
    <t>지체장애인 A씨 CH 사례 분석 결과와 QABBA08800 FM 전환지원주택 발달장애인 사례 분석 결과 참조.</t>
  </si>
  <si>
    <t>주제기반분석 사례내분석: 각사례 지체장애인 (뇌병변장애) A씨 CH 사례 간 분석1: 지체장애와 발달장애 체험홈 질적사례연구의 사례 QABBA08800 FM 전환지원주택 입주자 발달장애인 사례 간 분석2: 체험홈과 자립생활주택 HW 자립생활주택</t>
  </si>
  <si>
    <t>프로젝트 효과 지표는 프로젝트 구현 전후와 프로젝트 외 요인에 따른 변화를 관찰한다.</t>
  </si>
  <si>
    <t>Indicators Changes brought about by the project (= project effects) Changes brought about by non- project factors Project implementation Pre-project implementation Situation actually observed (factual) Counterfactual Post-project implementation Time</t>
  </si>
  <si>
    <t>치료 방법 중 감각통합 언어 놀이심리 미술심리 인지학습 물리 작업 게임 음악 심리행동 예술 요리 독서 승마가 포함.</t>
  </si>
  <si>
    <t>감각통합치료 언어치료 놀이심리치료 미술심리치료 인지학습치료 물리치료 작업치료 게임치료 음악치료 심리행동치료 예술치료 요리 치료 ㅇ 독서치료 승마치료 40 50 60 70 80</t>
  </si>
  <si>
    <t>학생들 의견 31% 전혀 동의 않음, 16% 동의 안함, 11% 보통, 14% 동의, 28% 매우 동의.</t>
  </si>
  <si>
    <t>31% 16% 11% 14% 28% 학 ■ 전혀 그렇지 않다. 그렇지 않다 보통이다 그렇다. 매우 그렇다</t>
  </si>
  <si>
    <t>죄책감 수치심 우울 불안 상태와 스트레스 대처방식 외상후 성장에 대한 사전 사후 추후 변화량 측정 결과.</t>
  </si>
  <si>
    <t>120 100 80 60 40 20 0 사전 ■ 사후 ■ 추후 죄책감 74 43 39 수치심 81 33 27 우울 35 25 20 불안(상태) 56 51 45 스트레스대처방식 88 105 112 외상후성장 15 74 83</t>
  </si>
  <si>
    <t>사전과 사후의 죄책감 수치는 각각 74와 43, 추후는 39로 감소 추세를 보임. 스트레스 대처 방식은 61에서 104로 증가함을 나타냄. 외상 후 성장도 7에서 81로 상승함.</t>
  </si>
  <si>
    <t>120 100 80 60 40 20 0 사전 사후 추후 죄책감 74 43 39 LL 수치심 85 32 26 우울 30 11 딸 8 ㅂ 불안(상태) 스트레스대처방식 61 48 45 82 103 104 외상후성장 7 75 81</t>
  </si>
  <si>
    <t>죄책감, 수치심, 우울, 아들 불안 상태, 스트레스 대처방식, 외상후 성장에 대한 사후 추후 수치 변화 현황</t>
  </si>
  <si>
    <t>120 100 80 60 40 20 。 사전 사후 ■ 추후 죄책감 58 26 23 수치심 49 27 23 우울 27 5 5 아들 불안(상태) 56 50 40 스트레스대처방식 76 111 FI 외상후성장 14 107 49 57</t>
  </si>
  <si>
    <t>평생교육진흥 기본계획은 K-MOOC, 매치업 프로그램, 학점은행제 등 다양한 프로그램과 함께 소외계층을 지원한다.</t>
  </si>
  <si>
    <t>. . . 단절적 균형 . 평생교육진흥종 합계획 K-MOOC 국가장애인평생 교육진흥센터 매치업(Match 業프로그램 . 평생교육바우처 지원 제1차 평생교육 진흥종합계획 . 학점은행제 소외계층지원 사업 . 평생교육사역량 강화 평생교육예산 . 경로의존 . 평생교육추진과제 제2차 평생교육 진흥기본계획 . 완만한 변형 평생교육진흥 기본계획 대학중심평생 교육 사내대학설치 소외계층지원 대상자 변화 평생교육정책변화 제3차 평생교육 진흥기본계획 평생교육프로그램 제2차 증가 감소 증가 감소 증가 감소 영역 학력보완 성인문해 직업능력 인문교양 문화예술 시민참여 제3차 제4차 감소 감소 - 증가 가 가 증가 제4차 평생교육 진흥기본계획 | 1 증가 - I</t>
  </si>
  <si>
    <t>평생교육진흥기본계획 주제별 평생교육프로그램 변화는 완만한 변형에서 단절적 균형 경로의존 정책으로 전환</t>
  </si>
  <si>
    <t>평생교육진흥기본계획 주제별 평생교육프로그램 완만한 변형 단절적 균형 경로의존 평생교육정책 평생교육진흥기본계획 t+1 주제별 평생교육프로그램 변화</t>
  </si>
  <si>
    <t>미래 혁신 위해 세부 전공 구축, 특수교육 사회복지 연구 개발 기반 활성화 주력.</t>
  </si>
  <si>
    <t>미래 혁신 현행 중점 범주 세부 전공 분야 구축 다양화 • 특수교육 재활과학 사회복지 연구 개발 조직적 기반 활성화 [대학원, 연구소, 관련 학회 등] 장애인이용시설 편의성 최상 수준 &amp; 장애인 수용 유휴공간 활성화 성인기 발달장애인의 교육 단절 현상/독립생활 미영위 4 국가/사회적 책무 과제 고도화 요인 대학기반 장애인 교육 &amp; 재활 인프라 성인기 발달장애인 맞춤형 대학 기반화 [학문/학과] 전국 단위 거점대학으로서의 위상 유지 지역 특수교육/재활 현장 전문가 연수기관 활성화 창의융합 학문 토대 융합 전공 학과 교육 과정 독립 생활 융합타당성 [원리] 발달장애인독립생활 맞춤형 고등교육(평생교육 프로그램 운영 [부설 평생교육원] 발달장애인 on-line 학습지원 활성화 지역 협약(MOU) 유관기관 연계 [특수학교, 발달장애인 평생교육센터 등] 전문인력 자격 양성 평생교육 연계 고등교육 국가/사회적 책무 과제 해결 및 개선 장애인평생교육 기반 발달 장애재활 [성과/결과] 국가/지역 대상 원스톱(one-stop) 체제 기반의 리더십으로서의 비전 현행 고도화 요인 중점 범주</t>
  </si>
  <si>
    <t>역구 연계 교육개발사업 MOU 체결, 장애인기업 종합지원센터 교육과정 R&amp;D, 블렌디드 학습 인프라 교류, 지역 인프라 공유, 특화 프로그램 컨설팅, 특수 교육 발달장애인 평생교육센터 지원, 학제적 융합전공 평생교육 지원, 장애인복지관 직업재활센터 교육, 전공 공유 및 컨설팅, 대학 평생교육원 연계 교육센터 평생학습관/ 평생교육학교 장애인복지관 학교와의 협력 및 점형 컨설팅, 평생교육센터 운영지원 및 우수사례 공유, 교육과정 공동 개발 및 운영 지원과 같은 활동들이 진행되고 있습니다. 업무 협약의 체결, 특수교육 연구개발, 블렌디드 학습 기반 인프라의 개발과 교류, 특화 프로그램의 컨설팅, 다학제적으로 장애인 교육을 지원하며, 장애인복지관과 공동으로 교육 프로그램을 운영하고 있습니다.</t>
  </si>
  <si>
    <t>역구 연계 교육개발사업 기관 간 업무협약(MOU) 체결 및 성과 공유-확산 지역 간 장애인기업 종합지원센터 교육과정-자격 연구개발(R&amp;D) 블렌디드 러닝(BL) 기반 인프라 교류 캠퍼스타운, 지역 인프라 대학 간 (혁신공유), 특화 프로그램 중점형 컨설팅 -자문 지원 특수 교육 발달장애인 평생교육센터 사업장 활 과학 학제적 융합전공 대학기반 평생교육 조직적 지원체제 사회 장애인복지관 직업재활센터 복지 기타유관 전공 교육프로그램 중점형 컨설팅 -자문 지원 내부적 일원화 대학 평생교육원 산하 발달장애인 교육센터 평생학습관/ 평생교육학교 장애인복지관 학교 및 교과교육 중 발달장애인 점형 컨설팅 평생교육센터 -자문 지원 교육과정 운영지원/ 교육프로그램 배정/ 우수사례 공유 교육과정 공동 개발 대학 재활자립학과 ㅡ발달재활학과 특수교육 전공과/대학 교육과정 운영 지원 /</t>
  </si>
  <si>
    <t>문화예술교육 발달, 학습역량 강화 지원, 장애 교과 학력 보완, 취창업 지원, 재활과학 교과 평가, 시민참여교육 개념 확장, 특수교육 재활, 직업능력 향상 학습, 기초문해교육 도입, 진로심리상담 지원 효과.</t>
  </si>
  <si>
    <t>&amp; 발 달 문화예술교육 비교과 학습역량 강화 지원 장 장 애 교과 학력보완교육 비교과 취·창업 지원 재활과학 인 교과 평 장애의 특수성 20 시민참여교육 개념 / 범주 전 특수교육 재 활 교과 직업능력향상교육 OFT 출과 기초문해교육 비교과 진로심리상담지원 밀</t>
  </si>
  <si>
    <t>ILEP 기반 학습, 취업 진로형 포트폴리오, 교과 연계 능력향상교육, 평생교육 프로그램, 학습역량 강화 지원, 창업 지원 등.</t>
  </si>
  <si>
    <t>ILEP 기반 학습 취업 진로형 포트폴리오 비교과 비교과 교과 연계 능력향상교육 평생교육 비교과 프로그램 유형 다양화 교과 특강교육, 수상·공모전, 체험활동 진단, 상담, 멘토링 등 자기관리 "교육과정 수준 여가생활 기초학습지원형 비교과 연계 교과 기초문해교육 경력개발 사회생활 삶의 질 발달장애인 독립생활 자기결정 시민참여교육 교과 연계 비교과 삶의 질 취·창업 지원 주거·일상생 비교과 학습역량 강화 지원 응용학습지원형 사회진출 학습자 이력 관리 및 역량진단 교육과정 수준 생활 문화예술교 연계 교과 평생교육 교과 연계 비교과 특화, 성과 공유 및 확산 진로심리상담 지원 진로탐색 직무선택 사례발굴, 심리검사 심리상담 협력학습지원형 창업교육·체험·준비 교과 비교과 비교과 PDCA 환류체계 (평생교육 비교과 프로그램 단위)</t>
  </si>
  <si>
    <t>발달장애 맞춤형 비교과 교육체계 개발 운영 지원은 수리 언어능력 경력개발 향상 진로개발 독립생활 연계 직무 탐색 지원 등에 초점 맞춤</t>
  </si>
  <si>
    <t>발달장애 맞춤형 비교과 구성체계 수리능력 언어능력 경력개발 집단개인 상담 기초 적응행동 능력 1:1 취업상담, 컨설팅 경력개발 포트폴리오 경진대회 학습 스타일 관리 봉사 협업 능력 학습역량 강화 지원 취·창업 지원 취업·창업 멘토단, 동아리, 경진대회 직무 자격증, 사회진출 창의융합 문제해결력 직업흥미 진단 고등교육 연계형 평생교육 기반 비교과 교육활동 현장실습, 리빙랩 독립생활 효능감 인성지수 일상·주거 생활 연계 직무 탐색 진로개발 지원 문제행동 관리 심리상담 지원 '의사소통' 상호작용 관리 직무소개 및 상담 사업체 탐방 현직자 특강 및 멘토링 진로 장기특강 "지능 및 적응행동 지수 가족 상담 및 지원 개인 및 집단상담 발달장애인 평생교육 비교과 교육과정 및 교육프로그램 개발·운영</t>
  </si>
  <si>
    <t>"장애인 평생교육 발달장애인재활 시스템 구축 한글운해 자기옹호 인권 시사 인문교양 교육 직업능력 향상교육 자격 인증 재활복지 전공 분야 스포츠 엑티비티 안전 일상생활 학력인증 교육과정".</t>
  </si>
  <si>
    <t>학습역량 강화 지원 기초 문해교육 성인기 전 생애 차원의 장애인평생교육 기반 발달장애재활 시스템 기반 구축 시각문해 상징으로 읽는 단어 ㆍ 한눈에 읽는 단어 •보완대체의사소통 (AAC) 한글운해 기초한글 응용한글 • 심화한글 대학기반 발달장애인 평생교육 유관기관 간 지원체제 합일화 생활문해 일상생활읽기 사회생활읽기 직업생활읽기 여가생활읽기 디지털생활읽기 직업재활 전문지식·기술 시민 참여교육 시민의식 시민의 권리와 의무 •자기옹호 다양성과 차이 시민책무 인권 시사 • 사회규범 시민행동 마을공동체 참여 - 정치참여 사회참여 특수교육 교과교육과정 언어치료 전문지식·기술 진로심리상담지원 리더십 주체 인문 소양교육 존재적 안녕 - 심리사회적 건강 • 자기관리 -장애인식 수용 사회적 역할 가치와 사회적 역할수행 사회성 기술 - 성인의 성 인문교양 문학적 소양 ㆍ역사적 소양 ㆍ철학적 소양 직업능력 향상교육 직업준비 기초직업능력 직업적응능력 재활심리 전문지식·기술 •구직역량 - 창직과 창업 직무역량 공동 직무능력 전문 직무능력 자격인증 ㆍ제조업종 관련 자격인증 • 사무업종 관련 자격인증 서비스업종 관련 자격인증 교육적 실천 맥락-성격으로의 융합 1단계 . 평생교육 교육과정 영역 및 내용으로의 융합 2단계 1 /물리/직업치료 전문지식·기술 재활복지 세부 전공 분야 취미활동 - 관람, 감상 • 여행 . • 문화 예술교육 일상예술 ㆍ대중예술 -공연, 전시 문화생활 취·창업 지원 생활예술 스포츠 여가 여가생활과 스포츠 엑티비티 레저 스포츠 • 전문 스포츠 교수-학습방법 기초적 수용 재활과학 전문지식·기술 상담/치료/진단/훈련/복지 서비스 인프라 중점 학력 보완교육 학력인증 교육과정 - 검정고시 - 학력인정 문해교육 인문사회 교육과정 자율적인 삶 •올바른 국어생활 함께 사는 사회 자연과학 교육과정 일상생활과 안전 ● 생활수학 • 생활과학 재활건강증진 전문지식·기술</t>
  </si>
  <si>
    <t>H대학 평생교육원 이수자들이 장애인학 전문인력 양성 위해 교육과정 및 협력기관 지원 수준 등급화 함.</t>
  </si>
  <si>
    <t>조직적 차원에서의 고도화 모델 교육과정 차원에서의 고도화 모델 평생교육원 발달장애인 교육센터 내부 인프라 재활자립학과, 발달재활학과 발달장애인 유관 학과 융합 교육과정 맥락화 H 대학 대학부설 평생교육원 교육대상 장애인평생교육 전문인력 양성 실습 지정 장애인복지관/ 직업재활센터 융합(연계) 전공 이수자/현장전문가 학과특성화사업 자격 수준 등급화 외부 인프라 발달장애인 평생교육센터 특수교육 전공과/ 특수교육지원센터 국가 부처(평생교육진흥원, 국가장애인평생교육진흥센터) 감독-관리-협조 지원 학부생 대학원생 현장 진출 전문가 코디네이터형 (기본등급) 단계형 이수기준 전문교사형 평생학습관 / 기타 지역기관 교육과정 기획/ 통합관리/운영 지원/ 환류 교육과정 기획/ 통합관리/운영 지원/ 환류 지역구 평생교육진흥원 ******************** ***********************</t>
  </si>
  <si>
    <t>필요도-실행도 평균값를 이용한 4사분면 구분: LH는 낮은 불일치와 높은 필요도, LL는 낮은 불일치와 낮은 필요도, HH는 높은 불일치와 높은 필요도, HL은 높은 불일치와 낮은 필요도.</t>
  </si>
  <si>
    <t>필요도-실행도' 평균값 2사분면: LH 불일치 낮음 필요도 높음 3사분면: LL . ·불일치 낮음 필요도 낮음 • '필요도'의 평균값 1사분면: HH 불일치 높음 필요도 높음 4사분면: HL 불일치 높음 필요도 낮음 ◆</t>
  </si>
  <si>
    <t>불일치수준과 중요도 도표에 4.30에서 4.60 사이의 값 사용</t>
  </si>
  <si>
    <t>불일치수준 45 .40 .35 .30 25 .20 4.30 4.40 중요도 4.50 4.60</t>
  </si>
  <si>
    <t>불일치 수준과 중요도로 .50에서 4.50까지의 범위로 나타난 10에서 21 사이의 값 비교.</t>
  </si>
  <si>
    <t>불일치수준 .50 40 .30 .20 .10 4.00 10 4.10 4.20 15 18 중요도 13 4.30 16 19 4.40 20 21 4.50</t>
  </si>
  <si>
    <t>정사각형 넓이 계산 결과 9cm², 직사각형 넓이 계산 결과 6cm²</t>
  </si>
  <si>
    <t>정사각형 넓이 직사각형 넓이 3cm 정사각형 넓이=한 변의 길이 x 한 변의 길이 3cm 3x3=9(cm²) 2cm 직사각형 넓이=가로X세로 3×2=6(cm²)</t>
  </si>
  <si>
    <t>2010년부터 2022년까지 사회복지사 자격증 발급 현황에 대한 통계 정보</t>
  </si>
  <si>
    <t>1400000 1200000 1000000 800000 600000 400000 200000 0 연도별 사회복지사 자격증 발급현황 2010 2015 2020 2022 1급 2급 총계</t>
  </si>
  <si>
    <t>2015년부터 2020년까지 사회복지사 자격증 발급 현황과 전국 종사자 수 추이 공개.</t>
  </si>
  <si>
    <t>사회복지사 자격증 발급현황 및 전국 종사자 수 1500000 1000000 500000 0 2015 2020 ■ 1,2급 총계 ■ 전국 종사자 수</t>
  </si>
  <si>
    <t>2012년 대비 2022년 특수학교 증가율 25%, 일반학교 증가율 13%.</t>
  </si>
  <si>
    <t>80000 70000 60000 50000 40000 30000 20000 10000 0 증가율 13% (3,259) 2012년 (24,720) 2022년 (27,9798) 특수학교 증가율 25% (15,382%) 2012년 (60,080) 2022년 (75,4629) 일반학교(일반학급 및 특수학급)</t>
  </si>
  <si>
    <t>일반학교 학생 75,462명 과 특수학교 학생 27,979명 중 일반학급 학생 17,514명 특수학급 학생 57,948명 특수교육지원센터 학생 254명 포함.</t>
  </si>
  <si>
    <t>일반학교 75,462(72,8%) 일반학급 17,514(16,9%) 특수학급 57,948(55.9%) 계: 103,695명 일반학급 17,514 (16.9%) 특수학급 57,948 (55.9%) 특수교육지원센터 254 (0.2%) 특수학교 27,979 (27.0%)</t>
  </si>
  <si>
    <t>외부 증강, 증강 현실, 미러 월드, 시뮬레이션, 라이프 로깅, 가상 세계, ASF 2007의 상호 작용 방식.</t>
  </si>
  <si>
    <t>External Augmentation Augmented Reality Mirror Worlds Simulation Life Logging Virtual Worlds Intimate [ASF, 2007]</t>
  </si>
  <si>
    <t>임금근로자 비율은 86%, 비임금근로자는 14%, 고용원 없는 자영업자, 고용원 있는 자영업자, 일용근로자, 임시근로자, 상용근로자 등등 분포.</t>
  </si>
  <si>
    <t>비임금근로자 14% '임금근로자 86% 무급가족종사자 고용원이 없는 자영업자 고용원이 있는 자영업자 일용근로자 임시근로자 상용근로자 2.1 0.0 0.0 0.4 10.0 12.2 20.0 30.0 31.6 40.0 50.0 53.3 60.0</t>
  </si>
  <si>
    <t>전기, 운수, 통신, 금융, 환경 사업; 개인, 공공 서비스; 도매소매, 음식 숙박업; 건설업; 제조업; 농업, 임업, 어업, 광업 분류 속에서 관리자 전문가 비중이 52.1%입니다.</t>
  </si>
  <si>
    <t>모름/응답거절 0.0 전기, 운수, 통신, 금융, 환경 사업, 개인, 공공 서비스 및 기타 도소매, 음식 숙박업 1.3 건설업 0.2 제조업 농업, 임업, 어업 및 광업 10.4 8.4 71 71.4 0.0 10.0 20.0 30.0 40.0 50.0 60.0 70.0 80.0 |기타 및 모름/응답거절 단순노무종사자 기능, 기계조작 종사자 농림어업 숙련종사자 서비스, 판매 종사자 사무 종사자 관리자, 전문가 1.4 6.9 5.8 -10.0 0.0 10.0 14.5 18.8 20.0 52.1 30.0 40.0 50.0 60.0</t>
  </si>
  <si>
    <t>일반사업체 일자리 차지율 53% 장애인 직업재활시설 일자리 차지율 31% 정부재정지원 일자리 차지율 16% 공공기관 일자리 차지율 0%</t>
  </si>
  <si>
    <t>그 외 일반사업체 53% 장애인 직업재활시설 일자리 31% 정부재정지원 일자리 16% 공무원, 교사 등 정부 및 공공기관 일자리 0%</t>
  </si>
  <si>
    <t>시간제 귌로는 전체 근로자의 73%, 전일제 근로는 27%, 비정규직은 87%, 정규직은 13% 비중을 차지한다.</t>
  </si>
  <si>
    <t>시간제 근로 73% | 전일제 근로 시간제 근로 전일제 근로 27% 비정규직 87% 정규직 13%</t>
  </si>
  <si>
    <t>과거 취업 경험 가진 사람 비율 8%, 과거 취업 경험 없는 사람 비율 92%.</t>
  </si>
  <si>
    <t>과거 취업경험 취업 업음 8% ■ 과거 취업경험 있음 과거 취업경험 ● 과거 취업경험 없음 92%</t>
  </si>
  <si>
    <t>2021년 말 기준, 정신장애인 고용률 7.0%, 재고용률 1.7%, 퇴직률 29.8%, 채용 경험 없음 61.6%</t>
  </si>
  <si>
    <t>7.0% 2021년 말 기준 정신장애인 고용중 1.7% 정신장애인을 채용한 경험이 있으며 현재 재고용 하였음 29.8% 정신장애인을 채용했으나 퇴직 (이후 소속된 정신장애인 근로자 없음) 61.6% 정신장애인을 채용한 사례가 없음</t>
  </si>
  <si>
    <t>전체 상시근로자 수 557.8명 중 남성 179.7명 여성 378.2명 장애인 25.7명 정신장애인 7.2명 포함</t>
  </si>
  <si>
    <t>557.8명 합계 전체 상시근로자 수(평균) 179.7명 남성 378.2명 여성 25.7명 합계 장애인 상시근로자 수(평균) 14.4명 남성 11.3명 여성 장애인 중 정신장애인 상시근로자수(평균) 7.2명 합계 4.3명 남성 2.8명 여성</t>
  </si>
  <si>
    <t>총 근로자수 557.8명 중 정규직 491.1명 비정규직 66.7명 정신장애인 7.2명 중 정규직 2.4명 비정규직 4.7명.</t>
  </si>
  <si>
    <t>전체 종사상 지위별 근로자 수 557.8명 합계 491.1명 정규직 66.7명 비정규직 정신장애인 종사상 지위별 근로자수 7.2명 합계 2.4명 정규직 4.7명 비정규직</t>
  </si>
  <si>
    <t>정신장애인 근로자 수는 합계 5.3명 중 남성 3.3명 여성 2.0명 미등록 정신질환 근로자는 1.8명 중 남성 1.1명 여성 0.8명</t>
  </si>
  <si>
    <t>5.3명 합계 정신장애인 근로자 수 3.3명 남성 2.0명 여성 1.8명 합계 미등록 정신질환 근로자수 1.1명 남성 0.8명 여성</t>
  </si>
  <si>
    <t>룡 A 조사 결과 10대는 36.6%, 20대는 40.8%, 30대는 29.9%, 40대는 21.3%, 50대는 16.2%, 60대는 11.5%, 전체는 25.1%를 나타냄.</t>
  </si>
  <si>
    <t>(%)룡 A 45.0% 40.0% 35.0% 30.0% 25.0% 20.0% 15.0% 10.0% 5.0% 0.0% 36.6% 10대 40.8% 20대 29.9% 30대 21.3% 40대 연령대 16.2% 50대 11.5% 60대 25.1% 전체</t>
  </si>
  <si>
    <t>통계에 따르면 10대 룡 취향률은 49.8%, 20대는 40.2%, 30대는 39.9%, 40대는 34.5%, 50대는 28.2%, 60대는 40.4%입니다.</t>
  </si>
  <si>
    <t>(%)룡[R 60.0% 50.0% 40.0% 30.0% 20.0% 10.0% 0.0% 50.0% 10대 49.8% 20대 40.2% 30대 39.9% 40대 연령대 34.5% 50대 28.2% 60대 40.4% 전체</t>
  </si>
  <si>
    <t>2005년부터 2020년까지 전동스쿠터, 전동휠체어, 의자차 소지현황 증가 보고서.</t>
  </si>
  <si>
    <t>단위: 명 160,000 140,000 120,000 100,000 80,000 60,000 40,000 20,000 ■전동스쿠터 전동휠체어 22,517 2005 10,686 11,831 81,369 2008 37,597 43,772 보행보조용 의자차 소지현황 101,807 2011 42,158 59,649 112,204 2014 52,456 59,748 102,593 2017 39,578 63,015 142,547 2020 52,510 90,037</t>
  </si>
  <si>
    <t>1975년부터 2019년까지 차량 안과 밖의 사망자 비율 변화 추이 보고서.</t>
  </si>
  <si>
    <t>Fatalities (left axis) -Fatalities per 100 million vehicle miles traveled (right axis) 4.00 3.50 3.00 2.50 2.00 1.50 1.00 0.50 0.00 60,000 50,000 40,000 30,000 20,000 10,000 O Year 100% 80% 60% 40% 20% Proportion of Fatalities by Road User, 1975-2019 -71% 80% Inside Vehicle: Occupants of cars, light trucks, large trucks, buses, and other vehicles Outside Vehicle: Motorcyclists, pedestrians, pedalcyclists, and other nonoccupants 66% 34%- -20% 0% 1975 1977 1979 1981 1983 1985 1987 1989 1991 1995 1995 1997 1999 2001 2005 2006 2007 2009 2011 2015 2016 2017 2015 +-Inside vehicle Outside vehicle</t>
  </si>
  <si>
    <t>사상자 대비 사망자 비율은 지방도에서 가장 높았으며 특별광역시도에서 가장 낮았다.</t>
  </si>
  <si>
    <t>0% 일반국도 일반국도-도시 일반국도-지방 일반국도-지방-군청소재지 일반국도-지방-비군청소재지 지방도 고속국도 특별광역시도 1.76% | 시도 군도 &lt;총 사상자 대비 사망자 비율&gt; 2% 3.17% 기타 1.40% l 5.32% 2.72% 4% 7.76% 4.68% 6% 13.68% 8% 17.13% 17.30% 16.61% 10% 12% 14% 16% 18% 20%</t>
  </si>
  <si>
    <t>보행자 사고 유형별 사망율 도시지역과 지방지역 비교결과 통행중 사고가 가장 높음</t>
  </si>
  <si>
    <t>차도통행중 길가장자리구역통행중 횡단중 0% 기타 2.84% 4.03% 지방/도시지역 보행자 사고 유형별 사망율 비교 10% 15% 20% 5% 5.13% 보도통행중 | 3.36% 4.54% 8.22% 6.47% 10.96% 16.55% 25% 30% 32.60% 35% 40% 37.58% 43.79% 41.02% ■ 도시지역 ■ 지방지역 ■전체지역 40.02% 42.88% 45% 50%</t>
  </si>
  <si>
    <t>지방/도시지역 교통약자수단 사망률 비교는 개인형이동수단 8.33%, 농기계 12.18%, 사륜오토바이 9.4%, 원동기장치자전거 7.63%, 자전거 1.47%입니다.</t>
  </si>
  <si>
    <t>14% 12% 10% 8% 6% 4% 2% 0% 8.33% 0.00% 개인형이동수단(PM) 5.71% &lt;지방/도시지역 교통약자수단 사망률 비교&gt; 12.18% 농기계 0.00% 5.66% 사륜오토바이(ATV) 9.40% 0.00% 원동기장치자전거 ●도시지역 | 지방지역 1.47% 7.63% 자전거</t>
  </si>
  <si>
    <t>2012년부터 2018년까지 응답률 변동 상황 체계 분석 결과</t>
  </si>
  <si>
    <t>2018 2015 2012 0% 20% 73.1 80.0 81.2 40% 성별 60% ■ 남 여 ■ 무응답 80% 26.9 18.8 1.2 18.8 100%</t>
  </si>
  <si>
    <t>2012년 평균 연령 43.95, 2015년 46.94, 2018년 50.88 연령 증가 추세 확인</t>
  </si>
  <si>
    <t>60 50 40 30 20 10 43.95 2012 평균 연령 46.94 2015 50.88 2018</t>
  </si>
  <si>
    <t>2012년, 2015년, 2018년 기혼 비율은 각각 47.5%, 48.2%, 49.7%이다. 미혼 비율은 36.3%, 이혼과 별거 비율은 각각 11.9%, 10.8%이다.</t>
  </si>
  <si>
    <t>2018 2015 2012 0% 49.7 48.2 47.5 결혼상태 9.8 40% 10.8 11.9 36.0 60% 38.0 20% ■ 기혼 사별 ■ 이혼 ■ 별거 ■ 미혼 ■ 무응답 36.3 80% 100%</t>
  </si>
  <si>
    <t>뇌 편도체 비만세포는 척수의 만성스트레스로 인해 시상하부의 CRF와 뇌하수체 부신피질 자극호르몬 부신피질 코티솔을 방출한다.</t>
  </si>
  <si>
    <t>뇌 편도체 비만세포 척수 만성스트레스 시상하부 부신피질 자극호르몬 방출인자 (CRF) 뇌하수체 부신피질 자극호르몬 부신피질 코티솔 해마</t>
  </si>
  <si>
    <t>비만세포는 히스타민 H1, H2, H3, H4 receptor 수용체에 반응한다.</t>
  </si>
  <si>
    <t>비만세포 히스타민 H1 receptor H4 receptor 히스타민 H2 receptor 히스타민 수용체 H3 receptor</t>
  </si>
  <si>
    <t>HN N THF Formiminoglutamic Acid Glutamic Acid와 백혈구 신경조직 L-Histidine Histidine decarboxylase, HN CO₂ N Amine oxidase H₂C H Imidazole Acetaldehyde N(tau)-Methylhistamine, HN Cu²+ NH₂ FAD SAH Histamine N-methyltransferase SAM Histamine NH₂의 화학 반응 과정 표현.</t>
  </si>
  <si>
    <t>HN N THF Formiminoglutamic Acid Glutamic Acid 백혈구 및 신경조직 NH₂ COOH L-Histidine Histidine decarboxylase HN CO₂ N Amine oxidase H₂C H Imidazole Acetaldehyde N(tau)-Methylhistamine HN Cu²+ NH₂ FAD SAH Histamine N-methyltransferase SAM Histamine NH₂</t>
  </si>
  <si>
    <t>히스타민은 S-Adenosyl-methionine과 반응하여 NT-Methylhistamine과 S-Adenosyl-homocysteine 생성.</t>
  </si>
  <si>
    <t>HN Histamine NH₂ EME NMHT H₂C COOH NH₂ H₂C S-Adenosyl S-Adenosyl-methionine NH₂ COOH NH₂ S-Adenosyl NT-Methylhistamine S-Adenosyl-homocysteine</t>
  </si>
  <si>
    <t>피부의 각질층 상피 결함과 NABE 염증성 사이토카인 증가가 수분 소실을 초래하며 피부장벽의 손상과 알레르기 유발 병원균 증가를 유도한다.</t>
  </si>
  <si>
    <t>각질층 상피 유전적 결함 피부장벽 결함 NABE 염증성 사이토카인 증가 (IL-1, TNF-) 약어 설명 초기 시작 수분 소실 HO HO HO HO TH1 MP 염증반응 알레르기 유발 물질 병원균 To 긁거나 자극 피부 각질층 (ceramide filaggin)이 감소되고 향균펩타이드가 → 2000 감소됨 TH2 B 염증성 사이토카인 IL-4, IL5, IL-13 피부장벽의 손상이 악화됨 ↑↑ 가려움증 염증 M 알레르기 유발 물질 병원균 Ba TO TH 수지상 세포 To 미접촉 T세포 T1 1형 도우미 T세포 T2 2형 도우미 T세포 B B 세포 HO 수분 M 비만세포 MP 식균세포 E 호산구 Ba 호중구</t>
  </si>
  <si>
    <t>Kininogen의 변환을 통한 Bradykinin 생성은 혈액 응고 작용 및 혈압 조절 작용에 기여함.</t>
  </si>
  <si>
    <t>혈액 응고 작용 Kininogen Bradykinin BK B2 receptor eNOS - Kallikrein Inactive peptide BK B1 receptor ACE Tº ACEI VEGF Angiogenesis ↑ via B2 receptor 혈압 조절 작용 Angiotensinogen Renin Angiotensin I Angiotensin II AT2 receptor AT1 receptor</t>
  </si>
  <si>
    <t>치매 환자의 BPSD 표출 양상은 인품 강함, 폭력, 망상, 피해망상, 배회로 표현됨.</t>
  </si>
  <si>
    <t>주변의 지적 약함 (타이름) 치매 환자의 BPSD 표출 양상 평온 평온 치매 환자의 인품 강함 (오기, 자존심이 셈) 폭력 도둑맞았다는 망상 질투 망상 자살 계획 피해망상 사람 오인 [집에 간다] 망상 배회 약함 (소극적, 온화함) 강함 (훈계, 다그침)</t>
  </si>
  <si>
    <t>보건복지부는 광역치매센터와 협력해 지역 의료 기관에서 치매와 관련된 업무를 지원하고 있다.</t>
  </si>
  <si>
    <t>보건복지부 ㆍ권역 지정 - 예산 교부 • - 관리 감독 • 지자체와 광역치매 센터 간 협력 유도 • - 예산 교부 • • 관리 감독 . 광역지자체 사업 현황 보고 예산 신청 예산 지원 관리 감독 •사업 활성화 협력 . • 국가치매관리사업 기획 및 평가 지원 . * 평가 보고 보건소 . 예산 지원 관리 감독 • 사업 활성화 협력 . . 지정 및 평가 지원 . 지역사회 치매 관련 사업 기획 및 평가 ㆍ치매 관련 사업 지원 . • 추진 성과보고 중앙치매센터 . 표준 프로토콜 마련 (연구, 교육 등) 치매 거점 병원 지역 의료 기관 • 전문 인력 교육 기술 지원 공동사업 추진 광역치매센터 계획 보고 성과 보고 . 전문 인력 교육 · 배출 • 지역 사회 환자 . 연계 체제 확립 요양 시설 치매 치료 · 조호 관련 연구 개발 주야간 보호 시설</t>
  </si>
  <si>
    <t>KODEX 코스피 ETF 일봉차트는 외국인보유 주식수 11,300(천), 시가총액 3,601(역)을 보여준다.</t>
  </si>
  <si>
    <t>그림 6-1 KODEX 코스피 ETF 일봉차트 1 [0600] 키움증합차트 - KOSPI 외국인보유[D(천)] 주식수[11,300(천)] 액면[0] 자본금[0(역)] 결산[12월] 시가총액 [3,601 (역)] 주 전 226490 - Q 13 5 10 20 30 60 120 344/600 2021/04/30 펀 KODEX 코스 일주년 1,172 1.01% 0.01% 31,850 60 -0.19% 37백만 최우선 31,85031.845 시 31,755 31,935 저 31,730 매수 매도 KODEX 코스피 증가 단순 5 20 60 120 200 Bollinger Bands 중심선 20.2 상한선 하한선 511 최저 14,228 (03/19) ㅁ 거래량 단순 5 20 60 120 1.1 2 (1.01%) 2019/12 02 04 05 06 07 08 09 10 최고 32.585 01/11). 12 2021/01 02 03 04 LT? LC:123.85 Ho:-2426 31.850 -019-3 -30,000 -27,500 -25,000 -22,500 -20,000 -17.500 15,000 -1,500K -1,000K -500,000 1,172 1,01% 04/30</t>
  </si>
  <si>
    <t>서울 지역 뉴타운들 전체 목록과 해당 구역 표시</t>
  </si>
  <si>
    <t>서울 뉴타운 지도 방화 뉴타운 북아현 뉴타운 아현뉴타운 1차 뉴타운 2차 뉴타운 3차 뉴타운 영등포뉴타운 신정뉴타운 창신 뉴타운 돈의문뉴타운 가재울뉴타운 수색 뉴타운 강서구 구로구 신길뉴타운 시흥 뉴타운 노량진 뉴타운 은평뉴타운 양천구 영등포구 은평구 길음뉴타운 미아뉴타운 마포구 서대문구 금천구 동작구 |종로구 &lt;강북구 [관악구 신림 뉴타운 용산구 중구 흑석뉴타운 도봉구 성북구 동대문구 성동구 서초구 한남뉴타운 노원구 6 강남구 중랑구 상계뉴타운 광진구 장위뉴타운 중화 뉴타운 이문뉴타운 왕십리 뉴타운 전농, 답십리 뉴타운 송파구 강동구 천호뉴타운 거여뉴타운</t>
  </si>
  <si>
    <t>온라인화는 GPM 5~15% 온라인 유통에 영향을 미치며, 이에 속하는 기업은 네이버, 쿠팡, 쓱닷컴이다. GPM 30% 오프라인 유통 기업에는 롯데쇼핑, 신세계, 현대백화점, 이마트가 있다. 브랜드 업체는 아모레퍼시픽과 LG생활건강이며, ODM 업체는 코스맥스와 한국콜마가 포함된다. 이는 하나금융투자 자료에서 확인할 수 있다.</t>
  </si>
  <si>
    <t>그림 16. 온라인화에 의한 밸류체인별 영향이 GPM 5~15% 온라인 유통 네이버, 쿠팡, 쓱닷컴 Son=C-Soff 소비자 U(C)=PXQt GPM 30% 오프라인 유통 롯데쇼핑, 신세계, 현대백화점, 이마트 Soff! = P↓XQ↓ 브랜드업체 SBPH↑ = PxQ₁ 아모레퍼시픽 LG생활건강 SBPL↓ = PIX Q↓ -에이블씨앤씨, LF ODM업체 코스맥스 한국콜마 SODM↑ =PXQt 자료: 하나금융투자</t>
  </si>
  <si>
    <t>고성장 B모델의 OPM과 PER은 하나금융투자 자료에 따라 그림 9에서 표시됨</t>
  </si>
  <si>
    <t>(배) 120 100 80 60 40 20 0 14 그림 9. 고성장 B모델 OPM과 PER ■ 고성장 PER 15 16 17 18 19 고성장 OPM(우) 20 21 22 (%) 4.5 4.0 3.5 3.0 2.5 2.0 1.5 1.0 - 0.5 0.0 23 24 자료: 하나금융투자</t>
  </si>
  <si>
    <t>1920년 항생제 1980년 호흡기 항염증 2000년 천연물 항암제 백신 순환기 정신성 소화기 면역억제제 개발 시기 표현.</t>
  </si>
  <si>
    <t>1920 항생제 천연물 1940 1960 전체 항암제 순환기 정신성 소화기 ■ 면역억제제 백신 1980 호흡기 항염증 2000</t>
  </si>
  <si>
    <t>외래체 항원은 T세포 수용체, 항원 발표 세포, 헬퍼 T세포를 활성화 시킴.</t>
  </si>
  <si>
    <t>Foreign body Antigen 000% CD4 MHC II T cell receptor Antigen-presenting cell Activiation Activiation Helper T cell B cell CD8 Differentiation proliferation Differentiation proliferation Cytotoxic T cell Plasma cells CO Antibody -Memory B cells MHC I Effector cytotoxic T cell CO Lysed infected cell Memory T cells 체액성 면역 세포성 면역</t>
  </si>
  <si>
    <t>종양세포 성장과 확산을 유발하는 화학물질, 세포인자의 발현과 암 관련 염증의 연관성.</t>
  </si>
  <si>
    <t>Chemokines Cytokines Inflammation Macrophage Survival Oncogene activation Transcription factor ↑ Chemokine, Cytokine ↑ Inflammatory cells recruited Neurtophil Mast cell Myeloid-derived Suppressor cell Transcription factor ↑ Chemokine, Cytokine ↑ Eosinophil Cancer-associated inflammation 00 T cell -Tumor cells Growth Proliferation Invasion Metastasis Prostaglandins COX2 Inflammatory cells &amp; Tumor cells Angiogenesis Lymphangiogenesis</t>
  </si>
  <si>
    <t>원자번호 증가에 따른 같은 족 이온화에너지 감소, 같은 주기 이온화에너지 증가 패턴.</t>
  </si>
  <si>
    <t>1차 이온화에너지 (kJ/mol) 3000 2000 1000 0 H He Li Be B 그림 1-22 1차 이온화에너지 5 ① (3 N F Ne 1 Na . . ③: 같은 족에서는 원자번호가 클수록 이온화에너지가 작다. Mg Si AI PS 15 CI 10 원자번호 ①②: 같은 주기에서는 원자번호가 클수록 이온화에너지가 크다. Ar K Ca 20</t>
  </si>
  <si>
    <t>일본 2차전지 생산 비율 - 릴튬이온전지 67.4%, 니켈-수소전지 27.4%, 알칼리축전지 5.1%</t>
  </si>
  <si>
    <t>2차전지 합계 (약 6억 9363만 개) 납축전지 3.5% 소형 2차전지 96.5% 소형 2차전지 합계 (약 6억 6920만 개) 그림 3-5 니켈-수소전지의 일본 내 생산 비율 기타 알칼리축전지 5.1% 니켈-수소전지 27.4% 리튬이온전지 67.4% ※ 일본 전지공업회에서 조사함. 회원 기업의 2019년 4월~2020년 1월의 생산 계수에서 계산하여 작성함. ※ 한국에서도 몇몇 업체에서 니켈계 2차전지를 생산하고 있지만, 전체 전지에서 차지하는 비중이 매우 낮은 편이다-감수자</t>
  </si>
  <si>
    <t>정전압 충전 ACC는 전압과 충전 기간에 의존하며, 정전류·정전압 충전 CV는 전압, 전류, 시간에 의존한다. 펄스 충전은 전압과 시간에 의존하며, 정전류 충전은 시간과 관련이있다. 정전력 충전은 전류, 전압, 시간에 의존한다.</t>
  </si>
  <si>
    <t>전압 전압 ① 정전압 충전 전압 ACC 충전 기간 전류 시간 ③ 정전류·정전압 충전 CV 충전기간 전압 전류 시간 전압 전류 전류 펄스전류 전류 ⑤ 펄스 충전 전압 시간 전압 그림 3-21 충전전압·전류에 따른 충전방법 분류 전압 전압 ② 정전류 충전 시간 ④ 정전력 충전 전류 전압 전류 시간 전류 전류 전류</t>
  </si>
  <si>
    <t>응축기는 고온고압 기체를 고온고압 액체로 변환하고, 팽창 밸브는 저온저압 액체를 저온저압 기체로 전환한다. 드라이어는 불순물을 제거하고, 압축기가 기체를 압축한다. 증발기는 저온저압 기체를 사용한다.</t>
  </si>
  <si>
    <t>"응축기 드라이어 팽창밸브 압축기 증발기 고온고압기체 고온고압액체 저온저압액체 저온저압기체</t>
  </si>
  <si>
    <t>Landmarks 10 RGB, Landmarks Generator AdalN parameters, Embedder MLP Content loss, Synthesized (10), Ground truth Discriminator, Match loss W₁,과 Realism score 는 모두 인공 지능 프로그래밍 요소입니다.</t>
  </si>
  <si>
    <t>Landmarks 10 RGB &amp; landmarks Generator AdalN parameters Embedder MLP Content loss Synthesized (10) Ground truth Discriminator -1 Match loss W₁ ↓ Realism score</t>
  </si>
  <si>
    <t>문장: MS Office, Email, MS Teams, Slack, 카카오톡, Office 365, Dropbox, Evernote, ZOOM, Google Docs 이용 업무 공유 방식.</t>
  </si>
  <si>
    <t>MS Office 비동기식 Email Team Private MS Teams T Slack slack Company Public 카카오톡 TALK 행아웃 Office 365 | Office 365 Dropbox Dropbox Evernote ZOOM Google Docs Evernote 전화 zoom Google Docs b ㄹ ㅁ 구두 지시/보고 회의 동기식 수시로, 실시간 투명한 업무 공유</t>
  </si>
  <si>
    <t>공부시간 증가에 따른 성적 변화</t>
  </si>
  <si>
    <t>성적 90- 80- 70- - 60- 1 50- 40- 30- N 3 1 5 1 8 | 9 | 10 공부시간</t>
  </si>
  <si>
    <t>"149 사진 데이터셋은 REST API를 통해 Cloud AutoML Vision을 훈련시키고 예측 생성, 배포, 서비스한다."</t>
  </si>
  <si>
    <t>149 Photo Dataset Train A Generate predictions with a REST API Cloud AutoML Vision Deploy Serve &lt;/&gt; Rest API</t>
  </si>
  <si>
    <t>직각삼각형 닮음의 조건은 대응각 일치와 비례식 적용.</t>
  </si>
  <si>
    <t>x -y--- -1000보(10m)- 직각삼각형의 비례와 대응각 일치 X d- 11 직각삼각형의 닮음. 대응각의 크기가 같음.(비례 일치) X 비례식 적용 ∴x:y=c:d</t>
  </si>
  <si>
    <t>조업 시간 A, 부하 시간 B, 가동 시간 C, 순수 가동 시간 D, 가치 가동 시간은 가동률, 성능 가동률, 양품률을 통한 설비종합효율 계산 거래소.</t>
  </si>
  <si>
    <t>조업 시간 A: 부하 시간 B: 가동 시간 C: 순수 가동 시간 D: 가치 가동 시간 불량 [손실 성능 |손실 &lt;경과 시간&gt; 정지 손실 [계획] | 정지 시간 가동률= 성능 가동률= •양품률= 양품 가동률 (설비종합효율) B:가동 시간 A : 부하 시간 C : 순수 가동 시간 D:가치 가동 시간 A : 부하 시간 시간 가동률 x 성능 가동률 양품률 = B:가동 시간 D:가치 가동 시간 C : 순수 가동 시간</t>
  </si>
  <si>
    <t>GDP 대비 R&amp;D 지출비율과 인당 GDP 데이터는 미국, 서유럽, 한국, 일본 등을 보여준다.</t>
  </si>
  <si>
    <t>R&amp;D 지출(% of GDP) 6 5 4 3 2 1 0 0 10000 20000 30000 40000 GDP percapital(constant 2010USD) 미국 서유럽 한국 ★ 일본 50000 60000</t>
  </si>
  <si>
    <t>성장전략은 두 가지로 혁신형 전략은 R(t)가 0, 모방형 전략은 R(t)가 1로 구분된다.</t>
  </si>
  <si>
    <t>a(t+1) R = 1 â R = 0 atrap 1 45° 두 가지 성장전략 ① 혁신형 성장 전략 R(t) = 0) ② 모방형 성장전략 (R(t)=1) a(t)</t>
  </si>
  <si>
    <t>물질 상태 변화 과정에는 액체 기화 응고 액화 승화 융해 기체 승화 고체가 포함됨.</t>
  </si>
  <si>
    <t>액체 기화 응고 액화 승화 융해 기체 승화 고체</t>
  </si>
  <si>
    <t>일본 사망 원인은 신부전 1.9%, 불의의 사고 2.8%, 악성 신생물 27.3%, 노환 8.8%, 뇌혈관 질환 7.7%, 심장 질환 15.0% 등이다.</t>
  </si>
  <si>
    <t>사망 원인 8위인 신부전(일본의 경우) 알츠 하이머병 1.5% 혈관성 및 상세 불명의 치매 1.5% 신부전 1.9% 불의의 사고 2.8% 그외 23.5% 오연성(흡인성 폐렴 폐렴 2.9% 6.9% 악성 신생물 (암) 27.3% |노환 8.8% 뇌혈관 질환 7.7% ㄱ 심장 질환 (고혈압성 질환 제외) 15.0% 출처: 후생노동성, &lt;2019년 인구동태통계(확정수)의 개황&gt; (*편집자주: 한국인의 사망 원인 1위는 악성신생물(암), 2위는 심장 질환, 3위는 폐렴, 4위는 뇌혈관 질환, 5위는 고의적 자해(자살), 6위는 당뇨병(내분비, 영양 및 대사 질환), 7위는 알츠하이머병, 8위는 간 질환, 9위는 만성하기도 질환, 10위는 고혈압성 질환이다. 통계청, &lt;2019년 사망원인통계 결과&gt;참조)</t>
  </si>
  <si>
    <t>신장의 막 구멍 악화, 알부민 소변 배출, 노폐물 쌓임 현상</t>
  </si>
  <si>
    <t>신장의 '막'에 구멍이 뚫리면 정상 악화 노폐물 노폐물이 쌓인다 혈액 쪽 알부민 혈액 쪽 알부민 。 。 。 ㅇ 여과 O 소변 쪽 신장의 기저막 (필터 역할) 소변 쪽 노폐물만 소변으로 나온다 기저막의 단면 알부민보다 큰 구멍이 필터에 뚫려 버린다. 필터에 뚫린 큰 구멍 노폐물을 배출하기 어려워진다 알부민도배출된다 기저막의 단면</t>
  </si>
  <si>
    <t>신장은 하대정맥, 신우대동맥, 부신신동맥, 요관, 방광, 요도와 연결됨</t>
  </si>
  <si>
    <t>신장 신장은 여기! 하대정맥 신우 대동맥 부신 신동맥 요관 방광 요도 신장</t>
  </si>
  <si>
    <t>토지 몰수와 분배를 통한 농업 발전과 평등 사회 구축 의견, 권력층 배려와 법적 제한 필요성 주장, 국가 중심 토지 소유와 분배 제안.</t>
  </si>
  <si>
    <t>이익 양반의 대토지를 모두 몰수해서 농민에게 골고루 나눠줘야 하오! 그래야 농민이 땅의 주인이 되어 농업이 발전할 수 있소! 모든 백성이 불평불만 없이 사는 게 좋은 세상 아니겠습니까? 대토지 소유로 인한 폐해는 당연히 없어져야 하지만 그렇다고 부자들의 땅을 빼앗아서는 안 됩니다! 권력층을 무시한 개혁은 절대 성공할 수 없습니다. 한 가구당 최소한의 생활을 할 수 있는 토지, 영업전을 주고 절대 팔지 못하게 법으로 정하면 어떻습니까? 이익 토지를 몰수하지 않으면 양반들이 자기 땅을 내놓을 것 같소? 토지를 국가 소유로 한 뒤, 골고루 백성에게 나눠주면 될 게 아니오? 유형원 유형원</t>
  </si>
  <si>
    <t>바이바이라는 구문을 사용하지 않은 명사 중심 설명</t>
  </si>
  <si>
    <t>b a a C b I b</t>
  </si>
  <si>
    <t>그림자 알렉산드리아 지구 중심 각도 R 7.2° 17.2° 햇빛 거리 2 925km 시에네 우물 햇빛 상황 설명.</t>
  </si>
  <si>
    <t>그림자 알렉산드리아 지구 중심 R 7.2° 17.2° 햇빛 2 925km 시에네의 우물 햇빛</t>
  </si>
  <si>
    <t>"직각삼각형 위치 곡선 형태 원 안"</t>
  </si>
  <si>
    <t>r P 0 `-x -´ Q y wwwwwwwww 곡선인 원안에 직각삼각형이!</t>
  </si>
  <si>
    <t>I m A i 0 eip S cos p = cos q + i sin q 1 Re는 고등 수학 복소수 공식 표현.</t>
  </si>
  <si>
    <t>Im A i 0 eip S cos p = cos q + i sin q 1 Re</t>
  </si>
  <si>
    <t>게임 시나리오는 몬스터 디자인, 캐릭터 설정, 무기 설정, 스토리, 전투 콘셉트 등을 포함한다.</t>
  </si>
  <si>
    <t>몬스터 디자인 배경 디자인 지역 설정 시스템 (플레이) 세계관 아트 콘셉트 캐릭터 디자인 - 캐릭터 설정 - 무기 설정 서브 콘텐츠 스토리 전투 콘셉트 무기 디자인 전투 이펙트 [그림1] RPG의 시나리오 범위 (이론과 실전으로 배우는 게임 시나리오(한빛미디어, 2018) 인용) 퀘스트 퀘스트 대사</t>
  </si>
  <si>
    <t>(a) 암흑물질 비율 26.8%, 보통물질 비율 4.9%, 중성미자 빛 비율 0.001% 아래, 암흑에너지 비율 68.3%. (b) 중성미자 빛 비율 25%, 보통물질 비율 12%, 암흑물질 비율 62%.</t>
  </si>
  <si>
    <t>(a) 보통물질 암흑물질 26.8% 4.9% 중성미자,빛 &lt;0.001% 암흑에너지 68.3% 암흑에너지 &lt;1% (b) 중성미자,빛 25% 보통물질 12% 암흑물질 62%</t>
  </si>
  <si>
    <t>먼 은하 형상은 지구에서 중간 은하 110억 광년 및 30억 광년 뒤틀림.</t>
  </si>
  <si>
    <t>먼 은하의 뒤틀린 상 먼 은하 지구에서 보는 형상 중간의 큰 은하 110억 광년 30억 광년 지구</t>
  </si>
  <si>
    <t>이 세대의 페르미온은 물리학의 기본 입자이며, 강한 핵력, 약한 핵력, 전자기력 등의 상호작용이 있다.</t>
  </si>
  <si>
    <t>쿼크 렙톤 1세대 2.3 M u 위 (up) 2/3 1/2 4.8 M 0.511 M e 95 M d -1/3 S 1/2 아래 (down) 야릇한 -1 1/2 전자 Ne 전자 &lt;2.2 0 1/2 2세대 중성미자 1.27G 2/3 2/3 C t 1/2 1/2 (맵시(charm) 꼭대기 (top) -1/3 1/2 (strange) 105.7 M M -1 1/2 ·뮤온 vo 10.17 M 0 3세대 M 173.1 G 4.2 G b 바닥 페르미온 (Bottom) -1/3 1/2 1.78 M τ &lt;15.5 M 0 1/2 T1/2 중성미자 중성미자 타우 V -1 1/2 질량 : ev/c2 전하 스핀 명칭 g 0 0 1 글루온 0 Yaz 광자 0 1 강한 핵력 80.4 G 91.2 G +1 W=1 W Z : W 보손 Z 보손 게이지(보손) 전자기력 126 G H: 힉스 약한 핵력</t>
  </si>
  <si>
    <t>번개 질소 고정, 세균 NH3 N2 변환, 식물 흡수, 질화 세균 NO3 생성, 탈질화 세균 ab 탈질화 과정.</t>
  </si>
  <si>
    <t>번개 질소 고정 질소 고정 세균 NH3 N2 식물이 흡수 (동화) 질화 세균 NO 3 탈질화 ab 탈질화 세균 © Shutterstock</t>
  </si>
  <si>
    <t>미국 지질공사국 자료에 따르면 중국 호주 미국 칠레 볼리비아 아르헨티나 비율 조사 결과</t>
  </si>
  <si>
    <t>기타 (콩고, 캐나다 등) 중국 호주 미국 칠레 6.0% 7.4% 19.4% 9.2% 11.2% 24.4% 22.4% 볼리비아 아르헨티나 (자료: 미국 지질공사국)</t>
  </si>
  <si>
    <t>화학 원소 색상 지표: 소듐-노란색, 리튬-빨간색, 포타슘-보라색, 구리-청록색, 바륨-황록색, 칼슘-주황색, 스트론튬-진한 빨간색.</t>
  </si>
  <si>
    <t>소듐(Na) (노란색) 리튬(Li) (빨간색) 포타슘(K) (보라색) 구리(Cu) (청록색) 바륨(Ba) (황록색) 칼슘(Ca) (주황색) 스트론튬(Sr) (진한 빨간색)</t>
  </si>
  <si>
    <t>퍼센트 단위 에너지 사용량: 석유 50, 천연가스 46.2, 석탄 40, 원자력 30, 수력 21.1, 신재생 20, 기타 10.</t>
  </si>
  <si>
    <t>단위: 퍼센트(%) 석유 천연가스 석탄 원자력 수력 신재생 기타 0 1.8 2.2 0.5 2.8 1.0 1.2 10 17.8 12.6 12.2 21.1 20 27.4 27.2 26.0 30 OECD 평균 한국 40 46.2 50</t>
  </si>
  <si>
    <t>라디오전파, TV전파, 마이크로파, 적외선, 가시광선, 자외선, X선, 7선, 우주선 순서 파장 길이 변화</t>
  </si>
  <si>
    <t>길다 파장 짧다 0.002mm 0.004mm 100km 1mm 100mm 780nm 315mm 380nm 100nm 280nm 소리 라디오전파 TV전파 마이크로파 원적외선 중적외선 근적외선 가시광선 자외선 A 자외선 B 자외선 C X선 7선 우주선 780nm 700nm 600nm 500nm 380nm 적색 황적색 황색 황록색 녹색 청록색 청색 | 청자주색</t>
  </si>
  <si>
    <t>자전축은 지구 중심 인력, 북극, 적도 중력과 연직선 원심력 T 관련.</t>
  </si>
  <si>
    <t>자전축 9 북극 지구의 중심 인력 중력 T 연직선 원심력 적도</t>
  </si>
  <si>
    <t>인공지능 용어 등장년도, 컴퓨터 용량 한계, 번역 가능 자연어 수, 문제 해결 시간, 딥블루 체스 승리, 왓슨 퀴즈쇼 우승, 알파고 이세돌 승리</t>
  </si>
  <si>
    <t>1956 1974 1997 2011 2016 인공지능이라는 용어 등장 컴퓨터의 부족한 용량과 느린 속도의 한계 · 영어 포함 자연어 최대 20개까지 번역할 수 있음 ·고등학교 수학 문제 푸는 데 시간 소요 큼 ● 컴퓨터의 발전 인공지능 딥블루, 세계 체스 챔피언 가리 카스파로프와의 체스 대결에서 승리 인공지능 왓슨, 퀴즈쇼 최종 우승 인공지능 알파고, 바둑 챔피언 이세돌과의 대결에서 승리</t>
  </si>
  <si>
    <t>학원 경찰서 분실물 AX 이동 경로 8분 집 lyi 센터는 학원에서 집까지 이동 시간.</t>
  </si>
  <si>
    <t>학원 경찰서 분실물 AX ●● 이동 경로 8 분 &lt;학원에서 집까지의 이동 경로〉 drw 집 ㅁ lyi 센터</t>
  </si>
  <si>
    <t>온도 입력 시작, 현재 온도 측정, 입력 온도와 현재 온도 비교, 난방기와 에어컨 조작은 자동 온도 조절기 프로세스 사례.</t>
  </si>
  <si>
    <t>온도 저장 시작 원하는 온도를 입력한다. 현재 온도를 측정한다. 입력 온도 = 현재 온도 입력 온도&gt; 현재 온도 아니요 난방기를 튼다 에어컨을 튼다 &lt;자동 온도 조절기 프로세스 사례&gt;</t>
  </si>
  <si>
    <t>조종석의 세분화된 표현은 고도 계기판 속도 연료조종 방향조종 창문 엔진 열차장 의자 구성</t>
  </si>
  <si>
    <t>고도 계기판 속도 연료 조종석 조종 ปป 조종석 캐빈 엔진 조종 방향 조종 창문 &lt;조종석의 세분화된 표현&gt; 의자</t>
  </si>
  <si>
    <t>성장 중심 하나님 집중, 말씀 순종 일하심, 외로움 패턴 문제 발생, 일시적 성공, 홀로됨 의미 찾기, 홀로됨 성장 바퀴, 새로운 장벽 홀로됨 수준 내용 기초.</t>
  </si>
  <si>
    <t>임산부에게 유익한 아이템 TUMS 천연소화제, 바디필로우 잠자리 편안도 증진, 편안한 임산부속옷, 허리통증 감소 산전복대, 피부케어에 좋은 코코넛오일 등</t>
  </si>
  <si>
    <t>그림 11.3은 1995년부터 2000년까지의 한국의 환율, 외채, 내외금리차 정보 추이를 제시.</t>
  </si>
  <si>
    <t>스 템플릿 0 가져오기 휴지통 +새 페이지는 텍스트 활용, 명사 조합, 객관적 사실 중심 설명입니다.</t>
  </si>
  <si>
    <t>공덕역 주변 아파트 공동 주택, 상업시설, 교회, 법원, 은행, 유치원, 학교, 공원, 병원 등 다양한 시설 위치.</t>
  </si>
  <si>
    <t>전용면적은 집 내 사용 가능 공간, 공급면적은 전용면적과 주거공용면적 합, 계약면적과 기타공용면적은 건물 전체 면적 포함.</t>
  </si>
  <si>
    <t>DART ROCI 잠정 매출을 기반으로, 연결 재무제표에 의한 잠정 영업 실적이 게시되어 증감률 변동 예상.</t>
  </si>
  <si>
    <t>목요소는 봄, 화요소는 여름, 물요소는 겨울, 토요소는 중재, 금요소는 가을과 관계.</t>
  </si>
  <si>
    <t>고객 규모, 시간 수입 분리, 제품 통제권, 진입장벽 난이도, 욕구 충족도 평가 척도</t>
  </si>
  <si>
    <t>대한민국임시정부 이동경로는 상하이에서 시작해 치장 충칭으로 종료됐다.</t>
  </si>
  <si>
    <t>카드결제 대행업체 매출 집계자료 수신 국세청 홈택스 카드매출 자료 차이 여신금융업법 등록 업체 여부 부가가치세 신고서 기타매출 신고 카드매출 신고 자료 수취 방법 확인.</t>
  </si>
  <si>
    <t>디지털 위협과 코로나19는 자동차 유틸리티와 마케팅 금융업의 디지털 혁신을 가속화한다.</t>
  </si>
  <si>
    <t>2001년부터 2008년까지의 금융위기 기간 동안 IMF의 자료에 따른 네트워크 연결가능 경로 대비 실제 연결수 변화.</t>
  </si>
  <si>
    <t>음바페와 레반도프스키의 90분 당 득점은 0.4, 호날두와 메시의 득점은 1.0입니다.</t>
  </si>
  <si>
    <t>2019년 운송 부문의 온실가스 배출량은 자동차 75% 선박 11% 항공 12% 철도 1% 기타 1%였다.</t>
  </si>
  <si>
    <t>포도 수확 후 병입, 으깨기, 여과 과정을 거쳐 화이트와인 제조, 레드와인 숙성 과정이 있다.</t>
  </si>
  <si>
    <t>주어진 나라들은 아시아, 오세아니아, 북아메리카, 중남미 지역 나라들 포함.</t>
  </si>
  <si>
    <t>매출액 쇠퇴기 성장기 성숙기 도입기는 시간 추이에 따른 상품 판매 단계 표현.</t>
  </si>
  <si>
    <t>아토피피부염 형태: 문제 없는 내인성, 외인성 동반, 증상 없는 알레르기.</t>
  </si>
  <si>
    <t>데이비드, 앤드루, 존, 토비, 네이선, 제이컵, 제러미, 시어도어, 벤은 영리하지 못한 팀 구성원.</t>
  </si>
  <si>
    <t>투자시간과 투자비용이 적게 드는 무인 비즈니스 유형은 카페, 밀키트 전문점, 아이스크림 할인점, 반찬가게, 정육점, 문구점, 세차장, 스터디카페 및 코인빨래방이 있다.</t>
  </si>
  <si>
    <t>"현대백화점 슬 원주고 압구정동교회 다슬빌딩"이 연결된 장소 정보.</t>
  </si>
  <si>
    <t>2013년부터 2019년 6월까지 개수 증가: 2000개에서 1020개까지.</t>
  </si>
  <si>
    <t>목돈 중심 안전자산은 고령화와 저금리 투자환경 변화로 소득 중심 투자자산으로 전환.</t>
  </si>
  <si>
    <t>세포 내 포도당 결핍은 배고픔과 피로감의 원인이며 인슐린 저항성 증가와 인슐린 분비 촉진을 초래해.</t>
  </si>
  <si>
    <t>금천구 마포구 강남구 서초구 송파구 영등포구 지역 숫자 정보와 기타 등 기록 개수.</t>
  </si>
  <si>
    <t>19 강력한 멘탈 보유, 커뮤니케이션 학습 효과, 2논리 전달 능력 강조, 13 직장 생활 숙련의 내용 표현.</t>
  </si>
  <si>
    <t>2019-2021년도 3분기까지 상가 분기별 가치 변동 추이 정보.</t>
  </si>
  <si>
    <t>이 책은 필수 기초패턴 100가지 제공, 정확한 패턴 설명, 네이티브 발음 음성파일 제공, 패턴 활용 예문 제공 등의 특징 가지고 있음.</t>
  </si>
  <si>
    <t>결단 이후 미련과 후회 괴물 극복, 안정적 결과 대신 주님의 기대와 진전에 집중 요망.</t>
  </si>
  <si>
    <t>주어진 문장 이해 불가능 - 사실 중심 정보 부족.</t>
  </si>
  <si>
    <t>과민 반응, 비난, 자기 공격, 신체적 언어적 대립, 좌절 축적, 무례함, 비방, 창피 주기, 소리치는 행동, 깨물기, 집어던지기, 비아냥거림, 욕설 행위 등이 있습니다.</t>
  </si>
  <si>
    <t>의견비교</t>
  </si>
  <si>
    <t>이미지URL</t>
  </si>
  <si>
    <t>hhjo</t>
  </si>
  <si>
    <t>의견체크 =&gt; 쉼표가 해결되었을 때 활용도</t>
  </si>
  <si>
    <t>A
-박새연</t>
  </si>
  <si>
    <t>B
-이병규</t>
  </si>
  <si>
    <t>C
-안혜민</t>
  </si>
  <si>
    <t>img1_39</t>
  </si>
  <si>
    <t>https://i.ibb.co/XLP9gxV/img1-39.jpg</t>
  </si>
  <si>
    <t>https://drive.google.com/uc?export=view&amp;id=1Suio5iVPgTm-zobHf850g68xqSw5JRel</t>
  </si>
  <si>
    <t>산티아고 라이프스타일</t>
  </si>
  <si>
    <t>눈이 쌓인 아스팔트 도로를 걸어가는 뒷모습 사진</t>
  </si>
  <si>
    <t>눈이 있는 길을 걸어 가는 두사람 표지판</t>
  </si>
  <si>
    <t>A: 그림을 충분히 설명하고 있으나, 두 문장이 부자연스럽게 결합하여 내용을 잘못 이해하게 함(사람과 나무가 많은 것으로 읽힘)
B: 눈 덮인 나뭇길 걷는 사람</t>
  </si>
  <si>
    <t>img2_29</t>
  </si>
  <si>
    <t>https://i.ibb.co/Mh7T94Q/img2-29.jpg</t>
  </si>
  <si>
    <t>https://drive.google.com/uc?export=view&amp;id=1ksYSbT1igIfi2z2DIOYCPhlC8vs0aC6V</t>
  </si>
  <si>
    <t>기발하고 신기한 수학의 재미.2</t>
  </si>
  <si>
    <t>두 축의 거리가 타원의 장축의 반과 원의 반지름의 합과 같게 위치 시킨 원형과 타원형 톱니바퀴</t>
  </si>
  <si>
    <t>A: 그림을 충분히 설명하고 있음. 다만 해당 설명으로 시각장애인이 그림을 유추할 수 있을까 의문이 들긴 함</t>
  </si>
  <si>
    <t>img3_1</t>
  </si>
  <si>
    <t>https://i.ibb.co/wBYWyFQ/img3-1.png</t>
  </si>
  <si>
    <t>https://drive.google.com/uc?export=view&amp;id=1jN7QsQ_u1JZBza_suOJ6yhhVeZ7CXJaz</t>
  </si>
  <si>
    <t>기억해, 언젠가 너의 목소리가 될 거야</t>
  </si>
  <si>
    <t>차도 옆을 지나가는 소녀 그림</t>
  </si>
  <si>
    <t>도로를 달리는 버스와 자동차, 나무 사이를 걷는 두 사람</t>
  </si>
  <si>
    <t xml:space="preserve"> C:도로 위에 이동하는 차와 걷는 사람들</t>
  </si>
  <si>
    <t>img3_2</t>
  </si>
  <si>
    <t>https://i.ibb.co/Fgxq1cX/img3-2.jpg</t>
  </si>
  <si>
    <t>https://drive.google.com/uc?export=view&amp;id=1hp0Gxfhajpkiem9N9l34Lj8uF8XWtR_L</t>
  </si>
  <si>
    <t>100세까지 바르게 서고 싶다면 항중력근을 키워라</t>
  </si>
  <si>
    <t>철근 콘크리트 건물 그림</t>
  </si>
  <si>
    <t>파란색 하이라이트가 쳐진 기울어진 탑 그림</t>
  </si>
  <si>
    <t>img3_3</t>
  </si>
  <si>
    <t>https://i.ibb.co/3TcX325/img3-3.jpg</t>
  </si>
  <si>
    <t>https://drive.google.com/uc?export=view&amp;id=1t_R7VODTE-a__3prs-tMgoEw7nyH2V-U</t>
  </si>
  <si>
    <t>제과제빵사는 어때?</t>
  </si>
  <si>
    <t>빵 사진</t>
  </si>
  <si>
    <t>와이어 랙이 쳐진 노트북 위에 그려진 베이킹된 빵</t>
  </si>
  <si>
    <t>img3_4</t>
  </si>
  <si>
    <t>https://i.ibb.co/dPx8STZ/img3-4.jpg</t>
  </si>
  <si>
    <t>https://drive.google.com/uc?export=view&amp;id=1MLhhUzoQnA1YfLZs6UxwpKmqN8bAdofU</t>
  </si>
  <si>
    <t>기발하고 신기한 수학의 재미.1</t>
  </si>
  <si>
    <t>6개의 정사각형 모양의 타일 중 대각선으로 만들어진 직각삼각형</t>
  </si>
  <si>
    <t>[그림 1-1]</t>
  </si>
  <si>
    <t>A: 그림을 충분히 설명하는 것으로 보이나, 어떤 용도로 사용하느냐에 따라 더 구체적인 묘사가 필요할 수도 있음</t>
  </si>
  <si>
    <t>img3_5</t>
  </si>
  <si>
    <t>https://i.ibb.co/QNwYX9p/img3-5.jpg</t>
  </si>
  <si>
    <t>https://drive.google.com/uc?export=view&amp;id=1hl67MPjSxqD9EnA8F3MtrF8jWt4rDzM1</t>
  </si>
  <si>
    <t>여러 갈래로 갈라지는 번개 사진</t>
  </si>
  <si>
    <t>img3_6</t>
  </si>
  <si>
    <t>https://i.ibb.co/7WD3yqP/img3-6.jpg</t>
  </si>
  <si>
    <t>https://drive.google.com/uc?export=view&amp;id=1OOS-XA8k5hWSOpd81JfnUPVv7KM8DWgA</t>
  </si>
  <si>
    <t>(청소년을 위한) 광주 5.18</t>
  </si>
  <si>
    <t>김재규가 박정희에게 총을 쏘는 그림</t>
  </si>
  <si>
    <t>사람들 사이 싸움으로 인해 파괴된 집기 일러스트</t>
  </si>
  <si>
    <t>A: 손에 들고 있는 물건을 잘못 인식(핸드폰이 아니라 총)하여 이미지 내용과 전혀 다른 내용을 서술함.(정확히 인식한다면 총을 쏘는 장면으로 해석 가능할 것으로 보임)
B: 1유형이 어울리는 그림
C:한 손을 주머니에 넣고 총을 쏜 남성 그림
==============
Q. 사용자 UI에서 생성 버튼을 다시 누른다고 가정하면 1차 결과를 조합한 결과가 나올 수도 있는지 궁금함</t>
  </si>
  <si>
    <t>img3_7</t>
  </si>
  <si>
    <t>https://i.ibb.co/zPHfchN/img3-7.jpg</t>
  </si>
  <si>
    <t>https://drive.google.com/uc?export=view&amp;id=1yjjQH3dCCi_PmOyy1HXJbV2gRwLvezj6</t>
  </si>
  <si>
    <t>혼자 점심 먹는 사람을 위한 산문</t>
  </si>
  <si>
    <t>기내 좌석 화면을 보고있는 사진</t>
  </si>
  <si>
    <t>비행기 실내 좌석에서 개인 모니터를 보고 있는 승객</t>
  </si>
  <si>
    <t>B: 비행기 내부 승객 좌석 활성화된 개인 모니터
C: 탑승 경험 → 모니터 화면 사진</t>
  </si>
  <si>
    <t>img3_8</t>
  </si>
  <si>
    <t>https://i.ibb.co/Vgn4ZpB/img3-8.jpg</t>
  </si>
  <si>
    <t>https://drive.google.com/uc?export=view&amp;id=1vHbxCS3PVGB-HFzdwDOeoaGJsVzCfCyN</t>
  </si>
  <si>
    <t>몽테크리스토성의 뒤마</t>
  </si>
  <si>
    <t>개를 쫓는 사람 그림</t>
  </si>
  <si>
    <t>A: 행동을 잘못 기술(함께 달려가는 것이 아니라 쫓아내는 장면), 달려가는 방향에 있는 인물들이 사냥꾼인지 불확실
C:여성이 막대를 들고 개를 쫓고 있는 그림</t>
  </si>
  <si>
    <t>img3_9</t>
  </si>
  <si>
    <t>https://i.ibb.co/0B5sTd8/img3-9.jpg</t>
  </si>
  <si>
    <t>https://drive.google.com/uc?export=view&amp;id=16q6DztMqtNwZ8ts3oLdBdgtgaM2r-UTJ</t>
  </si>
  <si>
    <t>검은 양과 또 다른 우화들</t>
  </si>
  <si>
    <t>풀밭위에 앉아있는 토끼 그림</t>
  </si>
  <si>
    <t>지면 위에 식물과 함께 펜화로 그려진 흑백 토끼 그림</t>
  </si>
  <si>
    <t>A: 행동을 잘못 기술(달리는 것이 아니라 앉아 있는 모습)
B: 앉아있는 토끼</t>
  </si>
  <si>
    <t>img3_10</t>
  </si>
  <si>
    <t>https://i.ibb.co/5hdztVF/img3-10.jpg</t>
  </si>
  <si>
    <t>https://drive.google.com/uc?export=view&amp;id=1EDcerzM4KoBbjVRrGHwDSk13basEpzrE</t>
  </si>
  <si>
    <t>어쩌다, 문구점 아저씨</t>
  </si>
  <si>
    <t>선반에 진열된 연필 등 필기구들 사진</t>
  </si>
  <si>
    <t>목제 서가에 올려져 있는 장식용 책, 연필, 컵, 포터블 공작 기계 모형</t>
  </si>
  <si>
    <t>A: 불필요한 기술 내용 포함(상점 내부)</t>
  </si>
  <si>
    <t>img3_11</t>
  </si>
  <si>
    <t>https://i.ibb.co/jVK0Zbk/img3-11.png</t>
  </si>
  <si>
    <t>https://drive.google.com/uc?export=view&amp;id=1Kyz7Syh0Y_MGpuS3fABl-KP3GmBgs5na</t>
  </si>
  <si>
    <t>간호사가 되기로 했다</t>
  </si>
  <si>
    <t>밤 배경의 외부에서 본 전등이 켜진 창가 사진</t>
  </si>
  <si>
    <t>남성 의사 아이콘</t>
  </si>
  <si>
    <t>img3_12</t>
  </si>
  <si>
    <t>https://i.ibb.co/qkWBz0q/img3-12.png</t>
  </si>
  <si>
    <t>https://drive.google.com/uc?export=view&amp;id=1emu49PhwFXkZ_so0-kNZqVOt0ekXQgSr</t>
  </si>
  <si>
    <t>오른쪽 주먹을 들고 웃으며 정면을 바라보고 있는 간호사들 사진</t>
  </si>
  <si>
    <t>유니폼을 착용한 의료 종사자 집단이 계단에 서 있음</t>
  </si>
  <si>
    <t>img3_13</t>
  </si>
  <si>
    <t>https://i.ibb.co/4PvLDbX/img3-13.jpg</t>
  </si>
  <si>
    <t>https://drive.google.com/uc?export=view&amp;id=1qh5ixXaWRfu8310zlcj-T8HH2wxvteAR</t>
  </si>
  <si>
    <t>나다운 게 뭔데</t>
  </si>
  <si>
    <t>짧은 머리의 이목구비가 없는 남자 아이콘</t>
  </si>
  <si>
    <t>img3_14</t>
  </si>
  <si>
    <t>https://i.ibb.co/XC1dvPV/img3-14.png</t>
  </si>
  <si>
    <t>https://drive.google.com/uc?export=view&amp;id=1jHtg1dWtOmaopZ78brQ08-6W2BnTiYU3</t>
  </si>
  <si>
    <t>빗금 형태의 제질이 다른 바닥과 빨간 장갑 사진</t>
  </si>
  <si>
    <t>img3_15</t>
  </si>
  <si>
    <t>https://i.ibb.co/9vrzrzX/img3-15.jpg</t>
  </si>
  <si>
    <t>https://drive.google.com/uc?export=view&amp;id=19u6pZhtA1OeVjfL7Q7Vwgy4bpUYpNuKL</t>
  </si>
  <si>
    <t>웃는 아이를 향해 웃는 남성 그림</t>
  </si>
  <si>
    <t>img3_16</t>
  </si>
  <si>
    <t>https://i.ibb.co/PjH5Pn0/img3-16.jpg</t>
  </si>
  <si>
    <t>https://drive.google.com/uc?export=view&amp;id=1AK2qVRStjJ4NNbQfnOA-CKRYP2l1NlQU</t>
  </si>
  <si>
    <t>예수님 인스타그램 그림</t>
  </si>
  <si>
    <t>입니다. → 차후 정제 대상
A: 누구의 인스타그램인지 표기 필요</t>
  </si>
  <si>
    <t>img3_17</t>
  </si>
  <si>
    <t>https://i.ibb.co/BrkwNKz/img3-17.jpg</t>
  </si>
  <si>
    <t>https://drive.google.com/uc?export=view&amp;id=1Csnwg1u23MmpwmMqLRBTv1gPiwAPuAGv</t>
  </si>
  <si>
    <t>앞으로 가는 동작을 하는 포니테일 머리를 한 여자 그림</t>
  </si>
  <si>
    <t>img3_18</t>
  </si>
  <si>
    <t>https://i.ibb.co/bPJdS1C/img3-18.jpg</t>
  </si>
  <si>
    <t>https://drive.google.com/uc?export=view&amp;id=1F6ZvJMjqShAtD9eJa_DmEDJt6NBnBCwJ</t>
  </si>
  <si>
    <t>산티아고 순례길을 걷는 뒷모습 사진</t>
  </si>
  <si>
    <t>img3_19</t>
  </si>
  <si>
    <t>https://i.ibb.co/Cvs0bbC/img3-19.png</t>
  </si>
  <si>
    <t>https://drive.google.com/uc?export=view&amp;id=1DpevTHeODlzCIa-alY97Hc0q-svI6Kf2</t>
  </si>
  <si>
    <t>(진흥원)다시, 봄·봄</t>
  </si>
  <si>
    <t>장인, 점순, 장모의 식사 장면 그림</t>
  </si>
  <si>
    <t>A: 인물의 특징에 대한 묘사 추가 필요</t>
  </si>
  <si>
    <t>img3_20</t>
  </si>
  <si>
    <t>https://i.ibb.co/hsdNjzC/img3-20.jpg</t>
  </si>
  <si>
    <t>https://drive.google.com/uc?export=view&amp;id=130OYQW2wzdrEwsUo8UF961paURbZUlh2</t>
  </si>
  <si>
    <t>(고민 해결사) 콧구멍 11호</t>
  </si>
  <si>
    <t>환하게 웃으며 양볼에 두 손을 얹어보는 재수 그림</t>
  </si>
  <si>
    <t>img3_21</t>
  </si>
  <si>
    <t>https://i.ibb.co/0Y4KDRz/img3-21.png</t>
  </si>
  <si>
    <t>https://drive.google.com/uc?export=view&amp;id=1ZZdIHmwD-cH8Rar1r7DqW0_w9ppENmFm</t>
  </si>
  <si>
    <t>(프로부업러가 콕 짚어주는) 디지털 부업 50가지</t>
  </si>
  <si>
    <t>뮤직카우 어플 화면 사진</t>
  </si>
  <si>
    <t>img3_22</t>
  </si>
  <si>
    <t>https://i.ibb.co/n1KL5GQ/img3-22.png</t>
  </si>
  <si>
    <t>https://drive.google.com/uc?export=view&amp;id=1VcQjseagigQpja6p281GcvqJmYEK-Ebr</t>
  </si>
  <si>
    <t>치매에 관한 새로운 생각</t>
  </si>
  <si>
    <t>현미경 앞에 앉은 풀러 사진</t>
  </si>
  <si>
    <t>B: 입니다. → 차후 정제 대상</t>
  </si>
  <si>
    <t>img3_23</t>
  </si>
  <si>
    <t>https://i.ibb.co/1TLBKwh/img3-23.jpg</t>
  </si>
  <si>
    <t>https://drive.google.com/uc?export=view&amp;id=1l-vOXwnWOBzhp7-WdFlysEPQQmunvKIc</t>
  </si>
  <si>
    <t>가정의학과 의사는 어때</t>
  </si>
  <si>
    <t>뿔테안경과 빨간 나비 넥타이를 한 저자 사진</t>
  </si>
  <si>
    <t>img3_24</t>
  </si>
  <si>
    <t>https://i.ibb.co/0sH4HGt/img3-24.jpg</t>
  </si>
  <si>
    <t>https://drive.google.com/uc?export=view&amp;id=1WO1aQSCwRE1NzJZBH0AvhDJhwvf6sAB1</t>
  </si>
  <si>
    <t>환영받지 못하는 기자들</t>
  </si>
  <si>
    <t>모여서 회의하는 기자들 사진</t>
  </si>
  <si>
    <t>B: 세 사람이 회의 테이블에서 자료 검토하는  사진.</t>
  </si>
  <si>
    <t>img3_25</t>
  </si>
  <si>
    <t>https://i.ibb.co/RDG1NLT/img3-25.jpg</t>
  </si>
  <si>
    <t>https://drive.google.com/uc?export=view&amp;id=1BgVO4HXP5iviQK5gB5K1lQUXsn7axzi7</t>
  </si>
  <si>
    <t>스리랑카 한 달 살기</t>
  </si>
  <si>
    <t>스리마하보디 사원 전경 사진</t>
  </si>
  <si>
    <t>B: 1유형이 어울리는 그림</t>
  </si>
  <si>
    <t>img3_26</t>
  </si>
  <si>
    <t>https://i.ibb.co/ySVGKNB/img3-26.jpg</t>
  </si>
  <si>
    <t>https://drive.google.com/uc?export=view&amp;id=1LHWWY9ie7A0NfHQtH_CJs6_agW33GVot</t>
  </si>
  <si>
    <t>오롤리데이의 과거와 현재 모습에 대한 생각을 적은 다이어리 사진</t>
  </si>
  <si>
    <t>A: 필기 내용에 대한 서술 추가 필요</t>
  </si>
  <si>
    <t>img3_27</t>
  </si>
  <si>
    <t>https://i.ibb.co/hVHTmG9/img3-27.jpg</t>
  </si>
  <si>
    <t>https://drive.google.com/uc?export=view&amp;id=1HtdxMrros7gmqE6hxEmjv5LpLkDS3EQd</t>
  </si>
  <si>
    <t>기소영의 친구들</t>
  </si>
  <si>
    <t>졸업앨범을 보고 있는 영진이와 채린 그림</t>
  </si>
  <si>
    <t>img3_28</t>
  </si>
  <si>
    <t>https://i.ibb.co/xg3wHhd/img3-28.jpg</t>
  </si>
  <si>
    <t>https://drive.google.com/uc?export=view&amp;id=10Sll4lfWghA3rfeC15i30hYRIWH0fZqV</t>
  </si>
  <si>
    <t>상벤투역 벽면과 이어지는 천장 사진</t>
  </si>
  <si>
    <t>img3_29</t>
  </si>
  <si>
    <t>https://i.ibb.co/qp8g6Lq/img3-29.jpg</t>
  </si>
  <si>
    <t>https://drive.google.com/uc?export=view&amp;id=1NHTvkcuGdLqBtFd2pbvxsM-S5CMs-S5Q</t>
  </si>
  <si>
    <t>세상에 하나뿐인 봄 식물도감</t>
  </si>
  <si>
    <t>꽃이 핀 냉이 그림</t>
  </si>
  <si>
    <t>img3_30</t>
  </si>
  <si>
    <t>https://i.ibb.co/zPDZ94g/img3-30.jpg</t>
  </si>
  <si>
    <t>https://drive.google.com/uc?export=view&amp;id=1qCsSSq-sJsT3NSzhfIKghR6X76xKdt70</t>
  </si>
  <si>
    <t>뒤죽박죽 수상한 요양원</t>
  </si>
  <si>
    <t>휠체어에 앉아있는 할머니 그림</t>
  </si>
  <si>
    <t>img3_31</t>
  </si>
  <si>
    <t>https://i.ibb.co/Ct5z7pj/img3-31.jpg</t>
  </si>
  <si>
    <t>https://drive.google.com/uc?export=view&amp;id=1edJlhYU0T-bezTS3ppnGDk9hHs68y0LB</t>
  </si>
  <si>
    <t>작가의 계절</t>
  </si>
  <si>
    <t>도요시마 요시오 사진</t>
  </si>
  <si>
    <t xml:space="preserve">B: 안경 쓴 남성 옆 테이블에 앉아있는 고양이 </t>
  </si>
  <si>
    <t>img3_32</t>
  </si>
  <si>
    <t>https://i.ibb.co/3d3yxjt/img3-32.jpg</t>
  </si>
  <si>
    <t>https://drive.google.com/uc?export=view&amp;id=1GXyzQDt4D6zV-nm3Oj9eXd2g_dNofdnD</t>
  </si>
  <si>
    <t>킹덤빌더의 영성</t>
  </si>
  <si>
    <t>나비손 기도 사진</t>
  </si>
  <si>
    <t>A: 손 동작을 잘못 기술(얼굴을 가리는 것이 아님)
B: 1유형이 어울리는 그림
C:두 손을 엑스자로 가슴에 포갠 사진</t>
  </si>
  <si>
    <t>img3_33</t>
  </si>
  <si>
    <t>https://i.ibb.co/mqzWChn/img3-33.jpg</t>
  </si>
  <si>
    <t>https://drive.google.com/uc?export=view&amp;id=1XU3igdW-SEytxHCNvHH25kLCijT-zots</t>
  </si>
  <si>
    <t>원소 이야기</t>
  </si>
  <si>
    <t>내부의 전자들 그림</t>
  </si>
  <si>
    <t>img3_34</t>
  </si>
  <si>
    <t>https://i.ibb.co/m0rr6P9/img3-34.jpg</t>
  </si>
  <si>
    <t>https://drive.google.com/uc?export=view&amp;id=1cwaQua7S8Ar6WqCJoeXsT94gvdVKrp0F</t>
  </si>
  <si>
    <t>(진흥원)생존배낭</t>
  </si>
  <si>
    <t>표준형 생존배낭 구성 사진</t>
  </si>
  <si>
    <t>img3_35</t>
  </si>
  <si>
    <t>https://i.ibb.co/YhB9bpK/img3-35.jpg</t>
  </si>
  <si>
    <t>https://drive.google.com/uc?export=view&amp;id=1afmnY6B3o5oZ8ZN1hayoQ3PubZ4JGzCJ</t>
  </si>
  <si>
    <t>아마존 분홍돌고래를 만나다</t>
  </si>
  <si>
    <t>분홍 돌고래 사진</t>
  </si>
  <si>
    <t>A: 동물 종류를 잘못 인식(상어가 아니라 돌고래), '평행한 모습'이라는 말이 무슨 의미인지 파악 불가
B: 돌고래
C: 물 속을 수영중인 돌고래</t>
  </si>
  <si>
    <t>사진 인식 오류</t>
  </si>
  <si>
    <t>img3_36</t>
  </si>
  <si>
    <t>https://i.ibb.co/JkkmHFk/img3-36.jpg</t>
  </si>
  <si>
    <t>https://drive.google.com/uc?export=view&amp;id=1JXYIoUF3NucjaBiDcHwyNdVroN2bs_b5</t>
  </si>
  <si>
    <t>(진흥원)기후 재난, 인간과 자연은 함께할 수 없을까?</t>
  </si>
  <si>
    <t>플라스틱 쓰레기 그림</t>
  </si>
  <si>
    <t>img3_37</t>
  </si>
  <si>
    <t>https://i.ibb.co/Nm1pwr6/img3-37.jpg</t>
  </si>
  <si>
    <t>https://drive.google.com/uc?export=view&amp;id=1s__6Ji2JpT9JZmQuk52dxpGSpV54SMkV</t>
  </si>
  <si>
    <t>(진흥원)아나운서는 어때</t>
  </si>
  <si>
    <t>다양한 프로그램의 진행을 맡은 윤지영 아나운서 사진</t>
  </si>
  <si>
    <t>A: 문장 간 구분이 필요해 보임
B: 1유형이 어울리는 그림</t>
  </si>
  <si>
    <t>img3_38</t>
  </si>
  <si>
    <t>https://i.ibb.co/TWrSv6m/img3-38.png</t>
  </si>
  <si>
    <t>https://drive.google.com/uc?export=view&amp;id=1SKrdF5O97-Y-rkjr18z0MuyPxOR_Gqcg</t>
  </si>
  <si>
    <t>퀴리부인은 무슨 비누를 썼을까? 2.0</t>
  </si>
  <si>
    <t>전지 사진</t>
  </si>
  <si>
    <t>A: 사진의 물건을 잘못 인식
B: 건전지
C:제품 뒤 건전지 사진</t>
  </si>
  <si>
    <t>img3_39</t>
  </si>
  <si>
    <t>https://i.ibb.co/j6f1TMk/img3-39.jpg</t>
  </si>
  <si>
    <t>https://drive.google.com/uc?export=view&amp;id=1nXN4Dlx4NqjlVkVhVebW1HmDc9eJah_z</t>
  </si>
  <si>
    <t>(진흥원)무한한 가능성이 열리는 라이브커머스호스트</t>
  </si>
  <si>
    <t>김정은의 다양한 홈쇼핑 판매 영상 화면 사진</t>
  </si>
  <si>
    <t>A: 프로그램 종류 표기 필요
B: 1유형이 어울리는 그림
C:제품을 판매하고 있는 다양한 장면의 텔레비전 화면 모음 사진</t>
  </si>
  <si>
    <t>img3_40</t>
  </si>
  <si>
    <t>https://i.ibb.co/gPxB0Vy/img3-40.jpg</t>
  </si>
  <si>
    <t>https://drive.google.com/uc?export=view&amp;id=1wwBPzLIEY5CyBgu7M8W5x4CO_j7vfCDf</t>
  </si>
  <si>
    <t>저, 사랑이 처음인데요</t>
  </si>
  <si>
    <t>거울을 보며 머리를 꾸며보지만 만족스럽지 못해 하는 남학생 그림</t>
  </si>
  <si>
    <t>img3_02_001</t>
  </si>
  <si>
    <t>https://i.ibb.co/Lt5Gc1L/img3-02-001.png</t>
  </si>
  <si>
    <t>https://drive.google.com/uc?export=view&amp;id=1oTuySrc1NSMBgp6zvJwpDe6zG58WVNpy</t>
  </si>
  <si>
    <t>엄마 품에 안겨 의사에게 주사를 맞는 남자아이 그림</t>
  </si>
  <si>
    <t>img3_02_002</t>
  </si>
  <si>
    <t>https://i.ibb.co/LtTPQx2/img3-02-002.png</t>
  </si>
  <si>
    <t>https://drive.google.com/uc?export=view&amp;id=1M-gU6Yp8azxpkQu7evc0wVN-ltvvLEcr</t>
  </si>
  <si>
    <t>호흡기를 통해 폐로 바이러스가 들어가는 모습 그림</t>
  </si>
  <si>
    <t>img3_02_003</t>
  </si>
  <si>
    <t>https://i.ibb.co/LQ9vT1q/img3-02-003.png</t>
  </si>
  <si>
    <t>https://drive.google.com/uc?export=view&amp;id=1F-YbJd7dWdGyJOTSFiiFlV4c2MXpD31a</t>
  </si>
  <si>
    <t>폐에서 바이러스를 발견한 의료진들 그림</t>
  </si>
  <si>
    <t>img3_02_004</t>
  </si>
  <si>
    <t>https://i.ibb.co/MCWH926/img3-02-004.png</t>
  </si>
  <si>
    <t>https://drive.google.com/uc?export=view&amp;id=1vVvOjbccivdXLJVE_sWz7XVO1Ecjn-RY</t>
  </si>
  <si>
    <t>폐를 돋보기로 보는 의사 그림</t>
  </si>
  <si>
    <t>img3_02_005</t>
  </si>
  <si>
    <t>https://i.ibb.co/4JGdCMn/img3-02-005.png</t>
  </si>
  <si>
    <t>https://drive.google.com/uc?export=view&amp;id=1U1TnTKQwj5Hl-rzZYjlkDpEF8uevTvDb</t>
  </si>
  <si>
    <t>항문 주변에 염증이 생긴 여성이 청바지를 입은 뒷모습 그림</t>
  </si>
  <si>
    <t>img3_02_006</t>
  </si>
  <si>
    <t>https://i.ibb.co/LgsLxpk/img3-02-006.png</t>
  </si>
  <si>
    <t>https://drive.google.com/uc?export=view&amp;id=1LZyrUtBhusB2NRb2KTl3WVdr5drPHZdh</t>
  </si>
  <si>
    <t>노란색 간에 대한 설명을 보고 치료를 준비하는 의료진들 그림</t>
  </si>
  <si>
    <t>img3_02_007</t>
  </si>
  <si>
    <t>https://i.ibb.co/9nXzBCB/img3-02-007.png</t>
  </si>
  <si>
    <t>https://drive.google.com/uc?export=view&amp;id=1J576_8M8oYO_bbyxDqzLYuTrlZ6cZVCq</t>
  </si>
  <si>
    <t>환자의 혈압을 재고 있는 의사 그림</t>
  </si>
  <si>
    <t>img3_02_008</t>
  </si>
  <si>
    <t>https://i.ibb.co/b3jD7r1/img3-02-008.png</t>
  </si>
  <si>
    <t>https://drive.google.com/uc?export=view&amp;id=1zkUBA5roWKS21b_uzpFhcJT5wpTfrA-d</t>
  </si>
  <si>
    <t>호흡기를 끼고 누워 있는 환자와 의료기기의 버튼을 잡고 조절하고 있는 의료진 그림</t>
  </si>
  <si>
    <t>img3_02_009</t>
  </si>
  <si>
    <t>https://i.ibb.co/6J0n5wc/img3-02-010.png</t>
  </si>
  <si>
    <t>https://drive.google.com/uc?export=view&amp;id=1i-Txrd0vBdjthadvYFmzJjH6od20x2kr</t>
  </si>
  <si>
    <t>환자의 피를 뽑고 있는 의료진 그림</t>
  </si>
  <si>
    <t>img3_02_010</t>
  </si>
  <si>
    <t>https://drive.google.com/uc?export=view&amp;id=16GWELXLG5krOpmtYtCU_t-jffYcFIgFc</t>
  </si>
  <si>
    <t>변기에 앉아서 생리를 확인하고 당황한 여자아이를 안심시키는 엄마 그림</t>
  </si>
  <si>
    <t>img3_02_011</t>
  </si>
  <si>
    <t>https://i.ibb.co/Vg3FXgq/img3-02-011.png</t>
  </si>
  <si>
    <t>https://drive.google.com/uc?export=view&amp;id=1SKU6VjtEvuCjpRTqPbUF58hTuTP2cCY-</t>
  </si>
  <si>
    <t>뼈가 약해진 노인이 지팡이를 짚고 있는 모습 그림</t>
  </si>
  <si>
    <t>https://i.ibb.co/WGH1NY1/img3-02-012.png</t>
  </si>
  <si>
    <t>왼쪽 어깨 관절에 문제가 생겨 통증을 느끼는 중년 여성 그림</t>
  </si>
  <si>
    <t>img3_02_013</t>
  </si>
  <si>
    <t>https://i.ibb.co/LgXdK9G/img3-02-013.png</t>
  </si>
  <si>
    <t>https://drive.google.com/uc?export=view&amp;id=1Vr1D_tMx8PJgMo-_1rU3p4vy_NhI2QHw</t>
  </si>
  <si>
    <t>환자를 부축해 주는 의료진 그림</t>
  </si>
  <si>
    <t>img3_02_014</t>
  </si>
  <si>
    <t>https://i.ibb.co/tKDJjmN/img3-02-014.png</t>
  </si>
  <si>
    <t>https://drive.google.com/uc?export=view&amp;id=1C2pMT_xi4EzxbD-Vu2IEYyPDCDO8uraa</t>
  </si>
  <si>
    <t>삐딱한 자세로 앉아서 스마트폰을 보는 남성의 허리에 문제가 생긴 모습과 기둥에 기대어 스마트폰을 보는 여성의 목에 문제가 생긴 모습 그림</t>
  </si>
  <si>
    <t>img3_02_015</t>
  </si>
  <si>
    <t>https://i.ibb.co/cvS5ZVd/img3-02-015.png</t>
  </si>
  <si>
    <t>https://drive.google.com/uc?export=view&amp;id=1_n-l5_r0sxFG3XLszWvoSiLoVpPwwcNX</t>
  </si>
  <si>
    <t>피부에 난 붉은 트러블 때문에 우는 여자아이와 달래는 엄마 그림</t>
  </si>
  <si>
    <t>img3_02_016</t>
  </si>
  <si>
    <t>https://i.ibb.co/HqFG9Nm/img3-02-016.png</t>
  </si>
  <si>
    <t>https://drive.google.com/uc?export=view&amp;id=1UtlbI7lgCakJqCtRs98ZVuWofYpcOb8a</t>
  </si>
  <si>
    <t>거칠어진 머리카락이 건강해지는 과정을 보고 있는 사람들과 연필을 들고 설명하는 의사 그림</t>
  </si>
  <si>
    <t>img3_02_017</t>
  </si>
  <si>
    <t>https://i.ibb.co/GtWcXbN/img3-02-017.png</t>
  </si>
  <si>
    <t>https://drive.google.com/uc?export=view&amp;id=16aAoeqwVQv-XTUnNjortpiDXbQHoE5uN</t>
  </si>
  <si>
    <t>볼, 배, 팔, 다리에 트러블이 생긴 여성 그림</t>
  </si>
  <si>
    <t>img3_02_018</t>
  </si>
  <si>
    <t>https://i.ibb.co/fqdZpRX/img3-02-018.png</t>
  </si>
  <si>
    <t>https://drive.google.com/uc?export=view&amp;id=15hus1fLL0vhI0ncNXZnvKgzazdidTKwW</t>
  </si>
  <si>
    <t>염증이 생긴 방광 부근에 두 손을 올리고 다급히 이동하는 여성 그림</t>
  </si>
  <si>
    <t>img3_02_019</t>
  </si>
  <si>
    <t>https://i.ibb.co/pz4MmD6/img3-02-019.png</t>
  </si>
  <si>
    <t>https://drive.google.com/uc?export=view&amp;id=160FvWK52oGOWQ0qRcdzvYQX8LHR71AWo</t>
  </si>
  <si>
    <t>변기 사용 후 복부 통증을 느끼는 남성 그림</t>
  </si>
  <si>
    <t>img3_02_020</t>
  </si>
  <si>
    <t>https://i.ibb.co/4Z0S812/img3-02-020.png</t>
  </si>
  <si>
    <t>https://drive.google.com/uc?export=view&amp;id=1YudfJkTLjLLQ7H2Eol4eJRQWBmX48NfT</t>
  </si>
  <si>
    <t>바닥에 장바구니를 두고 갑작스러운 배뇨감으로 당황한 중년 여성 그림</t>
  </si>
  <si>
    <t>img3_02_021</t>
  </si>
  <si>
    <t>https://i.ibb.co/ts2s2qv/img3-02-021.png</t>
  </si>
  <si>
    <t>https://drive.google.com/uc?export=view&amp;id=1-A1aCFZfQ2keT3DGFJOqb7-4mDr0Whsl</t>
  </si>
  <si>
    <t>병원에서 문제가 생긴 자궁을 돋보기로 보고 있는 여성과 설명하는 의사 그림</t>
  </si>
  <si>
    <t>img3_02_022</t>
  </si>
  <si>
    <t>https://i.ibb.co/K6tfM8b/img3-02-022.png</t>
  </si>
  <si>
    <t>https://drive.google.com/uc?export=view&amp;id=1SjCSxNMK6xCbriJFdSY8q2CeE7nZnhnS</t>
  </si>
  <si>
    <t>의사와 상담하는 부부 그림</t>
  </si>
  <si>
    <t>img3_02_023</t>
  </si>
  <si>
    <t>https://i.ibb.co/DpDFGX5/img3-02-023.png</t>
  </si>
  <si>
    <t>https://drive.google.com/uc?export=view&amp;id=1J6sBVUeDQuPKYYNBj6KtktmLslQMxe6g</t>
  </si>
  <si>
    <t>건조한 눈에 안약을 넣어주는 의사와 돋보기로 살펴보는 의사 그림</t>
  </si>
  <si>
    <t>img3_02_024</t>
  </si>
  <si>
    <t>https://drive.google.com/uc?export=view&amp;id=1QdDhEsHKM5PzjmYH1hm9YYo_QESRXht_</t>
  </si>
  <si>
    <t>커다란 장치로 귀를 검사하려는 의사, 보청기를 착용시키는 의사 그림</t>
  </si>
  <si>
    <t>img3_02_025</t>
  </si>
  <si>
    <t>https://drive.google.com/uc?export=view&amp;id=11EAtREwoy6AYrbbmW6pJqajIVLWGRlj5</t>
  </si>
  <si>
    <t>검사를 위해 의료기기를 쓰고 있는 환자와 설명하는 의료진 그림</t>
  </si>
  <si>
    <t>img3_02_026</t>
  </si>
  <si>
    <t>https://drive.google.com/uc?export=view&amp;id=1b4bOOqsXyeo8wwnBcKKV2xWdSrJ183kD</t>
  </si>
  <si>
    <t>뇌를 검사하는 의료기기와 치료를 위한 약들과 주사위, 의료진들 그림</t>
  </si>
  <si>
    <t>img3_02_027</t>
  </si>
  <si>
    <t>https://drive.google.com/uc?export=view&amp;id=1YsQLRH1PENLiKxnbHdh0ttYlSfP_Il0G</t>
  </si>
  <si>
    <t>청진기로 뇌를 검사하고 보고서를 작성하는 의사들 그림</t>
  </si>
  <si>
    <t>img3_02_028</t>
  </si>
  <si>
    <t>https://drive.google.com/uc?export=view&amp;id=1D_kT8opzMEJm7ByeblSiNBoJKsU4OVnb</t>
  </si>
  <si>
    <t>울고 있는 엄마를 위로하는 여성 그림</t>
  </si>
  <si>
    <t>img3_02_029</t>
  </si>
  <si>
    <t>https://drive.google.com/uc?export=view&amp;id=1f52EGPU5bMeAyMMu42efLbT7kxv7PjVm</t>
  </si>
  <si>
    <t>밤인데 자지 못하고 침대에 앉아 있는 여성 그림</t>
  </si>
  <si>
    <t>가족사진을 들고서 누구인지 알아보지 못하는 남성 그림</t>
  </si>
  <si>
    <t>img3_02_031</t>
  </si>
  <si>
    <t>https://drive.google.com/uc?export=view&amp;id=11bzs-9CnW14l_NcLD62-pBlVB-9ilj23</t>
  </si>
  <si>
    <t>몸을 웅크리고 울고 있는 여성과 술을 마시고 고개를 숙이고 있는 남성 그림</t>
  </si>
  <si>
    <t>img3_02_032</t>
  </si>
  <si>
    <t>https://drive.google.com/uc?export=view&amp;id=14yo71Pr77bS1CPKq8D21i97OOAFuYOnq</t>
  </si>
  <si>
    <t>연신 “엄마!”를 부르며 산만하게 돌아다니는 남자아이와 어지러워하는 엄마 그림</t>
  </si>
  <si>
    <t>img3_02_033</t>
  </si>
  <si>
    <t>https://drive.google.com/uc?export=view&amp;id=1lNS1WwHoRPtVqeV04ybidlAmwQD00u3a</t>
  </si>
  <si>
    <t>소변 누는 것이 불편한 남성 그림</t>
  </si>
  <si>
    <t>img3_02_034</t>
  </si>
  <si>
    <t>https://drive.google.com/uc?export=view&amp;id=18cEz2hSFJviDpPNFiOdgkX1ivn02v-r8</t>
  </si>
  <si>
    <t>높은 온도에 상한 회, 치즈와 소시지, 우유, 굴과 조개 그리고 복통을 호소하는 여성 그림</t>
  </si>
  <si>
    <t>img3_02_035</t>
  </si>
  <si>
    <t>https://drive.google.com/uc?export=view&amp;id=1_EkupGxzjiL-oAPnD-MauJstIvDxNiS8</t>
  </si>
  <si>
    <t>높은 태양열과 대지열로 인해 체온이 높아져 힘들어하는 남성 그림</t>
  </si>
  <si>
    <t>img3_02_036</t>
  </si>
  <si>
    <t>https://drive.google.com/uc?export=view&amp;id=1yyQm5sweiT20k7DxnvzDPw-08FzVnd0B</t>
  </si>
  <si>
    <t>개복 수술을 하고 있는 의료진들 그림</t>
  </si>
  <si>
    <t>img3_02_037</t>
  </si>
  <si>
    <t>https://drive.google.com/uc?export=view&amp;id=1r-hheUc3ka9YB6G-d8mWaBkEGW1RhizA</t>
  </si>
  <si>
    <t>골반뼈 모형을 들고 나이 많은 환자에게 설명하는 의사 그림</t>
  </si>
  <si>
    <t>img3_02_038</t>
  </si>
  <si>
    <t>https://drive.google.com/uc?export=view&amp;id=1612SnZ22edOumNO199ezTqHu17xSjnG_</t>
  </si>
  <si>
    <t>문제가 생긴 무릎뼈를 돋보기로 확대하는 사람 그림</t>
  </si>
  <si>
    <t>img3_02_039</t>
  </si>
  <si>
    <t>https://drive.google.com/uc?export=view&amp;id=19hrtVZqeo2dANs5vTmuE81540qa0K7zk</t>
  </si>
  <si>
    <t>임신한 여성의 허리둘레를 재고 있는 의료진 그림</t>
  </si>
  <si>
    <t>img3_02_040</t>
  </si>
  <si>
    <t>https://i.ibb.co/fGNXZNg/img3-02-040.jpg</t>
  </si>
  <si>
    <t>https://drive.google.com/uc?export=view&amp;id=1QuE_zCFGtSmy9_pii3YR6IXFe8W-Slyu</t>
  </si>
  <si>
    <t>한 변의 길이가 6㎝인 정삼각형에 2㎝ 간격으로 점을 찍어 놓은 모습 그림</t>
  </si>
  <si>
    <t>img3_02_041</t>
  </si>
  <si>
    <t>https://i.ibb.co/LrJPCRj/img3-02-041.jpg</t>
  </si>
  <si>
    <t>https://drive.google.com/uc?export=view&amp;id=13eoYmATyLEDm7A0x2tMcEre5999uHXX1</t>
  </si>
  <si>
    <t>동일한 길이의 직사각형을 1~6개로 나눈 모습 그림</t>
  </si>
  <si>
    <t>1등분: 1
2등분: ½이 2개
⋮
6등분: 1/6이 6개</t>
  </si>
  <si>
    <t>https://i.ibb.co/xMNdjDv/img3-02-042.jpg</t>
  </si>
  <si>
    <t>한 변이 1㎝이고 넓이가 1㎠인 정사각형 그림</t>
  </si>
  <si>
    <t>img3_02_043</t>
  </si>
  <si>
    <t>https://i.ibb.co/6PH5K4M/img3-02-043.jpg</t>
  </si>
  <si>
    <t>https://drive.google.com/uc?export=view&amp;id=1CrrCI3drOvjPWN09KvFph9Fcvl_tbjGy</t>
  </si>
  <si>
    <t>한 변이 1㎝인 정사각형 4개가 모여 만들어지는 한 변이 2㎝인 정사각형 그림</t>
  </si>
  <si>
    <t>img3_02_044</t>
  </si>
  <si>
    <t>https://i.ibb.co/K2CdZTz/img3-02-044.jpg</t>
  </si>
  <si>
    <t>https://drive.google.com/uc?export=view&amp;id=1g1ZVSlm84XNTTblVMuLEQjkYk1eg4lvQ</t>
  </si>
  <si>
    <t>평행사변형의 오른쪽을 자른 후 왼쪽에 붙여서 만든 직사각형 그림</t>
  </si>
  <si>
    <t>평행사변형의 밑변과 높이 → 직사각형의 가로와 세로</t>
  </si>
  <si>
    <t>img3_02_045</t>
  </si>
  <si>
    <t>https://i.ibb.co/PMHgC4w/img3-02-045.jpg</t>
  </si>
  <si>
    <t>https://drive.google.com/uc?export=view&amp;id=1-h0wWsyKywLQ0nBn_Nra7PP8N8xNzC0_</t>
  </si>
  <si>
    <t>삼각형 2개를 붙여서 만든 평행사변형 그림</t>
  </si>
  <si>
    <t>img3_02_046</t>
  </si>
  <si>
    <t>https://i.ibb.co/frW8ZtW/img3-02-046.jpg</t>
  </si>
  <si>
    <t>https://drive.google.com/uc?export=view&amp;id=1RbefCLsjRnauSR9_A_87KVQNVhy4pDDQ</t>
  </si>
  <si>
    <t>사다리꼴 2개를 붙여서 만든 평행사변형 그림</t>
  </si>
  <si>
    <t>평행사변형의 밑변 = 사다리꼴의 윗변 + 아랫변
평행사변형의 높이 = 사다리꼴의 높이</t>
  </si>
  <si>
    <t>img3_02_047</t>
  </si>
  <si>
    <t>https://i.ibb.co/7jXsQvw/img3-02-047.jpg</t>
  </si>
  <si>
    <t>https://drive.google.com/uc?export=view&amp;id=17WcA5vE5mSFbIv7Zzo2bYnNGu7FbBpP1</t>
  </si>
  <si>
    <t>둘레가 같은 정사각형과 직사각형의 넓이 비교 그림</t>
  </si>
  <si>
    <t>img3_02_048</t>
  </si>
  <si>
    <t>https://i.ibb.co/1GXp30w/img3-02-048.jpg</t>
  </si>
  <si>
    <t>https://drive.google.com/uc?export=view&amp;id=1IcaL0jZ1qWn1rwZchqHCueiobuYU5r7x</t>
  </si>
  <si>
    <t>삼각형 위에 역삼각형을 겹쳐 놓은 모양의 성냥개비 그림</t>
  </si>
  <si>
    <t>img3_02_049</t>
  </si>
  <si>
    <t>https://i.ibb.co/ngrTRgP/img3-02-049.jpg</t>
  </si>
  <si>
    <t>https://drive.google.com/uc?export=view&amp;id=1ZloIubiTxTlvmD-DsAKssfApOHS0pSAX</t>
  </si>
  <si>
    <t>역삼각형 형태 안에 3개의 성냥개비를 겹쳐서 작은 삼각형 4개를 만든 모습 그림</t>
  </si>
  <si>
    <t>img3_02_050</t>
  </si>
  <si>
    <t>https://i.ibb.co/1rsZcdS/img3-02-050.jpg</t>
  </si>
  <si>
    <t>https://drive.google.com/uc?export=view&amp;id=1CX5I_5RPrLxBaH-KVe1Ev_2-gnTeDMIV</t>
  </si>
  <si>
    <t>정사면체 형태로 쌓아 놓은 성냥개비 그림</t>
  </si>
  <si>
    <t>img3_02_051</t>
  </si>
  <si>
    <t>https://i.ibb.co/Z6yfrzX/img3-02-051.jpg</t>
  </si>
  <si>
    <t xml:space="preserve">https://drive.google.com/uc?export=view&amp;id=1B-TM-ROPyHU-jATb7aANpD0XY6_zqrui
</t>
  </si>
  <si>
    <t>히스타민(Histamine) 구조 그림</t>
  </si>
  <si>
    <t>img3_02_052</t>
  </si>
  <si>
    <t>https://i.ibb.co/JkXp42k/img3-02-052.jpg</t>
  </si>
  <si>
    <t>https://drive.google.com/uc?export=view&amp;id=1BZiYQvNfpLq5QV6l-lUjN4SrxtLPFnNz</t>
  </si>
  <si>
    <t>척추측만증 그림</t>
  </si>
  <si>
    <t>img3_02_053</t>
  </si>
  <si>
    <t>https://i.ibb.co/CPrtHz8/img3-02-053.jpg</t>
  </si>
  <si>
    <t>https://drive.google.com/uc?export=view&amp;id=1fqiRolYnffVMM-r05jDktyh_DlTvF69R</t>
  </si>
  <si>
    <t>뇌 부위별 기능 그림</t>
  </si>
  <si>
    <t>img3_02_054</t>
  </si>
  <si>
    <t>https://i.ibb.co/7zqFGQt/img3-02-054.jpg</t>
  </si>
  <si>
    <t>https://drive.google.com/uc?export=view&amp;id=13mwpqwWtuICAxbtz39CPEnWKnZfpZ7bR</t>
  </si>
  <si>
    <t>정상인과 치매 환자의 MRI 비교 그림</t>
  </si>
  <si>
    <t>img3_02_055</t>
  </si>
  <si>
    <t>https://i.ibb.co/4V0cbWL/img3-02-055.jpg</t>
  </si>
  <si>
    <t xml:space="preserve">https://drive.google.com/uc?export=view&amp;id=1QBhT2krw39T42YcJRBU4lWCbHrVrODTz
</t>
  </si>
  <si>
    <t>배 속 장누수증후군을 표현한 모습과 세포벽의 벌어진 틈으로 누수되고 있는 장세포의 단면 모습 그림</t>
  </si>
  <si>
    <t>차트</t>
  </si>
  <si>
    <t>img3_02_056</t>
  </si>
  <si>
    <t>https://i.ibb.co/PgqCrFQ/img3-02-056.jpg</t>
  </si>
  <si>
    <t>https://drive.google.com/uc?export=view&amp;id=1xBCWjGnFUV-bxThzs0o4g0E2APqEpJZK</t>
  </si>
  <si>
    <t>HTS 투자자별 매매동향: 일별동향/차트 화면 사진</t>
  </si>
  <si>
    <t>img3_02_057</t>
  </si>
  <si>
    <t>https://drive.google.com/uc?export=view&amp;id=1FXtQiW7KUlT71Cj3NGJTEROIXs6lgqNf</t>
  </si>
  <si>
    <t>마포구 학원가 사진</t>
  </si>
  <si>
    <t>평면도</t>
  </si>
  <si>
    <t>img3_02_058</t>
  </si>
  <si>
    <t>https://i.ibb.co/xH27CWW/img3-02-058.jpg</t>
  </si>
  <si>
    <t>https://drive.google.com/uc?export=view&amp;id=1POeae8M9aKUEEuZy1sr8g4FzZ86mmql1</t>
  </si>
  <si>
    <t>판상형 아파트 사진</t>
  </si>
  <si>
    <t>img3_02_059</t>
  </si>
  <si>
    <t>https://i.ibb.co/Jd0Y8Pc/img3-02-059.jpg</t>
  </si>
  <si>
    <t>https://drive.google.com/uc?export=view&amp;id=1fTantw0F6cBVehMmFF90uIvedgzr34YW</t>
  </si>
  <si>
    <t>한남 뉴타운 지도</t>
  </si>
  <si>
    <t>img3_02_060</t>
  </si>
  <si>
    <t>https://i.ibb.co/64435VV/img3-02-060.png</t>
  </si>
  <si>
    <t>https://drive.google.com/uc?export=view&amp;id=1F3lHM_atN8YNAOfCTRHSTXVAN7KdToJi</t>
  </si>
  <si>
    <t>납축전지의 구조 그림</t>
  </si>
  <si>
    <t>img3_02_061</t>
  </si>
  <si>
    <t>https://i.ibb.co/cY7QbPs/img3-02-061.jpg</t>
  </si>
  <si>
    <t>https://drive.google.com/uc?export=view&amp;id=1gxjhoOL0sWLGNrRopgp6BGvU_Vs_G7zd</t>
  </si>
  <si>
    <t>니카드전지의 구조 그림</t>
  </si>
  <si>
    <t>img3_02_062</t>
  </si>
  <si>
    <t>https://i.ibb.co/8d9pFqs/img3-02-062.png</t>
  </si>
  <si>
    <t xml:space="preserve">https://drive.google.com/uc?export=view&amp;id=139H4k1vNEzAm3MI8QzhLvVr9H1GjMh4o
</t>
  </si>
  <si>
    <t>리튬망간산화물의 스피넬형 결정 구조 그림</t>
  </si>
  <si>
    <t>img3_02_063</t>
  </si>
  <si>
    <t>https://i.ibb.co/q9WGPbD/img3-02-063.png</t>
  </si>
  <si>
    <t xml:space="preserve">https://drive.google.com/uc?export=view&amp;id=1a4FR60kneq8-1rpURsdfv2c4nfiU7sWa
</t>
  </si>
  <si>
    <t>니카드전지의 방전반응 산화수 화학반응식 그림</t>
  </si>
  <si>
    <t>img3_02_064</t>
  </si>
  <si>
    <t>https://i.ibb.co/RDbJcYJ/img3-02-064.jpg</t>
  </si>
  <si>
    <t>https://drive.google.com/uc?export=view&amp;id=1t9ROP2aDlE5_02zM938QotbpuQ6XuMLG</t>
  </si>
  <si>
    <t>돌니 베스토니체 오두막 유적 그림</t>
  </si>
  <si>
    <t>img3_02_065</t>
  </si>
  <si>
    <t>https://i.ibb.co/31dJwgG/img3-02-065.jpg</t>
  </si>
  <si>
    <t>https://drive.google.com/uc?export=view&amp;id=1dVD-9DnTd-Tp1VtD1WCzGA-1dd-Thkc4</t>
  </si>
  <si>
    <t>신을 모시는 신전 그림</t>
  </si>
  <si>
    <t>img3_02_066</t>
  </si>
  <si>
    <t>https://i.ibb.co/KqGhMf4/img3-02-066.jpg</t>
  </si>
  <si>
    <t xml:space="preserve">https://drive.google.com/uc?export=view&amp;id=1whSOHVF_yQRTlDB8LxjmJ0Mlom-1NWVu
</t>
  </si>
  <si>
    <t>예수와 그의 제자들이 이야기를 나누고 있는 그림</t>
  </si>
  <si>
    <t>img3_02_067</t>
  </si>
  <si>
    <t>https://i.ibb.co/3hPR2vs/img3-02-067.jpg</t>
  </si>
  <si>
    <t xml:space="preserve">https://drive.google.com/uc?export=view&amp;id=1pcYivbcxL_6mBzugaYcQDl5qRuxHOLaX
</t>
  </si>
  <si>
    <t>공중의 떠 있는 삼각형으로 그 아래는 사각형, 옆에는 삼각형을 투영하는 그림</t>
  </si>
  <si>
    <t>img3_02_068</t>
  </si>
  <si>
    <t>https://i.ibb.co/xYs8HGv/img3-02-068.jpg</t>
  </si>
  <si>
    <t>https://drive.google.com/uc?export=view&amp;id=1et62bIao5w5-TV8pYWVSK8T3pEqL3ffa</t>
  </si>
  <si>
    <t>경사가 완만하고 손잡이가 있는 에스컬레이터를 이용하는 사람들 그림</t>
  </si>
  <si>
    <t>img3_02_069</t>
  </si>
  <si>
    <t>https://i.ibb.co/rvr4bt9/img3-02-069.jpg</t>
  </si>
  <si>
    <t xml:space="preserve">https://drive.google.com/uc?export=view&amp;id=1nub6mmDuCy0avMI4zMMsvT_X2mdor1MC
</t>
  </si>
  <si>
    <t>3개의 폐 x-ray 사진</t>
  </si>
  <si>
    <t>img3_02_070</t>
  </si>
  <si>
    <t>https://i.ibb.co/FxqY7FZ/img3-02-070.jpg</t>
  </si>
  <si>
    <t xml:space="preserve">https://drive.google.com/uc?export=view&amp;id=1Z4fFEh3LXQr1K3bblUIzOHzdPuKWcruj
</t>
  </si>
  <si>
    <t>틀의 형상만 조금 보이는 행성, 입체적으로 생긴 행성 사진</t>
  </si>
  <si>
    <t>img3_02_071</t>
  </si>
  <si>
    <t>https://i.ibb.co/KXgDDxd/img3-02-071.jpg</t>
  </si>
  <si>
    <t>https://drive.google.com/uc?export=view&amp;id=10XzkCPaHkwm8TO4o78-o2ky_t-dQCISd</t>
  </si>
  <si>
    <t>입자 물리학의 표준 모형표 그림</t>
  </si>
  <si>
    <t>img3_02_072</t>
  </si>
  <si>
    <t>https://i.ibb.co/YNw1sCF/img3-02-072.jpg</t>
  </si>
  <si>
    <t>https://drive.google.com/uc?export=view&amp;id=1JS6wFd5aXYaxChYfDI21iSI1TFl_ALxh</t>
  </si>
  <si>
    <t>점점 선명해지는 뇌 사진</t>
  </si>
  <si>
    <t>img3_02_073</t>
  </si>
  <si>
    <t>https://i.ibb.co/Z2MqLGy/img3-02-073.jpg</t>
  </si>
  <si>
    <t xml:space="preserve">https://drive.google.com/uc?export=view&amp;id=1NIOHUClD5sSnEPFPfHFN4nP-D-jKLqE5
</t>
  </si>
  <si>
    <t>(왼쪽)둥근 마름모 돌, (가운데)다이아몬드, (오른쪽)물방울 모양의 그림</t>
  </si>
  <si>
    <t>https://i.ibb.co/TmMbdmT/img3-02-074.jpg</t>
  </si>
  <si>
    <t>img3_02_075</t>
  </si>
  <si>
    <t>https://i.ibb.co/wz4rYt5/img3-02-075.jpg</t>
  </si>
  <si>
    <t>https://drive.google.com/uc?export=view&amp;id=1_fG5Z2pfHVTY-tp0OWwcm-J80sVXrtTa</t>
  </si>
  <si>
    <t>성곽을 그린 다빈치 그</t>
  </si>
  <si>
    <t>img3_02_076</t>
  </si>
  <si>
    <t>https://i.ibb.co/BjZQd0c/img3-02-076.jpg</t>
  </si>
  <si>
    <t>https://drive.google.com/file/d/1tL7Snc9qlBuAZWZo6zZqEej_j90dXGsm/view?usp=drive_link</t>
  </si>
  <si>
    <t>점막층, 점막하층, 근육층, 장막층 그림</t>
  </si>
  <si>
    <t>https://i.ibb.co/YjWynJF/img3-02-077.jpg</t>
  </si>
  <si>
    <t>소흉근 통증 위치 그림</t>
  </si>
  <si>
    <t>img3_02_078</t>
  </si>
  <si>
    <t>https://i.ibb.co/jZ49wkx/img3-02-078.jpg</t>
  </si>
  <si>
    <t xml:space="preserve">https://drive.google.com/uc?export=view&amp;id=1y9kKGqWdUYUb1KD4uvafI1ScXPtY5vbu
</t>
  </si>
  <si>
    <t>장딴지 근육 스트레칭과 발바닥 마사지 그림</t>
  </si>
  <si>
    <t>img3_02_079</t>
  </si>
  <si>
    <t>https://i.ibb.co/wChZR4S/img3-02-079.jpg</t>
  </si>
  <si>
    <t>https://drive.google.com/uc?export=view&amp;id=1lhxaBu_0yImZ3ZoH6t7cW_Jds1vqWqHN</t>
  </si>
  <si>
    <t>PCR 기술의 작동 원리 그림</t>
  </si>
  <si>
    <t>img3_02_080</t>
  </si>
  <si>
    <t>https://i.ibb.co/Z8jSp9W/img3-02-080.jpg</t>
  </si>
  <si>
    <t>https://drive.google.com/uc?export=view&amp;id=1L6bBuw0V78mAA90Q9pbcqKWgwdkWvRAd</t>
  </si>
  <si>
    <t>CRISPR-Cas9 기술의 작동 원리 그림</t>
  </si>
  <si>
    <t>img3_02_081</t>
  </si>
  <si>
    <t>https://i.ibb.co/sKkwjPT/img3-02-081.jpg</t>
  </si>
  <si>
    <t xml:space="preserve">https://drive.google.com/uc?export=view&amp;id=1SqQsP1DddmPUpEVM4LZdvMWSugEqxXX9
</t>
  </si>
  <si>
    <t>img3_02_082</t>
  </si>
  <si>
    <t>https://i.ibb.co/QmMQ63s/img3-02-082.jpg</t>
  </si>
  <si>
    <t xml:space="preserve">https://drive.google.com/uc?export=view&amp;id=1M8kMGPCnmBku3vRQ4-9CrLGl2rPPQaea
</t>
  </si>
  <si>
    <t>바이러스 침투와 복제 그림</t>
  </si>
  <si>
    <t>수식</t>
  </si>
  <si>
    <t>img3_02_083</t>
  </si>
  <si>
    <t>https://i.ibb.co/mD9CY5T/img3-02-083.jpg</t>
  </si>
  <si>
    <t xml:space="preserve">https://drive.google.com/uc?export=view&amp;id=19ORUPRGB7KIbxI4EDTMaiBJE_5H0N0o-
</t>
  </si>
  <si>
    <t>우리 아이 수학 1등급은 부모가 만든다</t>
  </si>
  <si>
    <t>나눗셈 원리 그림</t>
  </si>
  <si>
    <t>img3_02_084</t>
  </si>
  <si>
    <t>https://i.ibb.co/HPkxfTC/img3-02-084.jpg</t>
  </si>
  <si>
    <t xml:space="preserve">https://drive.google.com/uc?export=view&amp;id=1h1Pwafuyq_duQ2n1kZ0qIbD7InX4AkwA
</t>
  </si>
  <si>
    <t>2÷3을 나누어 먹는 문제 그림</t>
  </si>
  <si>
    <t>img3_02_085</t>
  </si>
  <si>
    <t>https://i.ibb.co/BP1nJPH/img3-02-085.jpg</t>
  </si>
  <si>
    <t>https://drive.google.com/uc?export=view&amp;id=19y2rpBTVSvEvSTWKDv467dh_n7qBbNTN</t>
  </si>
  <si>
    <t>이토록 신기한 IT는 처음입니다</t>
  </si>
  <si>
    <t>PCM과 DSD의 파형 차이</t>
  </si>
  <si>
    <t>img3_02_086</t>
  </si>
  <si>
    <t>https://i.ibb.co/0MpBJDr/img3-02-086.jpg</t>
  </si>
  <si>
    <t>https://drive.google.com/uc?export=view&amp;id=1J-JIwRVZs-To9iq2c0pY4HUN_0SV0-z8</t>
  </si>
  <si>
    <t>다익스트라 알고리즘의 예</t>
  </si>
  <si>
    <t>img3_02_087</t>
  </si>
  <si>
    <t>https://i.ibb.co/Xx2vjW2/img3-02-087.jpg</t>
  </si>
  <si>
    <t>https://drive.google.com/uc?export=view&amp;id=1Fwt6pcvmMzg1es2KlpFCUvPGyqdlMkP_</t>
  </si>
  <si>
    <t>구글의 페이지랭크 알고리즘에 따른 점수 계산</t>
  </si>
  <si>
    <t>https://i.ibb.co/87ScXxF/img3-02-088.jpg</t>
  </si>
  <si>
    <t>https://drive.google.com/uc?export=view&amp;id=1_1oyNhylXNzoDSen86RAerY2h4yNU_gx</t>
  </si>
  <si>
    <t>자석의 자기력선</t>
  </si>
  <si>
    <t>img3_02_089</t>
  </si>
  <si>
    <t>https://i.ibb.co/m69stRT/img3-02-089.png</t>
  </si>
  <si>
    <t>머리를 빗을 때 전하의 이동 그림</t>
  </si>
  <si>
    <t>img3_02_090</t>
  </si>
  <si>
    <t>https://i.ibb.co/8dQJ1mV/img3-02-090.jpg</t>
  </si>
  <si>
    <t>https://drive.google.com/uc?export=view&amp;id=1Zb_Vdbe9TzGtlOcuSOb0YaYrQxMgTbm_</t>
  </si>
  <si>
    <t>열흘 만에 끝내는 초등수학</t>
  </si>
  <si>
    <t>[문제 5] 풀이 그림</t>
  </si>
  <si>
    <t>img3_02_091</t>
  </si>
  <si>
    <t>https://i.ibb.co/2jSXh0f/img3-02-091.jpg</t>
  </si>
  <si>
    <t>https://drive.google.com/uc?export=view&amp;id=1aBQ8_5r3cyn_jZZu_-zV6Z6kzncdcmDx</t>
  </si>
  <si>
    <t>직사각형의 넓이와 교환법칙 성립 그림</t>
  </si>
  <si>
    <t>img3_02_092</t>
  </si>
  <si>
    <t>https://i.ibb.co/XbqTPVv/img3-02-092.jpg</t>
  </si>
  <si>
    <t xml:space="preserve">https://drive.google.com/uc?export=view&amp;id=1fvDQorlMsFboiB6Zofpmv8tPSWs_x7DS
</t>
  </si>
  <si>
    <t>사각형의 분류 그림</t>
  </si>
  <si>
    <t>img3_02_093</t>
  </si>
  <si>
    <t>https://i.ibb.co/FsnByqR/img3-02-093.jpg</t>
  </si>
  <si>
    <t xml:space="preserve">https://drive.google.com/uc?export=view&amp;id=1yAQbpGHzmXcTuzkMKHwtMiLkP9wMAdlN
</t>
  </si>
  <si>
    <t>각기둥의 구성 요소의 명칭과 각기둥이 아닌 입체 도형의 몇 가지 예 그림</t>
  </si>
  <si>
    <t>img3_02_094</t>
  </si>
  <si>
    <t>https://i.ibb.co/MMf8jsy/img3-02-094.jpg</t>
  </si>
  <si>
    <t>https://drive.google.com/uc?export=view&amp;id=1Ibu26Drc-kbwUUkCbCFOWtNm83YSxhtb</t>
  </si>
  <si>
    <t>각뿔의 구성 요소 명칭 그림</t>
  </si>
  <si>
    <t>img3_02_095</t>
  </si>
  <si>
    <t>https://i.ibb.co/hZW9jGH/img3-02-095.jpg</t>
  </si>
  <si>
    <t>https://drive.google.com/uc?export=view&amp;id=10AlD7Fhqwu-lnyEiBxOWT6w9rpm0gNm5</t>
  </si>
  <si>
    <t>평행사변형의 넓이를 구하는 방법 그림</t>
  </si>
  <si>
    <t>img3_02_096</t>
  </si>
  <si>
    <t>https://i.ibb.co/ScHRkZX/img3-02-097.jpg</t>
  </si>
  <si>
    <t>https://drive.google.com/uc?export=view&amp;id=1w4RyLYBgGRAkjz1UrGERzVcXtdlrIFVT</t>
  </si>
  <si>
    <t>원의 넓이를 구하는 그림</t>
  </si>
  <si>
    <t>img3_02_097</t>
  </si>
  <si>
    <t>https://drive.google.com/uc?export=view&amp;id=13pipDAAVI1tu_2FIkdZ9d6_AZAdnUSC_</t>
  </si>
  <si>
    <t>직각삼각형 BCD와 이등변삼각형 BDA 그림</t>
  </si>
  <si>
    <t>img3_02_098</t>
  </si>
  <si>
    <t>https://i.ibb.co/BGkyMCV/img3-02-098.jpg</t>
  </si>
  <si>
    <t xml:space="preserve">https://drive.google.com/uc?export=view&amp;id=1jOoPB5t3E0epLY_s_OZkNy8PdJ-alDNo
</t>
  </si>
  <si>
    <t>무경계가설과 빅뱅의 시간 그림</t>
  </si>
  <si>
    <t>img3_02_099</t>
  </si>
  <si>
    <t>https://i.ibb.co/KhpFGmh/img3-02-099.jpg</t>
  </si>
  <si>
    <t>https://drive.google.com/uc?export=view&amp;id=1yQVmHZBGV6_wcAbJWeVM8I-W1OK9R34u</t>
  </si>
  <si>
    <t>흐르는 것들의 과학</t>
  </si>
  <si>
    <t>니트로글리세린의 분자 구조 그림</t>
  </si>
  <si>
    <t>img3_02_100</t>
  </si>
  <si>
    <t>https://i.ibb.co/0ywm2td/img3-02-100.png</t>
  </si>
  <si>
    <t xml:space="preserve">https://drive.google.com/uc?export=view&amp;id=1vdNX5QWbKzVDfPmn31lpMDdzXd1bVexe
</t>
  </si>
  <si>
    <t>원자의 구조 그림</t>
  </si>
  <si>
    <t>gtp</t>
  </si>
  <si>
    <t>3유형_v1</t>
  </si>
  <si>
    <t>겨울, 눈, 나무, 길, 사람, 도로 표지판</t>
  </si>
  <si>
    <t>두 물체 충돌 물리학 다이어그램.</t>
  </si>
  <si>
    <t>버스, 자동차, 나무, 걷는 사람, 앉은 사람, 그림.</t>
  </si>
  <si>
    <t>기울어진 탑, 그림, 단순화된 삽화, 파란색 하이라이트.</t>
  </si>
  <si>
    <t>빵, 와이어 랙, 노트북, 베이킹</t>
  </si>
  <si>
    <t>격자, 도형, 삼각형, 음영 처리.</t>
  </si>
  <si>
    <t>번개, 밤하늘, 도시 스카이라인.</t>
  </si>
  <si>
    <t>일러스트, 사람들, 싸움, 파티 잔해, 파괴된 집기.</t>
  </si>
  <si>
    <t>비행기 실내, 승객, 좌석, 개인 모니터.</t>
  </si>
  <si>
    <t>목동, 개, 나무, 그림, 시골 풍경.</t>
  </si>
  <si>
    <t>흑백 토끼 그림, 펜화, 동물, 식물, 지면.</t>
  </si>
  <si>
    <t>목제 서가, 장식용 책, 연필, 컵, 포터블 공작 기계 모형.</t>
  </si>
  <si>
    <t>아이콘, 의사, 의료, 남성, 상징.</t>
  </si>
  <si>
    <t>의료 종사자 집단, 유니폼 착용, 계단 서 있음.</t>
  </si>
  <si>
    <t>밤, 집, 창문, 조명, 식물, 어둠.</t>
  </si>
  <si>
    <t>빨간 장갑, 회색 아스팔트, 콘크리트 바닥</t>
  </si>
  <si>
    <t>일러스트, 아이, 성인, 애정, 단순, 흑백, 상호작용</t>
  </si>
  <si>
    <t>스마트폰, 소셜 미디어 애플리케이션 인터페이스, 만화 이미지.</t>
  </si>
  <si>
    <t>걷고 있는 만화 소녀 캐릭터 이미지.</t>
  </si>
  <si>
    <t>사람, 등산 가방, 들판, 길, 하이킹, 낮.</t>
  </si>
  <si>
    <t>스케치, 사람들, 전통복장, 식사, 문화적, 실내.</t>
  </si>
  <si>
    <t>만화 스타일, 웃는 얼굴, 손바닥 보여줌, 줄무늬 셔츠.</t>
  </si>
  <si>
    <t>음악 관련 모바일 애플리케이션 화면 스크린샷들.</t>
  </si>
  <si>
    <t>남자, 현미경, 실험실, 빈티지 사진, 연구, 테이블, 유리병.</t>
  </si>
  <si>
    <t>남자, 나비넥타이, 카메라, 스튜디오, 블루백그라운드</t>
  </si>
  <si>
    <t>사무실, 회의, 문서, 노트북, 직장인, 테이블, 작업.</t>
  </si>
  <si>
    <t>대형 스투파, 방문객들, 불교 사원, 구름 낀 하늘.</t>
  </si>
  <si>
    <t>손글씨로 작성된 계획, 목표, 다이어그램이 있는 노트 페이지.</t>
  </si>
  <si>
    <t>애니메이션 캐릭터, 책 읽기, 테이블, 친근함.</t>
  </si>
  <si>
    <t>역사적 기차역 내부, 타일 벽화, 아치형 창문.</t>
  </si>
  <si>
    <t>수채화식물그림, 노란색톤, 태그 "내"</t>
  </si>
  <si>
    <t>휠체어 탄 노년 여성 그림.</t>
  </si>
  <si>
    <t>남자, 고양이, 책상, 흑백 사진.</t>
  </si>
  <si>
    <t>사람, 체크무늬 셔츠, 손 십자로, 검정색 밴드.</t>
  </si>
  <si>
    <t>수박, 그림, 외곽선, 단순, 한글 문자.</t>
  </si>
  <si>
    <t>배낭, 생존 장비, 긴급 준비물.</t>
  </si>
  <si>
    <t>갈색 머리 물갈퀴 동물, 수중, 수영.</t>
  </si>
  <si>
    <t>쓰레기통, 폐기물, 스프레이병, 배터리, 플라스틱.</t>
  </si>
  <si>
    <t>방송 스튜디오, 마이크, 여성, 쪽지, 테이블, 소파.</t>
  </si>
  <si>
    <t>백색, 스테이플러, 금속 스테이플, 건전지</t>
  </si>
  <si>
    <t>홈쇼핑 방송 이미지, 여러 제품, 여성 진행자들.</t>
  </si>
  <si>
    <t>애니메이션 캐릭터, 거울, 반영, 화장품, 서 있는 자세.</t>
  </si>
  <si>
    <t>3유형_v2</t>
  </si>
  <si>
    <t>눈 내린 길에 걷는 사람 나무가 많은 풍경.</t>
  </si>
  <si>
    <t>두 원 운동 벡터 표현 물리학 개념 도식화</t>
  </si>
  <si>
    <t>버스 차 도로 나무 사람들이 있는 그림 이미지.</t>
  </si>
  <si>
    <t>기울어진 탑 그림 위쪽 부분 회색 하단 파란색 표현 도면.</t>
  </si>
  <si>
    <t>빵 네 개가 냉각대 위에 있는 모습.</t>
  </si>
  <si>
    <t>격자 안 삼각형 일부 셰이딩 처리된 도형 그림.</t>
  </si>
  <si>
    <t>번개가 밤하늘을 가로지르는 장면.</t>
  </si>
  <si>
    <t>남성이 핸드폰을 바닥에 내던지는 장면 그림.</t>
  </si>
  <si>
    <t>비행기 내부 승객 좌석 활성화된 개인 모니터 탑승 경험</t>
  </si>
  <si>
    <t>여성이 막대 들고 강아지랑 사냥꾼 방향으로 달려가는 그림.</t>
  </si>
  <si>
    <t>흑백 그림 속 땅 위 토끼 달리는 모습.</t>
  </si>
  <si>
    <t>책장 위에 장미꽃 장식 책과 안경 다양한 문구도구 판매 상점 내부.</t>
  </si>
  <si>
    <t>파란색 머리 아바타 의사 이미지 표현.</t>
  </si>
  <si>
    <t>의료복 착용한 사람들이 계단에 서 있는 집단 사진.</t>
  </si>
  <si>
    <t>밤에 집 문 옆 불빛이 밝은 창문.</t>
  </si>
  <si>
    <t>바닥에 놓인 붉은 장갑 하나.</t>
  </si>
  <si>
    <t>아이를 바라보는 수염 난 남성의 일러스트 그림.</t>
  </si>
  <si>
    <t>스마트폰 화면에 소셜 미디어 애플리케이션이 표시된 그림입니다.</t>
  </si>
  <si>
    <t>금발 머리 여성 캐릭터가 걷는 모습 그림.</t>
  </si>
  <si>
    <t>들판을 걷는 배낭 착용한 등산객</t>
  </si>
  <si>
    <t>세 사람이 식사하는 그림 내용.</t>
  </si>
  <si>
    <t>손으로 볼을 받치며 웃는 만화 소년의 일러스트입니다.</t>
  </si>
  <si>
    <t>음악 관련 모바일 앱 화면 여러 장 표시 조합.</t>
  </si>
  <si>
    <t>남성이 현미경을 사용하는 모습의 흑백 사진입니다.</t>
  </si>
  <si>
    <t>남자가 카메라를 향해 미소 짓는 셀피.</t>
  </si>
  <si>
    <t>세 사람 회의 테이블에 자료 검토 흑백 사진.</t>
  </si>
  <si>
    <t>사람들이 대형 스투파 주변을 걷는 모습.</t>
  </si>
  <si>
    <t>노트에 한글 필기와 타임라인 그래프 있는 페이지.</t>
  </si>
  <si>
    <t>애니메이션 스타일 소녀 두 명이 책을 보는 그림.</t>
  </si>
  <si>
    <t>천장 장식이 있는 역사 내부 파란 타일 벽화 장식의 전경.</t>
  </si>
  <si>
    <t>수채화 기법 사용한 꽃 일러스트 이미지입니다.</t>
  </si>
  <si>
    <t>휠체어에 앉아 있는 노인의 모습 그림입니다.</t>
  </si>
  <si>
    <t>안경 쓴 남성이 고양이 옆 테이블에 앉아있는 모습.</t>
  </si>
  <si>
    <t>손으로 얼굴 가리는 남성 의상 체크무늬 셔츠 착용감.</t>
  </si>
  <si>
    <t>원형 내부에 점이 찍힌 낙서 그림과 텍스트 존재.</t>
  </si>
  <si>
    <t>다양한 물품이 담긴 배낭의 내용물 전시.</t>
  </si>
  <si>
    <t>물 속 상어 평행한 모습 수중 사진.</t>
  </si>
  <si>
    <t>쓰레기통에 가득 찬 쓰레기 묘사.</t>
  </si>
  <si>
    <t>미소 짓는 여성 녹음실 셀카 손글씨 종이 들고 스튜디오 앉은 여성 인터뷰 장면 소파.</t>
  </si>
  <si>
    <t>백색 스테이플러가 흰색 배경 위에 있음.</t>
  </si>
  <si>
    <t>다양한 장면들을 포함한 텔레비전 화면 모음집.</t>
  </si>
  <si>
    <t>애니메이션 스타일 남성이 거울 앞에서 생각에 잠긴 표정으로 있다.</t>
  </si>
  <si>
    <t>잘된 사례</t>
  </si>
  <si>
    <t>변환이 매끄럽지 않은 사례</t>
  </si>
  <si>
    <t>의견</t>
  </si>
  <si>
    <t>한 손을 주머니에 넣고 총을 쏜 남성 그림</t>
  </si>
  <si>
    <t>이미지 인식 고도화 &gt; 불가</t>
  </si>
  <si>
    <t>땅 위에 앉아있는 토끼 흑백 그림</t>
  </si>
  <si>
    <t>여성이 빗자루를 들고 개를 쫓아내는 그림</t>
  </si>
  <si>
    <t>눈 덮인 나무들 사이 길을 걷는 사람</t>
  </si>
  <si>
    <t>문장 매끄러움과 관련된 예시</t>
  </si>
  <si>
    <t>→ 문장을 어떻게 조정할지에 대한 의견도 필요함</t>
  </si>
  <si>
    <t>도로 위에 이동하는 자동차와 걷는 사람들</t>
  </si>
  <si>
    <t>비행기 내부 승객 좌석 활성화된 개인 모니터 화면</t>
  </si>
  <si>
    <t>요구사항이 뭘까요?</t>
  </si>
  <si>
    <t>안경 쓴 남성 옆 테이블 위에 고양이가 앉아있는 사진.</t>
  </si>
  <si>
    <t>변경에 대한 의미 저조</t>
  </si>
  <si>
    <t>두 손을 엑스자로 가슴에 포갠 사진</t>
  </si>
  <si>
    <t>물 속을 수영중인 돌고래</t>
  </si>
  <si>
    <t>제품 뒤 건전지 넣는 부분과 건전지 사진</t>
  </si>
  <si>
    <t>세 사람이 회의 테이블에서 자료 검토하는 흑백 사진.</t>
  </si>
  <si>
    <t>노트에 적힌 한글 필기와 타임라인 그래프 있는 페이지.</t>
  </si>
  <si>
    <t>쓰레기가 가득 찬 쓰레기통.</t>
  </si>
  <si>
    <t>제품을 판매하고 있는 다양한 장면의 텔레비전 화면 모음 사진</t>
  </si>
  <si>
    <t>4유형</t>
  </si>
  <si>
    <t>챗 GTP</t>
  </si>
  <si>
    <t>성공여부</t>
  </si>
  <si>
    <t>이미지 명</t>
  </si>
  <si>
    <t>https://i.ibb.co/XZYVZsz/img001-001.jpg</t>
  </si>
  <si>
    <t>https://i.ibb.co/grZ4j4R/img001-002.jpg</t>
  </si>
  <si>
    <t>https://i.ibb.co/zVhrtjR/img001-003.jpg</t>
  </si>
  <si>
    <t>https://i.ibb.co/18MJfNH/img001-004.jpg</t>
  </si>
  <si>
    <t>https://i.ibb.co/Pt9cNLz/img001-005.jpg</t>
  </si>
  <si>
    <t>https://i.ibb.co/MCX0hrB/img001-006.jpg</t>
  </si>
  <si>
    <t>https://i.ibb.co/Zddhpkp/img001-007.jpg</t>
  </si>
  <si>
    <t>https://i.ibb.co/gP4ZcHJ/img001-008.jpg</t>
  </si>
  <si>
    <t>https://i.ibb.co/t8F2JDW/img001-009.jpg</t>
  </si>
  <si>
    <t>https://i.ibb.co/W2SzQ3R/img001-010.jpg</t>
  </si>
  <si>
    <t>https://i.ibb.co/Xjm4Sqg/img001-011.jpg</t>
  </si>
  <si>
    <t>https://i.ibb.co/Jx1jgwk/img001-012.jpg</t>
  </si>
  <si>
    <t>https://i.ibb.co/hcQ7bSn/img001-013.jpg</t>
  </si>
  <si>
    <t>https://i.ibb.co/Wt7B2vf/img001-014.jpg</t>
  </si>
  <si>
    <t>https://i.ibb.co/mDQBz9F/img001-015.jpg</t>
  </si>
  <si>
    <t>https://i.ibb.co/9ZM0gx0/img001-016.jpg</t>
  </si>
  <si>
    <t>https://i.ibb.co/T8jyMK7/img001-017.jpg</t>
  </si>
  <si>
    <t>https://i.ibb.co/HFkTDnt/img001-018.png</t>
  </si>
  <si>
    <t>https://i.ibb.co/Y3VRY5h/img001-019.jpg</t>
  </si>
  <si>
    <t>https://i.ibb.co/gDJtvXd/img001-020.png</t>
  </si>
  <si>
    <t>https://i.ibb.co/xFRqHGM/img001-021.jpg</t>
  </si>
  <si>
    <t>https://i.ibb.co/R9X9KST/img001-022.jpg</t>
  </si>
  <si>
    <t>https://i.ibb.co/8B7f2Jm/img001-023.jpg</t>
  </si>
  <si>
    <t>https://i.ibb.co/SvR7hD2/img001-024.jpg</t>
  </si>
  <si>
    <t>https://i.ibb.co/yqbrr9L/img001-025.jpg</t>
  </si>
  <si>
    <t>https://i.ibb.co/Zf7M0vt/img001-026.jpg</t>
  </si>
  <si>
    <t>https://i.ibb.co/zndmhgq/img001-027.jpg</t>
  </si>
  <si>
    <t>https://i.ibb.co/bLKTdSr/img001-028.jpg</t>
  </si>
  <si>
    <t>https://i.ibb.co/MMLcJV8/img001-029.jpg</t>
  </si>
  <si>
    <t>https://i.ibb.co/DMr0FgF/img001-030.jpg</t>
  </si>
  <si>
    <t>https://i.ibb.co/3fJf9CJ/img001-031.jpg</t>
  </si>
  <si>
    <t>https://i.ibb.co/HCBYHq3/img001-032.jpg</t>
  </si>
  <si>
    <t>https://i.ibb.co/QcH0M9X/img001-033.jpg</t>
  </si>
  <si>
    <t>https://i.ibb.co/RCz2Qwv/img001-034.png</t>
  </si>
  <si>
    <t>https://i.ibb.co/2yB5Zm7/img001-035.jpg</t>
  </si>
  <si>
    <t>https://i.ibb.co/S6BPb5f/img001-036.jpg</t>
  </si>
  <si>
    <t>https://i.ibb.co/d5mnjKG/img001-037.jpg</t>
  </si>
  <si>
    <t>https://i.ibb.co/ZV3bkMV/img001-038.png</t>
  </si>
  <si>
    <t>https://i.ibb.co/WpTf2Rn/img001-039.png</t>
  </si>
  <si>
    <t>https://i.ibb.co/h88Gh0h/img001-040.jpg</t>
  </si>
  <si>
    <t>https://i.ibb.co/VmhbYwq/img001-041.jpg</t>
  </si>
  <si>
    <t>https://i.ibb.co/MVHRC14/img001-042.jpg</t>
  </si>
  <si>
    <t>https://i.ibb.co/xHggchH/img001-043.jpg</t>
  </si>
  <si>
    <t>https://i.ibb.co/0K04grr/img001-044.jpg</t>
  </si>
  <si>
    <t>https://i.ibb.co/vxhhB3D/img001-045.jpg</t>
  </si>
  <si>
    <t>이미지 10개 이상</t>
  </si>
  <si>
    <t>이미지 30개 이상</t>
  </si>
  <si>
    <t>중복체크</t>
  </si>
  <si>
    <t>분류기호</t>
  </si>
  <si>
    <t>이미지 정보</t>
  </si>
  <si>
    <t>생각의 편집 : 결국 생각의 차이가 인생의 차이를 만든다</t>
  </si>
  <si>
    <t>2020년 장애인 독서활동 실태조사</t>
  </si>
  <si>
    <t>오늘도 인생을 찍습니다 : 사진이 넘쳐나는 세상에서 사진을 찍는다는 것</t>
  </si>
  <si>
    <t>틱 장애 아동을 대상으로 한 치유적 미술교육 질적 연구 : 자아존중감의 변화를 중심으로</t>
  </si>
  <si>
    <t>디지털 시대와 노는 법 : 지속가능한 브랜드에서 적응가능한 브랜드로</t>
  </si>
  <si>
    <t>조선시대 수군진조사. 1, 전라우수영편</t>
  </si>
  <si>
    <t>예일은 여자가 필요해 : 268년 된 남자 학교를 바꾼 최초 여학생들</t>
  </si>
  <si>
    <t>조선시대 수군진조사. 3, 경상우수영 편</t>
  </si>
  <si>
    <t>미션디모데 : 지금 여기, 초대교회를 살아가는 위그노의 후예들</t>
  </si>
  <si>
    <t>조선시대 수군진조사. 4, 경상좌수영 편</t>
  </si>
  <si>
    <t>(109편의 스토리를 따라) 세계 교회사 걷기</t>
  </si>
  <si>
    <t>해양문화재. 제1호(2008년)</t>
  </si>
  <si>
    <t>광야를 살다 : 광야의 삶을 버티고 견디고 이겨 내는 방법</t>
  </si>
  <si>
    <t>해양문화재. 제2호(2009년)</t>
  </si>
  <si>
    <t>길 위의 학교 : 학교 밖에서 배우는 사랑 교육</t>
  </si>
  <si>
    <t>(특수교육 교사를 위한)수업개선 방법과 실제</t>
  </si>
  <si>
    <t>공간은 경험이다 : 소유하지 않는 시대, 팔리는 경험 마케팅</t>
  </si>
  <si>
    <t>2021년 장애인고용 사례집</t>
  </si>
  <si>
    <t>고객이 달라졌다 : 뉴노멀 시대의 장사법</t>
  </si>
  <si>
    <t>장애인일자리사업 종합평가연구</t>
  </si>
  <si>
    <t>마케터의 여행법 : 먹거리에서 라이프스타일까지, 파리 사는 마케터의 유럽 마트 관찰기</t>
  </si>
  <si>
    <t>정신질환자 동료상담가 일자리 활성화 및 안정화 방안 연구용역</t>
  </si>
  <si>
    <t>언락 : 내 안의 가능성을 깨우는 6가지 법칙</t>
  </si>
  <si>
    <t>서울시 공공도서관 장애인서비스 정책개발 용역 : 최종보고서</t>
  </si>
  <si>
    <t>와일드 : 송인섭 교수의 A·I 시대 감성 창조 교육법</t>
  </si>
  <si>
    <t>거주시설 중고령 장애인 실태조사 및 대응방안 연구</t>
  </si>
  <si>
    <t>오늘은 운동하러 가야 하는데 : 하찮은 체력 보통 여자의 괜찮은 운동 일기</t>
  </si>
  <si>
    <t>고위험 장애인가족 지원방안 연구</t>
  </si>
  <si>
    <t>회사원 서소 씨의 일일 : 산문집</t>
  </si>
  <si>
    <t>시청각장애인 서비스 지원방안 연구</t>
  </si>
  <si>
    <t>내가 사랑한 시옷들 : 사랑, 삶 그리고 시 : 죽기 전에 읽어야 할 명시 산책</t>
  </si>
  <si>
    <t>2020년 서울시 중증장애인 자립생활 실태조사</t>
  </si>
  <si>
    <t>감정조절기 하트 : 김보름 창작 동화</t>
  </si>
  <si>
    <t>고령장애인 지역사회 돌봄지원체계 모형개발 연구</t>
  </si>
  <si>
    <t>세상에 둘도 없는 반짝이 신발</t>
  </si>
  <si>
    <t>뇌성마비 장애인과 가족들을 위한 건강보건 길라잡이</t>
  </si>
  <si>
    <t>포스트휴먼의 초상</t>
  </si>
  <si>
    <t>장애아동 관련 실태조사 및 종합적 지원체계 구축방안 연구</t>
  </si>
  <si>
    <t>안녕, 통증 : 통증을 알면 통증관리가 쉬워진다</t>
  </si>
  <si>
    <t>장애인의 무인정보단말기 등 접근성 강화방안 마련 연구</t>
  </si>
  <si>
    <t>히스타민 증후군 : 현대인 생활의 병</t>
  </si>
  <si>
    <t>「보건복지부 소관 사회적 협동조합 발전방안 연구」종료 보고서</t>
  </si>
  <si>
    <t>유튜브 저작권 : 분쟁에 대처하는 35가지 기술 : 영상 내리지 않아도 된다!</t>
  </si>
  <si>
    <t>[D.gov 이슈분석 2021-8호] 코로나19 이후 지능형 서비스 사례분석 - 복지</t>
  </si>
  <si>
    <t>나는 치매를 다스릴 수 있다 : 의사가 알려주는 치매의 모든 것</t>
  </si>
  <si>
    <t>(2021) 긴급지원사업안내 질의응답집</t>
  </si>
  <si>
    <t>도쿄 전범재판정 참관기 : 70여 년 전, 연합국 재판부와 일본인 전범들이 벌인 역사적 재판 속으로!</t>
  </si>
  <si>
    <t>고양시 장애인 차별실태 복지욕구 조사 및 인권보장에 관한 기본계획 연구용역</t>
  </si>
  <si>
    <t>난생처음 토론수업 : 청소년부터 직장인까지 쉽게 배우는 토론의 모든 것</t>
  </si>
  <si>
    <t>장애인 평생학습 활성화를 위한 발달장애인 보완대체의사소통 활용 교육자료</t>
  </si>
  <si>
    <t>시간 고양이 : 동물이 사라진 세계 : 박미연 장편동화</t>
  </si>
  <si>
    <t>코로나19에 따른 사회복지관의 실천사례: 대전광역시 동구 5개 사회복지관을 중심으로</t>
  </si>
  <si>
    <t>이 물고기 이름은 무엇인고? : 우리나라 최초의 물고기 도감 《우해이어보》 이야기</t>
  </si>
  <si>
    <t>12주간의 호흡요가 프로그램이 지체장애인의 종합 폐 기능과 신체구성에 미치는 영향</t>
  </si>
  <si>
    <t>(동에 번쩍 서에 번쩍) 귀신 잡는 감찰 궁녀</t>
  </si>
  <si>
    <t>광주광역시 장애인의 탈시설 자립생활 경험</t>
  </si>
  <si>
    <t>수의사 헤리엇이 사랑한 고양이</t>
  </si>
  <si>
    <t>그림책을 활용한 자기표현 프로그램이 지적장애학생의 언어인지와 사회적응행동에 미치는 영향</t>
  </si>
  <si>
    <t>64만 원 벌던 공부방 선생님은 어떻게 1년 만에 2억 버는 영어학원장이 되었을까</t>
  </si>
  <si>
    <t>뇌병변장애 자매를 둔 어머니의 미술치료 경험에 관한 내러티브 탐구</t>
  </si>
  <si>
    <t>클래식 클라스 : 이인현 클래식 에세이</t>
  </si>
  <si>
    <t>발달장애아동의 모자관계 개선을 위한 모자미술치료에 관한 내러티브 탐구</t>
  </si>
  <si>
    <t>의욕을 일으켜 세우는 심리학 : 의욕을 상실한 당신에게 들려주고 싶은 심리학 이야기</t>
  </si>
  <si>
    <t>보육교사의 구조적 상호작용을 통한 만3세 유아의 친사회적 행동의 변화과정</t>
  </si>
  <si>
    <t>에듀테크의 미래 : 코로나 이후 에듀테크가 바꾸는 미래의 교육</t>
  </si>
  <si>
    <t>성인 지적장애인의 생활기술과 자기결정기술 함양을 위한 신체활동 프로그램 개발 및 효과 탐색</t>
  </si>
  <si>
    <t>(주식유치원에서 배우는) 주식투자 기초수업 : 계좌개설, 주식매매부터 차트분석과 기업분석까지 주식투자의 A to Z</t>
  </si>
  <si>
    <t>시각장애인의 무용공연 활동에 관한 현상학적 연구 : 장애정체성을 중심으로</t>
  </si>
  <si>
    <t>똑똑한 엄마는 착한 아이로 키우지 않는다 : 자발적 경단녀 로스쿨생 엄마의 똑똑한 육아법</t>
  </si>
  <si>
    <t>장애 유아의 정서 지능과 사회적 기술향상을 위한 놀이 연구-자연물 놀이를 중심으로</t>
  </si>
  <si>
    <t>플랫폼노믹스 : 언택트는 계속된다! 플랫폼 승자들의 성공 법칙</t>
  </si>
  <si>
    <t>장애아동 모의 자아존중감과 부모역할만족도에 따른 모자화 (MCD) 반응특성</t>
  </si>
  <si>
    <t>나는 당신이 예쁜 몸을 가졌으면 좋겠습니다</t>
  </si>
  <si>
    <t>장애인 직업적응훈련시설의 면접기술훈련 프로그램 개발 연구</t>
  </si>
  <si>
    <t>10대를 위한 세계미래보고서 2035-2055 : 신기술이 바꾸는 우리의 미래. 기술편</t>
  </si>
  <si>
    <t>장애인의 메타버스 활용을 위한 인터페이스 조사 및 접근성 방안 연구</t>
  </si>
  <si>
    <t>10대를 위한 세계미래보고서 2035-2055 : 과학 발달이 바꾸는 우리의 미래. 과학편</t>
  </si>
  <si>
    <t>장애학생 통합교육에 대한 한국 교사의 인식 차이 연구</t>
  </si>
  <si>
    <t>수의사 헤리엇이 사랑한 동물들</t>
  </si>
  <si>
    <t>창의적 움직임 중심의 통합예술치료가 초기성인기 중증지적장애인의 자기표현에 미치는 영향에 관한 연구</t>
  </si>
  <si>
    <t>반도체 제국의 미래 : 흔들리는 반도체 패권, 최후 승자는 누가 될 것인가!</t>
  </si>
  <si>
    <t>창작의 정신장애 치료 효과에 관한 고찰 : 루이스 부르주아(Louise Bourgeois), 니키 드 생팔(Niki de Saint Phalle), 쿠사마 야요이 (Kusama Yayoi)를 중심으로</t>
  </si>
  <si>
    <t>청각장애인 무용교육의 현황분석과 활성화 방안</t>
  </si>
  <si>
    <t>로켓 배송은 어디서 날아왔을까? : 온라인이 바꾼 컨슈머 투자 지형도</t>
  </si>
  <si>
    <t>휠체어 사용 여성 지체장애인의 의복 실태 분석 및 바지 디자인 제언</t>
  </si>
  <si>
    <t>만인만색 역사공작단 : '역알못'부터 '역덕'까지 만인을 위한 고퀄리티 한국사</t>
  </si>
  <si>
    <t>월간 국회도서관 2022년 5월(Vol.500)</t>
  </si>
  <si>
    <t>월간 국회도서관 2022년 6월(Vol.501)</t>
  </si>
  <si>
    <t>처음 읽는 2차전지 이야기 : 탄생부터 전망, 원리부터 활용까지 전지에 관한 거의 모든 것!</t>
  </si>
  <si>
    <t>월간 국회도서관 2022년 7·8월(Vol.502)</t>
  </si>
  <si>
    <t>감염인간, 낸즈 : not alive not dead syndrome : 문상온 장편소설</t>
  </si>
  <si>
    <t>월간 국회도서관 2022년 9월(Vol.503)</t>
  </si>
  <si>
    <t>0~5세 성장 발달에 맞추는 놀이 육아 : 감각통합·언어·심리 영역에 꼭 필요한 전문가 추천 놀이법</t>
  </si>
  <si>
    <t>(어청-사서추천2020-10월-청소년분야)바다의 생물, 플라스틱</t>
  </si>
  <si>
    <t>건축의 발명 : 건축을 있게 한 작지만 위대한 시작</t>
  </si>
  <si>
    <t>(어청-사서추천2020-7월-청소년분야)소년은 멈추지 않는다 : 차별을 부순 무적의 농구부 이야기</t>
  </si>
  <si>
    <t>괴물신입 인공지능 : 쫄지 말고 길들여라</t>
  </si>
  <si>
    <t>(국중도-사서추천2022-6월)풍덩! : 완전한 휴식 속으로 : 우지현 그림 에세이</t>
  </si>
  <si>
    <t>얼굴 없는 검사들</t>
  </si>
  <si>
    <t>(어청-사서추천2019-6월-청소년분야)나는 왜 자꾸 눈치를 볼까? : 열네 살부터 시작하는 첫 자신감 수업</t>
  </si>
  <si>
    <t>잠시, 쉬었다 가도 괜찮아 : 134센티미터 국제사회복지사 김해영이 삶의 좌표를 잃은 이들에게 보내는 뜨거운 응원</t>
  </si>
  <si>
    <t>(어청-사서추천2019-3월-청소년분야)아이들의 평화는 왜 오지 않을까?</t>
  </si>
  <si>
    <t>(어청-사서추천2022-12월-청소년분야)어, 지금 땅 움직였지? : 과학영재고 선생님의 지진 이야기</t>
  </si>
  <si>
    <t>(국중도-사서추천2022-10월)Z의 스마트폰</t>
  </si>
  <si>
    <t>다빈치 코딩 : 당신의 미래를 바꾸는 실전 코딩 전략</t>
  </si>
  <si>
    <t>(국중도-사서추천2020-11월)오늘도 흔들리는 중입니다 : 산책길 들풀의 위로</t>
  </si>
  <si>
    <t>(국중도-사서추천2022-4월)(식물 심고 그림책 읽으며) 아이들과 열두 달</t>
  </si>
  <si>
    <t>미래 교육 : 행복한 미래 학교</t>
  </si>
  <si>
    <t>(어청-사서추천2017-2월-청소년분야)십 대를 위한 영화 속 과학인문학 여행</t>
  </si>
  <si>
    <t>2030 반도체 지정학 : 21세기 지정학 리스크 속 어떻게 반도체 초강국이 될 것인가</t>
  </si>
  <si>
    <t>(어청-사서추천2017-6월-청소년분야)바스커빌가의 개와 추리 좀 하는 친구들 : 셜록 홈스와 함께하는 논리 수업</t>
  </si>
  <si>
    <t>(어청-사서추천2017-4월-청소년분야)법은 만인에게 평등할까? : 청소년을 위한 법과 사회 교과서</t>
  </si>
  <si>
    <t>리마케팅하라! : 인사이트를 얻기 위한 최적의 마케팅 공부</t>
  </si>
  <si>
    <t>(국중도-사서추천2021-12월)남극에서 대한민국까지 : 코로나19로 남극해 고립된 알바트로스 호 탈출기</t>
  </si>
  <si>
    <t>(세무공무원 이조사관의) 부동산 세금 이야기</t>
  </si>
  <si>
    <t>캐리커처 표현활동을 통한 평생교육 미술 교수·학습방법론 : 콜라주 기법을 중심으로</t>
  </si>
  <si>
    <t>('부의 미래'를 여는) 11살 돈 공부 : 경제적 자유를 경험한 초등교사의 생활밀착 조기경제교육</t>
  </si>
  <si>
    <t>조선시대 수군진조사. 2, 전라좌수영편</t>
  </si>
  <si>
    <t>뉴마켓 : 새로운 기회 : 메타버스부터 ESG까지 6가지 메가 트렌드</t>
  </si>
  <si>
    <t>해양문화재. 제3호(2010년)</t>
  </si>
  <si>
    <t>바이오 머니가 온다 : 인플레이션 공포에도 이기는 투자가 있다 : 당신의 미래 자산을 결정할 키워드</t>
  </si>
  <si>
    <t>해양문화재. 제5호(2012년)</t>
  </si>
  <si>
    <t>우리 아이 수학 1등급은 부모가 만든다 : 고등학교 성적까지 이어지는 올바른 초등수학 학습법</t>
  </si>
  <si>
    <t>해양문화재. 제6호(2013년)</t>
  </si>
  <si>
    <t>해양문화재. 제7호(2014년)</t>
  </si>
  <si>
    <t>2023 콘텐츠가 전부다</t>
  </si>
  <si>
    <t>임진왜란 해전지 탐사 보고서</t>
  </si>
  <si>
    <t>이제야 비로소 나를 사랑하게 되었다 : 6년째 투병 중인 암밍아웃러의 자기 사랑 스토리</t>
  </si>
  <si>
    <t>조선시대 수군진조사. 5. 경기지역 편</t>
  </si>
  <si>
    <t>서점의 시대 : 지성과 문화가 피어난 곳, 그 역사를 읽다</t>
  </si>
  <si>
    <t>덕적도. 1</t>
  </si>
  <si>
    <t>세빛희의 1일 1부동산 투자 일력 : 매일 5분, 책상 위에서 펼쳐지는 국민 부동산 과외</t>
  </si>
  <si>
    <t>덕적도. 2</t>
  </si>
  <si>
    <t>지속 불가능 대한민국 : 고도성장의 기적 이후, 무엇이 경제 혁신을 가로막는가</t>
  </si>
  <si>
    <t>해양문화재. 제16호(2022)</t>
  </si>
  <si>
    <t>언어 천재들은 어떻게 말을 할까 : 정재승, 김영하, 유시민, 손석희의 수사법</t>
  </si>
  <si>
    <t>해양문화재. 제17호(2022)</t>
  </si>
  <si>
    <t>세븐 웨이브 : 팬데믹 이후, 대한민국 뉴노멀 트렌드를 이끌 7가지 거대한 물결</t>
  </si>
  <si>
    <t>국토 : Planning and policy. 통권495호(2023년 1월)</t>
  </si>
  <si>
    <t>(에린남의) 취향 탐구 생활 : '진짜 취향'으로 가득한 나의 우주 만들기 프로젝트</t>
  </si>
  <si>
    <t>국토 : Planning and policy. 통권496호(2023년 2월)</t>
  </si>
  <si>
    <t>온실가스 감축을 위한 도시개발사업 제도 개선방안</t>
  </si>
  <si>
    <t>2030-2050 뉴 비즈니스 모델 51 : 테크놀로지의 진화, 직업의 운명을 바꾸다</t>
  </si>
  <si>
    <t>오대산국립공원 자연도감</t>
  </si>
  <si>
    <t>예수님은 나의 선한 목자이신가?</t>
  </si>
  <si>
    <t>대한민국 지질여행</t>
  </si>
  <si>
    <t>사슴섬의 눈썹달</t>
  </si>
  <si>
    <t>국가지질공원 10주년 백서 : 지질유산의 미래, 가치의 재발견</t>
  </si>
  <si>
    <t>(우리 아이를 프레젠테이션 스타로 만들어주는) 발표의 신 : 발표력이 경쟁력이다!</t>
  </si>
  <si>
    <t>경주국립공원 역사문화탐방로 안내</t>
  </si>
  <si>
    <t>열흘 만에 끝내는 초등수학 : 초등학교 수학의 새로운 발견</t>
  </si>
  <si>
    <t>대한민국은 장애인의 권리, 장애인권리협약을 잘 지키기 위해 이렇게 바뀌어야 합니다 : 유엔 장애인권리위원회의 대한민국 정부에 대한 '알기 쉬운' 최종견해</t>
  </si>
  <si>
    <t>신데렐라 포장마차. 2, 희망이 떠나면 무엇이 남는가</t>
  </si>
  <si>
    <t>국가인권위원회 연간보고서. 2020</t>
  </si>
  <si>
    <t>신데렐라 포장마차 : 정가일 장편소설. 1</t>
  </si>
  <si>
    <t>국가인권위원회 연간보고서. 2021</t>
  </si>
  <si>
    <t>8코기네 : 함께라서 행복한 웰시코기 대가족의 리틀 포레스트</t>
  </si>
  <si>
    <t>(교과연계-국어)우리 조상들은 얼마나 책을 좋아했을까?</t>
  </si>
  <si>
    <t>(중국을 이기는) 비즈니스 게임</t>
  </si>
  <si>
    <t>(교과연계-도덕)세상에 하나뿐인 특별한 나</t>
  </si>
  <si>
    <t>슬기로운 영어공부 : 학교에서 배울 수 없는 영어와 만나라!</t>
  </si>
  <si>
    <t>(교과연계-수학)유클리드, 플라톤의 진리를 찾아 도형 왕국을 구하라 : 또 하나의 스토리텔링 수학 교과서</t>
  </si>
  <si>
    <t>상처는 언젠가 말을 한다</t>
  </si>
  <si>
    <t>(교과연계-국어)안녕? 나는 멋진 플랑크톤이야!</t>
  </si>
  <si>
    <t>참장 : 매일 10분 가만히 서서 하는 명상 운동</t>
  </si>
  <si>
    <t>(교과연계-수학)양치기 소년은 연산을 못한대 : 또 하나의 스토리텔링 수학 교과서</t>
  </si>
  <si>
    <t>차이나 디지털플랫폼 전쟁</t>
  </si>
  <si>
    <t>(교과연계-수학)떡장수 할머니와 호랑이는 구구단을 몰라 : 또 하나의 스토리텔링 수학 교과서</t>
  </si>
  <si>
    <t>베프콘을 위하여</t>
  </si>
  <si>
    <t>(교과연계-도덕)여우 씨의 새 집 만들기</t>
  </si>
  <si>
    <t>슬기로운 중학 생활 : 입학 준비부터 자유학년제, 내신, 고등 입시까지 : 한 권으로 끝내는 중학교 생활 가이드</t>
  </si>
  <si>
    <t>(교과연계-국어)내이름은 십민준 : 열민준 이민준</t>
  </si>
  <si>
    <t>(고민하는 리더를 위한) 삐뚤어진 리더들의 전쟁사</t>
  </si>
  <si>
    <t>(교과연계-국어)너와 나를 지키는 힘, 동의</t>
  </si>
  <si>
    <t>파리 카페 : 350년의 커피 향기</t>
  </si>
  <si>
    <t>(교과연계-수학)알쏭달쏭 알라딘은 단위가 헷갈려 : 또 하나의 스토리텔링 수학 교과서</t>
  </si>
  <si>
    <t>오늘도 평화로운 방가네입니다 : 웃음과 눈물 사이 그 어디쯤의 이야기</t>
  </si>
  <si>
    <t>(교과연계-수학)쉿! 신데렐라는 시계를 못 본대 : 또 하나의 스토리텔링 수학 교과서</t>
  </si>
  <si>
    <t>화투 쳐 주는 아이</t>
  </si>
  <si>
    <t>(교과연계-수학)아르키는 어림하기로 걸리버 아저씨를 구했어 : 또 하나의 스토리텔링 수학 교과서</t>
  </si>
  <si>
    <t>(주식보다 안전하고 부동산보다 수익 좋은) 월 10만 원 그림 투자 재테크</t>
  </si>
  <si>
    <t>(교과연계-수학)오일러와 피노키오는 도형춤 대회 1등을 했어 : 또 하나의 스토리텔링 수학 교과서</t>
  </si>
  <si>
    <t>(회계의 신이 알려주는) 주식 투자 생존법</t>
  </si>
  <si>
    <t>(교과연계-수학)페르마, 수리수리 규칙을 찾아라 : 또 하나의 스토리텔링 수학 교과서</t>
  </si>
  <si>
    <t>NFT로 부의 패러다임을 바꾼 사람들 : 메타버스와 블록체인 시대, 가상현실이 자산공룡을 만들다</t>
  </si>
  <si>
    <t>(교과연계-도덕)내 마음을 알아주는 좋은 친구 만들기 : 카톡, 인스타그램, 학교에서 친구와 사이좋게 지내는 법</t>
  </si>
  <si>
    <t>쓸데없는 짓이 어디 있나요 : 손수현 에세이</t>
  </si>
  <si>
    <t>(교과연계-도덕)(왕따는 안 돼! 우리는 소중한) 친구 : 친구들과 다 같이 잘 지낼 수는 없을까?</t>
  </si>
  <si>
    <t>(이코노미스트 홍춘욱) 투자에도 순서가 있다</t>
  </si>
  <si>
    <t>(교과연계-도덕)끼리 기자의 가족의 발견</t>
  </si>
  <si>
    <t>월급쟁이 투자 마인드 : 평범한 직장인을 50억 자산가로 이끈 부의 비밀</t>
  </si>
  <si>
    <t>(교과연계-도덕)(후루룩 셰프의) 예절 레시피 : 바른 예절을 키우는 사자소학 따라쓰기</t>
  </si>
  <si>
    <t>한국인 에너지 : 신묘한 나라의 놀라운 사람들</t>
  </si>
  <si>
    <t>(교과연계-국어)비밀 편지 소동</t>
  </si>
  <si>
    <t>가난한 회사의 마케터 매뉴얼 : 대책 없는 작은 회사에서 길을 찾는 마케터의 기술! 환경 분석부터 콘텐츠 제작, 광고, 홍보, 멘탈 관리까지</t>
  </si>
  <si>
    <t>(교과연계-국어)봉쭌TV, 가짜 뉴스를 조심해!</t>
  </si>
  <si>
    <t>역량 : 원하는 것을 매 순간 성취해내는 힘</t>
  </si>
  <si>
    <t>(교과연계-국어)친절한 엘리베이터 : 당신의 소망이 도착했습니다</t>
  </si>
  <si>
    <t>진격의 늑대 : 경제 신대륙을 향한 변종 늑대들의 대항해 시대</t>
  </si>
  <si>
    <t>(교과연계-도덕)반칙왕은 예의가 필요해 : 예절의 중요성을 알려주는 책</t>
  </si>
  <si>
    <t>중동을 보면 미래 경제가 보인다 : 낙타, 벤츠, 그리고 테슬라</t>
  </si>
  <si>
    <t>(교과연계-국어)변치 않는 친구 반려동물</t>
  </si>
  <si>
    <t>나는 나를 위로한다 : 포스트 코로나 시대 셀프 위로법</t>
  </si>
  <si>
    <t>(교과연계-국어)옆집이 수상해</t>
  </si>
  <si>
    <t>사용자를 사로잡는 UX/UI 실전가이드 : 시장에서 살아남는 화면 설계와 스마트한 데이터 활용법, 현실적인 브랜딩과 디자인 윤리까지</t>
  </si>
  <si>
    <t>(교과연계-수학)(창의·융합) 꽃잎의 개수에 담긴 수열의 비밀 : 막대꺾은선 그래프·다각형의 둘레와 넓이·비와 비율·자료의 정리·비례식과 비례배분·길이와 시간·들이와 무게·소수의 덧셈과 뺄셈·수와 범위와 어림하기</t>
  </si>
  <si>
    <t>메타버스에선 무슨 일이 일어날까? : 어몽어스에서 NFT까지 메타버스 개념 수업</t>
  </si>
  <si>
    <t>(교과연계-수학)피보나치, 수를 배열해 비밀의 방을 탈출하라 : 또 하나의 스토리텔링 수학 교과서</t>
  </si>
  <si>
    <t>(달걀유령) 공달</t>
  </si>
  <si>
    <t>(교과연계-수학)앨런, 분수와 소수로 악당 히들러를 쫓아내라 : 또 하나의 스토리텔링 수학 교과서</t>
  </si>
  <si>
    <t>자본주의를 부탁해! : 읽으면 공부가 되는 기본소득과 자본주의</t>
  </si>
  <si>
    <t>(교과연계-수학)파스칼은 통계 정리로 나쁜 왕을 혼내줬어 : 또 하나의 스토리텔링 수학 교과서</t>
  </si>
  <si>
    <t>성경태교동화 : 소중한 우리 아이를 위한 첫 이야기책</t>
  </si>
  <si>
    <t>(교과연계-수학)오일러, 오즈의 입체도형 마법사를 찾아라 : 다각형과 입체도형</t>
  </si>
  <si>
    <t>(방정환과) 어린이날 선언문</t>
  </si>
  <si>
    <t>(교과연계-도덕)(우리는 하나! 세계로! 미래로!) 통일 한국 : 다른 나라는 우리나라의 통일을 어떻게 바라볼까?</t>
  </si>
  <si>
    <t>세계를 뒤흔든 9가지 전염병</t>
  </si>
  <si>
    <t>(교과연계-도덕)(틀린 게 아니라 다른 거라고?) 글로벌 에티켓 : 다른 문화를 대하는 올바른 태도는 무엇일까?</t>
  </si>
  <si>
    <t>이럴 땐 어떻게 해요? : 학교폭력예방 캠페인</t>
  </si>
  <si>
    <t>(교과연계-국어)레벨 업 5학년</t>
  </si>
  <si>
    <t>수상한 방송실</t>
  </si>
  <si>
    <t>(교과연계-국어)사춘기 대 아빠 갱년기</t>
  </si>
  <si>
    <t>수상한 놀이터</t>
  </si>
  <si>
    <t>(교과연계-수학)가우스는 소수 대결로 마녀들을 물리쳤어 : 분수와 소수의 혼합계산</t>
  </si>
  <si>
    <t>사회적 자립과 자기통제를 키우는 ABA 교육법 : 자폐 스펙트럼 사춘기 아이를 위한 생활자립기술 36. 사춘기편 : 초등·중학생</t>
  </si>
  <si>
    <t>(교과연계-도덕)(서툴러도 괜찮아 서로가 함께하는) 배려</t>
  </si>
  <si>
    <t>식물에게 배우는 인문학 : 식물은 사람에게 어떤 존재일까</t>
  </si>
  <si>
    <t>(교과연계-도덕)(레벨 업? 셧다운? 슬기로운 게임 생활) 벗어나요 게임 중독 : 중독되지 않고 게임을 즐길 순 없을까?</t>
  </si>
  <si>
    <t>지금 시대 보험영업의 정석 : 고객과 함께 웃을 수 있는 보험 명인의 이야기</t>
  </si>
  <si>
    <t>(교과연계-국어)조선왕실의 보물 의궤</t>
  </si>
  <si>
    <t>최강의 해독법 : 20만 명 치료한 의사가 알려주는 최신 의학</t>
  </si>
  <si>
    <t>(교과연계-국어)열세 살, 불안해도 괜찮아 : 사춘기 어린이를 위한 심리 포토 에세이</t>
  </si>
  <si>
    <t>10대를 위한 미술관에서 읽는 경제학</t>
  </si>
  <si>
    <t>(교과연계-국어)나에게 없는 딱 세 가지 : 한중 공동 개발 도서</t>
  </si>
  <si>
    <t>패권의 미래 : 미중 전략 경쟁과 새로운 국제 질서</t>
  </si>
  <si>
    <t>(교과연계-국어)뉴스 좀 제대로 알고 싶다고?</t>
  </si>
  <si>
    <t>그깟 떡볶이 : 성공하는 사람은 좋아하는 것에서 가치를 찾아낸다</t>
  </si>
  <si>
    <t>(교과연계-국어)오월의 어린 시민군</t>
  </si>
  <si>
    <t>나는 고로케 생각해 : 걱정도, 슬픔도 빵에 발라 먹어버리자</t>
  </si>
  <si>
    <t>(교과연계-수학)견우와 직녀가 분수 때문에 싸웠대 : 또 하나의 스토리텔링 수학 교과서</t>
  </si>
  <si>
    <t>모든 것은 인터넷에서 시작되었다 : 디지털 리터러시를 위한 여섯 가지 이야기</t>
  </si>
  <si>
    <t>(교과연계-수학)입체도형으로 수학왕이 된 앨리스 : 직육면체·입체도형</t>
  </si>
  <si>
    <t>거짓말쟁이의 뇌를 해부한다면 : 허언증부터 가짜 뉴스까지 거짓말로 읽는 심리학</t>
  </si>
  <si>
    <t>(교과연계-수학)비례배분으로 보물섬을 발견한 해적 실버 : 비례식과 비례배분</t>
  </si>
  <si>
    <t>빅히트 시그널 글로벌 아이돌을 설계하다 : 케이팝 산업에 대한 모든 것</t>
  </si>
  <si>
    <t>(교과연계-수학)원주율로 떠나는 오디세우스의 수학 모험 : 원주율·겉넓이·부피</t>
  </si>
  <si>
    <t>돈의 탄생 : 돈의 기원부터 비트코인까지 5,000년 화폐의 역사</t>
  </si>
  <si>
    <t>(교과연계-도덕)(전쟁 no! 평화 yes! 세계를 이끄는 힘,) 국제기구 : 국제 사회에 필요한 건 리더일까, 대장일까?</t>
  </si>
  <si>
    <t>살이 찌기만 하고 빠지지 않을 때 읽는 책 : 나잇살, 만성피로, 통증 잡는 최고의 체질 개선법</t>
  </si>
  <si>
    <t>(교과연계-도덕)(찾아라! 생명체가 살 수 있는 또 다른 별,) 제2의 지구 : 또 다른 지구를 찾을 수 있을까?</t>
  </si>
  <si>
    <t>일 잘하는 사람은 알기 쉽게 말한다 : 쉽고 정확하게 설명하는 7가지 법칙</t>
  </si>
  <si>
    <t>(어청-사서추천2023-4월-청소년분야)과학자가 되는 시간 : 자연 관찰과 진로 발견</t>
  </si>
  <si>
    <t>디즈니 웨이 : 전 세계를 사로잡은 콘텐츠 기업의 모든 것</t>
  </si>
  <si>
    <t>(국중도-사서추천2023-2월)과일 길들이기의 역사 : 인류를 사로잡은 놀라운 과일 이야기</t>
  </si>
  <si>
    <t>공간, 비즈니스를 바꾸다 : 경험을 설계하고 트렌드를 만드는 공간의 힘</t>
  </si>
  <si>
    <t>(교과연계-국어)내 손은 물방울 놀이터 : 어린이 시 모음</t>
  </si>
  <si>
    <t>로빈 후드의 모험</t>
  </si>
  <si>
    <t>(교과연계-국어)(교과서에서 나온) 이솝 이야기</t>
  </si>
  <si>
    <t>(조선의 베스트셀러) 필복전</t>
  </si>
  <si>
    <t>(교과연계-국어)(우리나라 대표)고전소설</t>
  </si>
  <si>
    <t>지혜로운 부모는 어떻게 말하는가 : 우리 아이에게 '힘'이 되는 말 vs '독'이 되는 말</t>
  </si>
  <si>
    <t>(교과연계-국어)(국어 실력에 날개를 달아주는) 우리말 : 관용구</t>
  </si>
  <si>
    <t>나는 100세 골퍼를 꿈꾼다 : 골프도 인생도 굿 샷으로 만드는 일곱 가지 삶의 기술</t>
  </si>
  <si>
    <t>(교과연계-수학)수학 숙제는 정말 싫어</t>
  </si>
  <si>
    <t>힘내를 대신할 말을 찾았다 : 요즘 애들만의 다정하고 무해한 위로</t>
  </si>
  <si>
    <t>(교과연계-국어)애완공룡을 키우고 싶어</t>
  </si>
  <si>
    <t>아이디어를 현실로 만드는 기획력 : 160개가 넘는 가게를 줄줄이 성공시킨 기획자의 비밀 노트</t>
  </si>
  <si>
    <t>(교과연계-여름)시끄러운 루시가 제일 좋아</t>
  </si>
  <si>
    <t>밀리언 뷰 웹소설 비밀코드 : 만년 무료 연재도 100일 안에 유료 연재로 이끄는 웹소설 실전 작법서</t>
  </si>
  <si>
    <t>(교과연계-국어)나도 생일 파티 할래</t>
  </si>
  <si>
    <t>30일 완독 책방 : 인생이 바뀌는 독서법 알려드립니다</t>
  </si>
  <si>
    <t>(교과연계-국어)나도 수영하고 싶어</t>
  </si>
  <si>
    <t>대한민국 인구 트렌드 : 2022-2027 : 인구 절벽 위기를 기회로 맞바꿀 새로운 미래 지도</t>
  </si>
  <si>
    <t>(교과연계-국어)42가지 마음의 색깔</t>
  </si>
  <si>
    <t>말가짐 : 세상에 나로 서는 말하기의 힘</t>
  </si>
  <si>
    <t>(교과연계-국어)42가지 마음의 색깔. 2. 사랑의 색깔편</t>
  </si>
  <si>
    <t>(두물강을 지키는) 하늘물고기</t>
  </si>
  <si>
    <t>(교과연계-국어)일기로 시작하는 술술 글쓰기 : 설명하는 글부터 편지, 시까지 일기 하나로 배우는 8가지 글쓰기 비법</t>
  </si>
  <si>
    <t>말말말 말 속에 숨은 차별</t>
  </si>
  <si>
    <t>(교과연계-국어)책, 어디까지 아니?</t>
  </si>
  <si>
    <t>(교과연계-국어)급식 알바 구드래곤</t>
  </si>
  <si>
    <t>긴축의 시대 : 인플레이션 쇼크와 금리의 역습</t>
  </si>
  <si>
    <t>(교과연계-국어)도깨비가 슬금슬금</t>
  </si>
  <si>
    <t>인생은 애매해도 빵은 맛있으니까 : 당신에게 건네는 달콤한 위로 한 조각</t>
  </si>
  <si>
    <t>(교과연계-국어)잘 보이고 싶은 날 : 여시고개 지나 사랑재 넘어 심심산골 사는 곡성 어린이들의 시와 그림</t>
  </si>
  <si>
    <t>공주 탐정 엘리자베트. 3</t>
  </si>
  <si>
    <t>(교과연계-국어)꼭 안으면 들리는 : 장애에 대한 옳은 질문을 던지는 환상 동화</t>
  </si>
  <si>
    <t>공주 탐정 엘리자베트. 2</t>
  </si>
  <si>
    <t>(교과연계-수학)이리 보고 저리 재는 단위 이야기</t>
  </si>
  <si>
    <t>로봇 벌 알파</t>
  </si>
  <si>
    <t>(교과연계-도덕)엄마는 미어캣</t>
  </si>
  <si>
    <t>진짜 친구 찾기</t>
  </si>
  <si>
    <t>(교과연계-국어)복실이와 고구마 도둑</t>
  </si>
  <si>
    <t>6학년 복면 클럽. 3</t>
  </si>
  <si>
    <t>(교과연계-국어)(아나운서 김채현 선생님과 함께하는) 스토리텔링 발표왕</t>
  </si>
  <si>
    <t>6학년 복면 클럽. 2</t>
  </si>
  <si>
    <t>(교과연계-국어)절교 가위</t>
  </si>
  <si>
    <t>6학년 복면 클럽. 1</t>
  </si>
  <si>
    <t>(교과연계-국어)일주일 회장</t>
  </si>
  <si>
    <t>기획은 결정이다 : '될 것 같은' 생각을 '되는' 기획으로</t>
  </si>
  <si>
    <t>(교과연계-국어)아쉬람에 사는 아이</t>
  </si>
  <si>
    <t>생각은 양손잡이처럼 : 팔리는 생각을 위한 가이드</t>
  </si>
  <si>
    <t>(교과연계-도덕)둥글둥글 지구촌 협동조합 이야기</t>
  </si>
  <si>
    <t>나는 매일 하늘을 품는다 : 한국 최초 여자 비행사에서 여전히 꿈꾸는 삶으로</t>
  </si>
  <si>
    <t>(교과연계-국어)순한 맛, 매운 맛 매생이 클럽 아이들 : 어린이를 위한 글쓰기 교육 동화</t>
  </si>
  <si>
    <t>룰 북 : 게임 비즈니스를 보면 미래가 보인다</t>
  </si>
  <si>
    <t>(교과연계-수학)(정교수의) 파자마 수학 탐험대 : 이야기로 풀어쓴 초등수학 개념백과. 01. 수와 연산</t>
  </si>
  <si>
    <t>마케터블 : 디지털 시대를 리드하는 마케터의 DNA</t>
  </si>
  <si>
    <t>(교과연계-교양)가슴이 궁금한 너에게 : 소녀들을 위한 건강하고 유쾌한 가슴 안내서</t>
  </si>
  <si>
    <t>와인 테이스터스 가이드</t>
  </si>
  <si>
    <t>(교과연계-도덕)(어린이를 위한) 어린이 인권 보고서</t>
  </si>
  <si>
    <t>편지. 1</t>
  </si>
  <si>
    <t>(교과연계-수학)수상한 수학 감옥 아이들 : 어린이를 위한 수학적 사고력 동화</t>
  </si>
  <si>
    <t>편지. 2</t>
  </si>
  <si>
    <t>(교과연계-수학)분수가 풀리고 도형이 보이는 수학이야기 : 1일 1주제로 읽는 초등 수학</t>
  </si>
  <si>
    <t>편지. 3</t>
  </si>
  <si>
    <t>(교과연계-수학)비례로 바람 왕국의 다섯 열쇠를 찾아라!</t>
  </si>
  <si>
    <t>편지. 4</t>
  </si>
  <si>
    <t>(교과연계-도덕)평화와 인권을 외치다</t>
  </si>
  <si>
    <t>편지. 5</t>
  </si>
  <si>
    <t>(교과연계-사회)내일을 위한 경제와 환경</t>
  </si>
  <si>
    <t>편지. 6</t>
  </si>
  <si>
    <t>(교과연계-국어)세렝게티의 아이들 : 전사의 탄생</t>
  </si>
  <si>
    <t>패셔닝 비엔나</t>
  </si>
  <si>
    <t>(교과연계-국어)나도 저작권이 있어요! : 김기태 선생님의 교과서 속 저작권 이야기</t>
  </si>
  <si>
    <t>우리 교육은 불평등하다</t>
  </si>
  <si>
    <t>(교과연계-국어)맑음이와 여우 할머니</t>
  </si>
  <si>
    <t>뇌파 커뮤니케이션</t>
  </si>
  <si>
    <t>(교과연계-국어)시끄러운 쥐, 쩌렁이</t>
  </si>
  <si>
    <t>글로벌 비즈니스를 위한 문화 간 커뮤니케이션</t>
  </si>
  <si>
    <t>(교과연계-국어)자신만만 어린이 말하기 : 발표와 토론이 쉬워지는 말하기 비법</t>
  </si>
  <si>
    <t>경제학들의 귀환</t>
  </si>
  <si>
    <t>(교과연계-국어)우리 반 안중근 : 도마 안중근, 평화의 방아쇠를 당기다!</t>
  </si>
  <si>
    <t>움직임에 중력을 더하라 : 생활 속 움직임을 최고의 운동으로 만드는 비밀</t>
  </si>
  <si>
    <t>(교과연계-국어)우리 반 마리 퀴리 : 마리 퀴리, 과학 경진대회에 도전하다!</t>
  </si>
  <si>
    <t>꽃들의 대화 : 서경희 소설</t>
  </si>
  <si>
    <t>(교과연계-국어)우리 반 퓰리처 : 언론 왕 퓰리처, 앨버트로스를 살려라!</t>
  </si>
  <si>
    <t>사마천 사기 56 : 본기, 세가, 열전, 서의 명편들</t>
  </si>
  <si>
    <t>(교과연계-국어)우리 반 홍범도 : 독립군 홍범도, 역사 배틀에 도전하다!</t>
  </si>
  <si>
    <t>하이켈하임 로마사 : 한 권으로 읽는 디테일 로마사</t>
  </si>
  <si>
    <t>(교과연계-국어)우리 반 테슬라 : 테슬라, 발명으로 세상을 구하다!</t>
  </si>
  <si>
    <t>그 여름의 끝</t>
  </si>
  <si>
    <t>(교과연계-국어)우리 반 에이다 : 에이다 러브레이스, 게임을 만들다!</t>
  </si>
  <si>
    <t>메타버스 언박싱 : 10대를 위한 메타버스 완전 정복</t>
  </si>
  <si>
    <t>(교과연계-국어)우리 반 허준 : 명의 허준, 마음의 병을 치료하다!</t>
  </si>
  <si>
    <t>거룩한 전쟁</t>
  </si>
  <si>
    <t>(교과연계-국어)우리 반 파스퇴르 : 루이 파스퇴르, 백신 개발을 꿈꾸다!</t>
  </si>
  <si>
    <t>어디에나 있는 서점 어디에도 없는 서점</t>
  </si>
  <si>
    <t>(교과연계-국어)우리 반 김구 : 독립을 위해 싸운 김구, 평화를 꿈꾸며 달리다!</t>
  </si>
  <si>
    <t>혼자서도 병원비 걱정 없습니다 : 뜻밖의 병원비에 대처하는 건강관리와 의료비용 가이드</t>
  </si>
  <si>
    <t>(교과연계-국어)우리 반 신사임당 : 신사임당, 여름 캠프에 놀러 가다!</t>
  </si>
  <si>
    <t>침대는 거실에 둘게요 : 1.5인가구의 모던시크 주거라이프</t>
  </si>
  <si>
    <t>(교과연계-국어)우리 반 이순신 : 영웅 이순신, 피구 대회에 출전하다</t>
  </si>
  <si>
    <t>세상에 단 하나뿐인 밥</t>
  </si>
  <si>
    <t>(교과연계-국어)우리 반 세종대왕 : 세종 이도, 랩 배틀에서 우승하라!</t>
  </si>
  <si>
    <t>세상의 모든 돈이 사라진다면 : 게임머니부터 블록체인까지 전자화폐가 바꿀 미래</t>
  </si>
  <si>
    <t>(교과연계-국어)우리 반 이봉창 : 독립운동가 이봉창, 게임 친구를 만나다!</t>
  </si>
  <si>
    <t>내가 미래 도시의 건축가라면 : 아파트부터 백화점까지 일상 속 건물로 보는 건축학</t>
  </si>
  <si>
    <t>(교과연계-국어)우리 반 베토벤 : 루트비히 판 베토벤, 4번 타자가 되다!</t>
  </si>
  <si>
    <t>함께 성장하는 수업 디자인 : 온라인 수업, 수행평가, 서평, 프로젝트를 아우르는 실전 수업 전략</t>
  </si>
  <si>
    <t>(교과연계-국어)우리 반 다빈치 : 레오나르도 다빈치, 웹툰 공모전에 도전하다!</t>
  </si>
  <si>
    <t>잘 먹고 싶어서, 요리 편지 : 나만을 위한 우편 레시피 상담</t>
  </si>
  <si>
    <t>(교과연계-도덕)거짓말쟁이, 우리들</t>
  </si>
  <si>
    <t>(10대를 위한) 의학을 이끈 결정적 질문</t>
  </si>
  <si>
    <t>(교과연계-수학)초등 수학 핵심 용어</t>
  </si>
  <si>
    <t>타인의 속마음에 닿는 대화 : 실리콘밸리 최고의 UX 리서처에게 배우다!</t>
  </si>
  <si>
    <t>(교과연계-도덕)글로벌 리더 100명의 생생 인터뷰: MBTI 성격 유형에 따른 롤모델을 만나요</t>
  </si>
  <si>
    <t>필리핀 : 세계의 풍습과 문화가 궁금한 이들을 위한 필수 안내서</t>
  </si>
  <si>
    <t>(교과연계-도덕)너를 빌려줘</t>
  </si>
  <si>
    <t>태국 : 세계의 풍습과 문화가 궁금한 이들을 위한 필수 안내서</t>
  </si>
  <si>
    <t>(교과연계-국어)독수리의 오시오 고민 상담소</t>
  </si>
  <si>
    <t>대기업 합격자의 비밀 노트 : 삼성, SK, LG에 합격한 선배가 알려주는 대기업 필승 전략</t>
  </si>
  <si>
    <t>(교과연계-국어)책, 즐겁게 읽는 법 : 어린이에게 들려주는 여덟 가지 책 이야기</t>
  </si>
  <si>
    <t>하루 30분, 프렙으로 완성하는 초등 글쓰기</t>
  </si>
  <si>
    <t>(교과연계-국어)내 입은 불량 입</t>
  </si>
  <si>
    <t>(한번 배우면 평생 가는) 어린이 자존감</t>
  </si>
  <si>
    <t>(교과연계-수학)(오밀조밀 세상을 만든) 수학 : 자연의 공통 언어 수리 이야기</t>
  </si>
  <si>
    <t>친절한 한국사 : 나의 관점에서 시작하는 역사 공부</t>
  </si>
  <si>
    <t>(교과연계-도덕)구석구석 세계의 에티켓 여행 : 에티켓으로 보는 세계의 문화</t>
  </si>
  <si>
    <t>하나님, 살리시든지 데려가든지 하세요! : 원주민보다 더 가난하던 선교사 부부의 아프리카 선교 이야기</t>
  </si>
  <si>
    <t>(교과연계-도덕)(세상을 뒤흔든) 혁명이 궁금해!</t>
  </si>
  <si>
    <t>내 몸이 변하고 있어요 : 남자 : 만10-12세 초등 고학년</t>
  </si>
  <si>
    <t>(교과연계-국어)(1·2학년이 꼭! 읽어야 할 교과서) 전래 동화</t>
  </si>
  <si>
    <t>내 몸이 변하고 있어요 : 여자 : 만10-12세 초등 고학년</t>
  </si>
  <si>
    <t>(교과연계-수학)하요 왕자의 행복한 숫자 왕국</t>
  </si>
  <si>
    <t>성과 새로운 나 : 남자 : 만13-18세 청소년</t>
  </si>
  <si>
    <t>(교과연계-수학)1·2학년이 꼭! 읽어야 할 교과서 수학 동화</t>
  </si>
  <si>
    <t>성과 새로운 나 : 여자 : 만13-18세 청소년</t>
  </si>
  <si>
    <t>(교과연계-국어)민들레 아이 : 이혜솔 동시집 : 어린이와 어른을 위한 동시</t>
  </si>
  <si>
    <t>인공 지능 밥통 : 우주식당 과학 레시피</t>
  </si>
  <si>
    <t>(교과연계-국어)감정에 이름을 붙여 봐 : 내 기분을 말하는 45가지 단어</t>
  </si>
  <si>
    <t>고양이 뜰 : 길지연 창작 동화</t>
  </si>
  <si>
    <t>(교과연계-국어)두근두근 이 마음은 뭘까? : 마음을 표현하는 감정 낱말</t>
  </si>
  <si>
    <t>미치도록 기발한 수학 천재들 : 수학에 빠진 천재들이 바꿔온 인류의 역사</t>
  </si>
  <si>
    <t>(교과연계-도덕)(노경실 선생님이 들려주는) 학교 폭력 안전</t>
  </si>
  <si>
    <t>옆집 뚱보 아줌마가 임신했대요</t>
  </si>
  <si>
    <t>(교과연계-국어)나는 황태자, 놀부 마누라올시다!</t>
  </si>
  <si>
    <t>(문화로 읽는) 페미니즘 : 그리스 신화에서 한옥까지</t>
  </si>
  <si>
    <t>(교과연계-국어)마법의 파란 모자 : 전광섭 장편동화</t>
  </si>
  <si>
    <t>웃음, 뇌에 불을 켠다 : 최고의 웃음치료사 이임선의 '21일 웃음 프로젝트'</t>
  </si>
  <si>
    <t>(교과연계-국어)칭찬 스티커 전쟁</t>
  </si>
  <si>
    <t>여전히 가족은 어렵습니다만</t>
  </si>
  <si>
    <t>(교과연계-수학)자신만만 수학괴물, 찰리와 누메로. 1</t>
  </si>
  <si>
    <t>우는 법을 잃어버린 당신에게 : 그림책 심리학</t>
  </si>
  <si>
    <t>(교과연계-과학)장영실의 생각실험실 : 해시계와 물시계</t>
  </si>
  <si>
    <t>천재들은 파란색으로 기억된다 : 예술과 영감 사이의 23가지 단상</t>
  </si>
  <si>
    <t>(교과연계-과학)이순신의 생각실험실 : 거북선</t>
  </si>
  <si>
    <t>제식으로서 미디어 : 인류의 시작부터 고대까지</t>
  </si>
  <si>
    <t>(교과연계-수학)종알종알 수 세기</t>
  </si>
  <si>
    <t>반 고흐, 프로방스에서 보낸 편지 : 마지막 3년의 그림들, 그리고 고백</t>
  </si>
  <si>
    <t>(교과연계-수학)콩닥콩닥 시계 보기</t>
  </si>
  <si>
    <t>아이돌 뒤의 아이돌</t>
  </si>
  <si>
    <t>(교과연계-국어)자기성장 전래동화 : 자기성장 이야기와 함께하는 교과서 전래동화</t>
  </si>
  <si>
    <t>하버마스와의 대화 : 서울대 명예교수 한상진과 세계적 석학의 만남</t>
  </si>
  <si>
    <t>(교과연계-수학)발 하나는 얼마나 클까요?</t>
  </si>
  <si>
    <t>히틀러를 선택한 나라 : 민주주의는 어떻게 무너졌는가</t>
  </si>
  <si>
    <t>(교과연계-수학)수학왕 납치 사건 : 숫자 탄생과 수 세기 역사를 유쾌하게 풀어낸 수학 동화</t>
  </si>
  <si>
    <t>할머니, 저랑 유럽여행 가실래요? : 49년생 할머니와 94년생 손자, 서로를 향해 여행을 떠나다</t>
  </si>
  <si>
    <t>(교과연계-수학)단위가 뭐예요? : 단위로 배우는 과학</t>
  </si>
  <si>
    <t>게임 시나리오 기획자의 생각법 : 14년차 기획자가 제시하는 직업 실전과 창작에 관한 조언</t>
  </si>
  <si>
    <t>(교과연계-국어)쉿, 마음이 자라고 있어</t>
  </si>
  <si>
    <t>항공 승무원 : 지구촌 하늘 여행의 멋진 동반자</t>
  </si>
  <si>
    <t>(교과연계-국어)나는 엄마를 기다려요 : 김리라 창작동화</t>
  </si>
  <si>
    <t>누구보다 빠르게 남들과는 다르게</t>
  </si>
  <si>
    <t>(교과연계-국어)달달 문구점 별별 문구점</t>
  </si>
  <si>
    <t>(산상수훈을 통해 듣는) 예수님의 진심</t>
  </si>
  <si>
    <t>(교과연계-수학)평면도형이 운동장으로 나왔다!</t>
  </si>
  <si>
    <t>자기와 자기실현 : 하나의 경지, 하나가 되는 길</t>
  </si>
  <si>
    <t>(교과연계-국어)맘대로 되는 일이 하나도 없어! : 숭민이의 일기 절대절대 아님!</t>
  </si>
  <si>
    <t>편의점을 털어라. 역사편</t>
  </si>
  <si>
    <t>(교과연계-국어)나 진짜 귀신을 봤어! : 숭민이의 일기 절대 절대 절대 아님!</t>
  </si>
  <si>
    <t>중국 : 세계의 풍습과 문화가 궁금한 이들을 위한 필수 안내서</t>
  </si>
  <si>
    <t>(교과연계-국어)내가 널 좋아하나 봐 : 숭민이의 일기 아닙니다!</t>
  </si>
  <si>
    <t>스페인 : 세계의 풍습과 문화가 궁금한 이들을 위한 필수 안내서</t>
  </si>
  <si>
    <t>(교과연계-국어)내 인생 최고의 하루 : 숭민이의 일기 아니랑게!</t>
  </si>
  <si>
    <t>(과학오디세이) 유니버스 : 우주·물질 그리고 시공간 : 세상 모든 것이 궁금한 과학자의 지적 여정</t>
  </si>
  <si>
    <t>(교과연계-국어)맙소사, 오해해서 미안해 : 숭민이의 일기 아니올시다!</t>
  </si>
  <si>
    <t>(과학오디세이) 라이프 : 인간·생명 그리고 마음 : 세상 모든 것이 궁금한 과학자의 지적 여정</t>
  </si>
  <si>
    <t>(교과연계-국어)내 고백을 돌려줘! : 숭민이의 일기 쉿! 비밀이야</t>
  </si>
  <si>
    <t>흐르는 것들의 과학 : 물질에 집착하는 한 남자의 일상 여행</t>
  </si>
  <si>
    <t>(교과연계-국어)활용하는 교과서 어휘 : 초등학생이 꼭 읽어야 할 필수 사전. 수학·과학 편</t>
  </si>
  <si>
    <t>기호를 알면 성격이 보이는 원소 : 화학자 엄마가 들려주는 원소와 주기율표 이야기</t>
  </si>
  <si>
    <t>(교과연계-국어)무타보어! 마법의 주문을 외워 봐 : 간절히 바라면 모든 것이 이루어지는 이야기</t>
  </si>
  <si>
    <t>지구와 지구를 넘어선 미래기술</t>
  </si>
  <si>
    <t>(교과연계-도덕)뻔뻔한 가족</t>
  </si>
  <si>
    <t>데이터 기반 비즈니스 모델 개발</t>
  </si>
  <si>
    <t>(교과연계-도덕)뻔뻔한 우정</t>
  </si>
  <si>
    <t>명장면으로 한국영화 읽기</t>
  </si>
  <si>
    <t>(교과연계-국어)뻔뻔한 바이러스</t>
  </si>
  <si>
    <t>(아름다운 조선을 만든) 예술쟁이들</t>
  </si>
  <si>
    <t>(교과연계-국어)우리 반에 도둑이 있다</t>
  </si>
  <si>
    <t>(조선 백성을 사랑한) 바른말쟁이들</t>
  </si>
  <si>
    <t>(교과연계-수학)(160가지 이상의 수학 지식과 20명 이상의 수학자가 함께하는) 너무 신나는 수학</t>
  </si>
  <si>
    <t>굿 바이</t>
  </si>
  <si>
    <t>(교과연계-수학)어떻게 문제를 풀까요? : 생활 속 다양한 문제 수학으로 해결하기</t>
  </si>
  <si>
    <t>냄새 : 코가 뇌에게 전하는 말</t>
  </si>
  <si>
    <t>(교과연계-수학)미카의 수학 일기 : 특별한 M을 해결하라!</t>
  </si>
  <si>
    <t>중국사 인물 열전</t>
  </si>
  <si>
    <t>(교과연계-도덕)통일을 향해 슈팅!</t>
  </si>
  <si>
    <t>고양이처럼</t>
  </si>
  <si>
    <t>(교과연계-도덕)우리는 왜 친구가 필요할까? : 우정과 연대의 가치를 배우는 다양한 공동체 이야기</t>
  </si>
  <si>
    <t>어떻게 살 것인가 : 남자가 세상에서 하나님의 뜻대로 산다는 것</t>
  </si>
  <si>
    <t>(교과연계-국어)붉은 숲의 비밀 : 원자력 발전소 사고로 우리가 잃은 것들</t>
  </si>
  <si>
    <t>전쟁에서 승리의 깃발을 들라 : 세상은 영적전쟁터이다</t>
  </si>
  <si>
    <t>(교과연계-국어)(묻고 답하면서 배우는) 정의 수업</t>
  </si>
  <si>
    <t>(10대를 위한) 깜찍한 민법</t>
  </si>
  <si>
    <t>(교과연계-국어)생각이 꽃피는 토론 : 토론의 잎으로 생각의 꽃을 피우자! . 1</t>
  </si>
  <si>
    <t>(세상을 바꾼) 미술 : 아름다움은 인간을 어떻게 변화시키는가</t>
  </si>
  <si>
    <t>(교과연계-국어)생각이 꽃피는 토론 : 토론의 잎으로 생각의 꽃을 피우자! . 2</t>
  </si>
  <si>
    <t>아킬레우스가 헥토르와의 일대일 대결에서 헥토르를 죽이고 나서의 일이지요. 여기서 헥토르는 트로이의 왕 프리아모스의 첫째 아들입니다. 파리스의 형이기도 하지요. 헥토르가 죽은 뒤에도 전쟁은 지루하게 계속되었습니다. 그러자 아마존과 에티오피아에서 트로이를 돕기 위해 지원군을 파병하는데, 아마존의 여왕 펜테실레이아도 참전합니다.</t>
  </si>
  <si>
    <t>(미술관에 가기 전) 10대를 위한 서양미술사 : 교과서에 나오는 화가 이야기. 1</t>
  </si>
  <si>
    <t>(교과연계-수학)수학 교과서 개념 읽기 소수 : 약수에서 인수분해까지</t>
  </si>
  <si>
    <t>(세상을 바꾼) 건축 : 권력이 만든 건축, 권력을 만든 건축</t>
  </si>
  <si>
    <t>(교과연계-수학)이상야릇 수의 세계 : 앗, 이렇게 재미있는 수학이!</t>
  </si>
  <si>
    <t>클래식과 함께하는 사회 탐구</t>
  </si>
  <si>
    <t>(교과연계-도덕)안 본 눈 삽니다</t>
  </si>
  <si>
    <t>교과서로 연극하자 : 문학, 영화, 애니를 활용한 교육연극 사례 21가지</t>
  </si>
  <si>
    <t>(교과연계-도덕)(10대들의 고민 타파) 걱정을 덜어 주는 책</t>
  </si>
  <si>
    <t>반전이 있는 유럽사. 1, 편견의 장벽을 허무는 독일·오스트리아 체코·헝가리 이야기</t>
  </si>
  <si>
    <t>(교과연계-도덕)그게 바로 화난 거야!</t>
  </si>
  <si>
    <t>반전이 있는 유럽사. 2, 천년의 원수, 백년의 동지 영국·프랑스 이야기</t>
  </si>
  <si>
    <t>(교과연계-도덕)나는 커서 행복한 사람이 될 거야 : 아이들의 긍정성과 자존감을 높여주는 여섯 가지 이야기</t>
  </si>
  <si>
    <t>넬슨 만델라의 위대한 협상 : 정치 양극화를 극복하고 문화 충돌에 맞서다</t>
  </si>
  <si>
    <t>(교과연계-도덕)습관 부자가 된 키라</t>
  </si>
  <si>
    <t>반전이 있는 베트남사 : 가깝고도 낯선, 작지만 강한 나라 베트남 이야기</t>
  </si>
  <si>
    <t>(교과연계-도덕)감정 부자가 된 키라</t>
  </si>
  <si>
    <t>숨만 쉬어도 과학이네? : 몸으로 배우는 생명과학</t>
  </si>
  <si>
    <t>(교과연계-국어)소년을 사랑한 늑대</t>
  </si>
  <si>
    <t>뛰고 보니 과학이네? : 운동으로 배우는 물리학</t>
  </si>
  <si>
    <t>(교과연계-국어)창경궁 QR코드의 비밀</t>
  </si>
  <si>
    <t>반전이 있는 미국사 : 미국인들도 모르는 진짜 미국 이야기</t>
  </si>
  <si>
    <t>(교과연계-국어)교실에서 만난 권정생 : 아이들과 선생님이 함께 만드는 행복한 책 읽기 수업</t>
  </si>
  <si>
    <t>인공지능이 스포츠 심판이라면 : 프로야구부터 올림픽까지 규칙으로 읽는 스포츠</t>
  </si>
  <si>
    <t>(교과연계-국어)아테나와 아레스</t>
  </si>
  <si>
    <t>(교과연계-국어)스파이 여우</t>
  </si>
  <si>
    <t>(2040년이 보이는) 미래 사회 설명서. 2, 초연결사회의 도시와 주거</t>
  </si>
  <si>
    <t>(교과연계-국어)이순신길을 걷는 아이들</t>
  </si>
  <si>
    <t>(2040년이 보이는) 미래 사회 설명서. 3, 가상현실 시대의 법과 정치</t>
  </si>
  <si>
    <t>(교과연계-도덕)내 마음이 잘 지냈으면 좋겠어 : 우울함으로부터 나를 지키는 연습</t>
  </si>
  <si>
    <t>여기는 18세기, 음악이 하고 싶어요 : 모차르트부터 윤이상까지 세계적 음악가들은 십대에 뭐 했을까?</t>
  </si>
  <si>
    <t>(교과연계-도덕)(마음이 따뜻해지는) 학교 이야기 : 배움과 미래의 희망을 주는 세계의 학교들</t>
  </si>
  <si>
    <t>당신이 몰랐던 결투의 세계사 : 스파르타쿠스는 어쩌다 손흥민이 되었나</t>
  </si>
  <si>
    <t>(교과연계-도덕)세상을 바꾼 착한 부자들 : 함께 사는 세상을 위한 '나눔'</t>
  </si>
  <si>
    <t>빅데이터로 직업을 고른다면 : 구글부터 테슬라까지 10대가 꼭 알아야 할 4차 산업혁명</t>
  </si>
  <si>
    <t>(교과연계-도덕)(아픈 이웃을 더 사랑한) 의료 봉사자들</t>
  </si>
  <si>
    <t>오디오북과 보이스 액팅 : 공감각적 보이스 액팅을 위한 실전 종합 훈련</t>
  </si>
  <si>
    <t>(교과연계-도덕)(긍정의 힘과 자존감을 키우는) 최고의 행복수업</t>
  </si>
  <si>
    <t>크리스퍼 유전자 가위, 축복의 도구일까?</t>
  </si>
  <si>
    <t>(교과연계-도덕)그건 옳지 않아요! : 우리의 자유와 권리를 배우는 책</t>
  </si>
  <si>
    <t>교육의 대안을 찾아서 : 30년 교직 노하우와 사례로 본 올바른 학급 경영과 대안 교육 : 큰글자책</t>
  </si>
  <si>
    <t>(교과연계-도덕)사라져라 불평등 : 차별 없는 세상을 꿈꾼 사람들</t>
  </si>
  <si>
    <t>(10대를 위한) 인문학 강의 : 인간, 어떻게 살 것인가?</t>
  </si>
  <si>
    <t>(교과연계-도덕)리루다네 통일밥상</t>
  </si>
  <si>
    <t>10대의 진로를 위한 디자인경제 : 청소년을 위한 디자인경제</t>
  </si>
  <si>
    <t>(교과연계-사회)폭력 : 이것도 폭력이야?</t>
  </si>
  <si>
    <t>(인물과 실험으로 보는) 스토리 물리학</t>
  </si>
  <si>
    <t>(교과연계-과학)GMO : 유전자 조작 식품은 안전할까?</t>
  </si>
  <si>
    <t>홈플릭스 새로운 교육이 온다 : 교육의 패러다임이 바뀐다</t>
  </si>
  <si>
    <t>(교과연계-도덕)통일 : 통일을 꼭 해야 할까?</t>
  </si>
  <si>
    <t>키다리 감나무 : 이림 동화집</t>
  </si>
  <si>
    <t>(교과연계-사회)성평등 : 성 고정 관념을 왜 깨야 할까?</t>
  </si>
  <si>
    <t>소프트웨어 인사이더 : 4차 산업혁명의 두뇌</t>
  </si>
  <si>
    <t>(교과연계-도덕)힘차게 달려라 통일열차</t>
  </si>
  <si>
    <t>(교과연계-도덕)내일을 바꾸는 작지만 확실한 행동</t>
  </si>
  <si>
    <t>경성 무대 스타 올빼미 : 지슬영 창작 동화</t>
  </si>
  <si>
    <t>(교과연계-도덕)다시 낙타를 타야 한다고?</t>
  </si>
  <si>
    <t>50부터 더 행복해지는 관계의 기술 : 사람 때문에 답답할 때 읽는 인간관계 조언</t>
  </si>
  <si>
    <t>(교과연계-도덕)대리 친구</t>
  </si>
  <si>
    <t>(교과연계-국어)어느 날 가족이 되었습니다</t>
  </si>
  <si>
    <t>최강 수학술사. 1. 쉽고 빠르게, 쾌속 계산법</t>
  </si>
  <si>
    <t>(교과연계-도덕)(애매한 것을 속 시원하게 알려 주는) 알쏭달쏭 상담소</t>
  </si>
  <si>
    <t>파리의 감각 : 내 영혼에 새겨진 한없이 따뜻한 여행의 순간들</t>
  </si>
  <si>
    <t>(교과연계-수학)고양이 속눈썹까지 세는 수학 공주를 아세요? : 엉뚱발랄 수학 모험 동화</t>
  </si>
  <si>
    <t>국악에 기술 한 방울 : 4차 산업 혁명 시대의 전통음악</t>
  </si>
  <si>
    <t>(교과연계-국어)나는 너의 페이스메이커</t>
  </si>
  <si>
    <t>요망하고 고얀 것들 : 욕망을 따라 질주하는 고전소설 요괴 열전</t>
  </si>
  <si>
    <t>(교과연계-국어)교과서에서 쏙쏙 뽑은 초등 필수 어휘 1</t>
  </si>
  <si>
    <t>부부 건축가 생존기, 그래도 건축</t>
  </si>
  <si>
    <t>(교과연계-국어)교과서에서 쏙쏙 뽑은 초등 필수 어휘 2</t>
  </si>
  <si>
    <t>우리는 여성, 건축가입니다</t>
  </si>
  <si>
    <t>(교과연계-국어)교과서에서 쏙쏙 뽑은 초등 필수 어휘 3</t>
  </si>
  <si>
    <t>아브라함 내러티브 설교 : 약속을 따라 걷는 삶</t>
  </si>
  <si>
    <t>(교과연계-수학)분수, 넌 내 밥이야!</t>
  </si>
  <si>
    <t>(교과연계-국어)욕지도 냥이아빠</t>
  </si>
  <si>
    <t>(고려의 맛과 멋이 담긴) 통일식당 개성밥상</t>
  </si>
  <si>
    <t>(교과연계-국어)지혜와 재미가 쏙쏙 속담풀이</t>
  </si>
  <si>
    <t>스마트폰 하나로 잘 나가는 영상 만들기</t>
  </si>
  <si>
    <t>(교과연계-도덕)나를 지키는 열두 가지 말 : 단단한 자존감을 만드는 당당한 말 한마디의 힘</t>
  </si>
  <si>
    <t>(복음으로 세상을 변혁한) 열두 사도 이야기</t>
  </si>
  <si>
    <t>(교과연계-국어)황금글똥의 비밀</t>
  </si>
  <si>
    <t>내 안에 미운 사람이 사라졌다 : 관계와 일에 탁월한 성과를 내는 성격 사용 설명서</t>
  </si>
  <si>
    <t>2021 동학농민혁명 유적지 편람 01. 서울 경기 강원도 대구 경상북도 부산 울산 경상남도</t>
  </si>
  <si>
    <t>팀 켈러를 읽는 중입니다 : 팀 켈러의 7가지 핵심 가치</t>
  </si>
  <si>
    <t>2021 동학농민혁명 유적지 편람 02. 전라북도</t>
  </si>
  <si>
    <t>민머리에 그린 꽃핀</t>
  </si>
  <si>
    <t>2021 동학농민혁명 유적지 편람 03. 전라남도 광주광역시</t>
  </si>
  <si>
    <t>일본 도자기 여행 : 에도 산책</t>
  </si>
  <si>
    <t>2021 동학농민혁명 유적지 편람 04. 충청북도 대전 세종 충청남도</t>
  </si>
  <si>
    <t>일본도자기여행 : 교토의 향기</t>
  </si>
  <si>
    <t>1894년 그날의 혁명을 다시 세우다 : 동학농민혁명박물관 건립 기념 개관 상설전시 도록</t>
  </si>
  <si>
    <t>어떻게 삶을 이어갈 것인가</t>
  </si>
  <si>
    <t>취업도전 성공수기 : 2022년 직업능력개발사업 우수사례집</t>
  </si>
  <si>
    <t>나는 job을 원했지, job것들을 원하지 않았다</t>
  </si>
  <si>
    <t>취업알선 업무 길잡이: 업무처리 절차｜고객응대</t>
  </si>
  <si>
    <t>행복 여행 : 남은 인생을 행복하게 살기 위한 마음 수업</t>
  </si>
  <si>
    <t>동아시아사 입문</t>
  </si>
  <si>
    <t>꿈의 속도로 걸어가라 : 교육자 강미애를 만든 순간의 기록들 : 강미애 에세이</t>
  </si>
  <si>
    <t>o</t>
  </si>
  <si>
    <t>중세 해상제국 베네치아</t>
  </si>
  <si>
    <t>2015 개정 특수교육 기본 교육과정 전자저작물에 대한 초등특수교사들의 사용 경험</t>
  </si>
  <si>
    <t>몽골 평화시대 동서문명의 교류 : 아비뇽에서 개경까지</t>
  </si>
  <si>
    <t>특수교사의 장애학생 가족상담 경험과 인식</t>
  </si>
  <si>
    <t>청소년을 위한 팬데믹 리포트 과학기자의 눈으로 본 코로나19와 사회 : 최초 확진자부터 백신과 치료제 개발까지 한 권으로 정리하는 코로나19의 모든 것</t>
  </si>
  <si>
    <t>초등학교 병설유치원 통합학급 운영을 위한 유아특수교사의 협력교수 실행 경험에 대한 질적 연구</t>
  </si>
  <si>
    <t>(초보 엄마 아빠를 위한) 임신 출산 핸드북 : 모든 것이 처음인 부모에게</t>
  </si>
  <si>
    <t>지적장애인이 경험한 일반고등학교의 잠재적 교육과정</t>
  </si>
  <si>
    <t>까미노 바이러스 : 어느 날, 순례자가 되다 : 스페인, 까미노 데 산티아고, 순례자 : 1800km 나 자신과의 여행</t>
  </si>
  <si>
    <t>프로젝트 학습법을 적용한 농업 수업에서 얻게 된 특수학교 교사의 실천적 지식</t>
  </si>
  <si>
    <t>(미술관에 가기 전) 10대를 위한 서양미술사 : 교과서에 나오는 화가 이야기. 2</t>
  </si>
  <si>
    <t>청각장애 특수학교 학생의 독서실태와 지원방안에 대한 부모의 인식</t>
  </si>
  <si>
    <t>화력 : 역사를 뒤집은 게임 체인저</t>
  </si>
  <si>
    <t>특수학교 전문상담교사가 장애학생  상담에서 겪는 어려움과 대처경험</t>
  </si>
  <si>
    <t>행복을 담아줄게 : 나란 에세이</t>
  </si>
  <si>
    <t>장애영유아 교육기관의 비대면 교육 실태 및 요구 조사 : 장애영유아 어린이집과 장애통합 유치원 비교 중심으로</t>
  </si>
  <si>
    <t>평범한 그들이 어떻게 30대에 건물주가 되었을까? : 젊은 투자자들이 건물을 가질 수 있었던 가장 현실적이고 합리적인 재테크 비결</t>
  </si>
  <si>
    <t>초등 특수교사가 경험한 통합교과 수업에서의 놀이에 대한 현상학적 연구</t>
  </si>
  <si>
    <t>탄소중립, 어떻게 해결할까? : 탄소 사회의 종말과 넷 제로를 위한 실천 프로젝트</t>
  </si>
  <si>
    <t>가족지원에 대한 유아특수교사의 인식</t>
  </si>
  <si>
    <t>코끼리도 장례식장에 간다 : 동물들의 10가지 의례로 배우는 관계와 공존</t>
  </si>
  <si>
    <t>교사의 다문화교육 경험 연구 : 다문화교육 정책학교를 중심으로</t>
  </si>
  <si>
    <t>(6주 만에 마스터하는) 친절한 부동산 경매 과외</t>
  </si>
  <si>
    <t>디지털 교육환경을 보완하는 디자이너 커뮤니티에 대한 연구 : play circle을 중심으로</t>
  </si>
  <si>
    <t>지무비의 유튜브 엑시트 : 무일푼 취준생을 월수입 억대 크리에이터로 만든 실전 노하우</t>
  </si>
  <si>
    <t>공립유치원 특수교사의 특수교육지원인력과의 경험</t>
  </si>
  <si>
    <t>존 도어의 OKR 레볼루션 : 기후변화와 새로운 부의 기회</t>
  </si>
  <si>
    <t>발달장애인의 노화와 가족의 돌봄부담에 관한 연구</t>
  </si>
  <si>
    <t>(조셉 머피) 끌어당김의 기적 : 우주 에너지를 극한으로 사용하는 15가지 법칙</t>
  </si>
  <si>
    <t>장애인의 종교생활 경험과 장애정체감 변화과정 : 기독교를 중심으로</t>
  </si>
  <si>
    <t>제인 오스틴, 19세기 영국에서 보낸 편지 : 로맨스 여제의 삶과 사랑, 매혹의 삽화들</t>
  </si>
  <si>
    <t>스마트폰을 활용하는 정신장애인의 디지털정보화 수준이 삶의 만족도에 미치는 영향</t>
  </si>
  <si>
    <t>장단기 투자의 비밀 : 세계트레이딩월드컵 신기록 보유자의 마켓 사이클과 최적의 타이밍 매수법</t>
  </si>
  <si>
    <t>성인 발달장애인 주간활동서비스가 사회적 자본 형성에 미치는 영향</t>
  </si>
  <si>
    <t>일을 리디자인하라 : 변화의 시대에 직원의 만족과 조직의 성과를 높이는 실전 전략</t>
  </si>
  <si>
    <t>요한복음 9:1-12의 내러티브 연구 : 시각 장애인 치유 기사를 중심으로</t>
  </si>
  <si>
    <t>인플레이션에 베팅하라</t>
  </si>
  <si>
    <t>한국과 중국의 장애인 복지정책 비교 연구</t>
  </si>
  <si>
    <t>인생 와인 : 찬란한 삶에 스며든 와인, 그리고 인생 이야기</t>
  </si>
  <si>
    <t>지적장애 아동의 사회적 기술을 위한 집단미술치료 질적 사례연구</t>
  </si>
  <si>
    <t>이름 없는 것도 부른다면 : 박보나 미술 에세이</t>
  </si>
  <si>
    <t>중증 지적장애를 진단받은 시설거주 아동의 자기표현을 위한 미술치료 질적 사례 연구</t>
  </si>
  <si>
    <t>위대한 경제학 고전 30권을 1권으로 읽는 책</t>
  </si>
  <si>
    <t>(교과연계-도덕)학교에는 규칙이 있어요!</t>
  </si>
  <si>
    <t>(월가아재의) 제2라운드 투자 수업 : 월가에서 천당과 지옥을 오가며 터득한 이기는 투자 원리</t>
  </si>
  <si>
    <t>(교과연계-도덕)다문화 사회 : 다양성을 존중하는 우리</t>
  </si>
  <si>
    <t>운이란 무엇인가 : 행운과 불운에 관한 오류와 진실</t>
  </si>
  <si>
    <t>(교과연계-국어)여자와 남자는 같아요</t>
  </si>
  <si>
    <t>우리는 왜 타인의 욕망을 욕망하는가 : 타인 지향적 삶과 이별하는 자기 돌봄의 인류학 수업</t>
  </si>
  <si>
    <t>(교과연계-국어)4차 산업 혁명이 바꾸는 미래 세상</t>
  </si>
  <si>
    <t>(우리 아이) 감각 운동 처방전 : 바른 자세, 집중력, 자기 조절력을 만드는 정확한 운동 자극</t>
  </si>
  <si>
    <t>(교과연계-도덕)혐오와 인권 : 혐오 표현이 왜 문제일까?</t>
  </si>
  <si>
    <t>오늘부터 작심만일 : 게으름, 의지력 부족, 미루는 습관을 이기는 마인드셋</t>
  </si>
  <si>
    <t>(교과연계-사회)평화 : 평화를 빼앗긴 사람들</t>
  </si>
  <si>
    <t>오늘도 별일 없었어요 : 잠 못 이루는 밤 마음을 다독여줄 포근하고 잔잔한 이야기들</t>
  </si>
  <si>
    <t>(교과연계-사회)세계 시민 : 참여와 실천으로 세상을 바꾸다</t>
  </si>
  <si>
    <t>엘리네 미국집 : 평범한 한국 엄마의 미국집 인테리어&amp;살림법</t>
  </si>
  <si>
    <t>(교과연계-국어)내일은 슈퍼리치</t>
  </si>
  <si>
    <t>에밀리, 파리에 가다</t>
  </si>
  <si>
    <t>(교과연계-국어)(일제에 맞서 북촌 한옥 마을을 만든) 건축왕 정세권</t>
  </si>
  <si>
    <t>(어린이를 위한) 역사의 쓸모. 3</t>
  </si>
  <si>
    <t>(교과연계-국어)수상한 아이가 전학 왔다!</t>
  </si>
  <si>
    <t>(어린이를 위한) 역사의 쓸모. 2</t>
  </si>
  <si>
    <t>(교과연계-도덕)알쏭달쏭 연구소 : 윤리학으로 풀어 보는 12가지 질문</t>
  </si>
  <si>
    <t>아주 작은 시작의 힘 : 더 이상 미루지 않고 지금 당장 실행하는 기술</t>
  </si>
  <si>
    <t>(교과연계-국어)투명탐정 윅슨 알리에니</t>
  </si>
  <si>
    <t>십 대를 위한 영화 속 지리인문학 여행</t>
  </si>
  <si>
    <t>(교과연계-국어)가족이 있습니다</t>
  </si>
  <si>
    <t>스위칭</t>
  </si>
  <si>
    <t>(교과연계-국어)닝컨 시대</t>
  </si>
  <si>
    <t>슈퍼 팩트 : 세상의 진실과 거짓을 한눈에 간파하는 강력한 10가지 법칙</t>
  </si>
  <si>
    <t>(교과연계-수학)별별 이야기 속에 숨은 수학을 찾아라 : 수학은 세상 모든 이야기 속에 숨어 있어요!</t>
  </si>
  <si>
    <t>수학의 눈으로 보면 다른 세상이 열린다 : 영화와 소설, 역사와 철학을 가로지르는 수학적 사고법</t>
  </si>
  <si>
    <t>(교과연계-수학)괜찮아, 수학 책이야 : 수학에 겁먹은 너에게 주고 싶은 책</t>
  </si>
  <si>
    <t>수학은 암기다 : 대치동 입시 수학 30년 내공의 비밀</t>
  </si>
  <si>
    <t>(교과연계-수학)(가르쳐주세요!) 합동과 닮음에 대해서</t>
  </si>
  <si>
    <t>수학보다 데이터 문해력</t>
  </si>
  <si>
    <t>(교과연계-도덕)이건 어떤 감정이에요?: 드릴로 탐정과 함께하는 어린이 심리학의 첫걸음</t>
  </si>
  <si>
    <t>세금의 흑역사 : 두 경제학자의 눈으로 본 농담 같은 세금 이야기</t>
  </si>
  <si>
    <t>(교과연계-도덕)화 잘 내는 법 : 참지 말고 울지 말고 똑똑하게 화내자</t>
  </si>
  <si>
    <t>서울대생의 비밀과외</t>
  </si>
  <si>
    <t>(교과연계-수학)(유레카!) 수학의 비밀</t>
  </si>
  <si>
    <t>생명과 약의 연결고리 : 약으로 이해하는 인체의 원리와 바이오 시대</t>
  </si>
  <si>
    <t>(진흥원)해달 할배가 왜 그럴까?</t>
  </si>
  <si>
    <t>생리를 시작했어요 : 자기 관리를 시작하는 소녀를 위한 생리 독립 가이드</t>
  </si>
  <si>
    <t>(진흥원)최강 바다 동물 선발 대회</t>
  </si>
  <si>
    <t>상처 주는 말 하는 친구에게 똑똑하게 말하는 법</t>
  </si>
  <si>
    <t>(진흥원)사회조사방법의 이해 : SPSS를 활용한 통계 분석</t>
  </si>
  <si>
    <t>사실은 집밥을 좋아하지만 지쳐버린 이들에게</t>
  </si>
  <si>
    <t>(진흥원)걱정 말아요 문방구</t>
  </si>
  <si>
    <t>빅데이터로 전망하는 대한민국 부동산의 미래</t>
  </si>
  <si>
    <t>(진흥원)거품 가족</t>
  </si>
  <si>
    <t>불안에 대처하는 법</t>
  </si>
  <si>
    <t>(진흥원)전원 합격 연극반</t>
  </si>
  <si>
    <t>부자는 됐고, 적당히 벌고 적당히 잘사는 법 : 10년 전, 그 많던 100억 부자들은 다 어디 갔을까 : 격동의 흑역사 끝에 알게 된 보통 사람의 자본주의 생존법</t>
  </si>
  <si>
    <t>(진흥원)11월 13일의 불꽃 : 청년 전태일의 꿈</t>
  </si>
  <si>
    <t>부의 흐름은 반복된다</t>
  </si>
  <si>
    <t>(진흥원)발명과 특허 쫌 아는 10대 : 나도 지식재산권을 가질 수 있을까?</t>
  </si>
  <si>
    <t>배우와 배우가 : 두 번의 만남, 두 번의 이야기 : 김신록 인터뷰집</t>
  </si>
  <si>
    <t>(진흥원)오늘은 용돈 버는 날 : 용돈을 똑똑하게 불리기 위한 첫걸음</t>
  </si>
  <si>
    <t>미디어 읽고 쓰기 : 건강한 미디어 생활을 위한 미디어 리터러시</t>
  </si>
  <si>
    <t>(진흥원)우리 반 목소리 작은 애</t>
  </si>
  <si>
    <t>모든 순간의 클래식 : 감정별로 골라 듣는, 102가지 선율의 처방</t>
  </si>
  <si>
    <t>(진흥원)주말에는 우리 강을 여행할래! : 우리 강으로 만나는 우리 역사 우리 지리</t>
  </si>
  <si>
    <t>말러 : 경계 위의 방랑자</t>
  </si>
  <si>
    <t>(진흥원)질문하는 정치 사전</t>
  </si>
  <si>
    <t>(마키아벨리의) 피렌체사</t>
  </si>
  <si>
    <t>(진흥원)열두 살 궁그미를 위한 물리</t>
  </si>
  <si>
    <t>마케팅 브레인 : 브랜드 심리학자가 말하는 불변의 마케팅 전략 : 지금 소비자들이 열광하는 가치는 무엇인가</t>
  </si>
  <si>
    <t>(진흥원)열두 살 궁그미를 위한 수학</t>
  </si>
  <si>
    <t>드리밍 : 기타리스트 정성하의 꿈을 향한 여정</t>
  </si>
  <si>
    <t>(진흥원)(열두 살 궁그미를 위한) 정치</t>
  </si>
  <si>
    <t>돈의 패턴 : 60년 투자경험과 데이터로 돈의 흐름을 밝혀낸 가치투자법</t>
  </si>
  <si>
    <t>(진흥원)(열두 살 궁그미를 위한) 철학 탐정</t>
  </si>
  <si>
    <t>돈 버는 절대 회계 : 사업의 이익을 극대화하는 가장 쉬운 회계</t>
  </si>
  <si>
    <t>(진흥원)열두 살 궁그미를 위한 화학</t>
  </si>
  <si>
    <t>도널드 리치의 일본 미학 : 경계인이 바라본 반세기 : essays by Donald Richie</t>
  </si>
  <si>
    <t>(진흥원)메타버스, 어썸 시티를 지켜라!</t>
  </si>
  <si>
    <t>(걷기만 해도 저절로 날씬해지는) 다이어트 워킹</t>
  </si>
  <si>
    <t>(진흥원)(과학이 톡톡 쌓이다!) 사이다. 1</t>
  </si>
  <si>
    <t>늙은 웹기획자 : 아무것도 하고 싶지 않지만 뭐라도 하고 있는 척 해야 한다</t>
  </si>
  <si>
    <t>(진흥원)(과학이 톡톡 쌓이다!) 사이다. 2</t>
  </si>
  <si>
    <t>누리호, 우주로 가는 길을 열다</t>
  </si>
  <si>
    <t>(진흥원)(과학이 톡톡 쌓이다!) 사이다. 3</t>
  </si>
  <si>
    <t>노화의 역행 : 노화를 거스르는 최신 노화과학 활용법</t>
  </si>
  <si>
    <t>(진흥원)(과학이 톡톡 쌓이다!) 사이다. 4</t>
  </si>
  <si>
    <t>노잉 : 미래가 이끄는 삶, 보장된 성공으로 가는 길</t>
  </si>
  <si>
    <t>(진흥원)(과학이 톡톡 쌓이다!) 사이다. 5</t>
  </si>
  <si>
    <t>노벨문학상 필독서 30 : 조지 버나드 쇼부터 아니 에르노까지 세기의 소설 30권을 한 권에</t>
  </si>
  <si>
    <t>(진흥원)경제가 읽히는 경제사전</t>
  </si>
  <si>
    <t>나의 꿈 스타벅스 건물주</t>
  </si>
  <si>
    <t>(진흥원)일요일만 여덟 번째</t>
  </si>
  <si>
    <t>나를 지켜내는 연습</t>
  </si>
  <si>
    <t>(진흥원)우리들은 닮았다</t>
  </si>
  <si>
    <t>나는 인스타마켓으로 월급보다 많이 번다 : SNS 왕초보도 돈 버는 인스타그램 공동구매</t>
  </si>
  <si>
    <t>(진흥원)20세기 신국민: 신채호 논평집</t>
  </si>
  <si>
    <t>나는 매일 인스타그램으로 돈 번다 : 월 매출 1억! 산타맘의 인스타그램 비밀과외</t>
  </si>
  <si>
    <t>(진흥원)실패자의 신성: 신채호 논평집</t>
  </si>
  <si>
    <t>나는 당신이 미국 부동산으로 부자가 되면 좋겠습니다 : 적은 투자금으로 미국 부동산을 살 수 있는 방법</t>
  </si>
  <si>
    <t>(진흥원)조선혁명선언: 신채호 논평집</t>
  </si>
  <si>
    <t>꿀잠의 과학 : 불면을 숙면으로 바꾸는 서울대 교수 3인의 처방전</t>
  </si>
  <si>
    <t>(진흥원)친구에게 절교하는 편지: 신채호 논평집</t>
  </si>
  <si>
    <t>김남호의 F1 스토리 : 가장 뜨거운 모터스포츠의 세계 속으로 : 퍼포먼스 엔지니어가 들려주는 F1 A to Z</t>
  </si>
  <si>
    <t>(진흥원)건축가의 엽서 : 네모 속 시간여행</t>
  </si>
  <si>
    <t>글로 지은 집 : 구십 동갑내기 이어령 강인숙 부부의 주택 연대기</t>
  </si>
  <si>
    <t>(진흥원)세상에서 가장 쉬운 사찰과 불탑 이야기 : 불교문화의 유래와 변천</t>
  </si>
  <si>
    <t>그림이 나에게 말을 걸다 : 사랑의 모든 순간, 당신에게 건네는 그림의 위로</t>
  </si>
  <si>
    <t>(진흥원)(나의 첫 번째) 지구 이야기 : 어린이를 위한 지구의 모든 것</t>
  </si>
  <si>
    <t>구마 겐고, 나의 모든 일</t>
  </si>
  <si>
    <t>(진흥원)김원익의 그리스 신화 : 알파에서 오메가까지. 1</t>
  </si>
  <si>
    <t>관계를 망치지 않는 대화법 : 후회가 줄고 오해가 풀리는 소통의 기술</t>
  </si>
  <si>
    <t>(진흥원)김원익의 그리스 신화 : 알파에서 오메가까지. 2</t>
  </si>
  <si>
    <t>(고등 영어 1등급을 위한) 중학 영어 만점공부법</t>
  </si>
  <si>
    <t>(진흥원)조선 사람들, 자기 삶을 고백하다</t>
  </si>
  <si>
    <t>결정하는 뇌 : 순간의 선택을 결정짓는 심리학의 12가지 비밀</t>
  </si>
  <si>
    <t>(진흥원)(특별하고 감미롭고 다채로운) 여행인문지리학잡론</t>
  </si>
  <si>
    <t>감정이라는 세계 : 내 마음속 10가지 감정을 탐구하는 지적 여행</t>
  </si>
  <si>
    <t>(진흥원)영화와 문학, 세계를 걷다 : 황영미 교수 은퇴 기념</t>
  </si>
  <si>
    <t>Big wave 거대한 변화 : 위기는 새로운 기회와 부자를 만든다</t>
  </si>
  <si>
    <t>(진흥원)알아주는 사람 : 하모 감성동화</t>
  </si>
  <si>
    <t>(5천만 원으로 시작하는) 미라클 기적의 재개발 재건축 : 세금·금리·청약에서 자유로운 재개발 투자의 마법</t>
  </si>
  <si>
    <t>당신이 모르는 도가니 이야기</t>
  </si>
  <si>
    <t>2050 패권의 미래 : 변화를 주도하는 힘은 어디서 오는가</t>
  </si>
  <si>
    <t>2023 대한민국 산업지도 : 투자자를 위한 업종별 투자 가이드</t>
  </si>
  <si>
    <t>정신장애인 인권친화적 치료환경 구축을 위한 실태조사</t>
  </si>
  <si>
    <t>1%의 생각법 : 물음표를 느낌표로 바꾸는 20가지 창의적 사고의 기술</t>
  </si>
  <si>
    <t>알기 쉬운 유엔의 탈시설 가이드라인: 우리나라는 모든 장애인이 시설 밖에서 자유롭게 살 수 있도록 이렇게 해야합니다</t>
  </si>
  <si>
    <t>1일 1클래식 1포옹 : 하루를 껴안는 음악의 힘</t>
  </si>
  <si>
    <t>장애유형별 운동프로그램 개발 : 지체장애인을 중심으로</t>
  </si>
  <si>
    <t>10대 민족으로 읽는 패권의 세계사 : 문명을 이룩하고, 전쟁을 일으키고, 새 시대를 연 민족들의 이야기</t>
  </si>
  <si>
    <t>장애인의 의료이용 및 의료비 지출에 영향을 미치는 요인에 관한 연구</t>
  </si>
  <si>
    <t>근육혁명 : 100세 건강의 비밀 : 근육이 빠지면 암보다 무섭다</t>
  </si>
  <si>
    <t>100년 인생 달력 : 당신의 날들은 얼마나 남았나요?</t>
  </si>
  <si>
    <t>(2022) 장애인 백서</t>
  </si>
  <si>
    <t>2023 미래 과학 트렌드 : 국내 최고 과학자 집단이 선정한 3년 안에 혁신을 가져올 키워드 37</t>
  </si>
  <si>
    <t>다시 쓰는 참사: 7·18 공주사대부고 병영체험학습 참사</t>
  </si>
  <si>
    <t>2023 세계를 바꿀 테크놀로지 100 : 닛케이가 전망한 기술 트렌드</t>
  </si>
  <si>
    <t>국토. 통권497호(2023년 3월)</t>
  </si>
  <si>
    <t>4~7세, 수면을 잘해야 아이가 알아서 공부합니다 : 놓치면 후회하는 수면 교육의 골든타임</t>
  </si>
  <si>
    <t>국토. 통권498호(2023년 4월)</t>
  </si>
  <si>
    <t>AI 혁명의 미래 : 반도체를 넘어 인공지능으로</t>
  </si>
  <si>
    <t>국토. 통권499호(2023년 5월)</t>
  </si>
  <si>
    <t>Gen Z : 디지털 네이티브의 등장</t>
  </si>
  <si>
    <t>국토. 통권500호(2023년 6월)</t>
  </si>
  <si>
    <t>각자도사 사회 : 존엄한 죽음을 가로막는 불평등한 삶의 조건을 성찰하다</t>
  </si>
  <si>
    <t>국토. 통권501호(2023년 7월)</t>
  </si>
  <si>
    <t>강남 되는 강북 부동산은 정해져 있다 : 부자들이 개발계획에 투자하는 이유</t>
  </si>
  <si>
    <t>국가도시정책방침 제도화를 위한 사전 연구</t>
  </si>
  <si>
    <t>강희만 박사의 돈되는 실전 경매 권리분석</t>
  </si>
  <si>
    <t>미래모빌리티 변화에 대응하는 도로환경개선 방안 마련 연구 : 지방지역 일반국도를 중심으로</t>
  </si>
  <si>
    <t>개마법사 쿠키와 일요일의 돈가스</t>
  </si>
  <si>
    <t>생활 속 질병·진료행위 통계 100선. 2018</t>
  </si>
  <si>
    <t>개인맞춤 영양의 시대가 온다 : 개인맞춤 영양으로 질병을 예방하고 치료한다!</t>
  </si>
  <si>
    <t>갱년기 교과서 : 40대부터 준비하는 갱년기의 모든 것</t>
  </si>
  <si>
    <t>(어청-사서추천2023-10월-청소년분야)소금 아이 : 이희영 장편소설</t>
  </si>
  <si>
    <t>걱정 많은 어른들을 위한 화학 이야기 : 엄마 과학자 윤정인의 생활 밀착 화학 탐구서</t>
  </si>
  <si>
    <t>(어청-사서추천2023-10월-청소년분야)인공지능은 선생님을 대신할까요? : 챗GPT에서 스마트스쿨까지 : 학생들을 위한 AI 윤리 이야기</t>
  </si>
  <si>
    <t>고시원킹 : 주 2회 출근하고 월 1,000만 원 버는 기적의 고시원 투자법</t>
  </si>
  <si>
    <t>골반저에 답이 있다 : 삶의 질을 훼손하는 여성 질환 뿌리 뽑기</t>
  </si>
  <si>
    <t>글로벌 비즈니스 승리의 법칙 : 다국적 기업에는 주인이 없다</t>
  </si>
  <si>
    <t>중국의 국토분야 탄소중립 정책 추진실태 연구 : 수송 및 건물·건축 부문을 중심으로</t>
  </si>
  <si>
    <t>금리 하나 알았을 뿐인데 : 돈의 흐름이 풀리는 57가지 금리 사용법</t>
  </si>
  <si>
    <t>기적의 아낫 바니엘 치유법</t>
  </si>
  <si>
    <t>김학주의 40배 수익클럽 : 거침없는 투자 탱크</t>
  </si>
  <si>
    <t>나는 네이버 카페로 월급 대신 월세 받는다 : 네이버 카페로 온라인 건물주 되기</t>
  </si>
  <si>
    <t>나는 신이다 : 신을 배신한 사람들</t>
  </si>
  <si>
    <t>나도 상처 받지 않고 친구도 상처 받지 않는 말하기 연습</t>
  </si>
  <si>
    <t>나의 머니 로드 : 24만 구독 경제 유튜버 수페TV의 투자 비책</t>
  </si>
  <si>
    <t>내 마음은 누가 간호해 주나요 : 간호사 비자의 마음 처방전</t>
  </si>
  <si>
    <t>내 아이의 말 습관 : 모든 육아의 답은 아이의 말 속에 있다</t>
  </si>
  <si>
    <t>네가 더 부자가 되면 좋겠어 : 러브나애나의 가장 친절한 재테크 수업</t>
  </si>
  <si>
    <t>(교과연계-국어)6분 소설가 하준수</t>
  </si>
  <si>
    <t>노자와 장자에 기대어 : 최진석의 자전적 철학 이야기</t>
  </si>
  <si>
    <t>노코딩 AI : 코딩없이 AI 만들기</t>
  </si>
  <si>
    <t>눈에 보이지 않는 지도책 : 세상을 읽는 데이터 지리학</t>
  </si>
  <si>
    <t>늑대 원더</t>
  </si>
  <si>
    <t>당신에게 필요한 색다른 하루 : 베푸는 마젠타, 책임감의 블루, 호기심의 옐로우</t>
  </si>
  <si>
    <t>당신의 간판은 돈을 벌어주고 있습니까? : 대한민국 간판기업 CEO 김현상이 안내하는 부와 행복의 법칙!</t>
  </si>
  <si>
    <t>대한민국 명문학군 입지지도 : 서울 황금 학군부터 떠오르는 신흥명문 학군까지</t>
  </si>
  <si>
    <t>더 모먼트, 혁신의 변환점 : 위기를 기회로, 기회를 무기로 만든 반도체 글로벌 1등 기업의 혁신 프로세스</t>
  </si>
  <si>
    <t>돈 되는 말하기 기술 : 부자는 어떻게 원하는 것을 얻는가 : 갑의 인생을 사는 33가지 비밀</t>
  </si>
  <si>
    <t>돈까스를 쫓는 모험 : 본캐는 일본어 번역가, 부캐는 돈까스 애호가가 안내하는 '돈까스학'의 모든 것</t>
  </si>
  <si>
    <t>되는 사람 : 안 될 놈의 굴레를 깨트릴 인생 설계도</t>
  </si>
  <si>
    <t>(17년 차 현직 교사가 알려주는) 두근두근 초등 1학년 입학 준비</t>
  </si>
  <si>
    <t>디지털 치료제 혁명 : 제3의 신약 디지털 치료제의 모든 것!</t>
  </si>
  <si>
    <t>딱 3일만</t>
  </si>
  <si>
    <t>로드 투 카타르 : 축구 국가대표 팀닥터의 goal! 때리는 좌충우돌 분투기</t>
  </si>
  <si>
    <t>르네 마그리트의 '연인' : 유지나 장편소설. 1</t>
  </si>
  <si>
    <t>링크드인 취업 혁명 : 취준생 99%가 모르는 3개월 만에 해외 취업 돌파하기</t>
  </si>
  <si>
    <t>마약 중독과 전쟁의 시대 : 20세기 제약 산업과 나치 독일의 은밀한 역사</t>
  </si>
  <si>
    <t>매일 책읽는 영어교육이 고3까지 간다</t>
  </si>
  <si>
    <t>메타사피엔스 : 현실이 된 가상을 살아가는 메타버스의 신인류</t>
  </si>
  <si>
    <t>멜로우 시티 멜로우 팝 : 1980'-1990'</t>
  </si>
  <si>
    <t>모바일 미래보고서 2023 : 리인벤트</t>
  </si>
  <si>
    <t>모빌리티의 미래 : 전기차부터 자율주행, 도심항공에서 우주여행까지 세상을 바꿀 모빌리티 기술의 거의 모든 것</t>
  </si>
  <si>
    <t>모자라고도 넘치는 고요 : 그림의 길을 따라가는 마음의 길</t>
  </si>
  <si>
    <t>문재인의 약속 : 베테랑 전문기자 7인의 고강도검증 새로운 민주 정부 설계를 위한 평가서</t>
  </si>
  <si>
    <t>문해력이 자라는 아이들 : 어린이의 어휘력을 키워 주는 동화</t>
  </si>
  <si>
    <t>물리수학의 핵심 : 힘, 에너지, 작용의 해법을 찾아서</t>
  </si>
  <si>
    <t>물어보기 부끄러워 묻지 못한 금융상식 : 통장 만들기부터 신용점수 관리, 세금과 부동산계약까지 누구도 알려주지 않았던 금융상식 A to Z</t>
  </si>
  <si>
    <t>미국 부동산이 답이다 : 위기에도 돈 버는 미국 1% 부동산 부자들의 전략</t>
  </si>
  <si>
    <t>미술관에 간 바이올리니스트 : 그림과 클래식 음악 속 반짝이는 영감들이 건네는 말</t>
  </si>
  <si>
    <t>미스터 마켓 2023 : 2023년, 부의 재분배가 일어난다 : 침체의 공포에 숨겨진 투자의 본질과 신호</t>
  </si>
  <si>
    <t>박상미의 가족 상담소 : 모르면 오해하기 쉽고, 알면 사랑하기 쉽다</t>
  </si>
  <si>
    <t>부동산 경매로 1년 만에 꼬마빌딩주 되다 : 흙수저가 지금 당장 건물을 소유하는 가장 현실적인 방법</t>
  </si>
  <si>
    <t>부동산 변곡점이 왔다 : 빅데이터로 분석한 최적의 진입 타이밍 : 하락장에서 기회를 엿보는 완벽한 방법 : 매수·매도 적기를 데이터로 짚어준다</t>
  </si>
  <si>
    <t>부동산 트렌드 2023 : 대폭락을 기회로 전환하는 법 : 하버드 박사 김경민 교수의 부동산 투자 리포트</t>
  </si>
  <si>
    <t>부를 이끄는 마음 체력 : 돈, 시간, 자본주의 시스템에서 자유로워지는 법</t>
  </si>
  <si>
    <t>부의 빅 히스토리 : 세상은 어떻게 부유해지는가</t>
  </si>
  <si>
    <t>브랜드로부터 배웁니다 : 일에 대한 관점도, 삶을 위한 태도도</t>
  </si>
  <si>
    <t>비비안 마이어 : 보모 사진작가의 알려지지 않은 삶을 현상하다</t>
  </si>
  <si>
    <t>비즈니스 스테로이드</t>
  </si>
  <si>
    <t>빅지니어스 : 천재들의 기상천외한 두뇌 대결</t>
  </si>
  <si>
    <t>새로 태어난 마이 홈 인테리어 : 300일의 피 땀 눈물, 불량 시공 극복기</t>
  </si>
  <si>
    <t>생각이 많은 날에는 남해에 갑니다 : 사진작가 산들의 버릇처럼 남해 여행</t>
  </si>
  <si>
    <t>서울을 팔고 도쿄를 샀습니다 : 월급쟁이의 일본 부동산 투자 성공기</t>
  </si>
  <si>
    <t>성공을 쟁취하는 파워 실전 명상 : 읽기만 해도 인생의 고수가 되는 명상의 꿀팁</t>
  </si>
  <si>
    <t>성교육 어떻게 할까 : 디지털 환경에서 우리 아이를 지키는 올바른 성 이야기</t>
  </si>
  <si>
    <t>세계 최고의 CEO는 어떻게 일하는가 : 맥킨지가 밝히는 최정상 리더들의 성공 마인드셋</t>
  </si>
  <si>
    <t>세계사를 바꾼 위대한 식물 상자 : 수많은 식물과 인간의 열망을 싣고 세계를 횡단한 워디언 케이스 이야기</t>
  </si>
  <si>
    <t>세상을 읽는 수학책 : 재미와 교양이 펑펑 쏟아지는 일상 속 수학 이야기</t>
  </si>
  <si>
    <t>세상의 모든 답은 우주에 있다 : 우주를 알면 과학 상식에서 인간관계까지 이해할 수 있다!</t>
  </si>
  <si>
    <t>(소설로 알아보는) 바이오 사이언스 : 25가지 생명과학 미래유망기술은 어떻게 세상을 바꿀까?</t>
  </si>
  <si>
    <t>(쇼호스트 엄마와 쌍둥이 자매의) 브랜드 인문학</t>
  </si>
  <si>
    <t>숫자 감각의 힘 : 불확실성을 기회로 만드는 6가지 숫자 전략</t>
  </si>
  <si>
    <t>스티커 메시지 : 스킵되지 않고 착착 달라붙는 말과 글을 만드는 법</t>
  </si>
  <si>
    <t>시간의 각인</t>
  </si>
  <si>
    <t>실리콘밸리의 실험실 : 하버드 경영대학원 교수가 찾은 최고 기업들의 혁신 비결</t>
  </si>
  <si>
    <t>아이 뇌를 알면 진짜 마음이 보인다 : 20년 경력 소아과 의사가 전하는 뇌 발달 단계별 맞춤 육아법</t>
  </si>
  <si>
    <t>아이의 꽃말은 기다림입니다 : 불안한 부모를 위한 식물의 말</t>
  </si>
  <si>
    <t>알고 보면 반할 민화 : 생활의 단면 유쾌한 미학 오천 년 K-민화의 모든 것</t>
  </si>
  <si>
    <t>알아두면 득이 되는 생활 속 통계학</t>
  </si>
  <si>
    <t>알츠하이머병 종식을 위한 프로그램 : 인지기능을 향상, 회복시킬 수 있는 최초의 프로토콜</t>
  </si>
  <si>
    <t>앰비언트 : 포스트 스마트폰 시대에 대비하라</t>
  </si>
  <si>
    <t>어쩌다 마흔, 이제부턴 체력 싸움이다! : 몸과 마음의 격동기를 지나고 있는 나를 위한 체력상담소</t>
  </si>
  <si>
    <t>언러닝</t>
  </si>
  <si>
    <t>역사 컬렉터, 탐정이 되다 : 빛바랜 물건으로 추적한 한국근현대사</t>
  </si>
  <si>
    <t>영화관에 간 철학 : 중년의 철학자가 영화를 읽으며 깨달은 삶의 이치</t>
  </si>
  <si>
    <t>오늘부터 IT를 시작합니다 : 비유와 이야기로 풀어낸 비전공자를 위한 필수 IT 교양서</t>
  </si>
  <si>
    <t>(오동협의) 발품 팔아 꼬마빌딩 : 경매보다 훨씬 싼 꼬마빌딩 잡는 법 : 꼬마빌딩 투자 로드맵</t>
  </si>
  <si>
    <t>왜 지금 교육경제학인가 : 부모, 교사, 학교, 그리고 사회가 우리 아이들을 위해 바로 알아야 할 것들</t>
  </si>
  <si>
    <t>우리는 사랑의 얼굴을 가졌고 : 그림으로 사랑을 말하고, 사랑의 그림을 읽다</t>
  </si>
  <si>
    <t>우리의 기원, 단일하든 다채롭든 : 상상과 과학의 경계에서 찾아가는 한민족의 흔적</t>
  </si>
  <si>
    <t>운을 벌어야 돈이 벌린다</t>
  </si>
  <si>
    <t>워런 버핏 익스프레스 : 가치투자 워너비를 위한 단기 속성 마스터클래스</t>
  </si>
  <si>
    <t>워런 버핏의 버크셔 해서웨이 투자 원칙 : 한 권으로 끝내는 버크셔 해서웨이 투자사의 결정판</t>
  </si>
  <si>
    <t>월급쟁이 건물주 클레이튼커쇼의 파이프라인 수업</t>
  </si>
  <si>
    <t>웹 3.0 : 참여, 공유, 보상이 가져오는 새로운 미래 : 평범한 일상이 돈이 되는 세상</t>
  </si>
  <si>
    <t>위대한 과학 고전 30권을 1권으로 읽는 책</t>
  </si>
  <si>
    <t>윈윈 : 모든 인간관계를 승리로 이끄는 불씨의 리더십</t>
  </si>
  <si>
    <t>윌리엄 오닐의 이기는 투자 : 성공적인 투자를 위한 24가지 핵심 수업</t>
  </si>
  <si>
    <t>이토록 재밌는 의학 이야기 : 고대 의학에서 정신의학, 뇌과학까지 흐름으로 읽는 의학사</t>
  </si>
  <si>
    <t>인간 본성 불패의 법칙 : 닫힌 마음도 무장 해제시키는 4가지 행동 설계</t>
  </si>
  <si>
    <t>인생, 예술</t>
  </si>
  <si>
    <t>인플레이션 게임 : 유동성과 부의 재편</t>
  </si>
  <si>
    <t>일상이 고고학 나 혼자 제주 여행 : 고고학으로 제주도 여행하는 법</t>
  </si>
  <si>
    <t>일을 잘하고 싶은 너에게 : 30년 차 카피라이터가 일하는 우리 모두에게 보내는 응원가</t>
  </si>
  <si>
    <t>임진왜란 1592 : 동아시아 질서를 뒤바꾼 삼국 전쟁의 시작</t>
  </si>
  <si>
    <t>절대적이며 상대적인 리더십의 물리학 : 상식 밖의 리더, 유연한 리더만이 살아남는다</t>
  </si>
  <si>
    <t>제시 리버모어의 주식투자 바이블 : 월스트리트의 전설, 추세매매의 아버지</t>
  </si>
  <si>
    <t>줄기세포와 생명 복제기술 무엇이 문제일까? : 희귀난치병 치료술의 희망, 줄기세포 연구에 남은 과제</t>
  </si>
  <si>
    <t>차이나는 클라스 : 고전·철학·예술 : 인간의 삶을 성찰하기 위한 지식과 지혜를 찾아서. 인문학 편</t>
  </si>
  <si>
    <t>챗GPT : 질문하는 인간, 답하는 AI : 인간보다 더 인간다운 인공지능의 시대</t>
  </si>
  <si>
    <t>(청소년을 위한) 이것이 인공지능이다 : 십 대들이 꼭 알아야 할 AI(인공지능)의 모든 것!</t>
  </si>
  <si>
    <t>청소일로 돈 벌고 있습니다 : '청소를 제일 잘한다'는 업체로 거듭나기까지 청소업의 모든 것</t>
  </si>
  <si>
    <t>초3 문해력이 평생 공부습관 만든다 : 글쓰기로 완성하는 우리 아이 공부머리 : 국어 수석교사가 답해주는 문해력과 글쓰기 Q&amp;A</t>
  </si>
  <si>
    <t>초3 전에 파닉스 떼고 챕터북 읽기 : 1년 안에 끝내는 엄마표 영어</t>
  </si>
  <si>
    <t>초등 필수 공부템 : 두 아이 의대 맘이 전하는</t>
  </si>
  <si>
    <t>카페 스타트업 북 : 구대회가 알려주는 카페 성장 매뉴얼 99</t>
  </si>
  <si>
    <t>크레모나 바이올린 기행 : 450년을 산 바이올린은 어떤 과정을 통해 탄생했고 누구의 손에서 무엇을 노래했을까</t>
  </si>
  <si>
    <t>투자의 규칙 : 당신이 돈을 불리고 지키는 법</t>
  </si>
  <si>
    <t>포도에서 와인으로 : WSET 디플로마가 들려주는 동서고금 와인 문명사</t>
  </si>
  <si>
    <t>하나님 구독 좋아요 알람설정</t>
  </si>
  <si>
    <t>합격 공식 : '혼공' 마스터 하은이의 3배속 공부법</t>
  </si>
  <si>
    <t>해빗 메카닉 : 일과 인생의 톱니바퀴를 돌리는 작지만 강한 '슈퍼 습관'의 힘</t>
  </si>
  <si>
    <t>해적 : 유럽에서 아시아 바이킹에서 소말리아 해적까지</t>
  </si>
  <si>
    <t>헌책 낙서 수집광</t>
  </si>
  <si>
    <t>현명한 지표 투자 : 업종 지표의 방향이 곧 기업 이익의 방향이다</t>
  </si>
  <si>
    <t>(홍익희의) 신 유대인 이야기 : 자본주의 설계자이자 기술 문명의 개발자들</t>
  </si>
  <si>
    <t>(진흥원)(청소년을 위한) 이야기 동양사상 : 쉽고 재미있는 동양 고전 이야기</t>
  </si>
  <si>
    <t>(진흥원)뉴스는 어떻게 조작되는가? : 그들을 속이려 들지만 우리는 알고 있는 꼼수</t>
  </si>
  <si>
    <t>(진흥원)인투 더 플래닛 : 살아있는 전설, '질 하이너스'의 낯선 세계로의 위대한 기록</t>
  </si>
  <si>
    <t>(진흥원)함께라면</t>
  </si>
  <si>
    <t>(진흥원)한국경제 빅 이슈. 2. 대전환기 한국경제의 과제</t>
  </si>
  <si>
    <t>(진흥원)정책의 시간 : 한국경제의 대전환과 다음 정부의 과제</t>
  </si>
  <si>
    <t>(진흥원)욕망과 상상의 과학사 : 인간, 사회, 과학기술, 우주</t>
  </si>
  <si>
    <t>(진흥원)용과 함께</t>
  </si>
  <si>
    <t>(진흥원)업스윙 : 나 홀로 사회인가 우리 함께 사회인가</t>
  </si>
  <si>
    <t>(진흥원)도시를 건축하는 조경</t>
  </si>
  <si>
    <t>(진흥원)그리는, 조경 : 드로잉으로 보는 조경 디자인 역사</t>
  </si>
  <si>
    <t>(진흥원)육아는 과학입니다 : 과학 기자 아빠의 황당무계 육아탐구생활</t>
  </si>
  <si>
    <t>(진흥원)색, 빛의 언어</t>
  </si>
  <si>
    <t>(진흥원)모든 맛에는 이유가 있다 : 인문학에 과학으로 감칠맛을 더한 가장 지적인 파인다이닝</t>
  </si>
  <si>
    <t>(진흥원)피시 쿡북 : 머리부터 꼬리까지 생선을 대하는 새로운 방식</t>
  </si>
  <si>
    <t>(진흥원)'좋아요'는 어떻게 지구를 파괴하는가 : 디지털 인프라를 둘러싼 국가, 기업, 환경문제 간의 지정학</t>
  </si>
  <si>
    <t>(진흥원)어느 날, 갑자기, 사춘기 : 입을 닫은 아이 마음 들여다보기</t>
  </si>
  <si>
    <t>(진흥원)학습부진, 이렇게 극복한다. 1. 성취도 향상을 위한 새로운 접근법과 실행전략</t>
  </si>
  <si>
    <t>(진흥원)(뇌과학을 적용한) 개별화 수업. 2. 원리편</t>
  </si>
  <si>
    <t>(진흥원)남극에 '운명의 날 빙하'가 있다고?</t>
  </si>
  <si>
    <t>(진흥원)짬누나 군입대 컨설팅 : 미리 준비하면 적성 맞춰 선택할 수 있다</t>
  </si>
  <si>
    <t>(진흥원)세상을 바꾸는 하나의 목소리 : 고대부터 오늘날까지 더 나은 세상을 위해 행동한 사람들의 이야기</t>
  </si>
  <si>
    <t>(진흥원)마음의 철학자</t>
  </si>
  <si>
    <t>(진흥원)파리는 깊다 : 한 컬처홀릭의 파리 문화예술 발굴기</t>
  </si>
  <si>
    <t>(진흥원)철학자의 사랑법 : 김동규 철학 산문</t>
  </si>
  <si>
    <t>(진흥원)아빠의 자격 : 고씨부자의 유럽 42일 생존기</t>
  </si>
  <si>
    <t>(진흥원)병든 의료 : 현장 의사에게 듣는 현대 의학의 자화상</t>
  </si>
  <si>
    <t>(진흥원)배제, 무시, 물화 : 한국사회를 바라보는 세 가지 시선</t>
  </si>
  <si>
    <t>(진흥원)내일을 위한 아프리카 공부 : 아프리카가 이주위기, 기후위기, 일자리위기, 감염병위기를 극복하는 방법</t>
  </si>
  <si>
    <t>(진흥원)조선의 핫플레이스, 東村동촌 : 시간의 더께를 닦아내면 뽀얗게 드러나는 동촌의 역사와 정신, 그곳에 살았던 사람들과 풍경을 만나다!</t>
  </si>
  <si>
    <t>(진흥원)지구 생활자를 위한 핵, 바이러스, 탄소 이야기 : 원자력발전·코로나19·기후위기</t>
  </si>
  <si>
    <t>(진흥원)유라시아의 중심국 카자흐스탄 이야기</t>
  </si>
  <si>
    <t>(진흥원)(어린이를 위한) 슬기로운 돈 공부</t>
  </si>
  <si>
    <t>(진흥원)101 평화 : 단어로 논술까지 짜짜짜 : 진짜 핵심 진짜 재미 진짜 이해</t>
  </si>
  <si>
    <t>(진흥원)101 금융 : 단어로 논술까지 짜짜짜 : 진짜 핵심 진짜 재미 진짜 이해</t>
  </si>
  <si>
    <t>(진흥원)욕 대신 말</t>
  </si>
  <si>
    <t>(진흥원)생리용품의 사회사</t>
  </si>
  <si>
    <t>(진흥원)다시는 집을 짓지 않겠다 : 농부가 된 과학자의 생생 건축일지</t>
  </si>
  <si>
    <t>(진흥원)세균과 사람 : 세균에 이름을 남김 과학자들</t>
  </si>
  <si>
    <t>(진흥원)미래와 답 : 인생의 출발선에 선 모든 청춘들을 응원하며 스승이 필요한 젊은이들에게</t>
  </si>
  <si>
    <t>(진흥원)(무섭지만 재밌어서 밤새 읽는) 화학 이야기</t>
  </si>
  <si>
    <t>(진흥원)공양간의 수행자들 : 사찰 후원의 문화사</t>
  </si>
  <si>
    <t>(진흥원)세상을 고치는 경제 의사들 : 경제 의사 다섯 명의 진단과 처방</t>
  </si>
  <si>
    <t>(진흥원)그건 내 건데 : 기본소득, 모두가 조건 없이 찾아야 할 권리</t>
  </si>
  <si>
    <t>(진흥원)어서 와~ 아우내는 처음이지?!! : 3.1 만세운동의 숨결이 살아있는 아우내마을 이야기</t>
  </si>
  <si>
    <t>(진흥원)(책에서 찾은) 나의 꿈 나의 인생</t>
  </si>
  <si>
    <t>(진흥원)자존감을 찾는 21일 습관의 법칙 : 한 번뿐인 인생, 이렇게 살다가 끝낼 것인가?</t>
  </si>
  <si>
    <t>(진흥원)어제와 똑같은 내가 싫어서 나를 바꾸기 시작했습니다</t>
  </si>
  <si>
    <t>(진흥원)나는 영어를 정말 잘하고 싶었다</t>
  </si>
  <si>
    <t>(진흥원)일상기도 : 삶이 춤추는 일상기도</t>
  </si>
  <si>
    <t>(진흥원)아이들 나라의 어른들 세계</t>
  </si>
  <si>
    <t>(진흥원)서점은 내가 할게! : &lt;책과아이들&gt; 25년의 기록</t>
  </si>
  <si>
    <t>(진흥원)프로야구프런트는 어때</t>
  </si>
  <si>
    <t>(진흥원)제과제빵사는 어때</t>
  </si>
  <si>
    <t>(진흥원)일상의 작은 기쁨 압화아티스트</t>
  </si>
  <si>
    <t>(진흥원)인공위성개발자는 어때</t>
  </si>
  <si>
    <t>(진흥원)약사는 어때</t>
  </si>
  <si>
    <t>(진흥원)세계로 향하는 K-서비스 호텔리어</t>
  </si>
  <si>
    <t>(진흥원)상상이 현실로 되는 메타버스전문가</t>
  </si>
  <si>
    <t>(진흥원)메타버스전문가는 어때</t>
  </si>
  <si>
    <t>(진흥원)눈으로 뛰며 승리를 만들어가는 축구전력분석관</t>
  </si>
  <si>
    <t>(진흥원)날씨를 번역하고 미래를 해석하는 기상예보관</t>
  </si>
  <si>
    <t>(진흥원)건축가는 어때</t>
  </si>
  <si>
    <t>(진흥원)WHY NOT? 유튜버</t>
  </si>
  <si>
    <t>(진흥원)(처음 읽는) 플랜트 엔지니어링 이야기</t>
  </si>
  <si>
    <t>(진흥원)(공대생을 위한) 취업특급</t>
  </si>
  <si>
    <t>(진흥원)재즈 선언</t>
  </si>
  <si>
    <t>(진흥원)음악과 연주 : 창조와 재창조에 대하여</t>
  </si>
  <si>
    <t>(진흥원)매일 10분 철학 수업</t>
  </si>
  <si>
    <t>(진흥원)과학, 그게 최선입니까? : 윤리가 과학에게 묻는 질문들</t>
  </si>
  <si>
    <t>(진흥원)총살된 프랑스, 남겨진 편지 : 1940~1944년 독일강점기 프랑스의 피총살자 서한</t>
  </si>
  <si>
    <t>(진흥원)정벌과 사대 : 15세기 조선의 대외정벌과 대명의식</t>
  </si>
  <si>
    <t>(진흥원)우리 안의 친일 : 반일을 넘어 탈식민의 성찰로</t>
  </si>
  <si>
    <t>(진흥원)아이 러브 퍼퓸</t>
  </si>
  <si>
    <t>(진흥원)멘탈 트래블러 : 조현병과 투쟁한 어느 아름다운 정신에의 회고</t>
  </si>
  <si>
    <t>(진흥원)우주로 날아라, 누리호!</t>
  </si>
  <si>
    <t>플랫폼 임팩트 2023 : 플랫폼 독과점부터 데이터주권 위기까지 플랫폼 자본주의를 향한 사회과학자들의 경고</t>
  </si>
  <si>
    <t>(비즈니스 전략을 위한) AI 인사이트 : AI와 인간은 어떻게 협업할 수 있는가?</t>
  </si>
  <si>
    <t>손목시계의 교양 : 내 손목에 있는 반려도구의 인문학</t>
  </si>
  <si>
    <t>세븐 파워 : 위대한 기업이 되는 7가지 전략</t>
  </si>
  <si>
    <t>10억이 열린다 : 당신이 선점할 수 있는 마지막 시장, 인도 투자 전략</t>
  </si>
  <si>
    <t>이그노벨상 읽어드립니다 : 대한민국 대표 심리학자들이 엄선한 기발한 연구들</t>
  </si>
  <si>
    <t>다시, 배우다 : 인생 리부팅을 위한 27가지 배움의 질문들</t>
  </si>
  <si>
    <t>돈 되는 기획 : 회사 안팎으로 살아남는 기획자가 되는 법</t>
  </si>
  <si>
    <t>다시 팔리는 것들의 비밀 : 죽은 브랜드도 살리는 R.E.D. 마케팅</t>
  </si>
  <si>
    <t>채용 트렌드 2023 : 채용 경험이 만드는 일하는 방식의 변화</t>
  </si>
  <si>
    <t>길 위에서, 우리는 서로에게 깃든다</t>
  </si>
  <si>
    <t>지구의 정원, 페로제도를 걷다</t>
  </si>
  <si>
    <t>기후 악당</t>
  </si>
  <si>
    <t>(삶의 자극제가 되는) 발칙한 이솝우화 : 인생의 전환점에서 나를 다잡아주는 28가지 심리 처방</t>
  </si>
  <si>
    <t>기억력 천재 게으른 뇌를 깨워라 : 40일간 하루 20분, 쉽고 간단한 기억력 훈련법</t>
  </si>
  <si>
    <t>소름 돋는 수학의 재미 : 공부 욕심이 절로 생기는 기발한 수학 이야기. 1</t>
  </si>
  <si>
    <t>방구석 랜선 육아 : 교육 전문가 엄마 9인이 쓴 나홀로 육아 탈출기</t>
  </si>
  <si>
    <t>나도 AI 로봇 만들 수 있어 : 가장 쉽고 재미있게 배우는 인공지능 첫걸음</t>
  </si>
  <si>
    <t>한 학기 한 권 읽기 : 의생명 지원생들을 위한 실전 독후감 예시. 의생명편</t>
  </si>
  <si>
    <t>인생이 내추럴해지는 방법 : 와인과 삶에 자연을 담는 프랑스인 남편과 소설가 신이현의 장밋빛 인생, 그 유쾌한 이야기</t>
  </si>
  <si>
    <t>패자의 생명사 : 38억 년 생명의 역사에서 살아남은 것은 항상 패자였다!</t>
  </si>
  <si>
    <t>(세상에서 가장 쉬운) 인류진화 강의</t>
  </si>
  <si>
    <t>국제바칼로레아의 모든 것 : 왜 세계는 IB에 주목하는가</t>
  </si>
  <si>
    <t>우리 아이는 학교에서 무얼 배울까? : 학교에서도 알려주지 않는 초등 공부 사용설명서</t>
  </si>
  <si>
    <t>내 아이는 자폐증입니다 : 지적장애를 동반한 자폐 아들과 엄마의 17년 성장기</t>
  </si>
  <si>
    <t>지루할 틈 없는 경제학 : 옥스퍼드 경제학자가 빠르게 짚어주는 교양 지식</t>
  </si>
  <si>
    <t>신의 문장술 : 나를 키우는 무작정 쓰기의 힘</t>
  </si>
  <si>
    <t>침묵을 보다 : 불안을 다스리고 진정한 나를 만나는 침묵의 순간들</t>
  </si>
  <si>
    <t>처음 부모 육아 멘붕 탈출법 : 신생아부터 72개월까지 SOS 육아 고민 해결서</t>
  </si>
  <si>
    <t>미래 교육을 멘토링하다 : 성큼 다가온 먼 미래! 코로나 이후 교육의 뉴노멀을 준비하라</t>
  </si>
  <si>
    <t>사랑에도 동의가 필요해 : 연인 관계의 성적 갈등을 공감으로 바꾸는 성심리학 수업</t>
  </si>
  <si>
    <t>원소주: 더 비기닝 : 원하는 것을 원 없이 즐기는 사람들의 한계 없는 도전</t>
  </si>
  <si>
    <t>뉴그레이 : 마케터들을 위한 시니어 탐구 리포트</t>
  </si>
  <si>
    <t>도스토옙스키가 사랑한 그림들 : 아름다움은 인간을 구원하는가</t>
  </si>
  <si>
    <t>미디어 플랫폼의 이해 : 방송에서 메타버스까지</t>
  </si>
  <si>
    <t>(무심코 지나쳤던) 우리동네 독립운동가 이야기 : 역사쌤이 들려주는 난생처음 35년 한국독립사</t>
  </si>
  <si>
    <t>취업을 뽀개는 면접 레볼루션</t>
  </si>
  <si>
    <t>최전선의 사람들 : 후쿠시마 원전 작업자들의 9년간의 재난 복구 기록</t>
  </si>
  <si>
    <t>슈룹 : 박바라 대본집. 2</t>
  </si>
  <si>
    <t>다루기 힘든 아이 문제는 따로 있다 : 산만한 내 아이에게 필요한 실천적 인지 기능 트레이닝</t>
  </si>
  <si>
    <t>반란의 경제 : 과거 위기와 저항을 통해 바라본 미래 경제 혁명</t>
  </si>
  <si>
    <t>금융의 미래 : 팬데믹 이후 10년, 금융세계를 뒤흔들 기술과 트렌드</t>
  </si>
  <si>
    <t>무조건 통하는 피드백, 강점 말하기</t>
  </si>
  <si>
    <t>말을 거는 건축 : 3명의 건축가와 떠나는 한국 현대 건축 기행</t>
  </si>
  <si>
    <t>나는 질 때마다 이기는 법을 배웠다 : 퇴진 요정 김민식 피디의 웃음 터지는 싸움 노하우</t>
  </si>
  <si>
    <t>이제 막 교사가 되었습니다 : 새내기 중·고등학교 교사 교직 실무 가이드</t>
  </si>
  <si>
    <t>하루 1분 성취의 힘 : 나를 매일 성장시키는 가장 쉬운 성공 습관</t>
  </si>
  <si>
    <t>브랜드를 감춰라 : 인공지능 시대의 신의 알고리즘</t>
  </si>
  <si>
    <t>(재미로 읽다가 100점 맞는) 색다른 물리학 : 교과서보다 쉽고 흥미진진한 물리학 교실. 1</t>
  </si>
  <si>
    <t>소름 돋는 수학의 재미 : 공부 욕심이 절로 생기는 기발한 수학 이야기. 2</t>
  </si>
  <si>
    <t>언어가 삶이 될 때 : 낯선 세계를 용기 있게 여행하는 법 : 김미소 에세이</t>
  </si>
  <si>
    <t>(집 한 채만 있어도 꼭 알아야 하는) 상속증여 절세 45</t>
  </si>
  <si>
    <t>(돈을 만드는 N잡러의) 사람을 모으는 기술 : 나는 한 달에 세 번 월급 받는다</t>
  </si>
  <si>
    <t>바람에 흔들리게 창문을 열어주세요 : 식물의 마음으로 읽어내는 관계의 소리</t>
  </si>
  <si>
    <t>노베이스 직장인 공시생 1년 6개월 만에 공무원 합격하다 : 공무원 인터뷰 채널 '공터뷰'가 알려주는 합격 노하우</t>
  </si>
  <si>
    <t>(치과의사들이 하는) 그들만의 치아 관리법 : 3분의 힘, 건강한 치아의 비밀</t>
  </si>
  <si>
    <t>(면역력을 올리고 내장 지방을 잡는) 기적의 ABC주스</t>
  </si>
  <si>
    <t>빅뱅의 질문들 : 우주의 탄생과 진화에 관한 궁극의 물음 15</t>
  </si>
  <si>
    <t>문학이 필요한 시간 : 다시 시작하려는 이에게, 끝내 내 편이 되어주는 이야기들 : 정여울 산문</t>
  </si>
  <si>
    <t>컨디션도 습관이다</t>
  </si>
  <si>
    <t>파동의 법칙 : 푸리에에서 양자까지</t>
  </si>
  <si>
    <t>이제는 대학이 아니라 직업이다 : 나답게 살기 위한 최고의 준비</t>
  </si>
  <si>
    <t>이런 공부법은 처음이야 : 내 인생 최고의 공부는 오늘부터 시작된다</t>
  </si>
  <si>
    <t>엘랏소에 : 달시 리틀 배저 장편소설</t>
  </si>
  <si>
    <t>(외고에서 통하는) 엄마표 영어의 힘 : 그림책과 영상으로 우리 아이 공부머리 키우기</t>
  </si>
  <si>
    <t>(한 권으로 끝내는) 서울 재개발 투자지도</t>
  </si>
  <si>
    <t>검색만 잘했을 뿐인데 매출이 두 배가 됐습니다 : 아무나 쉽게 따라 하는 빅데이터 시장조사</t>
  </si>
  <si>
    <t>누워서 과학 먹기 : 비전공자도 아는 척할 수 있는 과학 상식</t>
  </si>
  <si>
    <t>월급으로 시작하는 주식 투자</t>
  </si>
  <si>
    <t>하루 10분 퀄리티타임 육아법 : 우리 아이를 바꾸는 하루 10분의 기적</t>
  </si>
  <si>
    <t>더 늦기 전에 MBA가면 어때요? : 퇴근 후 MBA에서 만난 11명의 거침없는 이야기</t>
  </si>
  <si>
    <t>어떤 밤은 식물들에 기대어 울었다</t>
  </si>
  <si>
    <t>프랑스의 자살 : 68혁명 이후 프랑스는 어떻게 자멸에 이르렀나</t>
  </si>
  <si>
    <t>국사 수업이 싫어요</t>
  </si>
  <si>
    <t>(진흥원)세상은 묘지 위에 세워져 있다 : 한국 근현대 문제적 인물들을 찾아 떠난 역사 기행 : 전봉준과 정약용에서-김수영과 노무현까지. 국내편</t>
  </si>
  <si>
    <t>(진흥원)악인의 서사, 서사 속의 악인: 수많은 창작물 속 악, 악행, 빌런에 관한 아홉 가지 쟁점</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</si>
</sst>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
  </numFmts>
  <fonts count="111">
    <font>
      <sz val="10.0"/>
      <color rgb="FF000000"/>
      <name val="Arial"/>
      <scheme val="minor"/>
    </font>
    <font>
      <b/>
      <color theme="1"/>
      <name val="Arial"/>
      <scheme val="minor"/>
    </font>
    <font>
      <u/>
      <color theme="1"/>
      <name val="Arial"/>
      <scheme val="minor"/>
    </font>
    <font>
      <color rgb="FF0000FF"/>
      <name val="Arial"/>
      <scheme val="minor"/>
    </font>
    <font>
      <b/>
      <sz val="12.0"/>
      <color rgb="FF000000"/>
      <name val="나눔고딕"/>
    </font>
    <font>
      <b/>
      <color rgb="FF000000"/>
      <name val="나눔고딕"/>
    </font>
    <font>
      <u/>
      <color rgb="FF0000FF"/>
      <name val="Arial"/>
    </font>
    <font>
      <b/>
      <u/>
      <color rgb="FF434343"/>
      <name val="Arial"/>
    </font>
    <font>
      <sz val="8.0"/>
      <color rgb="FF000000"/>
      <name val="나눔고딕"/>
    </font>
    <font>
      <color theme="1"/>
      <name val="Arial"/>
      <scheme val="minor"/>
    </font>
    <font>
      <u/>
      <color rgb="FF0000FF"/>
    </font>
    <font>
      <sz val="9.0"/>
      <color theme="1"/>
      <name val="Arial"/>
      <scheme val="minor"/>
    </font>
    <font>
      <u/>
      <color theme="1"/>
      <name val="Arial"/>
      <scheme val="minor"/>
    </font>
    <font>
      <b/>
      <sz val="9.0"/>
      <color rgb="FF666666"/>
      <name val="Arial"/>
      <scheme val="minor"/>
    </font>
    <font>
      <b/>
      <color rgb="FF0B5394"/>
      <name val="Arial"/>
      <scheme val="minor"/>
    </font>
    <font>
      <b/>
      <color rgb="FF741B47"/>
      <name val="Arial"/>
      <scheme val="minor"/>
    </font>
    <font>
      <b/>
      <color rgb="FF1155CC"/>
      <name val="Arial"/>
      <scheme val="minor"/>
    </font>
    <font>
      <b/>
      <sz val="9.0"/>
      <color rgb="FF000000"/>
      <name val="Arial"/>
    </font>
    <font>
      <b/>
      <sz val="9.0"/>
      <color theme="1"/>
      <name val="Arial"/>
      <scheme val="minor"/>
    </font>
    <font>
      <sz val="9.0"/>
      <color rgb="FFFF0000"/>
      <name val="Lato"/>
    </font>
    <font>
      <sz val="9.0"/>
      <color rgb="FF000000"/>
      <name val="Arial"/>
    </font>
    <font>
      <sz val="9.0"/>
      <color theme="1"/>
      <name val="Lato"/>
    </font>
    <font>
      <sz val="9.0"/>
      <color rgb="FF0000FF"/>
      <name val="Arial"/>
      <scheme val="minor"/>
    </font>
    <font>
      <b/>
      <sz val="9.0"/>
      <color rgb="FF0000FF"/>
      <name val="Arial"/>
      <scheme val="minor"/>
    </font>
    <font>
      <sz val="9.0"/>
      <color rgb="FFFF0000"/>
      <name val="Arial"/>
      <scheme val="minor"/>
    </font>
    <font>
      <sz val="9.0"/>
      <color rgb="FFFF9900"/>
      <name val="Arial"/>
      <scheme val="minor"/>
    </font>
    <font>
      <sz val="9.0"/>
      <color theme="1"/>
      <name val="Arial"/>
    </font>
    <font>
      <b/>
      <sz val="10.0"/>
      <color theme="1"/>
      <name val="Arial"/>
      <scheme val="minor"/>
    </font>
    <font/>
    <font>
      <color rgb="FF000000"/>
      <name val="Arial"/>
    </font>
    <font>
      <b/>
      <color rgb="FF4A86E8"/>
      <name val="Arial"/>
      <scheme val="minor"/>
    </font>
    <font>
      <color rgb="FF4A86E8"/>
      <name val="Arial"/>
      <scheme val="minor"/>
    </font>
    <font>
      <color rgb="FF999999"/>
      <name val="Arial"/>
    </font>
    <font>
      <color rgb="FF999999"/>
      <name val="Arial"/>
      <scheme val="minor"/>
    </font>
    <font>
      <sz val="9.0"/>
      <color rgb="FF000000"/>
      <name val="Lato"/>
    </font>
    <font>
      <b/>
      <sz val="9.0"/>
      <color rgb="FF000000"/>
      <name val="Lato"/>
    </font>
    <font>
      <b/>
      <sz val="9.0"/>
      <color rgb="FFEFEFEF"/>
      <name val="Lato"/>
    </font>
    <font>
      <b/>
      <sz val="9.0"/>
      <color rgb="FF434343"/>
      <name val="&quot;맑은 고딕&quot;"/>
    </font>
    <font>
      <b/>
      <sz val="9.0"/>
      <color rgb="FFEFEFEF"/>
      <name val="&quot;Arial Unicode MS&quot;"/>
    </font>
    <font>
      <b/>
      <sz val="9.0"/>
      <color rgb="FF434343"/>
      <name val="Lato"/>
    </font>
    <font>
      <sz val="9.0"/>
      <color rgb="FF434343"/>
      <name val="Lato"/>
    </font>
    <font>
      <b/>
      <sz val="9.0"/>
      <color theme="1"/>
      <name val="Lato"/>
    </font>
    <font>
      <b/>
      <sz val="9.0"/>
      <color rgb="FFFF0000"/>
      <name val="Lato"/>
    </font>
    <font>
      <b/>
      <sz val="9.0"/>
      <color rgb="FFF3F3F3"/>
      <name val="&quot;맑은 고딕&quot;"/>
    </font>
    <font>
      <b/>
      <sz val="9.0"/>
      <color rgb="FFEFEFEF"/>
      <name val="&quot;맑은 고딕&quot;"/>
    </font>
    <font>
      <u/>
      <sz val="9.0"/>
      <color rgb="FF0000FF"/>
    </font>
    <font>
      <sz val="9.0"/>
      <color rgb="FF000000"/>
      <name val="Ui-sans-serif"/>
    </font>
    <font>
      <u/>
      <sz val="9.0"/>
      <color rgb="FF000000"/>
      <name val="Arial"/>
    </font>
    <font>
      <u/>
      <sz val="9.0"/>
      <color rgb="FF0000FF"/>
      <name val="Arial"/>
    </font>
    <font>
      <u/>
      <sz val="9.0"/>
      <color rgb="FF0000FF"/>
      <name val="Arial"/>
    </font>
    <font>
      <u/>
      <sz val="9.0"/>
      <color rgb="FF0000FF"/>
      <name val="Arial"/>
    </font>
    <font>
      <u/>
      <sz val="9.0"/>
      <color rgb="FF000000"/>
      <name val="Arial"/>
    </font>
    <font>
      <u/>
      <sz val="9.0"/>
      <color rgb="FF000000"/>
      <name val="Arial"/>
    </font>
    <font>
      <u/>
      <sz val="9.0"/>
      <color rgb="FF000000"/>
      <name val="Arial"/>
    </font>
    <font>
      <b/>
      <sz val="9.0"/>
      <color rgb="FF434343"/>
      <name val="&quot;Arial Unicode MS&quot;"/>
    </font>
    <font>
      <b/>
      <sz val="9.0"/>
      <color rgb="FFF3F3F3"/>
      <name val="&quot;Arial Unicode MS&quot;"/>
    </font>
    <font>
      <u/>
      <sz val="9.0"/>
      <color rgb="FF000000"/>
      <name val="-webkit-standard"/>
    </font>
    <font>
      <strike/>
      <sz val="9.0"/>
      <color rgb="FF000000"/>
      <name val="Arial"/>
    </font>
    <font>
      <strike/>
      <sz val="9.0"/>
      <color rgb="FF000000"/>
      <name val="Ui-sans-serif"/>
    </font>
    <font>
      <u/>
      <sz val="9.0"/>
      <color rgb="FF000000"/>
      <name val="Arial"/>
    </font>
    <font>
      <sz val="9.0"/>
      <color rgb="FF000000"/>
      <name val="Arial"/>
      <scheme val="minor"/>
    </font>
    <font>
      <u/>
      <sz val="9.0"/>
      <color rgb="FF0000FF"/>
    </font>
    <font>
      <b/>
      <sz val="9.0"/>
      <color rgb="FFFFFFFF"/>
      <name val="&quot;맑은 고딕&quot;"/>
    </font>
    <font>
      <b/>
      <sz val="9.0"/>
      <color rgb="FFFFFFFF"/>
      <name val="Lato"/>
    </font>
    <font>
      <b/>
      <sz val="9.0"/>
      <color rgb="FFFFFFFF"/>
      <name val="&quot;Arial Unicode MS&quot;"/>
    </font>
    <font>
      <u/>
      <sz val="9.0"/>
      <color rgb="FF000000"/>
      <name val="Arial"/>
    </font>
    <font>
      <sz val="9.0"/>
      <color rgb="FF999999"/>
      <name val="Arial"/>
    </font>
    <font>
      <sz val="9.0"/>
      <color rgb="FFFF0000"/>
      <name val="Arial"/>
    </font>
    <font>
      <sz val="9.0"/>
      <color rgb="FF0000FF"/>
      <name val="Arial"/>
    </font>
    <font>
      <u/>
      <sz val="9.0"/>
      <color rgb="FF000000"/>
      <name val="-webkit-standard"/>
    </font>
    <font>
      <u/>
      <sz val="9.0"/>
      <color rgb="FF000000"/>
      <name val="-webkit-standard"/>
    </font>
    <font>
      <u/>
      <sz val="9.0"/>
      <color rgb="FF0000FF"/>
      <name val="Arial"/>
    </font>
    <font>
      <u/>
      <sz val="9.0"/>
      <color rgb="FF0000FF"/>
    </font>
    <font>
      <u/>
      <sz val="9.0"/>
      <color rgb="FF0000FF"/>
    </font>
    <font>
      <sz val="9.0"/>
      <color rgb="FF1F1F1F"/>
      <name val="&quot;Google Sans&quot;"/>
    </font>
    <font>
      <sz val="9.0"/>
      <color rgb="FF000000"/>
      <name val="&quot;Google Sans Mono&quot;"/>
    </font>
    <font>
      <b/>
      <sz val="12.0"/>
      <color rgb="FF434343"/>
      <name val="Arial"/>
      <scheme val="minor"/>
    </font>
    <font>
      <color theme="1"/>
      <name val="Arial"/>
    </font>
    <font>
      <u/>
      <sz val="9.0"/>
      <color rgb="FF000000"/>
      <name val="Arial"/>
    </font>
    <font>
      <u/>
      <sz val="9.0"/>
      <color rgb="FF000000"/>
      <name val="-webkit-standard"/>
    </font>
    <font>
      <sz val="9.0"/>
      <color theme="1"/>
      <name val="Google Sans Mono"/>
    </font>
    <font>
      <u/>
      <sz val="9.0"/>
      <color rgb="FF000000"/>
      <name val="Arial"/>
    </font>
    <font>
      <sz val="9.0"/>
      <color rgb="FF000000"/>
      <name val="-webkit-standard"/>
    </font>
    <font>
      <u/>
      <sz val="9.0"/>
      <color rgb="FF000000"/>
      <name val="-webkit-standard"/>
    </font>
    <font>
      <u/>
      <sz val="9.0"/>
      <color rgb="FF000000"/>
      <name val="-webkit-standard"/>
    </font>
    <font>
      <sz val="9.0"/>
      <color rgb="FF000000"/>
      <name val="Google Sans Mono"/>
    </font>
    <font>
      <u/>
      <sz val="9.0"/>
      <color rgb="FF0000FF"/>
      <name val="Arial"/>
    </font>
    <font>
      <u/>
      <sz val="9.0"/>
      <color rgb="FF000000"/>
      <name val="Arial"/>
    </font>
    <font>
      <sz val="9.0"/>
      <color rgb="FF7E3794"/>
      <name val="&quot;Google Sans Mono&quot;"/>
    </font>
    <font>
      <b/>
      <sz val="12.0"/>
      <color rgb="FF351C75"/>
      <name val="Lato"/>
    </font>
    <font>
      <b/>
      <sz val="9.0"/>
      <color rgb="FF1155CC"/>
      <name val="Arial"/>
      <scheme val="minor"/>
    </font>
    <font>
      <u/>
      <sz val="8.0"/>
      <color rgb="FF000000"/>
      <name val="Arial"/>
    </font>
    <font>
      <u/>
      <sz val="8.0"/>
      <color rgb="FF000000"/>
      <name val="Arial"/>
    </font>
    <font>
      <u/>
      <sz val="9.0"/>
      <color rgb="FF0000FF"/>
    </font>
    <font>
      <u/>
      <sz val="9.0"/>
      <color rgb="FF0000FF"/>
    </font>
    <font>
      <sz val="8.0"/>
      <color rgb="FF000000"/>
      <name val="Arial"/>
    </font>
    <font>
      <sz val="9.0"/>
      <color theme="1"/>
      <name val="Ui-sans-serif"/>
    </font>
    <font>
      <u/>
      <sz val="8.0"/>
      <color rgb="FF0000FF"/>
      <name val="Arial"/>
    </font>
    <font>
      <u/>
      <sz val="9.0"/>
      <color rgb="FF0000FF"/>
      <name val="-webkit-standard"/>
    </font>
    <font>
      <u/>
      <sz val="9.0"/>
      <color rgb="FF0000FF"/>
      <name val="Arial"/>
    </font>
    <font>
      <u/>
      <sz val="8.0"/>
      <color rgb="FF000000"/>
      <name val="Arial"/>
    </font>
    <font>
      <u/>
      <sz val="9.0"/>
      <color rgb="FF000000"/>
      <name val="-webkit-standard"/>
    </font>
    <font>
      <u/>
      <color rgb="FF0000FF"/>
    </font>
    <font>
      <u/>
      <sz val="8.0"/>
      <color rgb="FF0000FF"/>
      <name val="Arial"/>
    </font>
    <font>
      <u/>
      <sz val="9.0"/>
      <color rgb="FF0000FF"/>
      <name val="-webkit-standard"/>
    </font>
    <font>
      <u/>
      <sz val="8.0"/>
      <color theme="1"/>
      <name val="Arial"/>
    </font>
    <font>
      <u/>
      <sz val="9.0"/>
      <color theme="1"/>
      <name val="-webkit-standard"/>
    </font>
    <font>
      <u/>
      <sz val="8.0"/>
      <color rgb="FF000000"/>
      <name val="Arial"/>
    </font>
    <font>
      <u/>
      <sz val="8.0"/>
      <color rgb="FF000000"/>
      <name val="Arial"/>
    </font>
    <font>
      <u/>
      <sz val="9.0"/>
      <color rgb="FF0000FF"/>
    </font>
    <font>
      <sz val="11.0"/>
      <color theme="1"/>
      <name val="Arial"/>
      <scheme val="minor"/>
    </font>
  </fonts>
  <fills count="32">
    <fill>
      <patternFill patternType="none"/>
    </fill>
    <fill>
      <patternFill patternType="lightGray"/>
    </fill>
    <fill>
      <patternFill patternType="solid">
        <fgColor rgb="FFFFFFFF"/>
        <bgColor rgb="FFFFFFFF"/>
      </patternFill>
    </fill>
    <fill>
      <patternFill patternType="solid">
        <fgColor rgb="FFF2F2F2"/>
        <bgColor rgb="FFF2F2F2"/>
      </patternFill>
    </fill>
    <fill>
      <patternFill patternType="solid">
        <fgColor rgb="FFFDFBFF"/>
        <bgColor rgb="FFFDFBFF"/>
      </patternFill>
    </fill>
    <fill>
      <patternFill patternType="solid">
        <fgColor rgb="FFDBEDDB"/>
        <bgColor rgb="FFDBEDDB"/>
      </patternFill>
    </fill>
    <fill>
      <patternFill patternType="solid">
        <fgColor rgb="FFD3E5EF"/>
        <bgColor rgb="FFD3E5EF"/>
      </patternFill>
    </fill>
    <fill>
      <patternFill patternType="solid">
        <fgColor rgb="FFF3F3F3"/>
        <bgColor rgb="FFF3F3F3"/>
      </patternFill>
    </fill>
    <fill>
      <patternFill patternType="solid">
        <fgColor rgb="FFFFF2CC"/>
        <bgColor rgb="FFFFF2CC"/>
      </patternFill>
    </fill>
    <fill>
      <patternFill patternType="solid">
        <fgColor rgb="FFEFEFEF"/>
        <bgColor rgb="FFEFEFEF"/>
      </patternFill>
    </fill>
    <fill>
      <patternFill patternType="solid">
        <fgColor rgb="FF666666"/>
        <bgColor rgb="FF666666"/>
      </patternFill>
    </fill>
    <fill>
      <patternFill patternType="solid">
        <fgColor rgb="FFD9D2E9"/>
        <bgColor rgb="FFD9D2E9"/>
      </patternFill>
    </fill>
    <fill>
      <patternFill patternType="solid">
        <fgColor rgb="FF434343"/>
        <bgColor rgb="FF434343"/>
      </patternFill>
    </fill>
    <fill>
      <patternFill patternType="solid">
        <fgColor rgb="FFB7B7B7"/>
        <bgColor rgb="FFB7B7B7"/>
      </patternFill>
    </fill>
    <fill>
      <patternFill patternType="solid">
        <fgColor theme="4"/>
        <bgColor theme="4"/>
      </patternFill>
    </fill>
    <fill>
      <patternFill patternType="solid">
        <fgColor rgb="FFE8DEEE"/>
        <bgColor rgb="FFE8DEEE"/>
      </patternFill>
    </fill>
    <fill>
      <patternFill patternType="solid">
        <fgColor rgb="FFFFE2DD"/>
        <bgColor rgb="FFFFE2DD"/>
      </patternFill>
    </fill>
    <fill>
      <patternFill patternType="solid">
        <fgColor rgb="FF2F9299"/>
        <bgColor rgb="FF2F9299"/>
      </patternFill>
    </fill>
    <fill>
      <patternFill patternType="solid">
        <fgColor rgb="FF8E7CC3"/>
        <bgColor rgb="FF8E7CC3"/>
      </patternFill>
    </fill>
    <fill>
      <patternFill patternType="solid">
        <fgColor rgb="FF002060"/>
        <bgColor rgb="FF002060"/>
      </patternFill>
    </fill>
    <fill>
      <patternFill patternType="solid">
        <fgColor rgb="FF4A86E8"/>
        <bgColor rgb="FF4A86E8"/>
      </patternFill>
    </fill>
    <fill>
      <patternFill patternType="solid">
        <fgColor rgb="FF674EA7"/>
        <bgColor rgb="FF674EA7"/>
      </patternFill>
    </fill>
    <fill>
      <patternFill patternType="solid">
        <fgColor rgb="FFCCCCCC"/>
        <bgColor rgb="FFCCCCCC"/>
      </patternFill>
    </fill>
    <fill>
      <patternFill patternType="solid">
        <fgColor rgb="FF4285F4"/>
        <bgColor rgb="FF4285F4"/>
      </patternFill>
    </fill>
    <fill>
      <patternFill patternType="solid">
        <fgColor rgb="FFF5E0E9"/>
        <bgColor rgb="FFF5E0E9"/>
      </patternFill>
    </fill>
    <fill>
      <patternFill patternType="solid">
        <fgColor rgb="FFF4CCCC"/>
        <bgColor rgb="FFF4CCCC"/>
      </patternFill>
    </fill>
    <fill>
      <patternFill patternType="solid">
        <fgColor rgb="FFB7E1CD"/>
        <bgColor rgb="FFB7E1CD"/>
      </patternFill>
    </fill>
    <fill>
      <patternFill patternType="solid">
        <fgColor rgb="FFFCE5CD"/>
        <bgColor rgb="FFFCE5CD"/>
      </patternFill>
    </fill>
    <fill>
      <patternFill patternType="solid">
        <fgColor rgb="FFD0E0E3"/>
        <bgColor rgb="FFD0E0E3"/>
      </patternFill>
    </fill>
    <fill>
      <patternFill patternType="solid">
        <fgColor rgb="FFD9EAD3"/>
        <bgColor rgb="FFD9EAD3"/>
      </patternFill>
    </fill>
    <fill>
      <patternFill patternType="solid">
        <fgColor rgb="FFCFE2F3"/>
        <bgColor rgb="FFCFE2F3"/>
      </patternFill>
    </fill>
    <fill>
      <patternFill patternType="solid">
        <fgColor rgb="FFEAD1DC"/>
        <bgColor rgb="FFEAD1DC"/>
      </patternFill>
    </fill>
  </fills>
  <borders count="30">
    <border/>
    <border>
      <left style="thin">
        <color rgb="FF666666"/>
      </left>
      <right style="thin">
        <color rgb="FF666666"/>
      </right>
      <top style="thin">
        <color rgb="FF666666"/>
      </top>
      <bottom style="thin">
        <color rgb="FF666666"/>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ck">
        <color rgb="FF000000"/>
      </left>
      <right style="thick">
        <color rgb="FF000000"/>
      </right>
      <top style="thick">
        <color rgb="FF000000"/>
      </top>
      <bottom style="thin">
        <color rgb="FF000000"/>
      </bottom>
    </border>
    <border>
      <top style="thin">
        <color rgb="FF000000"/>
      </top>
      <bottom style="thin">
        <color rgb="FF000000"/>
      </bottom>
    </border>
    <border>
      <left style="thick">
        <color rgb="FF000000"/>
      </left>
      <right style="thick">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double">
        <color rgb="FF000000"/>
      </bottom>
    </border>
    <border>
      <left style="thin">
        <color rgb="FF000000"/>
      </left>
      <right style="thin">
        <color rgb="FF000000"/>
      </right>
      <top style="thin">
        <color rgb="FF000000"/>
      </top>
      <bottom style="double">
        <color rgb="FF000000"/>
      </bottom>
    </border>
    <border>
      <left style="thin">
        <color rgb="FF000000"/>
      </left>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ck">
        <color rgb="FF000000"/>
      </left>
      <right style="thick">
        <color rgb="FF000000"/>
      </right>
      <top style="thin">
        <color rgb="FF000000"/>
      </top>
      <bottom style="double">
        <color rgb="FF000000"/>
      </bottom>
    </border>
    <border>
      <top style="thin">
        <color rgb="FF000000"/>
      </top>
      <bottom style="double">
        <color rgb="FF000000"/>
      </bottom>
    </border>
    <border>
      <left style="thin">
        <color rgb="FF000000"/>
      </left>
      <right style="thin">
        <color rgb="FF000000"/>
      </right>
      <bottom style="thin">
        <color rgb="FF000000"/>
      </bottom>
    </border>
    <border>
      <left style="thick">
        <color rgb="FF000000"/>
      </left>
      <right style="thick">
        <color rgb="FF000000"/>
      </right>
      <bottom style="thick">
        <color rgb="FF000000"/>
      </bottom>
    </border>
    <border>
      <bottom style="thin">
        <color rgb="FF000000"/>
      </bottom>
    </border>
    <border>
      <bottom style="thin">
        <color rgb="FF666666"/>
      </bottom>
    </border>
    <border>
      <left style="thick">
        <color rgb="FF9900FF"/>
      </lef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ck">
        <color rgb="FF9900FF"/>
      </left>
      <right style="thin">
        <color rgb="FF000000"/>
      </right>
    </border>
    <border>
      <left style="thick">
        <color rgb="FF9900FF"/>
      </left>
      <right style="thin">
        <color rgb="FF000000"/>
      </right>
      <bottom style="thin">
        <color rgb="FF000000"/>
      </bottom>
    </border>
  </borders>
  <cellStyleXfs count="1">
    <xf borderId="0" fillId="0" fontId="0" numFmtId="0" applyAlignment="1" applyFont="1"/>
  </cellStyleXfs>
  <cellXfs count="60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0"/>
    </xf>
    <xf borderId="0" fillId="0" fontId="3" numFmtId="0" xfId="0" applyAlignment="1" applyFont="1">
      <alignment readingOrder="0"/>
    </xf>
    <xf borderId="0" fillId="2" fontId="4" numFmtId="0" xfId="0" applyAlignment="1" applyFill="1" applyFont="1">
      <alignment readingOrder="0" shrinkToFit="0" vertical="bottom" wrapText="0"/>
    </xf>
    <xf borderId="0" fillId="2" fontId="4" numFmtId="0" xfId="0" applyAlignment="1" applyFont="1">
      <alignment shrinkToFit="0" vertical="bottom" wrapText="0"/>
    </xf>
    <xf borderId="0" fillId="3" fontId="5" numFmtId="0" xfId="0" applyAlignment="1" applyFill="1" applyFont="1">
      <alignment horizontal="center" readingOrder="0" shrinkToFit="0" vertical="bottom" wrapText="0"/>
    </xf>
    <xf borderId="0" fillId="3" fontId="5" numFmtId="0" xfId="0" applyAlignment="1" applyFont="1">
      <alignment readingOrder="0" shrinkToFit="0" wrapText="0"/>
    </xf>
    <xf borderId="0" fillId="4" fontId="6" numFmtId="0" xfId="0" applyAlignment="1" applyFill="1" applyFont="1">
      <alignment horizontal="left" readingOrder="0" shrinkToFit="0" vertical="bottom" wrapText="0"/>
    </xf>
    <xf borderId="0" fillId="4" fontId="7" numFmtId="0" xfId="0" applyAlignment="1" applyFont="1">
      <alignment readingOrder="0" shrinkToFit="0" wrapText="0"/>
    </xf>
    <xf borderId="0" fillId="4" fontId="8" numFmtId="0" xfId="0" applyAlignment="1" applyFont="1">
      <alignment horizontal="center" readingOrder="0" shrinkToFit="0" vertical="bottom" wrapText="0"/>
    </xf>
    <xf borderId="0" fillId="4" fontId="5" numFmtId="0" xfId="0" applyAlignment="1" applyFont="1">
      <alignment horizontal="center" readingOrder="0" shrinkToFit="0" vertical="bottom" wrapText="0"/>
    </xf>
    <xf borderId="0" fillId="0" fontId="9" numFmtId="0" xfId="0" applyAlignment="1" applyFont="1">
      <alignment readingOrder="0"/>
    </xf>
    <xf borderId="0" fillId="5" fontId="9" numFmtId="0" xfId="0" applyAlignment="1" applyFill="1" applyFont="1">
      <alignment readingOrder="0"/>
    </xf>
    <xf borderId="0" fillId="0" fontId="10" numFmtId="0" xfId="0" applyAlignment="1" applyFont="1">
      <alignment readingOrder="0"/>
    </xf>
    <xf borderId="0" fillId="5" fontId="9" numFmtId="0" xfId="0" applyFont="1"/>
    <xf borderId="0" fillId="0" fontId="8" numFmtId="0" xfId="0" applyAlignment="1" applyFont="1">
      <alignment horizontal="center" readingOrder="0" shrinkToFit="0" vertical="bottom" wrapText="0"/>
    </xf>
    <xf borderId="0" fillId="6" fontId="9" numFmtId="0" xfId="0" applyAlignment="1" applyFill="1" applyFont="1">
      <alignment readingOrder="0"/>
    </xf>
    <xf borderId="0" fillId="6" fontId="9" numFmtId="0" xfId="0" applyFont="1"/>
    <xf borderId="0" fillId="0"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0" fillId="2" fontId="4" numFmtId="0" xfId="0" applyAlignment="1" applyFont="1">
      <alignment horizontal="left" readingOrder="0" shrinkToFit="0" vertical="bottom" wrapText="0"/>
    </xf>
    <xf borderId="0" fillId="0" fontId="14" numFmtId="0" xfId="0" applyAlignment="1" applyFont="1">
      <alignment readingOrder="0"/>
    </xf>
    <xf borderId="0" fillId="0" fontId="15" numFmtId="0" xfId="0" applyAlignment="1" applyFont="1">
      <alignment readingOrder="0"/>
    </xf>
    <xf borderId="0" fillId="0" fontId="16" numFmtId="0" xfId="0" applyAlignment="1" applyFont="1">
      <alignment readingOrder="0"/>
    </xf>
    <xf borderId="0" fillId="0" fontId="17" numFmtId="0" xfId="0" applyAlignment="1" applyFont="1">
      <alignment readingOrder="0"/>
    </xf>
    <xf quotePrefix="1" borderId="0" fillId="0" fontId="9" numFmtId="0" xfId="0" applyAlignment="1" applyFont="1">
      <alignment readingOrder="0"/>
    </xf>
    <xf borderId="0" fillId="0" fontId="11" numFmtId="0" xfId="0" applyAlignment="1" applyFont="1">
      <alignment vertical="center"/>
    </xf>
    <xf borderId="0" fillId="0" fontId="18" numFmtId="0" xfId="0" applyAlignment="1" applyFont="1">
      <alignment readingOrder="0" vertical="center"/>
    </xf>
    <xf borderId="0" fillId="0" fontId="11" numFmtId="0" xfId="0" applyAlignment="1" applyFont="1">
      <alignment readingOrder="0" vertical="center"/>
    </xf>
    <xf borderId="0" fillId="0" fontId="11" numFmtId="14" xfId="0" applyAlignment="1" applyFont="1" applyNumberFormat="1">
      <alignment horizontal="left" readingOrder="0" vertical="center"/>
    </xf>
    <xf borderId="0" fillId="2" fontId="19" numFmtId="0" xfId="0" applyAlignment="1" applyFont="1">
      <alignment horizontal="left" readingOrder="0" shrinkToFit="0" vertical="center" wrapText="0"/>
    </xf>
    <xf borderId="0" fillId="0" fontId="20" numFmtId="0" xfId="0" applyAlignment="1" applyFont="1">
      <alignment readingOrder="0" shrinkToFit="0" vertical="center" wrapText="0"/>
    </xf>
    <xf borderId="0" fillId="0" fontId="11" numFmtId="0" xfId="0" applyAlignment="1" applyFont="1">
      <alignment readingOrder="0" shrinkToFit="0" vertical="center" wrapText="1"/>
    </xf>
    <xf borderId="0" fillId="0" fontId="18" numFmtId="0" xfId="0" applyFont="1"/>
    <xf borderId="0" fillId="0" fontId="18" numFmtId="0" xfId="0" applyAlignment="1" applyFont="1">
      <alignment readingOrder="0"/>
    </xf>
    <xf borderId="0" fillId="0" fontId="11" numFmtId="0" xfId="0" applyFont="1"/>
    <xf borderId="1" fillId="0" fontId="11" numFmtId="0" xfId="0" applyAlignment="1" applyBorder="1" applyFont="1">
      <alignment readingOrder="0"/>
    </xf>
    <xf borderId="1" fillId="0" fontId="11" numFmtId="0" xfId="0" applyAlignment="1" applyBorder="1" applyFont="1">
      <alignment horizontal="left" readingOrder="0"/>
    </xf>
    <xf borderId="1" fillId="0" fontId="11" numFmtId="0" xfId="0" applyAlignment="1" applyBorder="1" applyFont="1">
      <alignment horizontal="left" readingOrder="0" vertical="center"/>
    </xf>
    <xf borderId="1" fillId="0" fontId="11" numFmtId="164" xfId="0" applyAlignment="1" applyBorder="1" applyFont="1" applyNumberFormat="1">
      <alignment horizontal="left"/>
    </xf>
    <xf borderId="1" fillId="0" fontId="11" numFmtId="0" xfId="0" applyAlignment="1" applyBorder="1" applyFont="1">
      <alignment horizontal="left"/>
    </xf>
    <xf borderId="1" fillId="0" fontId="21" numFmtId="0" xfId="0" applyAlignment="1" applyBorder="1" applyFont="1">
      <alignment horizontal="left" readingOrder="0" shrinkToFit="0" vertical="center" wrapText="1"/>
    </xf>
    <xf borderId="1" fillId="0" fontId="22" numFmtId="164" xfId="0" applyAlignment="1" applyBorder="1" applyFont="1" applyNumberFormat="1">
      <alignment horizontal="left"/>
    </xf>
    <xf borderId="1" fillId="0" fontId="23" numFmtId="164" xfId="0" applyAlignment="1" applyBorder="1" applyFont="1" applyNumberFormat="1">
      <alignment horizontal="left"/>
    </xf>
    <xf borderId="1" fillId="0" fontId="22" numFmtId="0" xfId="0" applyAlignment="1" applyBorder="1" applyFont="1">
      <alignment horizontal="left"/>
    </xf>
    <xf borderId="1" fillId="0" fontId="11" numFmtId="0" xfId="0" applyAlignment="1" applyBorder="1" applyFont="1">
      <alignment readingOrder="0" vertical="center"/>
    </xf>
    <xf borderId="1" fillId="0" fontId="11" numFmtId="0" xfId="0" applyAlignment="1" applyBorder="1" applyFont="1">
      <alignment horizontal="left" vertical="center"/>
    </xf>
    <xf borderId="0" fillId="0" fontId="24" numFmtId="0" xfId="0" applyAlignment="1" applyFont="1">
      <alignment readingOrder="0"/>
    </xf>
    <xf borderId="1" fillId="0" fontId="25" numFmtId="164" xfId="0" applyAlignment="1" applyBorder="1" applyFont="1" applyNumberFormat="1">
      <alignment horizontal="left"/>
    </xf>
    <xf borderId="0" fillId="0" fontId="26" numFmtId="0" xfId="0" applyAlignment="1" applyFont="1">
      <alignment vertical="bottom"/>
    </xf>
    <xf quotePrefix="1" borderId="0" fillId="0" fontId="26" numFmtId="0" xfId="0" applyAlignment="1" applyFont="1">
      <alignment vertical="bottom"/>
    </xf>
    <xf borderId="0" fillId="0" fontId="9" numFmtId="0" xfId="0" applyAlignment="1" applyFont="1">
      <alignment vertical="center"/>
    </xf>
    <xf borderId="0" fillId="0" fontId="27" numFmtId="0" xfId="0" applyAlignment="1" applyFont="1">
      <alignment readingOrder="0" vertical="center"/>
    </xf>
    <xf borderId="2" fillId="7" fontId="1" numFmtId="0" xfId="0" applyAlignment="1" applyBorder="1" applyFill="1" applyFont="1">
      <alignment readingOrder="0" vertical="center"/>
    </xf>
    <xf borderId="3" fillId="0" fontId="28" numFmtId="0" xfId="0" applyBorder="1" applyFont="1"/>
    <xf borderId="2" fillId="7" fontId="1" numFmtId="0" xfId="0" applyAlignment="1" applyBorder="1" applyFont="1">
      <alignment horizontal="left" readingOrder="0" vertical="center"/>
    </xf>
    <xf borderId="4" fillId="7" fontId="1" numFmtId="0" xfId="0" applyAlignment="1" applyBorder="1" applyFont="1">
      <alignment horizontal="center" readingOrder="0" vertical="center"/>
    </xf>
    <xf borderId="5" fillId="7" fontId="1" numFmtId="0" xfId="0" applyAlignment="1" applyBorder="1" applyFont="1">
      <alignment horizontal="center" readingOrder="0" vertical="center"/>
    </xf>
    <xf borderId="2" fillId="7" fontId="1" numFmtId="0" xfId="0" applyAlignment="1" applyBorder="1" applyFont="1">
      <alignment horizontal="center" readingOrder="0" vertical="center"/>
    </xf>
    <xf borderId="6" fillId="0" fontId="28" numFmtId="0" xfId="0" applyBorder="1" applyFont="1"/>
    <xf borderId="2" fillId="0" fontId="9" numFmtId="0" xfId="0" applyAlignment="1" applyBorder="1" applyFont="1">
      <alignment readingOrder="0" vertical="center"/>
    </xf>
    <xf borderId="2" fillId="0" fontId="9" numFmtId="0" xfId="0" applyAlignment="1" applyBorder="1" applyFont="1">
      <alignment horizontal="left" readingOrder="0" vertical="center"/>
    </xf>
    <xf borderId="4" fillId="0" fontId="9" numFmtId="2" xfId="0" applyAlignment="1" applyBorder="1" applyFont="1" applyNumberFormat="1">
      <alignment horizontal="center" readingOrder="0" vertical="center"/>
    </xf>
    <xf borderId="4" fillId="0" fontId="9" numFmtId="3" xfId="0" applyAlignment="1" applyBorder="1" applyFont="1" applyNumberFormat="1">
      <alignment horizontal="center" vertical="center"/>
    </xf>
    <xf borderId="7" fillId="0" fontId="9" numFmtId="3" xfId="0" applyAlignment="1" applyBorder="1" applyFont="1" applyNumberFormat="1">
      <alignment vertical="center"/>
    </xf>
    <xf borderId="2" fillId="0" fontId="9" numFmtId="3" xfId="0" applyAlignment="1" applyBorder="1" applyFont="1" applyNumberFormat="1">
      <alignment readingOrder="0" vertical="center"/>
    </xf>
    <xf borderId="8" fillId="0" fontId="9" numFmtId="0" xfId="0" applyAlignment="1" applyBorder="1" applyFont="1">
      <alignment readingOrder="0" vertical="center"/>
    </xf>
    <xf borderId="4" fillId="0" fontId="9" numFmtId="0" xfId="0" applyAlignment="1" applyBorder="1" applyFont="1">
      <alignment readingOrder="0" vertical="center"/>
    </xf>
    <xf borderId="2" fillId="0" fontId="9" numFmtId="2" xfId="0" applyAlignment="1" applyBorder="1" applyFont="1" applyNumberFormat="1">
      <alignment horizontal="left" readingOrder="0" vertical="center"/>
    </xf>
    <xf borderId="9" fillId="0" fontId="28" numFmtId="0" xfId="0" applyBorder="1" applyFont="1"/>
    <xf borderId="10" fillId="0" fontId="9" numFmtId="0" xfId="0" applyAlignment="1" applyBorder="1" applyFont="1">
      <alignment readingOrder="0" vertical="center"/>
    </xf>
    <xf borderId="11" fillId="0" fontId="9" numFmtId="2" xfId="0" applyAlignment="1" applyBorder="1" applyFont="1" applyNumberFormat="1">
      <alignment horizontal="left" vertical="center"/>
    </xf>
    <xf borderId="12" fillId="0" fontId="28" numFmtId="0" xfId="0" applyBorder="1" applyFont="1"/>
    <xf borderId="13" fillId="0" fontId="28" numFmtId="0" xfId="0" applyBorder="1" applyFont="1"/>
    <xf borderId="14" fillId="0" fontId="9" numFmtId="0" xfId="0" applyAlignment="1" applyBorder="1" applyFont="1">
      <alignment readingOrder="0" vertical="center"/>
    </xf>
    <xf borderId="15" fillId="0" fontId="28" numFmtId="0" xfId="0" applyBorder="1" applyFont="1"/>
    <xf borderId="14" fillId="0" fontId="9" numFmtId="0" xfId="0" applyAlignment="1" applyBorder="1" applyFont="1">
      <alignment vertical="center"/>
    </xf>
    <xf borderId="10" fillId="0" fontId="9" numFmtId="2" xfId="0" applyAlignment="1" applyBorder="1" applyFont="1" applyNumberFormat="1">
      <alignment horizontal="center" readingOrder="0" vertical="center"/>
    </xf>
    <xf borderId="10" fillId="0" fontId="9" numFmtId="3" xfId="0" applyAlignment="1" applyBorder="1" applyFont="1" applyNumberFormat="1">
      <alignment horizontal="center" vertical="center"/>
    </xf>
    <xf borderId="16" fillId="0" fontId="9" numFmtId="3" xfId="0" applyAlignment="1" applyBorder="1" applyFont="1" applyNumberFormat="1">
      <alignment vertical="center"/>
    </xf>
    <xf borderId="11" fillId="0" fontId="9" numFmtId="3" xfId="0" applyAlignment="1" applyBorder="1" applyFont="1" applyNumberFormat="1">
      <alignment readingOrder="0" vertical="center"/>
    </xf>
    <xf borderId="17" fillId="0" fontId="28" numFmtId="0" xfId="0" applyBorder="1" applyFont="1"/>
    <xf borderId="0" fillId="0" fontId="9" numFmtId="0" xfId="0" applyAlignment="1" applyFont="1">
      <alignment readingOrder="0" vertical="center"/>
    </xf>
    <xf borderId="14" fillId="8" fontId="1" numFmtId="0" xfId="0" applyAlignment="1" applyBorder="1" applyFill="1" applyFont="1">
      <alignment readingOrder="0" vertical="center"/>
    </xf>
    <xf borderId="18" fillId="8" fontId="1" numFmtId="0" xfId="0" applyAlignment="1" applyBorder="1" applyFont="1">
      <alignment vertical="center"/>
    </xf>
    <xf borderId="19" fillId="8" fontId="1" numFmtId="3" xfId="0" applyAlignment="1" applyBorder="1" applyFont="1" applyNumberFormat="1">
      <alignment vertical="center"/>
    </xf>
    <xf borderId="14" fillId="8" fontId="9" numFmtId="0" xfId="0" applyAlignment="1" applyBorder="1" applyFont="1">
      <alignment vertical="center"/>
    </xf>
    <xf borderId="20" fillId="0" fontId="28" numFmtId="0" xfId="0" applyBorder="1" applyFont="1"/>
    <xf borderId="0" fillId="7" fontId="1" numFmtId="0" xfId="0" applyAlignment="1" applyFont="1">
      <alignment readingOrder="0" vertical="center"/>
    </xf>
    <xf borderId="0" fillId="8" fontId="9" numFmtId="0" xfId="0" applyAlignment="1" applyFont="1">
      <alignment readingOrder="0" vertical="center"/>
    </xf>
    <xf borderId="0" fillId="0" fontId="9" numFmtId="0" xfId="0" applyAlignment="1" applyFont="1">
      <alignment horizontal="right" vertical="center"/>
    </xf>
    <xf borderId="0" fillId="2" fontId="29" numFmtId="0" xfId="0" applyAlignment="1" applyFont="1">
      <alignment horizontal="right" readingOrder="0"/>
    </xf>
    <xf borderId="0" fillId="0" fontId="1" numFmtId="0" xfId="0" applyAlignment="1" applyFont="1">
      <alignment readingOrder="0" vertical="center"/>
    </xf>
    <xf borderId="0" fillId="0" fontId="3" numFmtId="0" xfId="0" applyAlignment="1" applyFont="1">
      <alignment horizontal="right" vertical="center"/>
    </xf>
    <xf borderId="0" fillId="7" fontId="1" numFmtId="0" xfId="0" applyAlignment="1" applyFont="1">
      <alignment readingOrder="0"/>
    </xf>
    <xf borderId="0" fillId="7" fontId="30" numFmtId="0" xfId="0" applyAlignment="1" applyFont="1">
      <alignment readingOrder="0"/>
    </xf>
    <xf borderId="0" fillId="7" fontId="30" numFmtId="0" xfId="0" applyAlignment="1" applyFont="1">
      <alignment readingOrder="0" vertical="center"/>
    </xf>
    <xf borderId="0" fillId="0" fontId="31" numFmtId="0" xfId="0" applyAlignment="1" applyFont="1">
      <alignment readingOrder="0"/>
    </xf>
    <xf borderId="0" fillId="0" fontId="9" numFmtId="0" xfId="0" applyFont="1"/>
    <xf borderId="0" fillId="0" fontId="31" numFmtId="0" xfId="0" applyAlignment="1" applyFont="1">
      <alignment vertical="center"/>
    </xf>
    <xf borderId="0" fillId="0" fontId="31" numFmtId="0" xfId="0" applyFont="1"/>
    <xf borderId="0" fillId="0" fontId="9" numFmtId="3" xfId="0" applyAlignment="1" applyFont="1" applyNumberFormat="1">
      <alignment readingOrder="0" vertical="center"/>
    </xf>
    <xf borderId="0" fillId="0" fontId="9" numFmtId="3" xfId="0" applyAlignment="1" applyFont="1" applyNumberFormat="1">
      <alignment readingOrder="0"/>
    </xf>
    <xf borderId="0" fillId="0" fontId="31" numFmtId="4" xfId="0" applyFont="1" applyNumberFormat="1"/>
    <xf borderId="0" fillId="0" fontId="9" numFmtId="3" xfId="0" applyFont="1" applyNumberFormat="1"/>
    <xf borderId="0" fillId="0" fontId="9" numFmtId="1" xfId="0" applyAlignment="1" applyFont="1" applyNumberFormat="1">
      <alignment vertical="center"/>
    </xf>
    <xf borderId="0" fillId="0" fontId="31" numFmtId="1" xfId="0" applyAlignment="1" applyFont="1" applyNumberFormat="1">
      <alignment vertical="center"/>
    </xf>
    <xf borderId="0" fillId="0" fontId="3" numFmtId="2" xfId="0" applyAlignment="1" applyFont="1" applyNumberFormat="1">
      <alignment horizontal="right" vertical="center"/>
    </xf>
    <xf borderId="0" fillId="7" fontId="9" numFmtId="0" xfId="0" applyAlignment="1" applyFont="1">
      <alignment readingOrder="0" vertical="center"/>
    </xf>
    <xf borderId="0" fillId="7" fontId="9" numFmtId="0" xfId="0" applyAlignment="1" applyFont="1">
      <alignment vertical="center"/>
    </xf>
    <xf borderId="0" fillId="7" fontId="9" numFmtId="0" xfId="0" applyFont="1"/>
    <xf borderId="0" fillId="7" fontId="31" numFmtId="0" xfId="0" applyFont="1"/>
    <xf borderId="0" fillId="7" fontId="9" numFmtId="3" xfId="0" applyFont="1" applyNumberFormat="1"/>
    <xf borderId="0" fillId="7" fontId="9" numFmtId="1" xfId="0" applyAlignment="1" applyFont="1" applyNumberFormat="1">
      <alignment vertical="center"/>
    </xf>
    <xf borderId="0" fillId="7" fontId="31" numFmtId="1" xfId="0" applyAlignment="1" applyFont="1" applyNumberFormat="1">
      <alignment vertical="center"/>
    </xf>
    <xf borderId="0" fillId="7" fontId="29" numFmtId="0" xfId="0" applyAlignment="1" applyFont="1">
      <alignment horizontal="left" readingOrder="0"/>
    </xf>
    <xf borderId="0" fillId="0" fontId="9" numFmtId="0" xfId="0" applyAlignment="1" applyFont="1">
      <alignment horizontal="right" readingOrder="0" vertical="center"/>
    </xf>
    <xf borderId="0" fillId="2" fontId="32" numFmtId="0" xfId="0" applyAlignment="1" applyFont="1">
      <alignment horizontal="left" readingOrder="0"/>
    </xf>
    <xf borderId="0" fillId="0" fontId="33" numFmtId="0" xfId="0" applyAlignment="1" applyFont="1">
      <alignment horizontal="right" vertical="center"/>
    </xf>
    <xf borderId="0" fillId="0" fontId="9" numFmtId="2" xfId="0" applyAlignment="1" applyFont="1" applyNumberFormat="1">
      <alignment horizontal="right" vertical="center"/>
    </xf>
    <xf borderId="0" fillId="9" fontId="1" numFmtId="0" xfId="0" applyAlignment="1" applyFill="1" applyFont="1">
      <alignment readingOrder="0" vertical="center"/>
    </xf>
    <xf borderId="0" fillId="9" fontId="9" numFmtId="0" xfId="0" applyAlignment="1" applyFont="1">
      <alignment vertical="center"/>
    </xf>
    <xf borderId="0" fillId="9" fontId="31" numFmtId="0" xfId="0" applyAlignment="1" applyFont="1">
      <alignment vertical="center"/>
    </xf>
    <xf borderId="0" fillId="9" fontId="31" numFmtId="1" xfId="0" applyAlignment="1" applyFont="1" applyNumberFormat="1">
      <alignment vertical="center"/>
    </xf>
    <xf borderId="0" fillId="0" fontId="34" numFmtId="0" xfId="0" applyAlignment="1" applyFont="1">
      <alignment readingOrder="0" shrinkToFit="0" vertical="center" wrapText="0"/>
    </xf>
    <xf borderId="0" fillId="0" fontId="35" numFmtId="0" xfId="0" applyAlignment="1" applyFont="1">
      <alignment horizontal="center" readingOrder="0" shrinkToFit="0" vertical="center" wrapText="0"/>
    </xf>
    <xf borderId="0" fillId="0" fontId="34" numFmtId="0" xfId="0" applyAlignment="1" applyFont="1">
      <alignment horizontal="center" shrinkToFit="0" vertical="center" wrapText="0"/>
    </xf>
    <xf borderId="0" fillId="2" fontId="36" numFmtId="0" xfId="0" applyAlignment="1" applyFont="1">
      <alignment horizontal="center" shrinkToFit="0" vertical="center" wrapText="0"/>
    </xf>
    <xf borderId="0" fillId="0" fontId="34" numFmtId="0" xfId="0" applyAlignment="1" applyFont="1">
      <alignment shrinkToFit="0" vertical="center" wrapText="0"/>
    </xf>
    <xf borderId="0" fillId="2" fontId="36" numFmtId="0" xfId="0" applyAlignment="1" applyFont="1">
      <alignment horizontal="center" shrinkToFit="0" vertical="center" wrapText="1"/>
    </xf>
    <xf borderId="0" fillId="0" fontId="20" numFmtId="0" xfId="0" applyAlignment="1" applyFont="1">
      <alignment shrinkToFit="0" vertical="center" wrapText="1"/>
    </xf>
    <xf borderId="0" fillId="0" fontId="21" numFmtId="0" xfId="0" applyAlignment="1" applyFont="1">
      <alignment horizontal="left" readingOrder="0" shrinkToFit="0" vertical="center" wrapText="0"/>
    </xf>
    <xf borderId="0" fillId="0" fontId="34" numFmtId="0" xfId="0" applyAlignment="1" applyFont="1">
      <alignment shrinkToFit="0" vertical="center" wrapText="0"/>
    </xf>
    <xf borderId="0" fillId="2" fontId="20" numFmtId="0" xfId="0" applyAlignment="1" applyFont="1">
      <alignment horizontal="left" readingOrder="0" vertical="center"/>
    </xf>
    <xf borderId="0" fillId="0" fontId="37" numFmtId="0" xfId="0" applyAlignment="1" applyFont="1">
      <alignment horizontal="center" readingOrder="0" vertical="center"/>
    </xf>
    <xf borderId="0" fillId="0" fontId="38" numFmtId="0" xfId="0" applyAlignment="1" applyFont="1">
      <alignment horizontal="center" readingOrder="0" shrinkToFit="0" vertical="center" wrapText="0"/>
    </xf>
    <xf borderId="0" fillId="0" fontId="39" numFmtId="0" xfId="0" applyAlignment="1" applyFont="1">
      <alignment horizontal="center" readingOrder="0" shrinkToFit="0" vertical="center" wrapText="0"/>
    </xf>
    <xf borderId="0" fillId="0" fontId="39" numFmtId="0" xfId="0" applyAlignment="1" applyFont="1">
      <alignment horizontal="center" readingOrder="0" shrinkToFit="0" vertical="center" wrapText="0"/>
    </xf>
    <xf borderId="0" fillId="0" fontId="39" numFmtId="0" xfId="0" applyAlignment="1" applyFont="1">
      <alignment horizontal="center" readingOrder="0" shrinkToFit="0" vertical="center" wrapText="1"/>
    </xf>
    <xf borderId="0" fillId="0" fontId="36" numFmtId="0" xfId="0" applyAlignment="1" applyFont="1">
      <alignment horizontal="center" readingOrder="0" shrinkToFit="0" vertical="center" wrapText="1"/>
    </xf>
    <xf borderId="0" fillId="0" fontId="39" numFmtId="0" xfId="0" applyAlignment="1" applyFont="1">
      <alignment horizontal="left" readingOrder="0" shrinkToFit="0" vertical="center" wrapText="0"/>
    </xf>
    <xf borderId="0" fillId="0" fontId="40" numFmtId="0" xfId="0" applyAlignment="1" applyFont="1">
      <alignment horizontal="left" readingOrder="0" shrinkToFit="0" vertical="center" wrapText="0"/>
    </xf>
    <xf borderId="0" fillId="0" fontId="41" numFmtId="0" xfId="0" applyAlignment="1" applyFont="1">
      <alignment horizontal="center" readingOrder="0" shrinkToFit="0" vertical="center" wrapText="1"/>
    </xf>
    <xf borderId="0" fillId="0" fontId="42" numFmtId="0" xfId="0" applyAlignment="1" applyFont="1">
      <alignment horizontal="left" readingOrder="0" shrinkToFit="0" vertical="top" wrapText="0"/>
    </xf>
    <xf borderId="0" fillId="0" fontId="21" numFmtId="0" xfId="0" applyAlignment="1" applyFont="1">
      <alignment horizontal="left" readingOrder="0" shrinkToFit="0" vertical="center" wrapText="1"/>
    </xf>
    <xf borderId="0" fillId="0" fontId="40" numFmtId="0" xfId="0" applyAlignment="1" applyFont="1">
      <alignment horizontal="left" readingOrder="0" shrinkToFit="0" vertical="center" wrapText="1"/>
    </xf>
    <xf borderId="0" fillId="0" fontId="21" numFmtId="165" xfId="0" applyAlignment="1" applyFont="1" applyNumberFormat="1">
      <alignment horizontal="center" readingOrder="0" shrinkToFit="0" vertical="center" wrapText="1"/>
    </xf>
    <xf borderId="0" fillId="10" fontId="43" numFmtId="0" xfId="0" applyAlignment="1" applyFill="1" applyFont="1">
      <alignment horizontal="center" readingOrder="0" vertical="center"/>
    </xf>
    <xf borderId="0" fillId="11" fontId="39" numFmtId="0" xfId="0" applyAlignment="1" applyFill="1" applyFont="1">
      <alignment horizontal="center" readingOrder="0" shrinkToFit="0" vertical="center" wrapText="0"/>
    </xf>
    <xf borderId="0" fillId="12" fontId="38" numFmtId="0" xfId="0" applyAlignment="1" applyFill="1" applyFont="1">
      <alignment horizontal="center" readingOrder="0" shrinkToFit="0" vertical="center" wrapText="0"/>
    </xf>
    <xf borderId="0" fillId="13" fontId="39" numFmtId="0" xfId="0" applyAlignment="1" applyFill="1" applyFont="1">
      <alignment horizontal="center" readingOrder="0" shrinkToFit="0" vertical="center" wrapText="0"/>
    </xf>
    <xf borderId="0" fillId="13" fontId="39" numFmtId="0" xfId="0" applyAlignment="1" applyFont="1">
      <alignment horizontal="center" readingOrder="0" shrinkToFit="0" vertical="center" wrapText="1"/>
    </xf>
    <xf borderId="0" fillId="10" fontId="36" numFmtId="0" xfId="0" applyAlignment="1" applyFont="1">
      <alignment horizontal="center" readingOrder="0" shrinkToFit="0" vertical="center" wrapText="1"/>
    </xf>
    <xf borderId="0" fillId="14" fontId="36" numFmtId="0" xfId="0" applyAlignment="1" applyFill="1" applyFont="1">
      <alignment horizontal="center" readingOrder="0" shrinkToFit="0" vertical="center" wrapText="1"/>
    </xf>
    <xf borderId="0" fillId="10" fontId="43" numFmtId="0" xfId="0" applyAlignment="1" applyFont="1">
      <alignment horizontal="center" readingOrder="0" shrinkToFit="0" vertical="center" wrapText="0"/>
    </xf>
    <xf borderId="0" fillId="11" fontId="39" numFmtId="0" xfId="0" applyAlignment="1" applyFont="1">
      <alignment horizontal="center" readingOrder="0" shrinkToFit="0" vertical="center" wrapText="0"/>
    </xf>
    <xf borderId="0" fillId="12" fontId="44" numFmtId="0" xfId="0" applyAlignment="1" applyFont="1">
      <alignment horizontal="center" readingOrder="0" shrinkToFit="0" vertical="center" wrapText="0"/>
    </xf>
    <xf borderId="0" fillId="12" fontId="36" numFmtId="0" xfId="0" applyAlignment="1" applyFont="1">
      <alignment horizontal="center" readingOrder="0" shrinkToFit="0" vertical="center" wrapText="0"/>
    </xf>
    <xf borderId="0" fillId="10" fontId="36" numFmtId="0" xfId="0" applyAlignment="1" applyFont="1">
      <alignment horizontal="center" readingOrder="0" shrinkToFit="0" vertical="center" wrapText="0"/>
    </xf>
    <xf borderId="0" fillId="14" fontId="36" numFmtId="0" xfId="0" applyAlignment="1" applyFont="1">
      <alignment horizontal="center" readingOrder="0" shrinkToFit="0" vertical="center" wrapText="0"/>
    </xf>
    <xf borderId="0" fillId="0" fontId="11" numFmtId="0" xfId="0" applyAlignment="1" applyFont="1">
      <alignment shrinkToFit="0" vertical="center" wrapText="0"/>
    </xf>
    <xf borderId="0" fillId="0" fontId="34" numFmtId="0" xfId="0" applyAlignment="1" applyFont="1">
      <alignment horizontal="left" shrinkToFit="0" vertical="top" wrapText="1"/>
    </xf>
    <xf borderId="0" fillId="0" fontId="20" numFmtId="0" xfId="0" applyAlignment="1" applyFont="1">
      <alignment horizontal="center" readingOrder="0" shrinkToFit="0" vertical="center" wrapText="1"/>
    </xf>
    <xf borderId="0" fillId="0" fontId="11" numFmtId="0" xfId="0" applyAlignment="1" applyFont="1">
      <alignment horizontal="center" readingOrder="0" shrinkToFit="0" vertical="top" wrapText="1"/>
    </xf>
    <xf borderId="0" fillId="0" fontId="11" numFmtId="0" xfId="0" applyAlignment="1" applyFont="1">
      <alignment readingOrder="0" shrinkToFit="0" vertical="top" wrapText="1"/>
    </xf>
    <xf borderId="0" fillId="0" fontId="45" numFmtId="0" xfId="0" applyAlignment="1" applyFont="1">
      <alignment readingOrder="0" shrinkToFit="0" vertical="top" wrapText="0"/>
    </xf>
    <xf borderId="0" fillId="0" fontId="11" numFmtId="0" xfId="0" applyAlignment="1" applyFont="1">
      <alignment readingOrder="0" shrinkToFit="0" vertical="top" wrapText="0"/>
    </xf>
    <xf borderId="0" fillId="15" fontId="46" numFmtId="0" xfId="0" applyAlignment="1" applyFill="1" applyFont="1">
      <alignment horizontal="center" readingOrder="0" shrinkToFit="0" vertical="top" wrapText="1"/>
    </xf>
    <xf borderId="0" fillId="0" fontId="11" numFmtId="0" xfId="0" applyAlignment="1" applyFont="1">
      <alignment readingOrder="0" shrinkToFit="0" vertical="top" wrapText="1"/>
    </xf>
    <xf borderId="0" fillId="0" fontId="11" numFmtId="0" xfId="0" applyAlignment="1" applyFont="1">
      <alignment readingOrder="0" shrinkToFit="0" textRotation="0" vertical="center" wrapText="1"/>
    </xf>
    <xf borderId="0" fillId="0" fontId="20" numFmtId="0" xfId="0" applyAlignment="1" applyFont="1">
      <alignment horizontal="center" readingOrder="0" shrinkToFit="0" vertical="top" wrapText="1"/>
    </xf>
    <xf borderId="0" fillId="0" fontId="20" numFmtId="0" xfId="0" applyAlignment="1" applyFont="1">
      <alignment horizontal="left" readingOrder="0" shrinkToFit="0" vertical="center" wrapText="1"/>
    </xf>
    <xf borderId="0" fillId="0" fontId="46" numFmtId="0" xfId="0" applyAlignment="1" applyFont="1">
      <alignment horizontal="left" readingOrder="0" shrinkToFit="0" vertical="center" wrapText="1"/>
    </xf>
    <xf borderId="0" fillId="0" fontId="20" numFmtId="0" xfId="0" applyAlignment="1" applyFont="1">
      <alignment readingOrder="0" shrinkToFit="0" vertical="top" wrapText="1"/>
    </xf>
    <xf borderId="0" fillId="0" fontId="11" numFmtId="0" xfId="0" applyAlignment="1" applyFont="1">
      <alignment shrinkToFit="0" vertical="top" wrapText="1"/>
    </xf>
    <xf borderId="0" fillId="0" fontId="11" numFmtId="0" xfId="0" applyAlignment="1" applyFont="1">
      <alignment horizontal="left" readingOrder="0" shrinkToFit="0" vertical="center" wrapText="1"/>
    </xf>
    <xf borderId="0" fillId="16" fontId="20" numFmtId="0" xfId="0" applyAlignment="1" applyFill="1" applyFont="1">
      <alignment horizontal="center" readingOrder="0" shrinkToFit="0" vertical="center" wrapText="1"/>
    </xf>
    <xf borderId="0" fillId="0" fontId="46" numFmtId="0" xfId="0" applyAlignment="1" applyFont="1">
      <alignment horizontal="center" readingOrder="0" shrinkToFit="0" vertical="center" wrapText="1"/>
    </xf>
    <xf borderId="0" fillId="0" fontId="47" numFmtId="0" xfId="0" applyAlignment="1" applyFont="1">
      <alignment horizontal="left" readingOrder="0" shrinkToFit="0" vertical="center" wrapText="0"/>
    </xf>
    <xf borderId="0" fillId="0" fontId="20" numFmtId="0" xfId="0" applyAlignment="1" applyFont="1">
      <alignment horizontal="center" readingOrder="0" shrinkToFit="0" vertical="center" wrapText="0"/>
    </xf>
    <xf borderId="0" fillId="15" fontId="46" numFmtId="0" xfId="0" applyAlignment="1" applyFont="1">
      <alignment horizontal="center" readingOrder="0" shrinkToFit="0" vertical="center" wrapText="1"/>
    </xf>
    <xf borderId="0" fillId="0" fontId="20" numFmtId="0" xfId="0" applyAlignment="1" applyFont="1">
      <alignment horizontal="center" shrinkToFit="0" vertical="center" wrapText="1"/>
    </xf>
    <xf borderId="0" fillId="0" fontId="20" numFmtId="0" xfId="0" applyAlignment="1" applyFont="1">
      <alignment horizontal="left" readingOrder="0" shrinkToFit="0" vertical="center" wrapText="1"/>
    </xf>
    <xf borderId="0" fillId="16" fontId="46" numFmtId="0" xfId="0" applyAlignment="1" applyFont="1">
      <alignment horizontal="center" readingOrder="0" shrinkToFit="0" vertical="center" wrapText="1"/>
    </xf>
    <xf borderId="0" fillId="0" fontId="48" numFmtId="0" xfId="0" applyAlignment="1" applyFont="1">
      <alignment horizontal="left" readingOrder="0" shrinkToFit="0" vertical="center" wrapText="0"/>
    </xf>
    <xf borderId="21" fillId="0" fontId="34" numFmtId="0" xfId="0" applyAlignment="1" applyBorder="1" applyFont="1">
      <alignment horizontal="left" shrinkToFit="0" vertical="top" wrapText="1"/>
    </xf>
    <xf borderId="21" fillId="0" fontId="20" numFmtId="0" xfId="0" applyAlignment="1" applyBorder="1" applyFont="1">
      <alignment horizontal="center" readingOrder="0" shrinkToFit="0" vertical="center" wrapText="1"/>
    </xf>
    <xf borderId="21" fillId="16" fontId="46" numFmtId="0" xfId="0" applyAlignment="1" applyBorder="1" applyFont="1">
      <alignment horizontal="center" readingOrder="0" shrinkToFit="0" vertical="center" wrapText="1"/>
    </xf>
    <xf borderId="21" fillId="0" fontId="46" numFmtId="0" xfId="0" applyAlignment="1" applyBorder="1" applyFont="1">
      <alignment horizontal="center" readingOrder="0" shrinkToFit="0" vertical="center" wrapText="1"/>
    </xf>
    <xf borderId="21" fillId="0" fontId="49" numFmtId="0" xfId="0" applyAlignment="1" applyBorder="1" applyFont="1">
      <alignment horizontal="left" readingOrder="0" shrinkToFit="0" vertical="center" wrapText="0"/>
    </xf>
    <xf borderId="21" fillId="0" fontId="20" numFmtId="0" xfId="0" applyAlignment="1" applyBorder="1" applyFont="1">
      <alignment horizontal="center" readingOrder="0" shrinkToFit="0" vertical="center" wrapText="0"/>
    </xf>
    <xf borderId="21" fillId="15" fontId="46" numFmtId="0" xfId="0" applyAlignment="1" applyBorder="1" applyFont="1">
      <alignment horizontal="center" readingOrder="0" shrinkToFit="0" vertical="center" wrapText="1"/>
    </xf>
    <xf borderId="21" fillId="0" fontId="20" numFmtId="0" xfId="0" applyAlignment="1" applyBorder="1" applyFont="1">
      <alignment horizontal="center" shrinkToFit="0" vertical="center" wrapText="1"/>
    </xf>
    <xf borderId="21" fillId="0" fontId="20" numFmtId="0" xfId="0" applyAlignment="1" applyBorder="1" applyFont="1">
      <alignment horizontal="left" readingOrder="0" shrinkToFit="0" vertical="center" wrapText="1"/>
    </xf>
    <xf borderId="21" fillId="0" fontId="20" numFmtId="0" xfId="0" applyAlignment="1" applyBorder="1" applyFont="1">
      <alignment horizontal="left" readingOrder="0" shrinkToFit="0" vertical="center" wrapText="1"/>
    </xf>
    <xf borderId="21" fillId="0" fontId="20" numFmtId="0" xfId="0" applyAlignment="1" applyBorder="1" applyFont="1">
      <alignment horizontal="center" readingOrder="0" shrinkToFit="0" vertical="top" wrapText="1"/>
    </xf>
    <xf borderId="21" fillId="0" fontId="20" numFmtId="0" xfId="0" applyAlignment="1" applyBorder="1" applyFont="1">
      <alignment readingOrder="0" shrinkToFit="0" vertical="top" wrapText="1"/>
    </xf>
    <xf borderId="21" fillId="0" fontId="11" numFmtId="0" xfId="0" applyAlignment="1" applyBorder="1" applyFont="1">
      <alignment shrinkToFit="0" vertical="top" wrapText="1"/>
    </xf>
    <xf borderId="0" fillId="6" fontId="46" numFmtId="0" xfId="0" applyAlignment="1" applyFont="1">
      <alignment horizontal="center" readingOrder="0" shrinkToFit="0" vertical="center" wrapText="0"/>
    </xf>
    <xf borderId="0" fillId="0" fontId="20" numFmtId="0" xfId="0" applyAlignment="1" applyFont="1">
      <alignment horizontal="center" readingOrder="0" shrinkToFit="0" vertical="center" wrapText="0"/>
    </xf>
    <xf borderId="0" fillId="0" fontId="50" numFmtId="0" xfId="0" applyAlignment="1" applyFont="1">
      <alignment horizontal="left" readingOrder="0" shrinkToFit="0" vertical="center" wrapText="0"/>
    </xf>
    <xf borderId="0" fillId="15" fontId="46" numFmtId="0" xfId="0" applyAlignment="1" applyFont="1">
      <alignment horizontal="center" readingOrder="0" shrinkToFit="0" vertical="center" wrapText="0"/>
    </xf>
    <xf borderId="0" fillId="6" fontId="20" numFmtId="0" xfId="0" applyAlignment="1" applyFont="1">
      <alignment horizontal="center" readingOrder="0" shrinkToFit="0" vertical="center" wrapText="0"/>
    </xf>
    <xf borderId="0" fillId="0" fontId="46" numFmtId="0" xfId="0" applyAlignment="1" applyFont="1">
      <alignment horizontal="center" shrinkToFit="0" vertical="center" wrapText="0"/>
    </xf>
    <xf borderId="0" fillId="0" fontId="26" numFmtId="0" xfId="0" applyAlignment="1" applyFont="1">
      <alignment horizontal="center" readingOrder="0" shrinkToFit="0" vertical="center" wrapText="1"/>
    </xf>
    <xf borderId="0" fillId="2" fontId="46" numFmtId="0" xfId="0" applyAlignment="1" applyFont="1">
      <alignment horizontal="center" readingOrder="0" shrinkToFit="0" vertical="center" wrapText="1"/>
    </xf>
    <xf borderId="0" fillId="0" fontId="20" numFmtId="0" xfId="0" applyAlignment="1" applyFont="1">
      <alignment horizontal="center" readingOrder="0" shrinkToFit="0" vertical="center" wrapText="1"/>
    </xf>
    <xf borderId="21" fillId="6" fontId="20" numFmtId="0" xfId="0" applyAlignment="1" applyBorder="1" applyFont="1">
      <alignment horizontal="center" readingOrder="0" shrinkToFit="0" vertical="center" wrapText="0"/>
    </xf>
    <xf borderId="21" fillId="0" fontId="20" numFmtId="0" xfId="0" applyAlignment="1" applyBorder="1" applyFont="1">
      <alignment horizontal="center" readingOrder="0" shrinkToFit="0" vertical="center" wrapText="0"/>
    </xf>
    <xf borderId="21" fillId="0" fontId="51" numFmtId="0" xfId="0" applyAlignment="1" applyBorder="1" applyFont="1">
      <alignment horizontal="left" readingOrder="0" shrinkToFit="0" vertical="center" wrapText="0"/>
    </xf>
    <xf borderId="21" fillId="2" fontId="46" numFmtId="0" xfId="0" applyAlignment="1" applyBorder="1" applyFont="1">
      <alignment horizontal="center" readingOrder="0" shrinkToFit="0" vertical="center" wrapText="1"/>
    </xf>
    <xf borderId="21" fillId="0" fontId="20" numFmtId="0" xfId="0" applyAlignment="1" applyBorder="1" applyFont="1">
      <alignment horizontal="center" readingOrder="0" shrinkToFit="0" vertical="center" wrapText="1"/>
    </xf>
    <xf borderId="0" fillId="5" fontId="46" numFmtId="0" xfId="0" applyAlignment="1" applyFont="1">
      <alignment horizontal="center" readingOrder="0" shrinkToFit="0" vertical="center" wrapText="0"/>
    </xf>
    <xf borderId="0" fillId="0" fontId="11" numFmtId="0" xfId="0" applyAlignment="1" applyFont="1">
      <alignment horizontal="center" readingOrder="0" vertical="center"/>
    </xf>
    <xf borderId="0" fillId="0" fontId="11" numFmtId="0" xfId="0" applyAlignment="1" applyFont="1">
      <alignment horizontal="center" readingOrder="0" shrinkToFit="0" vertical="center" wrapText="1"/>
    </xf>
    <xf borderId="0" fillId="0" fontId="52" numFmtId="0" xfId="0" applyAlignment="1" applyFont="1">
      <alignment horizontal="left" readingOrder="0" shrinkToFit="0" vertical="center" wrapText="0"/>
    </xf>
    <xf borderId="0" fillId="0" fontId="53" numFmtId="0" xfId="0" applyAlignment="1" applyFont="1">
      <alignment horizontal="left" readingOrder="0" shrinkToFit="0" vertical="center" wrapText="0"/>
    </xf>
    <xf borderId="0" fillId="2" fontId="42" numFmtId="0" xfId="0" applyAlignment="1" applyFont="1">
      <alignment horizontal="left" readingOrder="0" shrinkToFit="0" vertical="center" wrapText="0"/>
    </xf>
    <xf borderId="0" fillId="0" fontId="21" numFmtId="0" xfId="0" applyAlignment="1" applyFont="1">
      <alignment horizontal="center" readingOrder="0" shrinkToFit="0" vertical="center" wrapText="1"/>
    </xf>
    <xf borderId="0" fillId="0" fontId="11" numFmtId="0" xfId="0" applyAlignment="1" applyFont="1">
      <alignment horizontal="left" readingOrder="0" vertical="center"/>
    </xf>
    <xf borderId="0" fillId="0" fontId="11" numFmtId="164" xfId="0" applyAlignment="1" applyFont="1" applyNumberFormat="1">
      <alignment horizontal="left"/>
    </xf>
    <xf borderId="0" fillId="0" fontId="11" numFmtId="0" xfId="0" applyAlignment="1" applyFont="1">
      <alignment horizontal="left"/>
    </xf>
    <xf borderId="0" fillId="0" fontId="20" numFmtId="0" xfId="0" applyAlignment="1" applyFont="1">
      <alignment shrinkToFit="0" vertical="center" wrapText="0"/>
    </xf>
    <xf borderId="0" fillId="0" fontId="9" numFmtId="0" xfId="0" applyAlignment="1" applyFont="1">
      <alignment horizontal="center"/>
    </xf>
    <xf borderId="0" fillId="0" fontId="11" numFmtId="0" xfId="0" applyAlignment="1" applyFont="1">
      <alignment horizontal="center" vertical="center"/>
    </xf>
    <xf quotePrefix="1" borderId="0" fillId="2" fontId="20" numFmtId="0" xfId="0" applyAlignment="1" applyFont="1">
      <alignment horizontal="left" readingOrder="0" vertical="center"/>
    </xf>
    <xf borderId="0" fillId="0" fontId="54" numFmtId="0" xfId="0" applyAlignment="1" applyFont="1">
      <alignment horizontal="center" readingOrder="0" shrinkToFit="0" vertical="center" wrapText="0"/>
    </xf>
    <xf quotePrefix="1" borderId="0" fillId="0" fontId="39" numFmtId="0" xfId="0" applyAlignment="1" applyFont="1">
      <alignment horizontal="left" readingOrder="0" shrinkToFit="0" vertical="center" wrapText="0"/>
    </xf>
    <xf borderId="0" fillId="0" fontId="11" numFmtId="0" xfId="0" applyAlignment="1" applyFont="1">
      <alignment horizontal="center" readingOrder="0"/>
    </xf>
    <xf borderId="0" fillId="0" fontId="11" numFmtId="0" xfId="0" applyAlignment="1" applyFont="1">
      <alignment horizontal="center"/>
    </xf>
    <xf borderId="0" fillId="10" fontId="55" numFmtId="0" xfId="0" applyAlignment="1" applyFont="1">
      <alignment horizontal="center" readingOrder="0" shrinkToFit="0" vertical="center" wrapText="0"/>
    </xf>
    <xf borderId="0" fillId="17" fontId="36" numFmtId="0" xfId="0" applyAlignment="1" applyFill="1" applyFont="1">
      <alignment horizontal="center" readingOrder="0" shrinkToFit="0" vertical="center" wrapText="1"/>
    </xf>
    <xf borderId="0" fillId="18" fontId="36" numFmtId="0" xfId="0" applyAlignment="1" applyFill="1" applyFont="1">
      <alignment horizontal="center" readingOrder="0" shrinkToFit="0" vertical="center" wrapText="1"/>
    </xf>
    <xf borderId="0" fillId="19" fontId="36" numFmtId="0" xfId="0" applyAlignment="1" applyFill="1" applyFont="1">
      <alignment horizontal="center" readingOrder="0" shrinkToFit="0" vertical="center" wrapText="1"/>
    </xf>
    <xf borderId="0" fillId="20" fontId="36" numFmtId="0" xfId="0" applyAlignment="1" applyFill="1" applyFont="1">
      <alignment horizontal="left" readingOrder="0" shrinkToFit="0" vertical="center" wrapText="1"/>
    </xf>
    <xf borderId="0" fillId="20" fontId="36" numFmtId="0" xfId="0" applyAlignment="1" applyFont="1">
      <alignment horizontal="center" readingOrder="0" shrinkToFit="0" vertical="center" wrapText="1"/>
    </xf>
    <xf borderId="0" fillId="18" fontId="36" numFmtId="0" xfId="0" applyAlignment="1" applyFont="1">
      <alignment horizontal="left" readingOrder="0" shrinkToFit="0" vertical="center" wrapText="1"/>
    </xf>
    <xf borderId="0" fillId="10" fontId="55" numFmtId="0" xfId="0" applyAlignment="1" applyFont="1">
      <alignment horizontal="center" readingOrder="0" shrinkToFit="0" vertical="center" wrapText="0"/>
    </xf>
    <xf borderId="0" fillId="17" fontId="36" numFmtId="0" xfId="0" applyAlignment="1" applyFont="1">
      <alignment horizontal="center" readingOrder="0" shrinkToFit="0" vertical="center" wrapText="0"/>
    </xf>
    <xf borderId="0" fillId="18" fontId="36" numFmtId="0" xfId="0" applyAlignment="1" applyFont="1">
      <alignment horizontal="center" readingOrder="0" shrinkToFit="0" vertical="center" wrapText="0"/>
    </xf>
    <xf borderId="0" fillId="19" fontId="36" numFmtId="0" xfId="0" applyAlignment="1" applyFont="1">
      <alignment horizontal="center" readingOrder="0" shrinkToFit="0" vertical="center" wrapText="0"/>
    </xf>
    <xf borderId="0" fillId="20" fontId="36" numFmtId="0" xfId="0" applyAlignment="1" applyFont="1">
      <alignment horizontal="center" readingOrder="0" shrinkToFit="0" vertical="center" wrapText="0"/>
    </xf>
    <xf borderId="0" fillId="20" fontId="36" numFmtId="0" xfId="0" applyAlignment="1" applyFont="1">
      <alignment horizontal="left" readingOrder="0" shrinkToFit="0" vertical="center" wrapText="0"/>
    </xf>
    <xf borderId="0" fillId="18" fontId="36" numFmtId="0" xfId="0" applyAlignment="1" applyFont="1">
      <alignment horizontal="left" readingOrder="0" shrinkToFit="0" vertical="center" wrapText="0"/>
    </xf>
    <xf borderId="0" fillId="21" fontId="36" numFmtId="0" xfId="0" applyAlignment="1" applyFill="1" applyFont="1">
      <alignment horizontal="center" readingOrder="0" shrinkToFit="0" vertical="center" wrapText="0"/>
    </xf>
    <xf borderId="0" fillId="0" fontId="34" numFmtId="0" xfId="0" applyAlignment="1" applyFont="1">
      <alignment horizontal="center" readingOrder="0" shrinkToFit="0" vertical="center" wrapText="0"/>
    </xf>
    <xf borderId="0" fillId="0" fontId="11" numFmtId="0" xfId="0" applyAlignment="1" applyFont="1">
      <alignment horizontal="center" readingOrder="0" shrinkToFit="0" vertical="center" wrapText="0"/>
    </xf>
    <xf borderId="0" fillId="0" fontId="20" numFmtId="0" xfId="0" applyAlignment="1" applyFont="1">
      <alignment horizontal="center" readingOrder="0" shrinkToFit="0" vertical="top" wrapText="1"/>
    </xf>
    <xf quotePrefix="1" borderId="0" fillId="0" fontId="20" numFmtId="0" xfId="0" applyAlignment="1" applyFont="1">
      <alignment horizontal="center" readingOrder="0" shrinkToFit="0" vertical="top" wrapText="1"/>
    </xf>
    <xf borderId="0" fillId="16" fontId="46" numFmtId="0" xfId="0" applyAlignment="1" applyFont="1">
      <alignment horizontal="center" readingOrder="0" shrinkToFit="0" vertical="top" wrapText="1"/>
    </xf>
    <xf borderId="0" fillId="0" fontId="46" numFmtId="0" xfId="0" applyAlignment="1" applyFont="1">
      <alignment horizontal="left" readingOrder="0" shrinkToFit="0" vertical="top" wrapText="1"/>
    </xf>
    <xf borderId="0" fillId="0" fontId="56" numFmtId="0" xfId="0" applyAlignment="1" applyFont="1">
      <alignment readingOrder="0" vertical="top"/>
    </xf>
    <xf borderId="0" fillId="0" fontId="20" numFmtId="0" xfId="0" applyAlignment="1" applyFont="1">
      <alignment horizontal="left" readingOrder="0" shrinkToFit="0" vertical="top" wrapText="0"/>
    </xf>
    <xf borderId="0" fillId="0" fontId="20" numFmtId="0" xfId="0" applyAlignment="1" applyFont="1">
      <alignment horizontal="left" readingOrder="0" shrinkToFit="0" vertical="top" wrapText="1"/>
    </xf>
    <xf borderId="0" fillId="0" fontId="20" numFmtId="0" xfId="0" applyAlignment="1" applyFont="1">
      <alignment horizontal="left" readingOrder="0" shrinkToFit="0" vertical="top" wrapText="1"/>
    </xf>
    <xf borderId="0" fillId="0" fontId="20" numFmtId="0" xfId="0" applyAlignment="1" applyFont="1">
      <alignment horizontal="left" shrinkToFit="0" vertical="top" wrapText="1"/>
    </xf>
    <xf borderId="0" fillId="0" fontId="11" numFmtId="0" xfId="0" applyAlignment="1" applyFont="1">
      <alignment horizontal="left" shrinkToFit="0" vertical="top" wrapText="1"/>
    </xf>
    <xf borderId="0" fillId="0" fontId="20" numFmtId="0" xfId="0" applyAlignment="1" applyFont="1">
      <alignment shrinkToFit="0" vertical="top" wrapText="1"/>
    </xf>
    <xf borderId="0" fillId="0" fontId="34" numFmtId="0" xfId="0" applyAlignment="1" applyFont="1">
      <alignment horizontal="left" readingOrder="0" shrinkToFit="0" vertical="top" wrapText="1"/>
    </xf>
    <xf borderId="0" fillId="0" fontId="34" numFmtId="0" xfId="0" applyAlignment="1" applyFont="1">
      <alignment horizontal="center" readingOrder="0" shrinkToFit="0" vertical="top" wrapText="1"/>
    </xf>
    <xf borderId="0" fillId="0" fontId="57" numFmtId="0" xfId="0" applyAlignment="1" applyFont="1">
      <alignment horizontal="left" readingOrder="0" shrinkToFit="0" vertical="top" wrapText="1"/>
    </xf>
    <xf quotePrefix="1" borderId="0" fillId="0" fontId="20" numFmtId="0" xfId="0" applyAlignment="1" applyFont="1">
      <alignment readingOrder="0" shrinkToFit="0" vertical="top" wrapText="1"/>
    </xf>
    <xf quotePrefix="1" borderId="0" fillId="0" fontId="34"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46" numFmtId="0" xfId="0" applyAlignment="1" applyFont="1">
      <alignment horizontal="center" readingOrder="0" shrinkToFit="0" vertical="top" wrapText="1"/>
    </xf>
    <xf borderId="0" fillId="0" fontId="26" numFmtId="0" xfId="0" applyAlignment="1" applyFont="1">
      <alignment horizontal="left" readingOrder="0" shrinkToFit="0" vertical="top" wrapText="1"/>
    </xf>
    <xf borderId="0" fillId="0" fontId="59" numFmtId="0" xfId="0" applyAlignment="1" applyFont="1">
      <alignment horizontal="left" readingOrder="0" shrinkToFit="0" vertical="top" wrapText="1"/>
    </xf>
    <xf borderId="0" fillId="0" fontId="60" numFmtId="0" xfId="0" applyAlignment="1" applyFont="1">
      <alignment readingOrder="0" shrinkToFit="0" vertical="top" wrapText="1"/>
    </xf>
    <xf quotePrefix="1" borderId="0" fillId="0" fontId="11" numFmtId="0" xfId="0" applyAlignment="1" applyFont="1">
      <alignment horizontal="center" readingOrder="0" shrinkToFit="0" vertical="top" wrapText="1"/>
    </xf>
    <xf borderId="0" fillId="9" fontId="20" numFmtId="0" xfId="0" applyAlignment="1" applyFont="1">
      <alignment horizontal="center" readingOrder="0" shrinkToFit="0" vertical="top" wrapText="1"/>
    </xf>
    <xf borderId="0" fillId="0" fontId="60" numFmtId="0" xfId="0" applyAlignment="1" applyFont="1">
      <alignment readingOrder="0" shrinkToFit="0" vertical="top" wrapText="1"/>
    </xf>
    <xf borderId="0" fillId="0" fontId="11" numFmtId="0" xfId="0" applyAlignment="1" applyFont="1">
      <alignment horizontal="center" shrinkToFit="0" vertical="top" wrapText="1"/>
    </xf>
    <xf borderId="0" fillId="0" fontId="11" numFmtId="0" xfId="0" applyAlignment="1" applyFont="1">
      <alignment horizontal="left" readingOrder="0" shrinkToFit="0" vertical="top" wrapText="1"/>
    </xf>
    <xf borderId="0" fillId="0" fontId="61" numFmtId="0" xfId="0" applyAlignment="1" applyFont="1">
      <alignment readingOrder="0" shrinkToFit="0" vertical="top" wrapText="0"/>
    </xf>
    <xf borderId="0" fillId="0" fontId="11" numFmtId="0" xfId="0" applyAlignment="1" applyFont="1">
      <alignment shrinkToFit="0" vertical="top" wrapText="0"/>
    </xf>
    <xf borderId="0" fillId="9" fontId="11" numFmtId="0" xfId="0" applyAlignment="1" applyFont="1">
      <alignment readingOrder="0" shrinkToFit="0" vertical="top" wrapText="0"/>
    </xf>
    <xf borderId="0" fillId="9" fontId="11" numFmtId="0" xfId="0" applyAlignment="1" applyFont="1">
      <alignment readingOrder="0" shrinkToFit="0" vertical="top" wrapText="1"/>
    </xf>
    <xf quotePrefix="1" borderId="0" fillId="0" fontId="11" numFmtId="0" xfId="0" applyAlignment="1" applyFont="1">
      <alignment shrinkToFit="0" vertical="top" wrapText="1"/>
    </xf>
    <xf borderId="0" fillId="9" fontId="60" numFmtId="0" xfId="0" applyAlignment="1" applyFont="1">
      <alignment readingOrder="0" shrinkToFit="0" vertical="top" wrapText="1"/>
    </xf>
    <xf borderId="0" fillId="0" fontId="9" numFmtId="0" xfId="0" applyAlignment="1" applyFont="1">
      <alignment horizontal="left"/>
    </xf>
    <xf borderId="22" fillId="0" fontId="20" numFmtId="0" xfId="0" applyAlignment="1" applyBorder="1" applyFont="1">
      <alignment shrinkToFit="0" vertical="center" wrapText="1"/>
    </xf>
    <xf borderId="22" fillId="0" fontId="11" numFmtId="164" xfId="0" applyAlignment="1" applyBorder="1" applyFont="1" applyNumberFormat="1">
      <alignment horizontal="left"/>
    </xf>
    <xf borderId="0" fillId="0" fontId="21" numFmtId="164" xfId="0" applyAlignment="1" applyFont="1" applyNumberFormat="1">
      <alignment horizontal="left" readingOrder="0" shrinkToFit="0" vertical="center" wrapText="1"/>
    </xf>
    <xf borderId="22" fillId="0" fontId="11" numFmtId="0" xfId="0" applyAlignment="1" applyBorder="1" applyFont="1">
      <alignment horizontal="left"/>
    </xf>
    <xf borderId="0" fillId="0" fontId="21" numFmtId="1" xfId="0" applyAlignment="1" applyFont="1" applyNumberFormat="1">
      <alignment horizontal="left" readingOrder="0" shrinkToFit="0" vertical="center" wrapText="0"/>
    </xf>
    <xf borderId="0" fillId="0" fontId="11" numFmtId="0" xfId="0" applyAlignment="1" applyFont="1">
      <alignment horizontal="left" readingOrder="0"/>
    </xf>
    <xf borderId="22" fillId="0" fontId="34" numFmtId="0" xfId="0" applyAlignment="1" applyBorder="1" applyFont="1">
      <alignment horizontal="center" shrinkToFit="0" vertical="center" wrapText="0"/>
    </xf>
    <xf borderId="22" fillId="0" fontId="41" numFmtId="0" xfId="0" applyAlignment="1" applyBorder="1" applyFont="1">
      <alignment horizontal="center" readingOrder="0" shrinkToFit="0" vertical="center" wrapText="1"/>
    </xf>
    <xf quotePrefix="1" borderId="0" fillId="0" fontId="11" numFmtId="0" xfId="0" applyAlignment="1" applyFont="1">
      <alignment readingOrder="0"/>
    </xf>
    <xf borderId="22" fillId="0" fontId="21" numFmtId="0" xfId="0" applyAlignment="1" applyBorder="1" applyFont="1">
      <alignment horizontal="left" readingOrder="0" shrinkToFit="0" vertical="center" wrapText="1"/>
    </xf>
    <xf borderId="0" fillId="0" fontId="21" numFmtId="1" xfId="0" applyAlignment="1" applyFont="1" applyNumberFormat="1">
      <alignment horizontal="center" readingOrder="0" shrinkToFit="0" vertical="center" wrapText="1"/>
    </xf>
    <xf borderId="0" fillId="0" fontId="21" numFmtId="1" xfId="0" applyAlignment="1" applyFont="1" applyNumberFormat="1">
      <alignment horizontal="left" readingOrder="0" shrinkToFit="0" vertical="center" wrapText="1"/>
    </xf>
    <xf borderId="0" fillId="10" fontId="62" numFmtId="0" xfId="0" applyAlignment="1" applyFont="1">
      <alignment horizontal="center" readingOrder="0" vertical="center"/>
    </xf>
    <xf borderId="0" fillId="10" fontId="63" numFmtId="0" xfId="0" applyAlignment="1" applyFont="1">
      <alignment horizontal="center" readingOrder="0" shrinkToFit="0" vertical="center" wrapText="0"/>
    </xf>
    <xf borderId="0" fillId="10" fontId="64" numFmtId="0" xfId="0" applyAlignment="1" applyFont="1">
      <alignment horizontal="center" readingOrder="0" shrinkToFit="0" vertical="center" wrapText="0"/>
    </xf>
    <xf borderId="0" fillId="10" fontId="63" numFmtId="0" xfId="0" applyAlignment="1" applyFont="1">
      <alignment horizontal="left" readingOrder="0" shrinkToFit="0" vertical="center" wrapText="1"/>
    </xf>
    <xf borderId="0" fillId="10" fontId="64" numFmtId="0" xfId="0" applyAlignment="1" applyFont="1">
      <alignment horizontal="left" readingOrder="0" shrinkToFit="0" vertical="center" wrapText="0"/>
    </xf>
    <xf borderId="0" fillId="10" fontId="63" numFmtId="0" xfId="0" applyAlignment="1" applyFont="1">
      <alignment horizontal="left" readingOrder="0" shrinkToFit="0" vertical="center" wrapText="0"/>
    </xf>
    <xf borderId="0" fillId="10" fontId="63" numFmtId="0" xfId="0" applyAlignment="1" applyFont="1">
      <alignment horizontal="center" readingOrder="0" shrinkToFit="0" vertical="center" wrapText="0"/>
    </xf>
    <xf borderId="0" fillId="10" fontId="63" numFmtId="0" xfId="0" applyAlignment="1" applyFont="1">
      <alignment horizontal="center" readingOrder="0" shrinkToFit="0" vertical="center" wrapText="1"/>
    </xf>
    <xf borderId="22" fillId="18" fontId="36" numFmtId="0" xfId="0" applyAlignment="1" applyBorder="1" applyFont="1">
      <alignment horizontal="left" readingOrder="0" shrinkToFit="0" vertical="center" wrapText="1"/>
    </xf>
    <xf borderId="0" fillId="14" fontId="36" numFmtId="0" xfId="0" applyAlignment="1" applyFont="1">
      <alignment horizontal="left" readingOrder="0" shrinkToFit="0" vertical="center" wrapText="0"/>
    </xf>
    <xf borderId="0" fillId="18" fontId="36" numFmtId="0" xfId="0" applyAlignment="1" applyFont="1">
      <alignment horizontal="left" readingOrder="0" shrinkToFit="0" vertical="center" wrapText="0"/>
    </xf>
    <xf borderId="0" fillId="14" fontId="36" numFmtId="0" xfId="0" applyAlignment="1" applyFont="1">
      <alignment horizontal="left" readingOrder="0" shrinkToFit="0" vertical="center" wrapText="1"/>
    </xf>
    <xf borderId="0" fillId="10" fontId="62" numFmtId="0" xfId="0" applyAlignment="1" applyFont="1">
      <alignment horizontal="center" readingOrder="0" shrinkToFit="0" vertical="center" wrapText="0"/>
    </xf>
    <xf borderId="0" fillId="10" fontId="64" numFmtId="0" xfId="0" applyAlignment="1" applyFont="1">
      <alignment horizontal="center" readingOrder="0" shrinkToFit="0" vertical="center" wrapText="0"/>
    </xf>
    <xf borderId="0" fillId="10" fontId="62" numFmtId="0" xfId="0" applyAlignment="1" applyFont="1">
      <alignment horizontal="left" readingOrder="0" shrinkToFit="0" vertical="center" wrapText="0"/>
    </xf>
    <xf borderId="22" fillId="18" fontId="36" numFmtId="0" xfId="0" applyAlignment="1" applyBorder="1" applyFont="1">
      <alignment horizontal="center" readingOrder="0" shrinkToFit="0" vertical="center" wrapText="0"/>
    </xf>
    <xf borderId="0" fillId="14" fontId="36" numFmtId="0" xfId="0" applyAlignment="1" applyFont="1">
      <alignment horizontal="left" readingOrder="0" shrinkToFit="0" vertical="center" wrapText="0"/>
    </xf>
    <xf borderId="22" fillId="18" fontId="36" numFmtId="0" xfId="0" applyAlignment="1" applyBorder="1" applyFont="1">
      <alignment horizontal="left" readingOrder="0" shrinkToFit="0" vertical="center" wrapText="0"/>
    </xf>
    <xf borderId="0" fillId="16" fontId="46" numFmtId="0" xfId="0" applyAlignment="1" applyFont="1">
      <alignment horizontal="left" readingOrder="0" shrinkToFit="0" vertical="top" wrapText="1"/>
    </xf>
    <xf borderId="0" fillId="0" fontId="65" numFmtId="0" xfId="0" applyAlignment="1" applyFont="1">
      <alignment readingOrder="0" vertical="top"/>
    </xf>
    <xf borderId="22" fillId="0" fontId="20" numFmtId="0" xfId="0" applyAlignment="1" applyBorder="1" applyFont="1">
      <alignment readingOrder="0" shrinkToFit="0" vertical="top" wrapText="1"/>
    </xf>
    <xf borderId="22" fillId="0" fontId="20" numFmtId="0" xfId="0" applyAlignment="1" applyBorder="1" applyFont="1">
      <alignment horizontal="left" shrinkToFit="0" vertical="top" wrapText="1"/>
    </xf>
    <xf borderId="0" fillId="0" fontId="66" numFmtId="0" xfId="0" applyAlignment="1" applyFont="1">
      <alignment horizontal="left" readingOrder="0" shrinkToFit="0" vertical="top" wrapText="1"/>
    </xf>
    <xf borderId="0" fillId="0" fontId="9" numFmtId="0" xfId="0" applyAlignment="1" applyFont="1">
      <alignment horizontal="left" readingOrder="0" vertical="top"/>
    </xf>
    <xf borderId="0" fillId="0" fontId="9" numFmtId="0" xfId="0" applyAlignment="1" applyFont="1">
      <alignment horizontal="center" vertical="top"/>
    </xf>
    <xf borderId="0" fillId="0" fontId="9" numFmtId="0" xfId="0" applyAlignment="1" applyFont="1">
      <alignment horizontal="center" readingOrder="0" vertical="top"/>
    </xf>
    <xf quotePrefix="1" borderId="22" fillId="0" fontId="20" numFmtId="0" xfId="0" applyAlignment="1" applyBorder="1" applyFont="1">
      <alignment readingOrder="0" shrinkToFit="0" vertical="top" wrapText="1"/>
    </xf>
    <xf borderId="0" fillId="0" fontId="67" numFmtId="0" xfId="0" applyAlignment="1" applyFont="1">
      <alignment horizontal="left" readingOrder="0" shrinkToFit="0" vertical="top" wrapText="1"/>
    </xf>
    <xf borderId="0" fillId="0" fontId="9" numFmtId="0" xfId="0" applyAlignment="1" applyFont="1">
      <alignment horizontal="left" vertical="top"/>
    </xf>
    <xf borderId="0" fillId="0" fontId="68" numFmtId="0" xfId="0" applyAlignment="1" applyFont="1">
      <alignment horizontal="left" readingOrder="0" shrinkToFit="0" vertical="top" wrapText="1"/>
    </xf>
    <xf borderId="0" fillId="22" fontId="20" numFmtId="0" xfId="0" applyAlignment="1" applyFill="1" applyFont="1">
      <alignment horizontal="center" readingOrder="0" shrinkToFit="0" vertical="top" wrapText="1"/>
    </xf>
    <xf borderId="0" fillId="22" fontId="20" numFmtId="0" xfId="0" applyAlignment="1" applyFont="1">
      <alignment horizontal="center" readingOrder="0" shrinkToFit="0" vertical="top" wrapText="1"/>
    </xf>
    <xf quotePrefix="1" borderId="0" fillId="22" fontId="20" numFmtId="0" xfId="0" applyAlignment="1" applyFont="1">
      <alignment horizontal="center" readingOrder="0" shrinkToFit="0" vertical="top" wrapText="1"/>
    </xf>
    <xf borderId="0" fillId="22" fontId="20" numFmtId="0" xfId="0" applyAlignment="1" applyFont="1">
      <alignment horizontal="left" readingOrder="0" shrinkToFit="0" vertical="top" wrapText="1"/>
    </xf>
    <xf borderId="0" fillId="22" fontId="46" numFmtId="0" xfId="0" applyAlignment="1" applyFont="1">
      <alignment horizontal="center" readingOrder="0" shrinkToFit="0" vertical="top" wrapText="1"/>
    </xf>
    <xf borderId="0" fillId="22" fontId="46" numFmtId="0" xfId="0" applyAlignment="1" applyFont="1">
      <alignment horizontal="left" readingOrder="0" shrinkToFit="0" vertical="top" wrapText="1"/>
    </xf>
    <xf borderId="0" fillId="22" fontId="69" numFmtId="0" xfId="0" applyAlignment="1" applyFont="1">
      <alignment readingOrder="0" vertical="top"/>
    </xf>
    <xf borderId="0" fillId="22" fontId="20" numFmtId="0" xfId="0" applyAlignment="1" applyFont="1">
      <alignment horizontal="left" readingOrder="0" shrinkToFit="0" vertical="top" wrapText="0"/>
    </xf>
    <xf borderId="22" fillId="22" fontId="20" numFmtId="0" xfId="0" applyAlignment="1" applyBorder="1" applyFont="1">
      <alignment readingOrder="0" shrinkToFit="0" vertical="top" wrapText="1"/>
    </xf>
    <xf borderId="0" fillId="22" fontId="20" numFmtId="0" xfId="0" applyAlignment="1" applyFont="1">
      <alignment horizontal="left" shrinkToFit="0" vertical="top" wrapText="1"/>
    </xf>
    <xf borderId="22" fillId="22" fontId="20" numFmtId="0" xfId="0" applyAlignment="1" applyBorder="1" applyFont="1">
      <alignment horizontal="left" shrinkToFit="0" vertical="top" wrapText="1"/>
    </xf>
    <xf borderId="0" fillId="22" fontId="66" numFmtId="0" xfId="0" applyAlignment="1" applyFont="1">
      <alignment horizontal="left" readingOrder="0" shrinkToFit="0" vertical="top" wrapText="1"/>
    </xf>
    <xf borderId="0" fillId="22" fontId="34" numFmtId="0" xfId="0" applyAlignment="1" applyFont="1">
      <alignment horizontal="left" readingOrder="0" shrinkToFit="0" vertical="top" wrapText="1"/>
    </xf>
    <xf borderId="0" fillId="22" fontId="34" numFmtId="0" xfId="0" applyAlignment="1" applyFont="1">
      <alignment horizontal="left" shrinkToFit="0" vertical="top" wrapText="1"/>
    </xf>
    <xf borderId="0" fillId="22" fontId="9" numFmtId="0" xfId="0" applyAlignment="1" applyFont="1">
      <alignment horizontal="center" vertical="top"/>
    </xf>
    <xf borderId="0" fillId="22" fontId="20" numFmtId="0" xfId="0" applyAlignment="1" applyFont="1">
      <alignment horizontal="left" readingOrder="0" shrinkToFit="0" vertical="top" wrapText="1"/>
    </xf>
    <xf borderId="0" fillId="0" fontId="9" numFmtId="0" xfId="0" applyAlignment="1" applyFont="1">
      <alignment horizontal="left" readingOrder="0" shrinkToFit="0" vertical="top" wrapText="1"/>
    </xf>
    <xf borderId="0" fillId="22" fontId="9" numFmtId="0" xfId="0" applyAlignment="1" applyFont="1">
      <alignment horizontal="center" shrinkToFit="0" vertical="top" wrapText="1"/>
    </xf>
    <xf borderId="0" fillId="0" fontId="9" numFmtId="0" xfId="0" applyAlignment="1" applyFont="1">
      <alignment horizontal="center" readingOrder="0" shrinkToFit="0" vertical="top" wrapText="1"/>
    </xf>
    <xf borderId="0" fillId="0" fontId="9" numFmtId="0" xfId="0" applyAlignment="1" applyFont="1">
      <alignment horizontal="center" shrinkToFit="0" vertical="top" wrapText="1"/>
    </xf>
    <xf borderId="0" fillId="13" fontId="20" numFmtId="0" xfId="0" applyAlignment="1" applyFont="1">
      <alignment horizontal="center" readingOrder="0" shrinkToFit="0" vertical="top" wrapText="1"/>
    </xf>
    <xf borderId="0" fillId="13" fontId="20" numFmtId="0" xfId="0" applyAlignment="1" applyFont="1">
      <alignment horizontal="center" readingOrder="0" shrinkToFit="0" vertical="top" wrapText="1"/>
    </xf>
    <xf borderId="0" fillId="13" fontId="20" numFmtId="0" xfId="0" applyAlignment="1" applyFont="1">
      <alignment horizontal="left" readingOrder="0" shrinkToFit="0" vertical="top" wrapText="1"/>
    </xf>
    <xf borderId="0" fillId="13" fontId="11" numFmtId="0" xfId="0" applyAlignment="1" applyFont="1">
      <alignment horizontal="center" readingOrder="0" shrinkToFit="0" vertical="top" wrapText="1"/>
    </xf>
    <xf borderId="0" fillId="13" fontId="11" numFmtId="0" xfId="0" applyAlignment="1" applyFont="1">
      <alignment readingOrder="0" shrinkToFit="0" vertical="top" wrapText="1"/>
    </xf>
    <xf borderId="0" fillId="13" fontId="70" numFmtId="0" xfId="0" applyAlignment="1" applyFont="1">
      <alignment readingOrder="0" vertical="top"/>
    </xf>
    <xf borderId="0" fillId="13" fontId="11" numFmtId="0" xfId="0" applyAlignment="1" applyFont="1">
      <alignment readingOrder="0" shrinkToFit="0" vertical="top" wrapText="0"/>
    </xf>
    <xf borderId="0" fillId="13" fontId="46" numFmtId="0" xfId="0" applyAlignment="1" applyFont="1">
      <alignment horizontal="center" readingOrder="0" shrinkToFit="0" vertical="top" wrapText="1"/>
    </xf>
    <xf borderId="0" fillId="13" fontId="11" numFmtId="0" xfId="0" applyAlignment="1" applyFont="1">
      <alignment shrinkToFit="0" vertical="top" wrapText="1"/>
    </xf>
    <xf borderId="22" fillId="13" fontId="20" numFmtId="0" xfId="0" applyAlignment="1" applyBorder="1" applyFont="1">
      <alignment readingOrder="0" shrinkToFit="0" vertical="top" wrapText="1"/>
    </xf>
    <xf borderId="0" fillId="13" fontId="20" numFmtId="0" xfId="0" applyAlignment="1" applyFont="1">
      <alignment horizontal="left" shrinkToFit="0" vertical="top" wrapText="1"/>
    </xf>
    <xf borderId="22" fillId="13" fontId="20" numFmtId="0" xfId="0" applyAlignment="1" applyBorder="1" applyFont="1">
      <alignment horizontal="left" shrinkToFit="0" vertical="top" wrapText="1"/>
    </xf>
    <xf borderId="0" fillId="13" fontId="66" numFmtId="0" xfId="0" applyAlignment="1" applyFont="1">
      <alignment horizontal="left" readingOrder="0" shrinkToFit="0" vertical="top" wrapText="1"/>
    </xf>
    <xf borderId="0" fillId="13" fontId="9" numFmtId="0" xfId="0" applyAlignment="1" applyFont="1">
      <alignment horizontal="center" shrinkToFit="0" vertical="top" wrapText="1"/>
    </xf>
    <xf borderId="0" fillId="0" fontId="71" numFmtId="0" xfId="0" applyAlignment="1" applyFont="1">
      <alignment readingOrder="0" vertical="top"/>
    </xf>
    <xf borderId="0" fillId="0" fontId="9" numFmtId="0" xfId="0" applyAlignment="1" applyFont="1">
      <alignment horizontal="left" shrinkToFit="0" vertical="top" wrapText="1"/>
    </xf>
    <xf borderId="0" fillId="22" fontId="11" numFmtId="0" xfId="0" applyAlignment="1" applyFont="1">
      <alignment readingOrder="0" shrinkToFit="0" vertical="top" wrapText="1"/>
    </xf>
    <xf borderId="0" fillId="22" fontId="11" numFmtId="0" xfId="0" applyAlignment="1" applyFont="1">
      <alignment horizontal="center" readingOrder="0" shrinkToFit="0" vertical="top" wrapText="1"/>
    </xf>
    <xf borderId="0" fillId="22" fontId="11" numFmtId="0" xfId="0" applyAlignment="1" applyFont="1">
      <alignment readingOrder="0" shrinkToFit="0" vertical="top" wrapText="0"/>
    </xf>
    <xf borderId="0" fillId="22" fontId="11" numFmtId="0" xfId="0" applyAlignment="1" applyFont="1">
      <alignment shrinkToFit="0" vertical="top" wrapText="1"/>
    </xf>
    <xf borderId="0" fillId="22" fontId="11" numFmtId="0" xfId="0" applyAlignment="1" applyFont="1">
      <alignment horizontal="left" shrinkToFit="0" vertical="top" wrapText="1"/>
    </xf>
    <xf borderId="0" fillId="22" fontId="72" numFmtId="0" xfId="0" applyAlignment="1" applyFont="1">
      <alignment readingOrder="0" shrinkToFit="0" vertical="top" wrapText="0"/>
    </xf>
    <xf borderId="0" fillId="22" fontId="11" numFmtId="0" xfId="0" applyAlignment="1" applyFont="1">
      <alignment readingOrder="0" shrinkToFit="0" vertical="top" wrapText="1"/>
    </xf>
    <xf borderId="22" fillId="22" fontId="11" numFmtId="0" xfId="0" applyAlignment="1" applyBorder="1" applyFont="1">
      <alignment shrinkToFit="0" vertical="top" wrapText="1"/>
    </xf>
    <xf borderId="0" fillId="22" fontId="11" numFmtId="0" xfId="0" applyAlignment="1" applyFont="1">
      <alignment horizontal="center" shrinkToFit="0" vertical="top" wrapText="1"/>
    </xf>
    <xf borderId="22" fillId="22" fontId="11" numFmtId="0" xfId="0" applyAlignment="1" applyBorder="1" applyFont="1">
      <alignment horizontal="left" shrinkToFit="0" vertical="top" wrapText="1"/>
    </xf>
    <xf borderId="22" fillId="0" fontId="11" numFmtId="0" xfId="0" applyAlignment="1" applyBorder="1" applyFont="1">
      <alignment shrinkToFit="0" vertical="top" wrapText="1"/>
    </xf>
    <xf borderId="22" fillId="0" fontId="11" numFmtId="0" xfId="0" applyAlignment="1" applyBorder="1" applyFont="1">
      <alignment horizontal="left" shrinkToFit="0" vertical="top" wrapText="1"/>
    </xf>
    <xf borderId="0" fillId="0" fontId="11" numFmtId="0" xfId="0" applyAlignment="1" applyFont="1">
      <alignment readingOrder="0" shrinkToFit="0" textRotation="0" vertical="top" wrapText="1"/>
    </xf>
    <xf borderId="0" fillId="0" fontId="24" numFmtId="0" xfId="0" applyAlignment="1" applyFont="1">
      <alignment horizontal="left" readingOrder="0" shrinkToFit="0" vertical="top" wrapText="1"/>
    </xf>
    <xf borderId="22" fillId="0" fontId="11" numFmtId="0" xfId="0" applyAlignment="1" applyBorder="1" applyFont="1">
      <alignment readingOrder="0" shrinkToFit="0" vertical="top" wrapText="1"/>
    </xf>
    <xf borderId="22" fillId="22" fontId="11" numFmtId="0" xfId="0" applyAlignment="1" applyBorder="1" applyFont="1">
      <alignment readingOrder="0" shrinkToFit="0" vertical="top" wrapText="1"/>
    </xf>
    <xf borderId="0" fillId="22" fontId="11" numFmtId="0" xfId="0" applyAlignment="1" applyFont="1">
      <alignment horizontal="left" readingOrder="0" shrinkToFit="0" vertical="top" wrapText="1"/>
    </xf>
    <xf borderId="0" fillId="22" fontId="73" numFmtId="0" xfId="0" applyAlignment="1" applyFont="1">
      <alignment readingOrder="0" shrinkToFit="0" vertical="top" wrapText="0"/>
    </xf>
    <xf borderId="0" fillId="2" fontId="11" numFmtId="0" xfId="0" applyAlignment="1" applyFont="1">
      <alignment readingOrder="0" shrinkToFit="0" vertical="top" wrapText="0"/>
    </xf>
    <xf borderId="0" fillId="2" fontId="60" numFmtId="0" xfId="0" applyAlignment="1" applyFont="1">
      <alignment readingOrder="0" shrinkToFit="0" vertical="top" wrapText="1"/>
    </xf>
    <xf borderId="0" fillId="2" fontId="11" numFmtId="0" xfId="0" applyAlignment="1" applyFont="1">
      <alignment readingOrder="0" shrinkToFit="0" vertical="top" wrapText="1"/>
    </xf>
    <xf borderId="0" fillId="0" fontId="9" numFmtId="0" xfId="0" applyAlignment="1" applyFont="1">
      <alignment readingOrder="0" shrinkToFit="0" wrapText="0"/>
    </xf>
    <xf borderId="0" fillId="0" fontId="9" numFmtId="0" xfId="0" applyAlignment="1" applyFont="1">
      <alignment horizontal="left" readingOrder="0" shrinkToFit="0" wrapText="0"/>
    </xf>
    <xf borderId="0" fillId="0" fontId="9" numFmtId="0" xfId="0" applyAlignment="1" applyFont="1">
      <alignment shrinkToFit="0" wrapText="0"/>
    </xf>
    <xf borderId="0" fillId="2" fontId="74" numFmtId="0" xfId="0" applyAlignment="1" applyFont="1">
      <alignment readingOrder="0" shrinkToFit="0" wrapText="0"/>
    </xf>
    <xf borderId="0" fillId="2" fontId="29" numFmtId="0" xfId="0" applyAlignment="1" applyFont="1">
      <alignment horizontal="left" readingOrder="0" shrinkToFit="0" wrapText="0"/>
    </xf>
    <xf quotePrefix="1" borderId="0" fillId="0" fontId="9" numFmtId="0" xfId="0" applyAlignment="1" applyFont="1">
      <alignment readingOrder="0" shrinkToFit="0" wrapText="0"/>
    </xf>
    <xf quotePrefix="1" borderId="0" fillId="0" fontId="9" numFmtId="0" xfId="0" applyAlignment="1" applyFont="1">
      <alignment horizontal="left" readingOrder="0" shrinkToFit="0" wrapText="0"/>
    </xf>
    <xf borderId="0" fillId="0" fontId="9" numFmtId="0" xfId="0" applyAlignment="1" applyFont="1">
      <alignment horizontal="left" shrinkToFit="0" wrapText="0"/>
    </xf>
    <xf borderId="0" fillId="0" fontId="20" numFmtId="0" xfId="0" applyAlignment="1" applyFont="1">
      <alignment horizontal="left" shrinkToFit="0" vertical="center" wrapText="1"/>
    </xf>
    <xf borderId="0" fillId="2" fontId="75" numFmtId="164" xfId="0" applyAlignment="1" applyFont="1" applyNumberFormat="1">
      <alignment horizontal="left"/>
    </xf>
    <xf borderId="0" fillId="2" fontId="75" numFmtId="164" xfId="0" applyFont="1" applyNumberFormat="1"/>
    <xf quotePrefix="1" borderId="0" fillId="0" fontId="11" numFmtId="0" xfId="0" applyAlignment="1" applyFont="1">
      <alignment readingOrder="0" vertical="center"/>
    </xf>
    <xf borderId="0" fillId="0" fontId="11" numFmtId="0" xfId="0" applyAlignment="1" applyFont="1">
      <alignment shrinkToFit="0" vertical="center" wrapText="0"/>
    </xf>
    <xf borderId="0" fillId="0" fontId="11" numFmtId="0" xfId="0" applyAlignment="1" applyFont="1">
      <alignment shrinkToFit="0" vertical="center" wrapText="1"/>
    </xf>
    <xf borderId="0" fillId="0" fontId="11" numFmtId="164" xfId="0" applyAlignment="1" applyFont="1" applyNumberFormat="1">
      <alignment horizontal="left" vertical="center"/>
    </xf>
    <xf quotePrefix="1" borderId="0" fillId="0" fontId="76" numFmtId="0" xfId="0" applyAlignment="1" applyFont="1">
      <alignment readingOrder="0" vertical="center"/>
    </xf>
    <xf borderId="0" fillId="0" fontId="34" numFmtId="0" xfId="0" applyAlignment="1" applyFont="1">
      <alignment horizontal="left" shrinkToFit="0" vertical="center" wrapText="0"/>
    </xf>
    <xf borderId="0" fillId="0" fontId="46" numFmtId="0" xfId="0" applyAlignment="1" applyFont="1">
      <alignment horizontal="center" readingOrder="0" shrinkToFit="0" vertical="center" wrapText="0"/>
    </xf>
    <xf borderId="0" fillId="0" fontId="20" numFmtId="0" xfId="0" applyAlignment="1" applyFont="1">
      <alignment horizontal="center" readingOrder="0" shrinkToFit="0" vertical="center" wrapText="0"/>
    </xf>
    <xf borderId="0" fillId="0" fontId="46" numFmtId="0" xfId="0" applyAlignment="1" applyFont="1">
      <alignment horizontal="left" readingOrder="0" shrinkToFit="0" vertical="center" wrapText="0"/>
    </xf>
    <xf borderId="0" fillId="0" fontId="46" numFmtId="0" xfId="0" applyAlignment="1" applyFont="1">
      <alignment horizontal="left" shrinkToFit="0" vertical="center" wrapText="1"/>
    </xf>
    <xf borderId="22" fillId="0" fontId="9" numFmtId="0" xfId="0" applyAlignment="1" applyBorder="1" applyFont="1">
      <alignment shrinkToFit="0" vertical="center" wrapText="1"/>
    </xf>
    <xf borderId="0" fillId="0" fontId="20" numFmtId="165" xfId="0" applyAlignment="1" applyFont="1" applyNumberFormat="1">
      <alignment horizontal="left" shrinkToFit="0" vertical="center" wrapText="1"/>
    </xf>
    <xf borderId="0" fillId="0" fontId="20" numFmtId="1" xfId="0" applyAlignment="1" applyFont="1" applyNumberFormat="1">
      <alignment horizontal="left" shrinkToFit="0" vertical="center" wrapText="1"/>
    </xf>
    <xf borderId="0" fillId="10" fontId="36" numFmtId="0" xfId="0" applyAlignment="1" applyFont="1">
      <alignment horizontal="left" readingOrder="0" shrinkToFit="0" vertical="center" wrapText="1"/>
    </xf>
    <xf borderId="0" fillId="10" fontId="63" numFmtId="0" xfId="0" applyAlignment="1" applyFont="1">
      <alignment horizontal="left" readingOrder="0" shrinkToFit="0" vertical="center" wrapText="0"/>
    </xf>
    <xf borderId="22" fillId="18" fontId="36" numFmtId="0" xfId="0" applyAlignment="1" applyBorder="1" applyFont="1">
      <alignment shrinkToFit="0" vertical="center" wrapText="1"/>
    </xf>
    <xf borderId="0" fillId="18" fontId="77" numFmtId="0" xfId="0" applyAlignment="1" applyFont="1">
      <alignment vertical="center"/>
    </xf>
    <xf borderId="0" fillId="18" fontId="36" numFmtId="0" xfId="0" applyAlignment="1" applyFont="1">
      <alignment shrinkToFit="0" vertical="center" wrapText="0"/>
    </xf>
    <xf borderId="22" fillId="18" fontId="36" numFmtId="0" xfId="0" applyAlignment="1" applyBorder="1" applyFont="1">
      <alignment readingOrder="0" shrinkToFit="0" wrapText="1"/>
    </xf>
    <xf borderId="0" fillId="18" fontId="77" numFmtId="0" xfId="0" applyFont="1"/>
    <xf borderId="0" fillId="18" fontId="36" numFmtId="0" xfId="0" applyAlignment="1" applyFont="1">
      <alignment shrinkToFit="0" wrapText="0"/>
    </xf>
    <xf borderId="0" fillId="23" fontId="36" numFmtId="0" xfId="0" applyAlignment="1" applyFill="1" applyFont="1">
      <alignment readingOrder="0" shrinkToFit="0" wrapText="1"/>
    </xf>
    <xf borderId="0" fillId="23" fontId="36" numFmtId="0" xfId="0" applyAlignment="1" applyFont="1">
      <alignment shrinkToFit="0" wrapText="0"/>
    </xf>
    <xf borderId="0" fillId="23" fontId="77" numFmtId="0" xfId="0" applyFont="1"/>
    <xf borderId="0" fillId="10" fontId="36" numFmtId="0" xfId="0" applyAlignment="1" applyFont="1">
      <alignment horizontal="left" readingOrder="0" shrinkToFit="0" vertical="center" wrapText="0"/>
    </xf>
    <xf borderId="22" fillId="18" fontId="36" numFmtId="0" xfId="0" applyAlignment="1" applyBorder="1" applyFont="1">
      <alignment horizontal="center" shrinkToFit="0" vertical="center" wrapText="1"/>
    </xf>
    <xf borderId="0" fillId="18" fontId="36" numFmtId="0" xfId="0" applyAlignment="1" applyFont="1">
      <alignment vertical="center"/>
    </xf>
    <xf borderId="0" fillId="18" fontId="36" numFmtId="0" xfId="0" applyAlignment="1" applyFont="1">
      <alignment readingOrder="0" vertical="center"/>
    </xf>
    <xf borderId="22" fillId="18" fontId="36" numFmtId="0" xfId="0" applyAlignment="1" applyBorder="1" applyFont="1">
      <alignment shrinkToFit="0" wrapText="1"/>
    </xf>
    <xf borderId="0" fillId="18" fontId="36" numFmtId="0" xfId="0" applyAlignment="1" applyFont="1">
      <alignment shrinkToFit="0" wrapText="0"/>
    </xf>
    <xf borderId="0" fillId="18" fontId="36" numFmtId="0" xfId="0" applyAlignment="1" applyFont="1">
      <alignment horizontal="center" shrinkToFit="0" wrapText="0"/>
    </xf>
    <xf borderId="0" fillId="23" fontId="36" numFmtId="0" xfId="0" applyAlignment="1" applyFont="1">
      <alignment shrinkToFit="0" wrapText="1"/>
    </xf>
    <xf borderId="0" fillId="23" fontId="36" numFmtId="0" xfId="0" applyAlignment="1" applyFont="1">
      <alignment shrinkToFit="0" wrapText="0"/>
    </xf>
    <xf borderId="0" fillId="2" fontId="75" numFmtId="0" xfId="0" applyAlignment="1" applyFont="1">
      <alignment horizontal="left" shrinkToFit="0" vertical="center" wrapText="1"/>
    </xf>
    <xf borderId="0" fillId="0" fontId="20" numFmtId="0" xfId="0" applyAlignment="1" applyFont="1">
      <alignment horizontal="left" readingOrder="0" shrinkToFit="0" vertical="center" wrapText="0"/>
    </xf>
    <xf borderId="0" fillId="0" fontId="78" numFmtId="0" xfId="0" applyAlignment="1" applyFont="1">
      <alignment readingOrder="0" vertical="center"/>
    </xf>
    <xf borderId="0" fillId="0" fontId="79" numFmtId="0" xfId="0" applyAlignment="1" applyFont="1">
      <alignment readingOrder="0" vertical="center"/>
    </xf>
    <xf borderId="0" fillId="0" fontId="20" numFmtId="0" xfId="0" applyAlignment="1" applyFont="1">
      <alignment horizontal="left" readingOrder="0" shrinkToFit="0" vertical="center" wrapText="0"/>
    </xf>
    <xf borderId="22" fillId="2" fontId="75" numFmtId="0" xfId="0" applyAlignment="1" applyBorder="1" applyFont="1">
      <alignment shrinkToFit="0" vertical="center" wrapText="1"/>
    </xf>
    <xf borderId="0" fillId="2" fontId="75" numFmtId="0" xfId="0" applyAlignment="1" applyFont="1">
      <alignment shrinkToFit="0" vertical="center" wrapText="1"/>
    </xf>
    <xf borderId="0" fillId="0" fontId="34" numFmtId="0" xfId="0" applyAlignment="1" applyFont="1">
      <alignment horizontal="left" readingOrder="0" shrinkToFit="0" vertical="center" wrapText="0"/>
    </xf>
    <xf borderId="22" fillId="2" fontId="75" numFmtId="0" xfId="0" applyAlignment="1" applyBorder="1" applyFont="1">
      <alignment shrinkToFit="0" vertical="top" wrapText="1"/>
    </xf>
    <xf borderId="0" fillId="2" fontId="75" numFmtId="0" xfId="0" applyAlignment="1" applyFont="1">
      <alignment horizontal="left" readingOrder="0" shrinkToFit="0" vertical="center" wrapText="1"/>
    </xf>
    <xf borderId="0" fillId="2" fontId="75" numFmtId="0" xfId="0" applyAlignment="1" applyFont="1">
      <alignment shrinkToFit="0" vertical="top" wrapText="1"/>
    </xf>
    <xf borderId="22" fillId="2" fontId="80" numFmtId="0" xfId="0" applyAlignment="1" applyBorder="1" applyFont="1">
      <alignment shrinkToFit="0" vertical="top" wrapText="1"/>
    </xf>
    <xf borderId="0" fillId="2" fontId="80" numFmtId="0" xfId="0" applyAlignment="1" applyFont="1">
      <alignment shrinkToFit="0" wrapText="1"/>
    </xf>
    <xf borderId="0" fillId="0" fontId="26" numFmtId="0" xfId="0" applyAlignment="1" applyFont="1">
      <alignment horizontal="center" shrinkToFit="0" wrapText="1"/>
    </xf>
    <xf borderId="0" fillId="2" fontId="77" numFmtId="0" xfId="0" applyFont="1"/>
    <xf borderId="0" fillId="2" fontId="80" numFmtId="0" xfId="0" applyAlignment="1" applyFont="1">
      <alignment shrinkToFit="0" vertical="top" wrapText="1"/>
    </xf>
    <xf borderId="0" fillId="0" fontId="77" numFmtId="0" xfId="0" applyFont="1"/>
    <xf borderId="0" fillId="0" fontId="77" numFmtId="0" xfId="0" applyAlignment="1" applyFont="1">
      <alignment vertical="top"/>
    </xf>
    <xf borderId="0" fillId="0" fontId="81" numFmtId="0" xfId="0" applyAlignment="1" applyFont="1">
      <alignment readingOrder="0" vertical="center"/>
    </xf>
    <xf borderId="0" fillId="0" fontId="26" numFmtId="0" xfId="0" applyAlignment="1" applyFont="1">
      <alignment shrinkToFit="0" vertical="top" wrapText="1"/>
    </xf>
    <xf borderId="0" fillId="0" fontId="82" numFmtId="0" xfId="0" applyAlignment="1" applyFont="1">
      <alignment readingOrder="0" vertical="center"/>
    </xf>
    <xf borderId="0" fillId="0" fontId="82" numFmtId="0" xfId="0" applyAlignment="1" applyFont="1">
      <alignment readingOrder="0" vertical="center"/>
    </xf>
    <xf borderId="0" fillId="0" fontId="83" numFmtId="0" xfId="0" applyAlignment="1" applyFont="1">
      <alignment readingOrder="0" vertical="center"/>
    </xf>
    <xf borderId="0" fillId="0" fontId="46" numFmtId="0" xfId="0" applyAlignment="1" applyFont="1">
      <alignment horizontal="center" vertical="center"/>
    </xf>
    <xf borderId="0" fillId="22" fontId="34" numFmtId="0" xfId="0" applyAlignment="1" applyFont="1">
      <alignment horizontal="left" shrinkToFit="0" vertical="center" wrapText="0"/>
    </xf>
    <xf borderId="0" fillId="22" fontId="20" numFmtId="0" xfId="0" applyAlignment="1" applyFont="1">
      <alignment horizontal="center" readingOrder="0" shrinkToFit="0" vertical="center" wrapText="0"/>
    </xf>
    <xf borderId="0" fillId="22" fontId="20" numFmtId="0" xfId="0" applyAlignment="1" applyFont="1">
      <alignment horizontal="center" readingOrder="0" shrinkToFit="0" vertical="center" wrapText="0"/>
    </xf>
    <xf borderId="0" fillId="22" fontId="46" numFmtId="0" xfId="0" applyAlignment="1" applyFont="1">
      <alignment horizontal="center" readingOrder="0" shrinkToFit="0" vertical="center" wrapText="0"/>
    </xf>
    <xf borderId="0" fillId="22" fontId="75" numFmtId="0" xfId="0" applyAlignment="1" applyFont="1">
      <alignment horizontal="left" shrinkToFit="0" vertical="center" wrapText="1"/>
    </xf>
    <xf borderId="0" fillId="22" fontId="46" numFmtId="0" xfId="0" applyAlignment="1" applyFont="1">
      <alignment horizontal="left" readingOrder="0" shrinkToFit="0" vertical="center" wrapText="0"/>
    </xf>
    <xf borderId="0" fillId="22" fontId="82" numFmtId="0" xfId="0" applyAlignment="1" applyFont="1">
      <alignment readingOrder="0" vertical="center"/>
    </xf>
    <xf borderId="0" fillId="22" fontId="84" numFmtId="0" xfId="0" applyAlignment="1" applyFont="1">
      <alignment readingOrder="0" vertical="center"/>
    </xf>
    <xf borderId="0" fillId="22" fontId="46" numFmtId="0" xfId="0" applyAlignment="1" applyFont="1">
      <alignment horizontal="center" vertical="center"/>
    </xf>
    <xf borderId="0" fillId="22" fontId="46" numFmtId="0" xfId="0" applyAlignment="1" applyFont="1">
      <alignment horizontal="left" shrinkToFit="0" vertical="center" wrapText="1"/>
    </xf>
    <xf borderId="0" fillId="22" fontId="46" numFmtId="0" xfId="0" applyAlignment="1" applyFont="1">
      <alignment horizontal="left" readingOrder="0" shrinkToFit="0" vertical="center" wrapText="1"/>
    </xf>
    <xf borderId="22" fillId="22" fontId="75" numFmtId="0" xfId="0" applyAlignment="1" applyBorder="1" applyFont="1">
      <alignment shrinkToFit="0" vertical="center" wrapText="1"/>
    </xf>
    <xf borderId="0" fillId="22" fontId="20" numFmtId="0" xfId="0" applyAlignment="1" applyFont="1">
      <alignment horizontal="center" readingOrder="0" shrinkToFit="0" vertical="center" wrapText="1"/>
    </xf>
    <xf borderId="0" fillId="22" fontId="75" numFmtId="0" xfId="0" applyAlignment="1" applyFont="1">
      <alignment shrinkToFit="0" vertical="center" wrapText="1"/>
    </xf>
    <xf borderId="0" fillId="22" fontId="9" numFmtId="0" xfId="0" applyAlignment="1" applyFont="1">
      <alignment vertical="center"/>
    </xf>
    <xf borderId="0" fillId="22" fontId="34" numFmtId="0" xfId="0" applyAlignment="1" applyFont="1">
      <alignment horizontal="left" readingOrder="0" shrinkToFit="0" vertical="center" wrapText="0"/>
    </xf>
    <xf borderId="22" fillId="22" fontId="75" numFmtId="0" xfId="0" applyAlignment="1" applyBorder="1" applyFont="1">
      <alignment shrinkToFit="0" vertical="top" wrapText="1"/>
    </xf>
    <xf borderId="0" fillId="22" fontId="75" numFmtId="0" xfId="0" applyAlignment="1" applyFont="1">
      <alignment horizontal="left" readingOrder="0" shrinkToFit="0" vertical="center" wrapText="1"/>
    </xf>
    <xf borderId="0" fillId="22" fontId="75" numFmtId="0" xfId="0" applyAlignment="1" applyFont="1">
      <alignment shrinkToFit="0" vertical="top" wrapText="1"/>
    </xf>
    <xf borderId="0" fillId="22" fontId="11" numFmtId="0" xfId="0" applyAlignment="1" applyFont="1">
      <alignment horizontal="left" readingOrder="0" vertical="center"/>
    </xf>
    <xf borderId="22" fillId="22" fontId="80" numFmtId="0" xfId="0" applyAlignment="1" applyBorder="1" applyFont="1">
      <alignment shrinkToFit="0" vertical="top" wrapText="1"/>
    </xf>
    <xf borderId="0" fillId="22" fontId="80" numFmtId="0" xfId="0" applyAlignment="1" applyFont="1">
      <alignment shrinkToFit="0" wrapText="1"/>
    </xf>
    <xf borderId="0" fillId="22" fontId="77" numFmtId="0" xfId="0" applyFont="1"/>
    <xf borderId="0" fillId="22" fontId="80" numFmtId="0" xfId="0" applyAlignment="1" applyFont="1">
      <alignment shrinkToFit="0" vertical="top" wrapText="1"/>
    </xf>
    <xf borderId="0" fillId="22" fontId="77" numFmtId="0" xfId="0" applyAlignment="1" applyFont="1">
      <alignment vertical="top"/>
    </xf>
    <xf borderId="0" fillId="0" fontId="26" numFmtId="0" xfId="0" applyAlignment="1" applyFont="1">
      <alignment horizontal="left" readingOrder="0" shrinkToFit="0" vertical="center" wrapText="0"/>
    </xf>
    <xf borderId="0" fillId="0" fontId="26" numFmtId="0" xfId="0" applyAlignment="1" applyFont="1">
      <alignment horizontal="left" readingOrder="0" shrinkToFit="0" vertical="center" wrapText="1"/>
    </xf>
    <xf borderId="0" fillId="0" fontId="26" numFmtId="0" xfId="0" applyAlignment="1" applyFont="1">
      <alignment horizontal="left" readingOrder="0" shrinkToFit="0" vertical="center" wrapText="1"/>
    </xf>
    <xf borderId="0" fillId="7" fontId="46" numFmtId="0" xfId="0" applyAlignment="1" applyFont="1">
      <alignment horizontal="left" shrinkToFit="0" vertical="center" wrapText="1"/>
    </xf>
    <xf borderId="0" fillId="2" fontId="85" numFmtId="0" xfId="0" applyAlignment="1" applyFont="1">
      <alignment horizontal="left" readingOrder="0" vertical="center"/>
    </xf>
    <xf borderId="0" fillId="2" fontId="80" numFmtId="0" xfId="0" applyAlignment="1" applyFont="1">
      <alignment shrinkToFit="0" wrapText="0"/>
    </xf>
    <xf borderId="0" fillId="22" fontId="20" numFmtId="0" xfId="0" applyAlignment="1" applyFont="1">
      <alignment horizontal="left" readingOrder="0" shrinkToFit="0" vertical="center" wrapText="0"/>
    </xf>
    <xf borderId="0" fillId="22" fontId="46" numFmtId="0" xfId="0" applyAlignment="1" applyFont="1">
      <alignment horizontal="center" shrinkToFit="0" vertical="center" wrapText="0"/>
    </xf>
    <xf borderId="0" fillId="22" fontId="20" numFmtId="0" xfId="0" applyAlignment="1" applyFont="1">
      <alignment horizontal="left" readingOrder="0" shrinkToFit="0" vertical="center" wrapText="1"/>
    </xf>
    <xf borderId="0" fillId="22" fontId="20" numFmtId="0" xfId="0" applyAlignment="1" applyFont="1">
      <alignment horizontal="left" readingOrder="0" shrinkToFit="0" vertical="center" wrapText="1"/>
    </xf>
    <xf borderId="0" fillId="22" fontId="26" numFmtId="0" xfId="0" applyAlignment="1" applyFont="1">
      <alignment horizontal="left" readingOrder="0" shrinkToFit="0" vertical="center" wrapText="0"/>
    </xf>
    <xf borderId="0" fillId="22" fontId="86" numFmtId="0" xfId="0" applyAlignment="1" applyFont="1">
      <alignment horizontal="left" readingOrder="0" shrinkToFit="0" vertical="center" wrapText="0"/>
    </xf>
    <xf borderId="0" fillId="22" fontId="87" numFmtId="0" xfId="0" applyAlignment="1" applyFont="1">
      <alignment horizontal="left" readingOrder="0" shrinkToFit="0" vertical="center" wrapText="1"/>
    </xf>
    <xf borderId="0" fillId="22" fontId="20" numFmtId="0" xfId="0" applyAlignment="1" applyFont="1">
      <alignment horizontal="left" shrinkToFit="0" vertical="center" wrapText="1"/>
    </xf>
    <xf borderId="0" fillId="22" fontId="11" numFmtId="0" xfId="0" applyAlignment="1" applyFont="1">
      <alignment horizontal="left" vertical="center"/>
    </xf>
    <xf borderId="22" fillId="22" fontId="80" numFmtId="0" xfId="0" applyAlignment="1" applyBorder="1" applyFont="1">
      <alignment shrinkToFit="0" vertical="top" wrapText="1"/>
    </xf>
    <xf borderId="0" fillId="22" fontId="80" numFmtId="0" xfId="0" applyAlignment="1" applyFont="1">
      <alignment shrinkToFit="0" wrapText="1"/>
    </xf>
    <xf borderId="0" fillId="0" fontId="77" numFmtId="0" xfId="0" applyFont="1"/>
    <xf borderId="0" fillId="0" fontId="26" numFmtId="0" xfId="0" applyAlignment="1" applyFont="1">
      <alignment horizontal="center" shrinkToFit="0" wrapText="1"/>
    </xf>
    <xf borderId="0" fillId="22" fontId="77" numFmtId="0" xfId="0" applyFont="1"/>
    <xf borderId="0" fillId="22" fontId="80" numFmtId="0" xfId="0" applyAlignment="1" applyFont="1">
      <alignment shrinkToFit="0" vertical="top" wrapText="1"/>
    </xf>
    <xf borderId="0" fillId="22" fontId="77" numFmtId="0" xfId="0" applyAlignment="1" applyFont="1">
      <alignment vertical="top"/>
    </xf>
    <xf borderId="0" fillId="0" fontId="11" numFmtId="0" xfId="0" applyAlignment="1" applyFont="1">
      <alignment horizontal="left" vertical="center"/>
    </xf>
    <xf borderId="22" fillId="2" fontId="80" numFmtId="0" xfId="0" applyAlignment="1" applyBorder="1" applyFont="1">
      <alignment shrinkToFit="0" vertical="top" wrapText="1"/>
    </xf>
    <xf borderId="0" fillId="2" fontId="80" numFmtId="0" xfId="0" applyAlignment="1" applyFont="1">
      <alignment shrinkToFit="0" wrapText="1"/>
    </xf>
    <xf borderId="0" fillId="2" fontId="77" numFmtId="0" xfId="0" applyFont="1"/>
    <xf borderId="0" fillId="2" fontId="80" numFmtId="0" xfId="0" applyAlignment="1" applyFont="1">
      <alignment shrinkToFit="0" vertical="top" wrapText="1"/>
    </xf>
    <xf borderId="0" fillId="0" fontId="77" numFmtId="0" xfId="0" applyAlignment="1" applyFont="1">
      <alignment vertical="top"/>
    </xf>
    <xf borderId="0" fillId="0" fontId="26" numFmtId="0" xfId="0" applyAlignment="1" applyFont="1">
      <alignment shrinkToFit="0" vertical="top" wrapText="1"/>
    </xf>
    <xf borderId="0" fillId="0" fontId="26" numFmtId="0" xfId="0" applyAlignment="1" applyFont="1">
      <alignment horizontal="center" readingOrder="0" shrinkToFit="0" vertical="center" wrapText="0"/>
    </xf>
    <xf borderId="0" fillId="0" fontId="9" numFmtId="0" xfId="0" applyAlignment="1" applyFont="1">
      <alignment readingOrder="0" shrinkToFit="0" vertical="center" wrapText="0"/>
    </xf>
    <xf borderId="0" fillId="0" fontId="11" numFmtId="0" xfId="0" applyAlignment="1" applyFont="1">
      <alignment readingOrder="0" shrinkToFit="0" vertical="center" wrapText="0"/>
    </xf>
    <xf borderId="0" fillId="0" fontId="20" numFmtId="0" xfId="0" applyAlignment="1" applyFont="1">
      <alignment horizontal="center" shrinkToFit="0" vertical="center" wrapText="1"/>
    </xf>
    <xf borderId="0" fillId="0" fontId="26" numFmtId="0" xfId="0" applyAlignment="1" applyFont="1">
      <alignment shrinkToFit="0" wrapText="1"/>
    </xf>
    <xf borderId="0" fillId="2" fontId="88" numFmtId="0" xfId="0" applyFont="1"/>
    <xf borderId="0" fillId="0" fontId="89" numFmtId="0" xfId="0" applyAlignment="1" applyFont="1">
      <alignment horizontal="left" readingOrder="0" shrinkToFit="0" vertical="center" wrapText="0"/>
    </xf>
    <xf borderId="0" fillId="0" fontId="20" numFmtId="0" xfId="0" applyAlignment="1" applyFont="1">
      <alignment horizontal="left" shrinkToFit="0" vertical="top" wrapText="0"/>
    </xf>
    <xf borderId="22" fillId="0" fontId="20" numFmtId="0" xfId="0" applyAlignment="1" applyBorder="1" applyFont="1">
      <alignment shrinkToFit="0" vertical="center" wrapText="0"/>
    </xf>
    <xf borderId="0" fillId="0" fontId="21" numFmtId="165" xfId="0" applyAlignment="1" applyFont="1" applyNumberFormat="1">
      <alignment horizontal="left" readingOrder="0" shrinkToFit="0" vertical="center" wrapText="1"/>
    </xf>
    <xf borderId="0" fillId="0" fontId="9" numFmtId="164" xfId="0" applyAlignment="1" applyFont="1" applyNumberFormat="1">
      <alignment horizontal="left" shrinkToFit="0" vertical="top" wrapText="1"/>
    </xf>
    <xf borderId="0" fillId="0" fontId="90" numFmtId="0" xfId="0" applyAlignment="1" applyFont="1">
      <alignment horizontal="left" readingOrder="0" vertical="center"/>
    </xf>
    <xf borderId="22" fillId="0" fontId="20" numFmtId="0" xfId="0" applyAlignment="1" applyBorder="1" applyFont="1">
      <alignment readingOrder="0" shrinkToFit="0" vertical="center" wrapText="0"/>
    </xf>
    <xf borderId="22" fillId="0" fontId="20" numFmtId="0" xfId="0" applyAlignment="1" applyBorder="1" applyFont="1">
      <alignment readingOrder="0" shrinkToFit="0" vertical="center" wrapText="1"/>
    </xf>
    <xf borderId="0" fillId="0" fontId="20" numFmtId="165" xfId="0" applyAlignment="1" applyFont="1" applyNumberFormat="1">
      <alignment horizontal="left" shrinkToFit="0" vertical="top" wrapText="0"/>
    </xf>
    <xf borderId="0" fillId="10" fontId="36" numFmtId="0" xfId="0" applyAlignment="1" applyFont="1">
      <alignment horizontal="left" readingOrder="0" shrinkToFit="0" vertical="top" wrapText="1"/>
    </xf>
    <xf borderId="0" fillId="10" fontId="36" numFmtId="0" xfId="0" applyAlignment="1" applyFont="1">
      <alignment horizontal="center" readingOrder="0" shrinkToFit="0" vertical="center" wrapText="0"/>
    </xf>
    <xf borderId="0" fillId="10" fontId="63" numFmtId="0" xfId="0" applyAlignment="1" applyFont="1">
      <alignment horizontal="left" readingOrder="0" shrinkToFit="0" vertical="top" wrapText="1"/>
    </xf>
    <xf borderId="22" fillId="18" fontId="36" numFmtId="0" xfId="0" applyAlignment="1" applyBorder="1" applyFont="1">
      <alignment horizontal="left" readingOrder="0" shrinkToFit="0" vertical="center" wrapText="0"/>
    </xf>
    <xf borderId="0" fillId="18" fontId="36" numFmtId="0" xfId="0" applyAlignment="1" applyFont="1">
      <alignment horizontal="left" readingOrder="0" shrinkToFit="0" vertical="top" wrapText="1"/>
    </xf>
    <xf borderId="0" fillId="18" fontId="36" numFmtId="0" xfId="0" applyAlignment="1" applyFont="1">
      <alignment horizontal="left" readingOrder="0" shrinkToFit="0" vertical="top" wrapText="0"/>
    </xf>
    <xf borderId="0" fillId="7" fontId="34" numFmtId="0" xfId="0" applyAlignment="1" applyFont="1">
      <alignment horizontal="left" shrinkToFit="0" vertical="center" wrapText="0"/>
    </xf>
    <xf borderId="0" fillId="0" fontId="91" numFmtId="0" xfId="0" applyAlignment="1" applyFont="1">
      <alignment horizontal="left" readingOrder="0" vertical="center"/>
    </xf>
    <xf borderId="0" fillId="0" fontId="46" numFmtId="0" xfId="0" applyAlignment="1" applyFont="1">
      <alignment horizontal="left" readingOrder="0" vertical="center"/>
    </xf>
    <xf borderId="0" fillId="0" fontId="92" numFmtId="0" xfId="0" applyAlignment="1" applyFont="1">
      <alignment horizontal="left" readingOrder="0" vertical="center"/>
    </xf>
    <xf borderId="0" fillId="24" fontId="46" numFmtId="0" xfId="0" applyAlignment="1" applyFill="1" applyFont="1">
      <alignment horizontal="center" readingOrder="0" shrinkToFit="0" vertical="center" wrapText="0"/>
    </xf>
    <xf borderId="0" fillId="25" fontId="20" numFmtId="0" xfId="0" applyAlignment="1" applyFill="1" applyFont="1">
      <alignment horizontal="left" readingOrder="0" shrinkToFit="0" vertical="center" wrapText="1"/>
    </xf>
    <xf borderId="0" fillId="0" fontId="19" numFmtId="0" xfId="0" applyAlignment="1" applyFont="1">
      <alignment horizontal="left" readingOrder="0" shrinkToFit="0" vertical="top" wrapText="1"/>
    </xf>
    <xf borderId="0" fillId="0" fontId="55" numFmtId="0" xfId="0" applyAlignment="1" applyFont="1">
      <alignment horizontal="center" readingOrder="0" shrinkToFit="0" vertical="center" wrapText="0"/>
    </xf>
    <xf borderId="0" fillId="2" fontId="34" numFmtId="0" xfId="0" applyAlignment="1" applyFont="1">
      <alignment horizontal="left" readingOrder="0"/>
    </xf>
    <xf borderId="0" fillId="0" fontId="93" numFmtId="0" xfId="0" applyAlignment="1" applyFont="1">
      <alignment readingOrder="0" vertical="center"/>
    </xf>
    <xf borderId="22" fillId="0" fontId="20" numFmtId="0" xfId="0" applyAlignment="1" applyBorder="1" applyFont="1">
      <alignment horizontal="left" shrinkToFit="0" vertical="center" wrapText="0"/>
    </xf>
    <xf borderId="22" fillId="0" fontId="20" numFmtId="0" xfId="0" applyAlignment="1" applyBorder="1" applyFont="1">
      <alignment horizontal="left" shrinkToFit="0" vertical="center" wrapText="1"/>
    </xf>
    <xf borderId="0" fillId="0" fontId="11" numFmtId="0" xfId="0" applyAlignment="1" applyFont="1">
      <alignment readingOrder="0" shrinkToFit="0" vertical="center" wrapText="1"/>
    </xf>
    <xf borderId="0" fillId="0" fontId="94" numFmtId="0" xfId="0" applyAlignment="1" applyFont="1">
      <alignment readingOrder="0" vertical="center"/>
    </xf>
    <xf borderId="0" fillId="0" fontId="11" numFmtId="0" xfId="0" applyAlignment="1" applyFont="1">
      <alignment horizontal="left" vertical="top"/>
    </xf>
    <xf borderId="22" fillId="0" fontId="11" numFmtId="0" xfId="0" applyAlignment="1" applyBorder="1" applyFont="1">
      <alignment vertical="center"/>
    </xf>
    <xf borderId="22" fillId="0" fontId="11" numFmtId="0" xfId="0" applyAlignment="1" applyBorder="1" applyFont="1">
      <alignment shrinkToFit="0" vertical="center" wrapText="1"/>
    </xf>
    <xf borderId="23" fillId="10" fontId="43" numFmtId="0" xfId="0" applyAlignment="1" applyBorder="1" applyFont="1">
      <alignment horizontal="center" readingOrder="0" vertical="center"/>
    </xf>
    <xf borderId="24" fillId="0" fontId="28" numFmtId="0" xfId="0" applyBorder="1" applyFont="1"/>
    <xf borderId="25" fillId="0" fontId="28" numFmtId="0" xfId="0" applyBorder="1" applyFont="1"/>
    <xf borderId="23" fillId="18" fontId="36" numFmtId="0" xfId="0" applyAlignment="1" applyBorder="1" applyFont="1">
      <alignment horizontal="center" readingOrder="0" shrinkToFit="0" vertical="top" wrapText="0"/>
    </xf>
    <xf borderId="24" fillId="18" fontId="36" numFmtId="0" xfId="0" applyAlignment="1" applyBorder="1" applyFont="1">
      <alignment horizontal="center" readingOrder="0" shrinkToFit="0" vertical="top" wrapText="0"/>
    </xf>
    <xf borderId="25" fillId="18" fontId="36" numFmtId="0" xfId="0" applyAlignment="1" applyBorder="1" applyFont="1">
      <alignment horizontal="center" readingOrder="0" shrinkToFit="0" vertical="top" wrapText="0"/>
    </xf>
    <xf borderId="26" fillId="0" fontId="46" numFmtId="0" xfId="0" applyAlignment="1" applyBorder="1" applyFont="1">
      <alignment horizontal="left" readingOrder="0" shrinkToFit="0" vertical="center" wrapText="0"/>
    </xf>
    <xf borderId="0" fillId="0" fontId="95" numFmtId="0" xfId="0" applyAlignment="1" applyFont="1">
      <alignment horizontal="left" readingOrder="0" vertical="center"/>
    </xf>
    <xf borderId="27" fillId="0" fontId="20" numFmtId="0" xfId="0" applyAlignment="1" applyBorder="1" applyFont="1">
      <alignment shrinkToFit="0" vertical="center" wrapText="1"/>
    </xf>
    <xf borderId="26" fillId="18" fontId="36" numFmtId="0" xfId="0" applyAlignment="1" applyBorder="1" applyFont="1">
      <alignment horizontal="left" readingOrder="0" shrinkToFit="0" vertical="top" wrapText="0"/>
    </xf>
    <xf borderId="0" fillId="18" fontId="36" numFmtId="0" xfId="0" applyAlignment="1" applyFont="1">
      <alignment horizontal="center" readingOrder="0" shrinkToFit="0" vertical="top" wrapText="0"/>
    </xf>
    <xf borderId="27" fillId="18" fontId="36" numFmtId="0" xfId="0" applyAlignment="1" applyBorder="1" applyFont="1">
      <alignment horizontal="center" readingOrder="0" shrinkToFit="0" vertical="top" wrapText="0"/>
    </xf>
    <xf borderId="26" fillId="24" fontId="46" numFmtId="0" xfId="0" applyAlignment="1" applyBorder="1" applyFont="1">
      <alignment horizontal="center" readingOrder="0" shrinkToFit="0" vertical="center" wrapText="0"/>
    </xf>
    <xf borderId="28" fillId="0" fontId="20" numFmtId="0" xfId="0" applyAlignment="1" applyBorder="1" applyFont="1">
      <alignment shrinkToFit="0" vertical="center" wrapText="1"/>
    </xf>
    <xf borderId="26" fillId="5" fontId="46" numFmtId="0" xfId="0" applyAlignment="1" applyBorder="1" applyFont="1">
      <alignment horizontal="center" readingOrder="0" shrinkToFit="0" vertical="center" wrapText="0"/>
    </xf>
    <xf borderId="27" fillId="0" fontId="9" numFmtId="0" xfId="0" applyAlignment="1" applyBorder="1" applyFont="1">
      <alignment readingOrder="0"/>
    </xf>
    <xf borderId="26" fillId="26" fontId="96" numFmtId="0" xfId="0" applyAlignment="1" applyBorder="1" applyFill="1" applyFont="1">
      <alignment horizontal="center"/>
    </xf>
    <xf borderId="0" fillId="0" fontId="96" numFmtId="0" xfId="0" applyFont="1"/>
    <xf borderId="0" fillId="0" fontId="97" numFmtId="0" xfId="0" applyFont="1"/>
    <xf borderId="0" fillId="0" fontId="98" numFmtId="0" xfId="0" applyFont="1"/>
    <xf borderId="26" fillId="8" fontId="96" numFmtId="0" xfId="0" applyAlignment="1" applyBorder="1" applyFont="1">
      <alignment horizontal="center"/>
    </xf>
    <xf borderId="0" fillId="27" fontId="20" numFmtId="0" xfId="0" applyAlignment="1" applyFill="1" applyFont="1">
      <alignment shrinkToFit="0" vertical="center" wrapText="1"/>
    </xf>
    <xf borderId="0" fillId="27" fontId="9" numFmtId="0" xfId="0" applyAlignment="1" applyFont="1">
      <alignment readingOrder="0"/>
    </xf>
    <xf borderId="27" fillId="27" fontId="9" numFmtId="0" xfId="0" applyAlignment="1" applyBorder="1" applyFont="1">
      <alignment readingOrder="0"/>
    </xf>
    <xf borderId="0" fillId="27" fontId="9" numFmtId="0" xfId="0" applyFont="1"/>
    <xf borderId="0" fillId="0" fontId="99" numFmtId="0" xfId="0" applyAlignment="1" applyFont="1">
      <alignment readingOrder="0"/>
    </xf>
    <xf borderId="14" fillId="5" fontId="46" numFmtId="0" xfId="0" applyAlignment="1" applyBorder="1" applyFont="1">
      <alignment horizontal="center" readingOrder="0" shrinkToFit="0" vertical="center" wrapText="0"/>
    </xf>
    <xf borderId="20" fillId="0" fontId="46" numFmtId="0" xfId="0" applyAlignment="1" applyBorder="1" applyFont="1">
      <alignment horizontal="left" readingOrder="0" shrinkToFit="0" vertical="center" wrapText="0"/>
    </xf>
    <xf borderId="20" fillId="0" fontId="100" numFmtId="0" xfId="0" applyAlignment="1" applyBorder="1" applyFont="1">
      <alignment horizontal="left" readingOrder="0" vertical="center"/>
    </xf>
    <xf borderId="20" fillId="0" fontId="101" numFmtId="0" xfId="0" applyAlignment="1" applyBorder="1" applyFont="1">
      <alignment readingOrder="0" vertical="center"/>
    </xf>
    <xf borderId="29" fillId="0" fontId="20" numFmtId="0" xfId="0" applyAlignment="1" applyBorder="1" applyFont="1">
      <alignment shrinkToFit="0" vertical="center" wrapText="1"/>
    </xf>
    <xf borderId="0" fillId="0" fontId="26" numFmtId="0" xfId="0" applyAlignment="1" applyFont="1">
      <alignment readingOrder="0"/>
    </xf>
    <xf borderId="0" fillId="0" fontId="102" numFmtId="0" xfId="0" applyAlignment="1" applyFont="1">
      <alignment readingOrder="0"/>
    </xf>
    <xf borderId="27" fillId="0" fontId="9" numFmtId="0" xfId="0" applyBorder="1" applyFont="1"/>
    <xf borderId="14" fillId="8" fontId="96" numFmtId="0" xfId="0" applyAlignment="1" applyBorder="1" applyFont="1">
      <alignment horizontal="center"/>
    </xf>
    <xf borderId="20" fillId="0" fontId="96" numFmtId="0" xfId="0" applyBorder="1" applyFont="1"/>
    <xf borderId="20" fillId="0" fontId="103" numFmtId="0" xfId="0" applyBorder="1" applyFont="1"/>
    <xf borderId="20" fillId="0" fontId="104" numFmtId="0" xfId="0" applyBorder="1" applyFont="1"/>
    <xf borderId="20" fillId="0" fontId="9" numFmtId="0" xfId="0" applyAlignment="1" applyBorder="1" applyFont="1">
      <alignment readingOrder="0"/>
    </xf>
    <xf borderId="15" fillId="0" fontId="9" numFmtId="0" xfId="0" applyBorder="1" applyFont="1"/>
    <xf borderId="0" fillId="2" fontId="96" numFmtId="0" xfId="0" applyAlignment="1" applyFont="1">
      <alignment horizontal="center"/>
    </xf>
    <xf borderId="0" fillId="0" fontId="105" numFmtId="0" xfId="0" applyFont="1"/>
    <xf borderId="0" fillId="0" fontId="106" numFmtId="0" xfId="0" applyFont="1"/>
    <xf borderId="0" fillId="0" fontId="34" numFmtId="0" xfId="0" applyAlignment="1" applyFont="1">
      <alignment shrinkToFit="0" vertical="center" wrapText="0"/>
    </xf>
    <xf borderId="0" fillId="0" fontId="89" numFmtId="0" xfId="0" applyAlignment="1" applyFont="1">
      <alignment horizontal="center" readingOrder="0" shrinkToFit="0" vertical="center" wrapText="0"/>
    </xf>
    <xf borderId="0" fillId="0" fontId="90" numFmtId="0" xfId="0" applyAlignment="1" applyFont="1">
      <alignment readingOrder="0" vertical="center"/>
    </xf>
    <xf borderId="0" fillId="13" fontId="39" numFmtId="0" xfId="0" applyAlignment="1" applyFont="1">
      <alignment horizontal="center" readingOrder="0" shrinkToFit="0" vertical="center" wrapText="0"/>
    </xf>
    <xf borderId="0" fillId="14" fontId="36" numFmtId="0" xfId="0" applyAlignment="1" applyFont="1">
      <alignment horizontal="center" readingOrder="0" shrinkToFit="0" vertical="center" wrapText="0"/>
    </xf>
    <xf borderId="0" fillId="0" fontId="20" numFmtId="0" xfId="0" applyAlignment="1" applyFont="1">
      <alignment horizontal="left" readingOrder="0" vertical="center"/>
    </xf>
    <xf borderId="0" fillId="0" fontId="107" numFmtId="0" xfId="0" applyAlignment="1" applyFont="1">
      <alignment horizontal="left" readingOrder="0" vertical="bottom"/>
    </xf>
    <xf borderId="0" fillId="0" fontId="9" numFmtId="0" xfId="0" applyFont="1"/>
    <xf borderId="0" fillId="0" fontId="108" numFmtId="0" xfId="0" applyAlignment="1" applyFont="1">
      <alignment horizontal="left" readingOrder="0" vertical="bottom"/>
    </xf>
    <xf borderId="0" fillId="28" fontId="11" numFmtId="0" xfId="0" applyAlignment="1" applyFill="1" applyFont="1">
      <alignment readingOrder="0" vertical="center"/>
    </xf>
    <xf borderId="0" fillId="28" fontId="11" numFmtId="0" xfId="0" applyAlignment="1" applyFont="1">
      <alignment shrinkToFit="0" vertical="center" wrapText="1"/>
    </xf>
    <xf borderId="0" fillId="28" fontId="109" numFmtId="0" xfId="0" applyAlignment="1" applyFont="1">
      <alignment readingOrder="0" vertical="center"/>
    </xf>
    <xf borderId="0" fillId="2" fontId="9" numFmtId="0" xfId="0" applyFont="1"/>
    <xf borderId="0" fillId="9" fontId="110" numFmtId="0" xfId="0" applyAlignment="1" applyFont="1">
      <alignment horizontal="center" readingOrder="0" vertical="center"/>
    </xf>
    <xf borderId="0" fillId="2" fontId="110" numFmtId="0" xfId="0" applyAlignment="1" applyFont="1">
      <alignment horizontal="center" readingOrder="0" vertical="center"/>
    </xf>
    <xf borderId="0" fillId="29" fontId="77" numFmtId="0" xfId="0" applyAlignment="1" applyFill="1" applyFont="1">
      <alignment horizontal="center" readingOrder="0" vertical="bottom"/>
    </xf>
    <xf borderId="0" fillId="30" fontId="77" numFmtId="0" xfId="0" applyAlignment="1" applyFill="1" applyFont="1">
      <alignment horizontal="center" vertical="bottom"/>
    </xf>
    <xf borderId="0" fillId="31" fontId="77" numFmtId="0" xfId="0" applyAlignment="1" applyFill="1" applyFont="1">
      <alignment horizontal="center" vertical="bottom"/>
    </xf>
    <xf borderId="0" fillId="8" fontId="77" numFmtId="0" xfId="0" applyAlignment="1" applyFont="1">
      <alignment horizontal="center" vertical="bottom"/>
    </xf>
    <xf borderId="0" fillId="2" fontId="77" numFmtId="0" xfId="0" applyAlignment="1" applyFont="1">
      <alignment horizontal="center" vertical="bottom"/>
    </xf>
    <xf borderId="0" fillId="0" fontId="9" numFmtId="0" xfId="0" applyAlignment="1" applyFont="1">
      <alignment horizontal="center" readingOrder="0"/>
    </xf>
    <xf borderId="0" fillId="0" fontId="9" numFmtId="0" xfId="0" applyAlignment="1" applyFont="1">
      <alignment horizontal="left" readingOrder="0"/>
    </xf>
    <xf borderId="0" fillId="2" fontId="9" numFmtId="0" xfId="0" applyAlignment="1" applyFont="1">
      <alignment horizontal="left" readingOrder="0"/>
    </xf>
    <xf borderId="0" fillId="2" fontId="9" numFmtId="0" xfId="0" applyAlignment="1" applyFont="1">
      <alignment horizontal="center" readingOrder="0"/>
    </xf>
  </cellXfs>
  <cellStyles count="1">
    <cellStyle xfId="0" name="Normal" builtinId="0"/>
  </cellStyles>
  <dxfs count="8">
    <dxf>
      <font/>
      <fill>
        <patternFill patternType="solid">
          <fgColor rgb="FFFCE8B2"/>
          <bgColor rgb="FFFCE8B2"/>
        </patternFill>
      </fill>
      <border/>
    </dxf>
    <dxf>
      <font/>
      <fill>
        <patternFill patternType="solid">
          <fgColor rgb="FFCFE2F3"/>
          <bgColor rgb="FFCFE2F3"/>
        </patternFill>
      </fill>
      <border/>
    </dxf>
    <dxf>
      <font/>
      <fill>
        <patternFill patternType="solid">
          <fgColor rgb="FFD9D2E9"/>
          <bgColor rgb="FFD9D2E9"/>
        </patternFill>
      </fill>
      <border/>
    </dxf>
    <dxf>
      <font/>
      <fill>
        <patternFill patternType="solid">
          <fgColor rgb="FFB7E1CD"/>
          <bgColor rgb="FFB7E1CD"/>
        </patternFill>
      </fill>
      <border/>
    </dxf>
    <dxf>
      <font/>
      <fill>
        <patternFill patternType="solid">
          <fgColor rgb="FFFFF2CC"/>
          <bgColor rgb="FFFFF2CC"/>
        </patternFill>
      </fill>
      <border/>
    </dxf>
    <dxf>
      <font/>
      <fill>
        <patternFill patternType="solid">
          <fgColor rgb="FFEAD1DC"/>
          <bgColor rgb="FFEAD1DC"/>
        </patternFill>
      </fill>
      <border/>
    </dxf>
    <dxf>
      <font>
        <color rgb="FFFF0000"/>
      </font>
      <fill>
        <patternFill patternType="solid">
          <fgColor rgb="FFF4CCCC"/>
          <bgColor rgb="FFF4CCCC"/>
        </patternFill>
      </fill>
      <border/>
    </dxf>
    <dxf>
      <font/>
      <fill>
        <patternFill patternType="solid">
          <fgColor rgb="FF9FC5E8"/>
          <bgColor rgb="FF9FC5E8"/>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542925</xdr:colOff>
      <xdr:row>18</xdr:row>
      <xdr:rowOff>9525</xdr:rowOff>
    </xdr:from>
    <xdr:ext cx="7038975" cy="3000375"/>
    <xdr:pic>
      <xdr:nvPicPr>
        <xdr:cNvPr id="0" name="image2.png" title="이미지"/>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285750</xdr:colOff>
      <xdr:row>17</xdr:row>
      <xdr:rowOff>47625</xdr:rowOff>
    </xdr:from>
    <xdr:ext cx="6096000" cy="3000375"/>
    <xdr:pic>
      <xdr:nvPicPr>
        <xdr:cNvPr id="0" name="image1.png" title="이미지"/>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drive.google.com/drive/folders/1EPCMzKeQ1p5afWfB56Bky7M0lX8Kq4F4?usp=sharing" TargetMode="External"/><Relationship Id="rId10" Type="http://schemas.openxmlformats.org/officeDocument/2006/relationships/hyperlink" Target="https://drive.google.com/drive/folders/1vM43MncHwo9200THODLnfIP4plOuaVmc?usp=sharing" TargetMode="External"/><Relationship Id="rId13" Type="http://schemas.openxmlformats.org/officeDocument/2006/relationships/hyperlink" Target="https://docs.google.com/presentation/d/13e3kQZuWXITRqZdGCiNdjIXO8y0X8RwfcgYRJm6oX4I/edit" TargetMode="External"/><Relationship Id="rId12" Type="http://schemas.openxmlformats.org/officeDocument/2006/relationships/hyperlink" Target="https://drive.google.com/drive/folders/1Mi3ky5MNCa-3zIQ-Pj31Jdl69PcLEV6P?usp=sharing" TargetMode="External"/><Relationship Id="rId1" Type="http://schemas.openxmlformats.org/officeDocument/2006/relationships/hyperlink" Target="https://drive.google.com/drive/folders/1jTskPTyPS6wx1xCP9r5esjmU5EbFPlxu?usp=sharing" TargetMode="External"/><Relationship Id="rId2" Type="http://schemas.openxmlformats.org/officeDocument/2006/relationships/hyperlink" Target="https://drive.google.com/drive/folders/18fvvlDtJCoYe1U8RGmV3MEZPFm7-tuZG?usp=sharing" TargetMode="External"/><Relationship Id="rId3" Type="http://schemas.openxmlformats.org/officeDocument/2006/relationships/hyperlink" Target="https://drive.google.com/drive/folders/1bRhcABhR5KFrcbI6-SrLx4wJrBBcDcCS?usp=sharing" TargetMode="External"/><Relationship Id="rId4" Type="http://schemas.openxmlformats.org/officeDocument/2006/relationships/hyperlink" Target="https://drive.google.com/drive/folders/1D7X8pYtjDp6tpd-Xv5k5DJL6SOX5Khi2?usp=sharing" TargetMode="External"/><Relationship Id="rId9" Type="http://schemas.openxmlformats.org/officeDocument/2006/relationships/hyperlink" Target="https://drive.google.com/drive/folders/1-Eoudo_ukQsyzgY-cTIpIFYv9OJo6Dn-?usp=sharing" TargetMode="External"/><Relationship Id="rId14" Type="http://schemas.openxmlformats.org/officeDocument/2006/relationships/drawing" Target="../drawings/drawing1.xml"/><Relationship Id="rId5" Type="http://schemas.openxmlformats.org/officeDocument/2006/relationships/hyperlink" Target="https://drive.google.com/drive/folders/10lMKOSBtL_Dn_CxOPjw1UlbImde0fOnl?usp=sharing" TargetMode="External"/><Relationship Id="rId6" Type="http://schemas.openxmlformats.org/officeDocument/2006/relationships/hyperlink" Target="https://drive.google.com/drive/folders/1F7YAQxYNd3Atw-HoXYGHsN1sWTqCgYQQ?usp=sharing" TargetMode="External"/><Relationship Id="rId7" Type="http://schemas.openxmlformats.org/officeDocument/2006/relationships/hyperlink" Target="https://drive.google.com/drive/folders/1t_Ihh0OCHQaAQc8-2bIoJ1whHE5bXG2J?usp=sharing" TargetMode="External"/><Relationship Id="rId8" Type="http://schemas.openxmlformats.org/officeDocument/2006/relationships/hyperlink" Target="https://drive.google.com/drive/folders/1-8kVRNk6xRpOIKoXHbXP0o7RWmEzEL05?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1" Type="http://schemas.openxmlformats.org/officeDocument/2006/relationships/hyperlink" Target="https://drive.google.com/uc?export=view&amp;id=1bfBStfjjlbskSgCZggCfYYtLVxT-R5fL" TargetMode="External"/><Relationship Id="rId10" Type="http://schemas.openxmlformats.org/officeDocument/2006/relationships/hyperlink" Target="https://drive.google.com/uc?export=view&amp;id=1gR4fBXxAZfERAeHh43t47mqUOGy4-xxh" TargetMode="External"/><Relationship Id="rId13" Type="http://schemas.openxmlformats.org/officeDocument/2006/relationships/hyperlink" Target="https://drive.google.com/uc?export=view&amp;id=1WPs4XVBM5TrPerAMy2xj9gY89Vhh7cyy" TargetMode="External"/><Relationship Id="rId12" Type="http://schemas.openxmlformats.org/officeDocument/2006/relationships/hyperlink" Target="https://drive.google.com/uc?export=view&amp;id=1gT54a5QbtQIYhM5rX0ol3hMUB0fovAw8" TargetMode="External"/><Relationship Id="rId1" Type="http://schemas.openxmlformats.org/officeDocument/2006/relationships/hyperlink" Target="https://drive.google.com/uc?export=view&amp;id=1ub5TigIeu7CHZSv8gceRcV_nqqFPrpQg" TargetMode="External"/><Relationship Id="rId2" Type="http://schemas.openxmlformats.org/officeDocument/2006/relationships/hyperlink" Target="https://drive.google.com/uc?export=view&amp;id=119rCKCDlsd5AYg0lVKv-FJc8T5CdmEp7" TargetMode="External"/><Relationship Id="rId3" Type="http://schemas.openxmlformats.org/officeDocument/2006/relationships/hyperlink" Target="https://drive.google.com/uc?export=view&amp;id=1FDSaW7UrpuU09anQZTl9aHw6GkXmKzPb" TargetMode="External"/><Relationship Id="rId4" Type="http://schemas.openxmlformats.org/officeDocument/2006/relationships/hyperlink" Target="https://drive.google.com/uc?export=view&amp;id=19ZA06xLDL3VUeBCFYNAZppZBxwsqEV7i" TargetMode="External"/><Relationship Id="rId9" Type="http://schemas.openxmlformats.org/officeDocument/2006/relationships/hyperlink" Target="https://drive.google.com/uc?export=view&amp;id=1k6cYLwxNKbw_1lHg_qVlhsE-JNv5VAiq" TargetMode="External"/><Relationship Id="rId15" Type="http://schemas.openxmlformats.org/officeDocument/2006/relationships/hyperlink" Target="https://drive.google.com/uc?export=view&amp;id=1_-OyrrdcwgKB5U4lW32cVs7Tzu_J6GES" TargetMode="External"/><Relationship Id="rId14" Type="http://schemas.openxmlformats.org/officeDocument/2006/relationships/hyperlink" Target="https://drive.google.com/uc?export=view&amp;id=1mBfPXh4tgRAjVIoS7gAdsa0AqnqXdxcO" TargetMode="External"/><Relationship Id="rId17" Type="http://schemas.openxmlformats.org/officeDocument/2006/relationships/hyperlink" Target="https://drive.google.com/uc?export=view&amp;id=11TvrBsW_uOeFNd7_c0gXJEysaXbw44fd" TargetMode="External"/><Relationship Id="rId16" Type="http://schemas.openxmlformats.org/officeDocument/2006/relationships/hyperlink" Target="https://drive.google.com/uc?export=view&amp;id=147wPp-bvbSHobDtgbAaS0sRlUm-ZQqBR" TargetMode="External"/><Relationship Id="rId5" Type="http://schemas.openxmlformats.org/officeDocument/2006/relationships/hyperlink" Target="https://drive.google.com/uc?export=view&amp;id=1kCAtQY2Jf_N_Vrv-1uVfyAPe003UCULf" TargetMode="External"/><Relationship Id="rId19" Type="http://schemas.openxmlformats.org/officeDocument/2006/relationships/drawing" Target="../drawings/drawing5.xml"/><Relationship Id="rId6" Type="http://schemas.openxmlformats.org/officeDocument/2006/relationships/hyperlink" Target="https://drive.google.com/uc?export=view&amp;id=1QcZuTZwBucqlRyb4SxQ9y3OpUvBaVqeX" TargetMode="External"/><Relationship Id="rId18" Type="http://schemas.openxmlformats.org/officeDocument/2006/relationships/hyperlink" Target="https://drive.google.com/uc?export=view&amp;id=1t4NQBtrtMJ0wPTwH8UzzNFcx0G38qdqy" TargetMode="External"/><Relationship Id="rId7" Type="http://schemas.openxmlformats.org/officeDocument/2006/relationships/hyperlink" Target="https://drive.google.com/uc?export=view&amp;id=1hYWhL121xUmbrv_f82vhJJ9q707Kk-cq" TargetMode="External"/><Relationship Id="rId8" Type="http://schemas.openxmlformats.org/officeDocument/2006/relationships/hyperlink" Target="https://drive.google.com/uc?export=view&amp;id=1U_it7uldSmFiMp-HhG54ek_-oYHr5JvK"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drive.google.com/uc?export=view&amp;id=1qOZGpdnGpuqJ7SusUewnuyAG9mv434fX" TargetMode="External"/><Relationship Id="rId42" Type="http://schemas.openxmlformats.org/officeDocument/2006/relationships/hyperlink" Target="https://drive.google.com/uc?export=view&amp;id=1OqzWOlWVAEWOZNY1C_CAy9X-F91tlFYf" TargetMode="External"/><Relationship Id="rId41" Type="http://schemas.openxmlformats.org/officeDocument/2006/relationships/hyperlink" Target="https://drive.google.com/uc?export=view&amp;id=1wb7uHyiXoeMsvLzn_bCr8Z1wKUJKboLN" TargetMode="External"/><Relationship Id="rId44" Type="http://schemas.openxmlformats.org/officeDocument/2006/relationships/hyperlink" Target="https://drive.google.com/uc?export=view&amp;id=1TFKgzTavfhfQiKYpdrid3Hkz1GPVq3lZ" TargetMode="External"/><Relationship Id="rId43" Type="http://schemas.openxmlformats.org/officeDocument/2006/relationships/hyperlink" Target="https://drive.google.com/uc?export=view&amp;id=1_xRf9oDGlGgaimHUUqbhvckWsjUmkk-H" TargetMode="External"/><Relationship Id="rId46" Type="http://schemas.openxmlformats.org/officeDocument/2006/relationships/hyperlink" Target="https://drive.google.com/uc?export=view&amp;id=1RxPQZMn8VWh2-94vKsrUUOAcrh0xQfVR" TargetMode="External"/><Relationship Id="rId45" Type="http://schemas.openxmlformats.org/officeDocument/2006/relationships/hyperlink" Target="https://drive.google.com/uc?export=view&amp;id=1I2oFsB3cIqIEyRXyvjV4yJzeHkY5-GPv" TargetMode="External"/><Relationship Id="rId107" Type="http://schemas.openxmlformats.org/officeDocument/2006/relationships/hyperlink" Target="https://drive.google.com/uc?export=view&amp;id=1sOaHaOwkxQMNO--2GyeC-d76XrWMINnQ" TargetMode="External"/><Relationship Id="rId106" Type="http://schemas.openxmlformats.org/officeDocument/2006/relationships/hyperlink" Target="https://drive.google.com/uc?export=view&amp;id=1N-RGGQ9e1VIbSxmqj54NXfis0r-3YPTY" TargetMode="External"/><Relationship Id="rId105" Type="http://schemas.openxmlformats.org/officeDocument/2006/relationships/hyperlink" Target="https://drive.google.com/uc?export=view&amp;id=1drvWFBt_ws139T4Y0GQvCAiczNuYVDDK" TargetMode="External"/><Relationship Id="rId104" Type="http://schemas.openxmlformats.org/officeDocument/2006/relationships/hyperlink" Target="https://drive.google.com/uc?export=view&amp;id=13gwUIx5NK4dTRRDJNm9gC4rwbWRqRn_v" TargetMode="External"/><Relationship Id="rId109" Type="http://schemas.openxmlformats.org/officeDocument/2006/relationships/hyperlink" Target="https://drive.google.com/uc?export=view&amp;id=1nKcCelhy9S1YoG9SOGaIviT1ArqTvtEe" TargetMode="External"/><Relationship Id="rId108" Type="http://schemas.openxmlformats.org/officeDocument/2006/relationships/hyperlink" Target="https://drive.google.com/uc?export=view&amp;id=1Ee6BL8P5TQrPqYI-GLZhKa-1WgRGuNQn" TargetMode="External"/><Relationship Id="rId48" Type="http://schemas.openxmlformats.org/officeDocument/2006/relationships/hyperlink" Target="https://drive.google.com/uc?export=view&amp;id=1yDqoi7fOuRApbe2tbw4bd58MsWXm4UiI" TargetMode="External"/><Relationship Id="rId47" Type="http://schemas.openxmlformats.org/officeDocument/2006/relationships/hyperlink" Target="https://drive.google.com/uc?export=view&amp;id=1Z1JekHaRdOQn8AmkfOAJuLO5FsTr07-s" TargetMode="External"/><Relationship Id="rId49" Type="http://schemas.openxmlformats.org/officeDocument/2006/relationships/hyperlink" Target="https://drive.google.com/uc?export=view&amp;id=1T2Q7AUmEXJ3G4S0M0BcaojHOpjno7cnZ" TargetMode="External"/><Relationship Id="rId103" Type="http://schemas.openxmlformats.org/officeDocument/2006/relationships/hyperlink" Target="https://drive.google.com/uc?export=view&amp;id=1ggyTCPTYblhLK1YEWQW7kz2wThzyurlu" TargetMode="External"/><Relationship Id="rId102" Type="http://schemas.openxmlformats.org/officeDocument/2006/relationships/hyperlink" Target="https://drive.google.com/uc?export=view&amp;id=17c8eXtku6QvhX24KvSfz-7XKvIwdlVlJ" TargetMode="External"/><Relationship Id="rId101" Type="http://schemas.openxmlformats.org/officeDocument/2006/relationships/hyperlink" Target="https://drive.google.com/uc?export=view&amp;id=19z5MrQTkq4Age5kkMDHKj2lWoRAsdJC_" TargetMode="External"/><Relationship Id="rId100" Type="http://schemas.openxmlformats.org/officeDocument/2006/relationships/hyperlink" Target="https://drive.google.com/uc?export=view&amp;id=1e8GCmCM2N1uoMEszcAwufeL0-Nv4crkR" TargetMode="External"/><Relationship Id="rId31" Type="http://schemas.openxmlformats.org/officeDocument/2006/relationships/hyperlink" Target="https://drive.google.com/uc?export=view&amp;id=1OEhiTAlvHDR-5khWFvjBiS48roM7gj6f" TargetMode="External"/><Relationship Id="rId30" Type="http://schemas.openxmlformats.org/officeDocument/2006/relationships/hyperlink" Target="https://drive.google.com/uc?export=view&amp;id=1wDOCit3ap9AGewQDaQOs8Y_n0YRK8jK7" TargetMode="External"/><Relationship Id="rId33" Type="http://schemas.openxmlformats.org/officeDocument/2006/relationships/hyperlink" Target="https://drive.google.com/uc?export=view&amp;id=1lvmffTLaxyYEt1VYrnMUjds8mQrUUOaD" TargetMode="External"/><Relationship Id="rId32" Type="http://schemas.openxmlformats.org/officeDocument/2006/relationships/hyperlink" Target="https://drive.google.com/uc?export=view&amp;id=1DHm2A9AFSV2jmbyhHvPDSrdQ3nFgZSEM" TargetMode="External"/><Relationship Id="rId182" Type="http://schemas.openxmlformats.org/officeDocument/2006/relationships/vmlDrawing" Target="../drawings/vmlDrawing2.vml"/><Relationship Id="rId35" Type="http://schemas.openxmlformats.org/officeDocument/2006/relationships/hyperlink" Target="https://drive.google.com/uc?export=view&amp;id=1J6LgCiMI0Aqs6_z6NcgF0yDOsGs7MIkN" TargetMode="External"/><Relationship Id="rId181" Type="http://schemas.openxmlformats.org/officeDocument/2006/relationships/drawing" Target="../drawings/drawing6.xml"/><Relationship Id="rId34" Type="http://schemas.openxmlformats.org/officeDocument/2006/relationships/hyperlink" Target="https://drive.google.com/uc?export=view&amp;id=1DHZbYBqrHWO3WJjaE5ksCVI-0uBDeAM_" TargetMode="External"/><Relationship Id="rId180" Type="http://schemas.openxmlformats.org/officeDocument/2006/relationships/hyperlink" Target="https://drive.google.com/uc?export=view&amp;id=1i2LdryImpr1_d7IZI7CLvgGLf6Ny6FQS" TargetMode="External"/><Relationship Id="rId37" Type="http://schemas.openxmlformats.org/officeDocument/2006/relationships/hyperlink" Target="https://drive.google.com/uc?export=view&amp;id=1F6je-q-EkJKgVPVyblUOiSxRz0LWIKaP" TargetMode="External"/><Relationship Id="rId176" Type="http://schemas.openxmlformats.org/officeDocument/2006/relationships/hyperlink" Target="https://drive.google.com/uc?export=view&amp;id=1HFLYmeUWjggU-Kwdlc0smvDKAldGUiIv" TargetMode="External"/><Relationship Id="rId36" Type="http://schemas.openxmlformats.org/officeDocument/2006/relationships/hyperlink" Target="https://drive.google.com/uc?export=view&amp;id=1O0T1-WAHNKlNMtGP2Scv6jJiAod7fFtv" TargetMode="External"/><Relationship Id="rId175" Type="http://schemas.openxmlformats.org/officeDocument/2006/relationships/hyperlink" Target="https://drive.google.com/uc?export=view&amp;id=19ZA06xLDL3VUeBCFYNAZppZBxwsqEV7i" TargetMode="External"/><Relationship Id="rId39" Type="http://schemas.openxmlformats.org/officeDocument/2006/relationships/hyperlink" Target="https://drive.google.com/uc?export=view&amp;id=1vJCF_KiQeMumAPHnsviFNa7rdGnepwTt" TargetMode="External"/><Relationship Id="rId174" Type="http://schemas.openxmlformats.org/officeDocument/2006/relationships/hyperlink" Target="https://drive.google.com/uc?export=view&amp;id=1pFNFibzcVo1NlRT6ynfEfEpT2sTVlUKG" TargetMode="External"/><Relationship Id="rId38" Type="http://schemas.openxmlformats.org/officeDocument/2006/relationships/hyperlink" Target="https://drive.google.com/uc?export=view&amp;id=100-yewCaxT9-j2UsgpnLCyaPejeTdQyO" TargetMode="External"/><Relationship Id="rId173" Type="http://schemas.openxmlformats.org/officeDocument/2006/relationships/hyperlink" Target="https://drive.google.com/uc?export=view&amp;id=1TVJE7lwQtADNBxHa0v63PUgoER0CoyQp" TargetMode="External"/><Relationship Id="rId179" Type="http://schemas.openxmlformats.org/officeDocument/2006/relationships/hyperlink" Target="https://drive.google.com/uc?export=view&amp;id=1ZsGJs83en5MX24ysrfMn1uLESYN4lbvg" TargetMode="External"/><Relationship Id="rId178" Type="http://schemas.openxmlformats.org/officeDocument/2006/relationships/hyperlink" Target="https://drive.google.com/uc?export=view&amp;id=1hl5Xoo0u4eo_KdE5qf7gOT9gEQGRf6Ef" TargetMode="External"/><Relationship Id="rId177" Type="http://schemas.openxmlformats.org/officeDocument/2006/relationships/hyperlink" Target="https://drive.google.com/uc?export=view&amp;id=1C1mSh-lcxyTDnW85LgnCNADL5pNj9eWo" TargetMode="External"/><Relationship Id="rId20" Type="http://schemas.openxmlformats.org/officeDocument/2006/relationships/hyperlink" Target="https://drive.google.com/uc?export=view&amp;id=17ZrV57sVUhtEnmxoAZy8RXDoN-nK1NLG" TargetMode="External"/><Relationship Id="rId22" Type="http://schemas.openxmlformats.org/officeDocument/2006/relationships/hyperlink" Target="https://drive.google.com/uc?export=view&amp;id=1EnUrwTNvP7G5RzCxsMp3mZ2joR-IGhLB" TargetMode="External"/><Relationship Id="rId21" Type="http://schemas.openxmlformats.org/officeDocument/2006/relationships/hyperlink" Target="https://drive.google.com/uc?export=view&amp;id=1CQI7zgQAF9GuY2hG3QndKSOey5fa-knT" TargetMode="External"/><Relationship Id="rId24" Type="http://schemas.openxmlformats.org/officeDocument/2006/relationships/hyperlink" Target="https://drive.google.com/uc?export=view&amp;id=1BEdLvSPDCuh9Q80KwtIJPjWoqZkxzEV5" TargetMode="External"/><Relationship Id="rId23" Type="http://schemas.openxmlformats.org/officeDocument/2006/relationships/hyperlink" Target="https://drive.google.com/uc?export=view&amp;id=1bvVrp1DP4P14vDQJaTvyVuHYa97Y5RWW" TargetMode="External"/><Relationship Id="rId129" Type="http://schemas.openxmlformats.org/officeDocument/2006/relationships/hyperlink" Target="https://drive.google.com/uc?export=view&amp;id=1IbvLjFZRHLmRJH1c0EsxAXsCkXbdCBEU" TargetMode="External"/><Relationship Id="rId128" Type="http://schemas.openxmlformats.org/officeDocument/2006/relationships/hyperlink" Target="https://drive.google.com/uc?export=view&amp;id=17c6pYNZxczCKkkHwvrl8n4Sdia4ZyVzS" TargetMode="External"/><Relationship Id="rId127" Type="http://schemas.openxmlformats.org/officeDocument/2006/relationships/hyperlink" Target="https://drive.google.com/uc?export=view&amp;id=1MsS17GdXo1YcRS6O1deIk_ymHiPMSW4P" TargetMode="External"/><Relationship Id="rId126" Type="http://schemas.openxmlformats.org/officeDocument/2006/relationships/hyperlink" Target="https://drive.google.com/uc?export=view&amp;id=17yr1yNCQM8dylAr3Y3INbIJ8ibiUCkmY" TargetMode="External"/><Relationship Id="rId26" Type="http://schemas.openxmlformats.org/officeDocument/2006/relationships/hyperlink" Target="https://drive.google.com/uc?export=view&amp;id=1dXuKlK0wr5J0V82kNRtrdXo-U17cgK0P" TargetMode="External"/><Relationship Id="rId121" Type="http://schemas.openxmlformats.org/officeDocument/2006/relationships/hyperlink" Target="https://drive.google.com/uc?export=view&amp;id=1h12bJFtffM7qZ1OzlNsqjhtd111QkiGH" TargetMode="External"/><Relationship Id="rId25" Type="http://schemas.openxmlformats.org/officeDocument/2006/relationships/hyperlink" Target="https://drive.google.com/uc?export=view&amp;id=1egCll8S_9U6RDjxvWDtJFGWuFOHF1bfe" TargetMode="External"/><Relationship Id="rId120" Type="http://schemas.openxmlformats.org/officeDocument/2006/relationships/hyperlink" Target="https://drive.google.com/uc?export=view&amp;id=1z1QrVNDM1eIwC2jPuJA4t-ivjuC9bXQu" TargetMode="External"/><Relationship Id="rId28" Type="http://schemas.openxmlformats.org/officeDocument/2006/relationships/hyperlink" Target="https://drive.google.com/uc?export=view&amp;id=1B5sP6Wq9FxE02vw_-a_e_nILbFY3D4QN" TargetMode="External"/><Relationship Id="rId27" Type="http://schemas.openxmlformats.org/officeDocument/2006/relationships/hyperlink" Target="https://drive.google.com/uc?export=view&amp;id=1IxvPVxg5dK-DEw62qZI0UUdXotdkT64T" TargetMode="External"/><Relationship Id="rId125" Type="http://schemas.openxmlformats.org/officeDocument/2006/relationships/hyperlink" Target="https://drive.google.com/uc?export=view&amp;id=1C4fnqNHV0FanKkYAqHntswnfzAOnG0P0" TargetMode="External"/><Relationship Id="rId29" Type="http://schemas.openxmlformats.org/officeDocument/2006/relationships/hyperlink" Target="https://drive.google.com/uc?export=view&amp;id=1bOQTOwtB_Qs-S939Fg6bMgzgXg27D4xv" TargetMode="External"/><Relationship Id="rId124" Type="http://schemas.openxmlformats.org/officeDocument/2006/relationships/hyperlink" Target="https://drive.google.com/uc?export=view&amp;id=19kqxSA5ErNWyeX-2Tv7P5fF5HL0FbqVP" TargetMode="External"/><Relationship Id="rId123" Type="http://schemas.openxmlformats.org/officeDocument/2006/relationships/hyperlink" Target="https://drive.google.com/uc?export=view&amp;id=1GYn80MIA5naBb5c4VikP2Ksegew8xqay" TargetMode="External"/><Relationship Id="rId122" Type="http://schemas.openxmlformats.org/officeDocument/2006/relationships/hyperlink" Target="https://drive.google.com/uc?export=view&amp;id=1mvFHknDsfxdsI2rgd62gTE--g7QKSk4o" TargetMode="External"/><Relationship Id="rId95" Type="http://schemas.openxmlformats.org/officeDocument/2006/relationships/hyperlink" Target="https://drive.google.com/uc?export=view&amp;id=1GSt4keFYR1a5xuMru0e4BUecmquNpQ5G" TargetMode="External"/><Relationship Id="rId94" Type="http://schemas.openxmlformats.org/officeDocument/2006/relationships/hyperlink" Target="https://drive.google.com/uc?export=view&amp;id=1FY6BMy-dADH2rjH29YktW8wHRv30MNh5" TargetMode="External"/><Relationship Id="rId97" Type="http://schemas.openxmlformats.org/officeDocument/2006/relationships/hyperlink" Target="https://drive.google.com/uc?export=view&amp;id=1rog9h9yCAJQr4_npFyxcOL783vUKu649" TargetMode="External"/><Relationship Id="rId96" Type="http://schemas.openxmlformats.org/officeDocument/2006/relationships/hyperlink" Target="https://drive.google.com/uc?export=view&amp;id=1xTQ6WAyT3QLjsGzGbZsx8M1i3Ib-EXZf" TargetMode="External"/><Relationship Id="rId11" Type="http://schemas.openxmlformats.org/officeDocument/2006/relationships/hyperlink" Target="https://drive.google.com/uc?export=view&amp;id=1TbvCQoRKHqhMufJXuBMuXmgLvoWXCz9k" TargetMode="External"/><Relationship Id="rId99" Type="http://schemas.openxmlformats.org/officeDocument/2006/relationships/hyperlink" Target="https://drive.google.com/uc?export=view&amp;id=1TsjuDIYMREpWwoDFJeVKP0ipuuV3ZlnK" TargetMode="External"/><Relationship Id="rId10" Type="http://schemas.openxmlformats.org/officeDocument/2006/relationships/hyperlink" Target="https://drive.google.com/uc?export=view&amp;id=1tQYyETGt8Dfmgxo4o13dw4nh3vSG955I" TargetMode="External"/><Relationship Id="rId98" Type="http://schemas.openxmlformats.org/officeDocument/2006/relationships/hyperlink" Target="https://drive.google.com/uc?export=view&amp;id=1shw0A8Np0Iajc5E8TO0kNVtMsaS9wX6K" TargetMode="External"/><Relationship Id="rId13" Type="http://schemas.openxmlformats.org/officeDocument/2006/relationships/hyperlink" Target="https://drive.google.com/uc?export=view&amp;id=1RxcNpj3FXLlePlGyDIsTlxsyErjw_u_4" TargetMode="External"/><Relationship Id="rId12" Type="http://schemas.openxmlformats.org/officeDocument/2006/relationships/hyperlink" Target="https://drive.google.com/uc?export=view&amp;id=1vhvk8yZethS7XFIhR2IhnSOTbBYaJ_W3" TargetMode="External"/><Relationship Id="rId91" Type="http://schemas.openxmlformats.org/officeDocument/2006/relationships/hyperlink" Target="https://drive.google.com/uc?export=view&amp;id=1bBBL7c36BHGhKh8noUWZwSCIizEZY_lw" TargetMode="External"/><Relationship Id="rId90" Type="http://schemas.openxmlformats.org/officeDocument/2006/relationships/hyperlink" Target="https://drive.google.com/uc?export=view&amp;id=1ub5TigIeu7CHZSv8gceRcV_nqqFPrpQg" TargetMode="External"/><Relationship Id="rId93" Type="http://schemas.openxmlformats.org/officeDocument/2006/relationships/hyperlink" Target="https://drive.google.com/uc?export=view&amp;id=1mp648V9Omj6T03IkOJxCG4PA0ord0auZ" TargetMode="External"/><Relationship Id="rId92" Type="http://schemas.openxmlformats.org/officeDocument/2006/relationships/hyperlink" Target="https://drive.google.com/uc?export=view&amp;id=1ABW8KkKHriNpjQmdFRthPCklg_0SB5nu" TargetMode="External"/><Relationship Id="rId118" Type="http://schemas.openxmlformats.org/officeDocument/2006/relationships/hyperlink" Target="https://drive.google.com/uc?export=view&amp;id=1w3vpBUeiHzaEbShmWOAflQOxXQNYMU72" TargetMode="External"/><Relationship Id="rId117" Type="http://schemas.openxmlformats.org/officeDocument/2006/relationships/hyperlink" Target="https://drive.google.com/uc?export=view&amp;id=1ugbAHMdG3sHpRarNc_2t2-lTKpJmrFXp" TargetMode="External"/><Relationship Id="rId116" Type="http://schemas.openxmlformats.org/officeDocument/2006/relationships/hyperlink" Target="https://drive.google.com/uc?export=view&amp;id=1FDSaW7UrpuU09anQZTl9aHw6GkXmKzPb" TargetMode="External"/><Relationship Id="rId115" Type="http://schemas.openxmlformats.org/officeDocument/2006/relationships/hyperlink" Target="https://drive.google.com/uc?export=view&amp;id=119rCKCDlsd5AYg0lVKv-FJc8T5CdmEp7" TargetMode="External"/><Relationship Id="rId119" Type="http://schemas.openxmlformats.org/officeDocument/2006/relationships/hyperlink" Target="https://drive.google.com/uc?export=view&amp;id=1oseZNHtP4xJKH7W3BCx5_OGWfUjaQ7P-" TargetMode="External"/><Relationship Id="rId15" Type="http://schemas.openxmlformats.org/officeDocument/2006/relationships/hyperlink" Target="https://drive.google.com/uc?export=view&amp;id=1zTXBe68zlaPOxrYNjNHuFJuTi1Xrp6bs" TargetMode="External"/><Relationship Id="rId110" Type="http://schemas.openxmlformats.org/officeDocument/2006/relationships/hyperlink" Target="https://drive.google.com/uc?export=view&amp;id=1D3J-Y7TLJSzMFY6V7twRkFCGxs5YDCMy" TargetMode="External"/><Relationship Id="rId14" Type="http://schemas.openxmlformats.org/officeDocument/2006/relationships/hyperlink" Target="https://drive.google.com/uc?export=view&amp;id=1_aGs6QU-P3vC4LTrXs6AnQDfSZwni9vL" TargetMode="External"/><Relationship Id="rId17" Type="http://schemas.openxmlformats.org/officeDocument/2006/relationships/hyperlink" Target="https://drive.google.com/uc?export=view&amp;id=1t4rONheiYD_9txpMPdUEnYQjmh4qvjRg" TargetMode="External"/><Relationship Id="rId16" Type="http://schemas.openxmlformats.org/officeDocument/2006/relationships/hyperlink" Target="https://drive.google.com/uc?export=view&amp;id=1K5VuZsyXt7nkSa_BhQhx-aMNeuHYvy2s" TargetMode="External"/><Relationship Id="rId19" Type="http://schemas.openxmlformats.org/officeDocument/2006/relationships/hyperlink" Target="https://drive.google.com/uc?export=view&amp;id=1jKG0LbhF-nazK40xaWTlUOU5D-kHYmzL" TargetMode="External"/><Relationship Id="rId114" Type="http://schemas.openxmlformats.org/officeDocument/2006/relationships/hyperlink" Target="https://drive.google.com/uc?export=view&amp;id=1Wg3KyezHJ9tYCxu9-5QkkIyx3yypoitO" TargetMode="External"/><Relationship Id="rId18" Type="http://schemas.openxmlformats.org/officeDocument/2006/relationships/hyperlink" Target="https://drive.google.com/uc?export=view&amp;id=1Ibc63HNlR601_eEkYHnatzhBae3R8UPA" TargetMode="External"/><Relationship Id="rId113" Type="http://schemas.openxmlformats.org/officeDocument/2006/relationships/hyperlink" Target="https://drive.google.com/uc?export=view&amp;id=1SD8SFhBAuj4k0Q0uOuH19OQ8yFWCx1GZ" TargetMode="External"/><Relationship Id="rId112" Type="http://schemas.openxmlformats.org/officeDocument/2006/relationships/hyperlink" Target="https://drive.google.com/uc?export=view&amp;id=1IzKN1lLm52V3SXxkhCFbfQ5vQ3hU851s" TargetMode="External"/><Relationship Id="rId111" Type="http://schemas.openxmlformats.org/officeDocument/2006/relationships/hyperlink" Target="https://drive.google.com/uc?export=view&amp;id=1BK_Bz0CVdj5pXSD_p4GWUZ4vmyK4VXr2" TargetMode="External"/><Relationship Id="rId84" Type="http://schemas.openxmlformats.org/officeDocument/2006/relationships/hyperlink" Target="https://drive.google.com/uc?export=view&amp;id=1LzLDOVlJ1jrUmdplZN4vzmi516uOsIS0" TargetMode="External"/><Relationship Id="rId83" Type="http://schemas.openxmlformats.org/officeDocument/2006/relationships/hyperlink" Target="https://drive.google.com/uc?export=view&amp;id=1hRtrbDRcILix8zv0yRxLi2MQq7te62MN" TargetMode="External"/><Relationship Id="rId86" Type="http://schemas.openxmlformats.org/officeDocument/2006/relationships/hyperlink" Target="https://drive.google.com/uc?export=view&amp;id=1lLItxmVU9vcXBeqZ_-J6FxFiEFi3yVn3" TargetMode="External"/><Relationship Id="rId85" Type="http://schemas.openxmlformats.org/officeDocument/2006/relationships/hyperlink" Target="https://drive.google.com/uc?export=view&amp;id=1rGaHEBTWLFBVXi0K1E9hzMqXUO_HqoEh" TargetMode="External"/><Relationship Id="rId88" Type="http://schemas.openxmlformats.org/officeDocument/2006/relationships/hyperlink" Target="https://drive.google.com/uc?export=view&amp;id=1V4w1RC7ZcKJNpVv59gmVTLjGHEhF0uvi" TargetMode="External"/><Relationship Id="rId150" Type="http://schemas.openxmlformats.org/officeDocument/2006/relationships/hyperlink" Target="https://drive.google.com/uc?export=view&amp;id=122ua0xXXpAi_LcpTASD_5Wcm8wJe0zab" TargetMode="External"/><Relationship Id="rId87" Type="http://schemas.openxmlformats.org/officeDocument/2006/relationships/hyperlink" Target="https://drive.google.com/uc?export=view&amp;id=1LVNUZWTlGSSUnbUrK2SyNwlqcs7COXZH" TargetMode="External"/><Relationship Id="rId89" Type="http://schemas.openxmlformats.org/officeDocument/2006/relationships/hyperlink" Target="https://drive.google.com/uc?export=view&amp;id=1lrlAMQduuunXHf3Nw7TEtbxOB_kM4OTI" TargetMode="External"/><Relationship Id="rId80" Type="http://schemas.openxmlformats.org/officeDocument/2006/relationships/hyperlink" Target="https://drive.google.com/uc?export=view&amp;id=1eS3RuN4rWnrlWJGLj-83h0NtHUlFrOk2" TargetMode="External"/><Relationship Id="rId82" Type="http://schemas.openxmlformats.org/officeDocument/2006/relationships/hyperlink" Target="https://drive.google.com/uc?export=view&amp;id=1Ftj5OggfnjZMMfEQuiuSfULBCTIQ0i07" TargetMode="External"/><Relationship Id="rId81" Type="http://schemas.openxmlformats.org/officeDocument/2006/relationships/hyperlink" Target="https://drive.google.com/uc?export=view&amp;id=15ApDHG_dbFtkaix-ruRxn2Dd31pUSMw2" TargetMode="External"/><Relationship Id="rId1" Type="http://schemas.openxmlformats.org/officeDocument/2006/relationships/comments" Target="../comments2.xml"/><Relationship Id="rId2" Type="http://schemas.openxmlformats.org/officeDocument/2006/relationships/hyperlink" Target="https://drive.google.com/uc?export=view&amp;id=1oyEqB7rvrbWMnm0WwCpeIti7s3eV0SvW" TargetMode="External"/><Relationship Id="rId3" Type="http://schemas.openxmlformats.org/officeDocument/2006/relationships/hyperlink" Target="https://drive.google.com/uc?export=view&amp;id=1jwtrE6oMf6EBLtfT8FKkHQZyeF4yRDN8" TargetMode="External"/><Relationship Id="rId149" Type="http://schemas.openxmlformats.org/officeDocument/2006/relationships/hyperlink" Target="https://drive.google.com/uc?export=view&amp;id=17SaOb-OuH-ytNyqLyqAGeqemv02ljM0M" TargetMode="External"/><Relationship Id="rId4" Type="http://schemas.openxmlformats.org/officeDocument/2006/relationships/hyperlink" Target="https://drive.google.com/uc?export=view&amp;id=1GVKN0r0VjLja-xemnOrqLQPaEI7Dl5dl" TargetMode="External"/><Relationship Id="rId148" Type="http://schemas.openxmlformats.org/officeDocument/2006/relationships/hyperlink" Target="https://drive.google.com/uc?export=view&amp;id=1NvyVBZ9T8nMHqCiX1GID6Y9dovQ-Cnz6" TargetMode="External"/><Relationship Id="rId9" Type="http://schemas.openxmlformats.org/officeDocument/2006/relationships/hyperlink" Target="https://drive.google.com/uc?export=view&amp;id=11W3a8XBKmcFlBfa2tvc2ZlLIn1atTO5Z" TargetMode="External"/><Relationship Id="rId143" Type="http://schemas.openxmlformats.org/officeDocument/2006/relationships/hyperlink" Target="https://drive.google.com/uc?export=view&amp;id=1gAcvaxs_X2VUpdHghKLxucp0JVG569a0" TargetMode="External"/><Relationship Id="rId142" Type="http://schemas.openxmlformats.org/officeDocument/2006/relationships/hyperlink" Target="https://drive.google.com/uc?export=view&amp;id=12sdAuRN_oqc_SGtbgGS93POQJ1wHXRga" TargetMode="External"/><Relationship Id="rId141" Type="http://schemas.openxmlformats.org/officeDocument/2006/relationships/hyperlink" Target="https://drive.google.com/uc?export=view&amp;id=1uOF9iL51X8u6ONzv4Iut9ccjT9bXcM--" TargetMode="External"/><Relationship Id="rId140" Type="http://schemas.openxmlformats.org/officeDocument/2006/relationships/hyperlink" Target="https://drive.google.com/file/d/1soaYi6YZF2gfCOhBJC2iGIvWQ0Ngvd9q/view?usp=drive_link" TargetMode="External"/><Relationship Id="rId5" Type="http://schemas.openxmlformats.org/officeDocument/2006/relationships/hyperlink" Target="https://drive.google.com/uc?export=view&amp;id=1pm8I06prSj5wBis1mXt7pcFgZ4kks1v7" TargetMode="External"/><Relationship Id="rId147" Type="http://schemas.openxmlformats.org/officeDocument/2006/relationships/hyperlink" Target="https://drive.google.com/uc?export=view&amp;id=1gWtvuPxyDLtgXU6hOIrAlzmA7FBO2-PK" TargetMode="External"/><Relationship Id="rId6" Type="http://schemas.openxmlformats.org/officeDocument/2006/relationships/hyperlink" Target="https://drive.google.com/uc?export=view&amp;id=1ITeTNnRobUVOFipD63NAduEP2Qs9x8op" TargetMode="External"/><Relationship Id="rId146" Type="http://schemas.openxmlformats.org/officeDocument/2006/relationships/hyperlink" Target="https://drive.google.com/uc?export=view&amp;id=1ApnzhCUp5nu9jCGVI6ChJxLaXLj10j1p" TargetMode="External"/><Relationship Id="rId7" Type="http://schemas.openxmlformats.org/officeDocument/2006/relationships/hyperlink" Target="https://drive.google.com/uc?export=view&amp;id=1YvTISlILp_vQg15ZH0RNYa1bY3Pymrff" TargetMode="External"/><Relationship Id="rId145" Type="http://schemas.openxmlformats.org/officeDocument/2006/relationships/hyperlink" Target="https://drive.google.com/uc?export=view&amp;id=18ZzfNdeXYmXYjzJXXVOD5jQo_K4pupI6" TargetMode="External"/><Relationship Id="rId8" Type="http://schemas.openxmlformats.org/officeDocument/2006/relationships/hyperlink" Target="https://drive.google.com/uc?export=view&amp;id=1KMv3UThoVn4z-C5-90luGeQfPQMmpbIV" TargetMode="External"/><Relationship Id="rId144" Type="http://schemas.openxmlformats.org/officeDocument/2006/relationships/hyperlink" Target="https://drive.google.com/uc?export=view&amp;id=14XN-0HhegZFrevzJb-qmcdVq-ucNpTZ-" TargetMode="External"/><Relationship Id="rId73" Type="http://schemas.openxmlformats.org/officeDocument/2006/relationships/hyperlink" Target="https://drive.google.com/uc?export=view&amp;id=1uZU9-lg7lRAYAZtLUVau2R-xQ2ZgTQ0A" TargetMode="External"/><Relationship Id="rId72" Type="http://schemas.openxmlformats.org/officeDocument/2006/relationships/hyperlink" Target="https://drive.google.com/uc?export=view&amp;id=11ZZ3raI7Gp4MoR8HNoSM-0ho0QDll49w" TargetMode="External"/><Relationship Id="rId75" Type="http://schemas.openxmlformats.org/officeDocument/2006/relationships/hyperlink" Target="https://drive.google.com/uc?export=view&amp;id=1VbFwyI-JrBrs2C3IRuNLTezbwNRoFRos" TargetMode="External"/><Relationship Id="rId74" Type="http://schemas.openxmlformats.org/officeDocument/2006/relationships/hyperlink" Target="https://drive.google.com/uc?export=view&amp;id=1Ti3uIW1pV-h15e0Fg7wNO9YuOU9fOkWG" TargetMode="External"/><Relationship Id="rId77" Type="http://schemas.openxmlformats.org/officeDocument/2006/relationships/hyperlink" Target="https://drive.google.com/uc?export=view&amp;id=1peOgafQA-ZitDX7rFyzH2PAMEGa7a6o2" TargetMode="External"/><Relationship Id="rId76" Type="http://schemas.openxmlformats.org/officeDocument/2006/relationships/hyperlink" Target="https://drive.google.com/uc?export=view&amp;id=1QELQPYxIbcUkmKXocN5SqNUpL2QqW2rL" TargetMode="External"/><Relationship Id="rId79" Type="http://schemas.openxmlformats.org/officeDocument/2006/relationships/hyperlink" Target="https://drive.google.com/uc?export=view&amp;id=1vjA3WbiqH1iHfduZWMZkN0CO1yAVsuut" TargetMode="External"/><Relationship Id="rId78" Type="http://schemas.openxmlformats.org/officeDocument/2006/relationships/hyperlink" Target="https://drive.google.com/uc?export=view&amp;id=1IhU4mH49rv7usjc5-Hf3e1JhQeGXjbnN" TargetMode="External"/><Relationship Id="rId71" Type="http://schemas.openxmlformats.org/officeDocument/2006/relationships/hyperlink" Target="https://drive.google.com/uc?export=view&amp;id=1mFtxMw8TSlnz6cji61qw_LoDUVzk_gos" TargetMode="External"/><Relationship Id="rId70" Type="http://schemas.openxmlformats.org/officeDocument/2006/relationships/hyperlink" Target="https://drive.google.com/uc?export=view&amp;id=1HNR1y707sDo_HEoiaUX7iU3s2Ya1NI_Q" TargetMode="External"/><Relationship Id="rId139" Type="http://schemas.openxmlformats.org/officeDocument/2006/relationships/hyperlink" Target="https://drive.google.com/file/d/1bv6f9TwasLg3A-OOaybjMXXLa7RoyK0M/view?usp=drive_link" TargetMode="External"/><Relationship Id="rId138" Type="http://schemas.openxmlformats.org/officeDocument/2006/relationships/hyperlink" Target="https://drive.google.com/uc?export=view&amp;id=1pPTxmhA1N1yLHwzonTP-QbATZ_vM8iAh" TargetMode="External"/><Relationship Id="rId137" Type="http://schemas.openxmlformats.org/officeDocument/2006/relationships/hyperlink" Target="https://drive.google.com/uc?export=view&amp;id=1QiFfVxbAZWoABok1E2S1n6ta4ngTULW8" TargetMode="External"/><Relationship Id="rId132" Type="http://schemas.openxmlformats.org/officeDocument/2006/relationships/hyperlink" Target="https://drive.google.com/uc?export=view&amp;id=1VJh4j5FUCtgElnOyCvHq_W0MYsGeij12" TargetMode="External"/><Relationship Id="rId131" Type="http://schemas.openxmlformats.org/officeDocument/2006/relationships/hyperlink" Target="https://drive.google.com/uc?export=view&amp;id=1-JYX1zh-bvPVOSUBiRClYtGyO32SHJ4e" TargetMode="External"/><Relationship Id="rId130" Type="http://schemas.openxmlformats.org/officeDocument/2006/relationships/hyperlink" Target="https://drive.google.com/uc?export=view&amp;id=1Xi2jPq06jh2swmnpz8mgTTfmLU7gJb4X" TargetMode="External"/><Relationship Id="rId136" Type="http://schemas.openxmlformats.org/officeDocument/2006/relationships/hyperlink" Target="https://drive.google.com/uc?export=view&amp;id=1HwXv8jPFQ7B0pB9_167M0kKOjUHfhJrZ" TargetMode="External"/><Relationship Id="rId135" Type="http://schemas.openxmlformats.org/officeDocument/2006/relationships/hyperlink" Target="https://drive.google.com/uc?export=view&amp;id=1QP-lcvL6incB5sjc-Bkl9pueA3HK--Tr" TargetMode="External"/><Relationship Id="rId134" Type="http://schemas.openxmlformats.org/officeDocument/2006/relationships/hyperlink" Target="https://drive.google.com/uc?export=view&amp;id=18fdjBHuS6EI7ut1RQpdp9ud2bWOH2Gy5" TargetMode="External"/><Relationship Id="rId133" Type="http://schemas.openxmlformats.org/officeDocument/2006/relationships/hyperlink" Target="https://drive.google.com/uc?export=view&amp;id=1GUXvyLt5fy8sd4eSyloaZ6IjcGxsR7Dt" TargetMode="External"/><Relationship Id="rId62" Type="http://schemas.openxmlformats.org/officeDocument/2006/relationships/hyperlink" Target="https://drive.google.com/uc?export=view&amp;id=1adw0-8F87d1OjMl34gU2wE0Qs1lbndFw" TargetMode="External"/><Relationship Id="rId61" Type="http://schemas.openxmlformats.org/officeDocument/2006/relationships/hyperlink" Target="https://drive.google.com/uc?export=view&amp;id=1jFJNdwI2D2zYvrw56_ZaMH4QS8dYqKWX" TargetMode="External"/><Relationship Id="rId64" Type="http://schemas.openxmlformats.org/officeDocument/2006/relationships/hyperlink" Target="https://drive.google.com/uc?export=view&amp;id=1yKyjUHuW0X-TSMVzII45BwFJVKQ0j4tt" TargetMode="External"/><Relationship Id="rId63" Type="http://schemas.openxmlformats.org/officeDocument/2006/relationships/hyperlink" Target="https://drive.google.com/uc?export=view&amp;id=1-qHNe_zTeWGIFZ2ieX_iddykJ8Ytx5uW" TargetMode="External"/><Relationship Id="rId66" Type="http://schemas.openxmlformats.org/officeDocument/2006/relationships/hyperlink" Target="https://drive.google.com/uc?export=view&amp;id=1IhZDECtXqzqCCT8smRH4ZaiVV_NFznEZ" TargetMode="External"/><Relationship Id="rId172" Type="http://schemas.openxmlformats.org/officeDocument/2006/relationships/hyperlink" Target="https://drive.google.com/uc?export=view&amp;id=1jddDZs_ueQuwkGB7-qGlEUQzAisMXm8w" TargetMode="External"/><Relationship Id="rId65" Type="http://schemas.openxmlformats.org/officeDocument/2006/relationships/hyperlink" Target="https://drive.google.com/uc?export=view&amp;id=1hnyqz3Vba5jiK14kaeC8kMdbUkeDiSBq" TargetMode="External"/><Relationship Id="rId171" Type="http://schemas.openxmlformats.org/officeDocument/2006/relationships/hyperlink" Target="https://drive.google.com/uc?export=view&amp;id=1e6GSXvXb_XR_rFIwfyx-YahKGluWg7dV" TargetMode="External"/><Relationship Id="rId68" Type="http://schemas.openxmlformats.org/officeDocument/2006/relationships/hyperlink" Target="https://drive.google.com/uc?export=view&amp;id=1LTjsYRVXEa0JMcbwt-ODEwK7Qp0SoeTL" TargetMode="External"/><Relationship Id="rId170" Type="http://schemas.openxmlformats.org/officeDocument/2006/relationships/hyperlink" Target="https://drive.google.com/uc?export=view&amp;id=1DQM2FZlV2rSOokgZsj-tUfcM8aWDvQyS" TargetMode="External"/><Relationship Id="rId67" Type="http://schemas.openxmlformats.org/officeDocument/2006/relationships/hyperlink" Target="https://drive.google.com/uc?export=view&amp;id=11Wmv1uoaWQR__WCvcLhc_YPJWSHEJQdu" TargetMode="External"/><Relationship Id="rId60" Type="http://schemas.openxmlformats.org/officeDocument/2006/relationships/hyperlink" Target="https://drive.google.com/uc?export=view&amp;id=18cuHuHJf3OkjG3JBHVaSAUp0-Fy-NB-p" TargetMode="External"/><Relationship Id="rId165" Type="http://schemas.openxmlformats.org/officeDocument/2006/relationships/hyperlink" Target="https://drive.google.com/uc?export=view&amp;id=1xE7aiGl108H5iJiltD9q4lf66m1GTdGF" TargetMode="External"/><Relationship Id="rId69" Type="http://schemas.openxmlformats.org/officeDocument/2006/relationships/hyperlink" Target="https://drive.google.com/uc?export=view&amp;id=1qbGa0_pvxfSebJrt145j_qzo_VpqmjuS" TargetMode="External"/><Relationship Id="rId164" Type="http://schemas.openxmlformats.org/officeDocument/2006/relationships/hyperlink" Target="https://drive.google.com/uc?export=view&amp;id=1QVdfpI2ywZ_nO4NIbE4zZ9Pbu-Impxj6" TargetMode="External"/><Relationship Id="rId163" Type="http://schemas.openxmlformats.org/officeDocument/2006/relationships/hyperlink" Target="https://drive.google.com/uc?export=view&amp;id=14qvOI5WEevZj10g7honPnQxDSu-8UScL" TargetMode="External"/><Relationship Id="rId162" Type="http://schemas.openxmlformats.org/officeDocument/2006/relationships/hyperlink" Target="https://drive.google.com/uc?export=view&amp;id=1JhBMRrTM9NL5l1NT3n_lRsfFgXFjI8zZ" TargetMode="External"/><Relationship Id="rId169" Type="http://schemas.openxmlformats.org/officeDocument/2006/relationships/hyperlink" Target="https://drive.google.com/uc?export=view&amp;id=1kCAtQY2Jf_N_Vrv-1uVfyAPe003UCULf" TargetMode="External"/><Relationship Id="rId168" Type="http://schemas.openxmlformats.org/officeDocument/2006/relationships/hyperlink" Target="https://drive.google.com/uc?export=view&amp;id=1W2V-WWPMtjzwJW0Glj96x47AhWduXILO" TargetMode="External"/><Relationship Id="rId167" Type="http://schemas.openxmlformats.org/officeDocument/2006/relationships/hyperlink" Target="https://drive.google.com/uc?export=view&amp;id=17hXdUGeXDCvH_hx1vwS9kHExEh8UYPUm" TargetMode="External"/><Relationship Id="rId166" Type="http://schemas.openxmlformats.org/officeDocument/2006/relationships/hyperlink" Target="https://drive.google.com/uc?export=view&amp;id=150fsXlvHMEL-JwgW4LUUoiD4POPKCcRn" TargetMode="External"/><Relationship Id="rId51" Type="http://schemas.openxmlformats.org/officeDocument/2006/relationships/hyperlink" Target="https://drive.google.com/uc?export=view&amp;id=1rgX0PP_J7Ed6eLHyON1XGTkkga_EiuOq" TargetMode="External"/><Relationship Id="rId50" Type="http://schemas.openxmlformats.org/officeDocument/2006/relationships/hyperlink" Target="https://drive.google.com/uc?export=view&amp;id=1xbF4FZnTN0AwOjC5evwhot2cWgFJu2oO" TargetMode="External"/><Relationship Id="rId53" Type="http://schemas.openxmlformats.org/officeDocument/2006/relationships/hyperlink" Target="https://www.visualcapitalist.com/the-worlds-10-largest-stock-markets/)" TargetMode="External"/><Relationship Id="rId52" Type="http://schemas.openxmlformats.org/officeDocument/2006/relationships/hyperlink" Target="https://drive.google.com/uc?export=view&amp;id=1uIDkeQ9i80E2T9qimRjx6byFxDzVs3dD" TargetMode="External"/><Relationship Id="rId55" Type="http://schemas.openxmlformats.org/officeDocument/2006/relationships/hyperlink" Target="https://drive.google.com/uc?export=view&amp;id=1wher3EkNJpaIyg1NDVsRdum0eieloOv6" TargetMode="External"/><Relationship Id="rId161" Type="http://schemas.openxmlformats.org/officeDocument/2006/relationships/hyperlink" Target="https://drive.google.com/uc?export=view&amp;id=1cid4lJ5LDtn0voHYhA28A8Sl2Y7aI8A6" TargetMode="External"/><Relationship Id="rId54" Type="http://schemas.openxmlformats.org/officeDocument/2006/relationships/hyperlink" Target="https://drive.google.com/uc?export=view&amp;id=1oEGjUBdhrk7f41a96zHCCAq-MaCItdZl" TargetMode="External"/><Relationship Id="rId160" Type="http://schemas.openxmlformats.org/officeDocument/2006/relationships/hyperlink" Target="https://drive.google.com/uc?export=view&amp;id=1Gg2x8QzbUa0JtKM1KaY1sKxiMtqcfmWO" TargetMode="External"/><Relationship Id="rId57" Type="http://schemas.openxmlformats.org/officeDocument/2006/relationships/hyperlink" Target="https://drive.google.com/uc?export=view&amp;id=1cb5pN13UtDLlx1Ss26I6Ca1AHtXbzOpJ" TargetMode="External"/><Relationship Id="rId56" Type="http://schemas.openxmlformats.org/officeDocument/2006/relationships/hyperlink" Target="https://drive.google.com/uc?export=view&amp;id=1Hu_6X2gZiaZwmK-Gn_BugLwWLsr4rXd3" TargetMode="External"/><Relationship Id="rId159" Type="http://schemas.openxmlformats.org/officeDocument/2006/relationships/hyperlink" Target="https://drive.google.com/uc?export=view&amp;id=1wKXokayu-8e1cNV1oY9nfHe_wCwaKKtL" TargetMode="External"/><Relationship Id="rId59" Type="http://schemas.openxmlformats.org/officeDocument/2006/relationships/hyperlink" Target="https://drive.google.com/uc?export=view&amp;id=1N-NcbGOndyt78TY-ucfu0S7Hperjecqh" TargetMode="External"/><Relationship Id="rId154" Type="http://schemas.openxmlformats.org/officeDocument/2006/relationships/hyperlink" Target="https://drive.google.com/uc?export=view&amp;id=1rxjDOe9Cu1luuHSNQ3_mZrxcLc5-fB5t" TargetMode="External"/><Relationship Id="rId58" Type="http://schemas.openxmlformats.org/officeDocument/2006/relationships/hyperlink" Target="https://drive.google.com/uc?export=view&amp;id=1sbQBQnluyvYCuI6Do2Mcxvx4StRSfdcU" TargetMode="External"/><Relationship Id="rId153" Type="http://schemas.openxmlformats.org/officeDocument/2006/relationships/hyperlink" Target="https://drive.google.com/uc?export=view&amp;id=1hxSOC8hbjnP01wWbnNKicweoa_hLlJpN" TargetMode="External"/><Relationship Id="rId152" Type="http://schemas.openxmlformats.org/officeDocument/2006/relationships/hyperlink" Target="https://drive.google.com/uc?export=view&amp;id=17Rqo3duIGv-OrrglfccRGHIT3rsYHe0t" TargetMode="External"/><Relationship Id="rId151" Type="http://schemas.openxmlformats.org/officeDocument/2006/relationships/hyperlink" Target="https://drive.google.com/uc?export=view&amp;id=1QcZuTZwBucqlRyb4SxQ9y3OpUvBaVqeX" TargetMode="External"/><Relationship Id="rId158" Type="http://schemas.openxmlformats.org/officeDocument/2006/relationships/hyperlink" Target="https://drive.google.com/uc?export=view&amp;id=1zxZOx9uShV_hmL7IDl1--1hC4DYLyVu6" TargetMode="External"/><Relationship Id="rId157" Type="http://schemas.openxmlformats.org/officeDocument/2006/relationships/hyperlink" Target="https://drive.google.com/uc?export=view&amp;id=1lpCK2Z-Fos2UFmFg7Lck32TRbaFt6li1" TargetMode="External"/><Relationship Id="rId156" Type="http://schemas.openxmlformats.org/officeDocument/2006/relationships/hyperlink" Target="https://drive.google.com/uc?export=view&amp;id=1EDQiM9fAARE7jsLKbKjgfPVM7vofS8Fq" TargetMode="External"/><Relationship Id="rId155" Type="http://schemas.openxmlformats.org/officeDocument/2006/relationships/hyperlink" Target="https://drive.google.com/uc?export=view&amp;id=1aLINa1sBAnmOBxYye8JSIKlj_L70oMxB"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s://drive.google.com/uc?export=view&amp;id=1wb7uHyiXoeMsvLzn_bCr8Z1wKUJKboLN" TargetMode="External"/><Relationship Id="rId42" Type="http://schemas.openxmlformats.org/officeDocument/2006/relationships/hyperlink" Target="https://drive.google.com/uc?export=view&amp;id=1_xRf9oDGlGgaimHUUqbhvckWsjUmkk-H" TargetMode="External"/><Relationship Id="rId41" Type="http://schemas.openxmlformats.org/officeDocument/2006/relationships/hyperlink" Target="https://drive.google.com/uc?export=view&amp;id=1OqzWOlWVAEWOZNY1C_CAy9X-F91tlFYf" TargetMode="External"/><Relationship Id="rId44" Type="http://schemas.openxmlformats.org/officeDocument/2006/relationships/hyperlink" Target="https://drive.google.com/uc?export=view&amp;id=1yDqoi7fOuRApbe2tbw4bd58MsWXm4UiI" TargetMode="External"/><Relationship Id="rId43" Type="http://schemas.openxmlformats.org/officeDocument/2006/relationships/hyperlink" Target="https://drive.google.com/uc?export=view&amp;id=1TFKgzTavfhfQiKYpdrid3Hkz1GPVq3lZ" TargetMode="External"/><Relationship Id="rId46" Type="http://schemas.openxmlformats.org/officeDocument/2006/relationships/hyperlink" Target="https://drive.google.com/uc?export=view&amp;id=1xbF4FZnTN0AwOjC5evwhot2cWgFJu2oO" TargetMode="External"/><Relationship Id="rId45" Type="http://schemas.openxmlformats.org/officeDocument/2006/relationships/hyperlink" Target="https://drive.google.com/uc?export=view&amp;id=1T2Q7AUmEXJ3G4S0M0BcaojHOpjno7cnZ" TargetMode="External"/><Relationship Id="rId107" Type="http://schemas.openxmlformats.org/officeDocument/2006/relationships/hyperlink" Target="https://drive.google.com/uc?export=view&amp;id=1w3vpBUeiHzaEbShmWOAflQOxXQNYMU72" TargetMode="External"/><Relationship Id="rId106" Type="http://schemas.openxmlformats.org/officeDocument/2006/relationships/hyperlink" Target="https://drive.google.com/uc?export=view&amp;id=1ugbAHMdG3sHpRarNc_2t2-lTKpJmrFXp" TargetMode="External"/><Relationship Id="rId105" Type="http://schemas.openxmlformats.org/officeDocument/2006/relationships/hyperlink" Target="https://drive.google.com/uc?export=view&amp;id=1FDSaW7UrpuU09anQZTl9aHw6GkXmKzPb" TargetMode="External"/><Relationship Id="rId104" Type="http://schemas.openxmlformats.org/officeDocument/2006/relationships/hyperlink" Target="https://drive.google.com/uc?export=view&amp;id=119rCKCDlsd5AYg0lVKv-FJc8T5CdmEp7" TargetMode="External"/><Relationship Id="rId109" Type="http://schemas.openxmlformats.org/officeDocument/2006/relationships/hyperlink" Target="https://drive.google.com/uc?export=view&amp;id=1z1QrVNDM1eIwC2jPuJA4t-ivjuC9bXQu" TargetMode="External"/><Relationship Id="rId108" Type="http://schemas.openxmlformats.org/officeDocument/2006/relationships/hyperlink" Target="https://drive.google.com/uc?export=view&amp;id=1oseZNHtP4xJKH7W3BCx5_OGWfUjaQ7P-" TargetMode="External"/><Relationship Id="rId48" Type="http://schemas.openxmlformats.org/officeDocument/2006/relationships/hyperlink" Target="https://drive.google.com/uc?export=view&amp;id=1uIDkeQ9i80E2T9qimRjx6byFxDzVs3dD" TargetMode="External"/><Relationship Id="rId47" Type="http://schemas.openxmlformats.org/officeDocument/2006/relationships/hyperlink" Target="https://drive.google.com/uc?export=view&amp;id=1rgX0PP_J7Ed6eLHyON1XGTkkga_EiuOq" TargetMode="External"/><Relationship Id="rId49" Type="http://schemas.openxmlformats.org/officeDocument/2006/relationships/hyperlink" Target="https://www.visualcapitalist.com/the-worlds-10-largest-stock-markets/)" TargetMode="External"/><Relationship Id="rId103" Type="http://schemas.openxmlformats.org/officeDocument/2006/relationships/hyperlink" Target="https://drive.google.com/uc?export=view&amp;id=1Wg3KyezHJ9tYCxu9-5QkkIyx3yypoitO" TargetMode="External"/><Relationship Id="rId102" Type="http://schemas.openxmlformats.org/officeDocument/2006/relationships/hyperlink" Target="https://drive.google.com/uc?export=view&amp;id=1SD8SFhBAuj4k0Q0uOuH19OQ8yFWCx1GZ" TargetMode="External"/><Relationship Id="rId101" Type="http://schemas.openxmlformats.org/officeDocument/2006/relationships/hyperlink" Target="https://drive.google.com/uc?export=view&amp;id=1IzKN1lLm52V3SXxkhCFbfQ5vQ3hU851s" TargetMode="External"/><Relationship Id="rId100" Type="http://schemas.openxmlformats.org/officeDocument/2006/relationships/hyperlink" Target="https://drive.google.com/uc?export=view&amp;id=1BK_Bz0CVdj5pXSD_p4GWUZ4vmyK4VXr2" TargetMode="External"/><Relationship Id="rId31" Type="http://schemas.openxmlformats.org/officeDocument/2006/relationships/hyperlink" Target="https://drive.google.com/uc?export=view&amp;id=1DHm2A9AFSV2jmbyhHvPDSrdQ3nFgZSEM" TargetMode="External"/><Relationship Id="rId30" Type="http://schemas.openxmlformats.org/officeDocument/2006/relationships/hyperlink" Target="https://drive.google.com/uc?export=view&amp;id=1OEhiTAlvHDR-5khWFvjBiS48roM7gj6f" TargetMode="External"/><Relationship Id="rId33" Type="http://schemas.openxmlformats.org/officeDocument/2006/relationships/hyperlink" Target="https://drive.google.com/uc?export=view&amp;id=1DHZbYBqrHWO3WJjaE5ksCVI-0uBDeAM_" TargetMode="External"/><Relationship Id="rId32" Type="http://schemas.openxmlformats.org/officeDocument/2006/relationships/hyperlink" Target="https://drive.google.com/uc?export=view&amp;id=1lvmffTLaxyYEt1VYrnMUjds8mQrUUOaD" TargetMode="External"/><Relationship Id="rId35" Type="http://schemas.openxmlformats.org/officeDocument/2006/relationships/hyperlink" Target="https://drive.google.com/uc?export=view&amp;id=1O0T1-WAHNKlNMtGP2Scv6jJiAod7fFtv" TargetMode="External"/><Relationship Id="rId34" Type="http://schemas.openxmlformats.org/officeDocument/2006/relationships/hyperlink" Target="https://drive.google.com/uc?export=view&amp;id=1J6LgCiMI0Aqs6_z6NcgF0yDOsGs7MIkN" TargetMode="External"/><Relationship Id="rId37" Type="http://schemas.openxmlformats.org/officeDocument/2006/relationships/hyperlink" Target="https://drive.google.com/uc?export=view&amp;id=100-yewCaxT9-j2UsgpnLCyaPejeTdQyO" TargetMode="External"/><Relationship Id="rId36" Type="http://schemas.openxmlformats.org/officeDocument/2006/relationships/hyperlink" Target="https://drive.google.com/uc?export=view&amp;id=1F6je-q-EkJKgVPVyblUOiSxRz0LWIKaP" TargetMode="External"/><Relationship Id="rId39" Type="http://schemas.openxmlformats.org/officeDocument/2006/relationships/hyperlink" Target="https://drive.google.com/uc?export=view&amp;id=1qOZGpdnGpuqJ7SusUewnuyAG9mv434fX" TargetMode="External"/><Relationship Id="rId38" Type="http://schemas.openxmlformats.org/officeDocument/2006/relationships/hyperlink" Target="https://drive.google.com/uc?export=view&amp;id=1vJCF_KiQeMumAPHnsviFNa7rdGnepwTt" TargetMode="External"/><Relationship Id="rId20" Type="http://schemas.openxmlformats.org/officeDocument/2006/relationships/hyperlink" Target="https://drive.google.com/uc?export=view&amp;id=1CQI7zgQAF9GuY2hG3QndKSOey5fa-knT" TargetMode="External"/><Relationship Id="rId22" Type="http://schemas.openxmlformats.org/officeDocument/2006/relationships/hyperlink" Target="https://drive.google.com/uc?export=view&amp;id=1bvVrp1DP4P14vDQJaTvyVuHYa97Y5RWW" TargetMode="External"/><Relationship Id="rId21" Type="http://schemas.openxmlformats.org/officeDocument/2006/relationships/hyperlink" Target="https://drive.google.com/uc?export=view&amp;id=1EnUrwTNvP7G5RzCxsMp3mZ2joR-IGhLB" TargetMode="External"/><Relationship Id="rId24" Type="http://schemas.openxmlformats.org/officeDocument/2006/relationships/hyperlink" Target="https://drive.google.com/uc?export=view&amp;id=1egCll8S_9U6RDjxvWDtJFGWuFOHF1bfe" TargetMode="External"/><Relationship Id="rId23" Type="http://schemas.openxmlformats.org/officeDocument/2006/relationships/hyperlink" Target="https://drive.google.com/uc?export=view&amp;id=1BEdLvSPDCuh9Q80KwtIJPjWoqZkxzEV5" TargetMode="External"/><Relationship Id="rId129" Type="http://schemas.openxmlformats.org/officeDocument/2006/relationships/hyperlink" Target="https://drive.google.com/uc?export=view&amp;id=12sdAuRN_oqc_SGtbgGS93POQJ1wHXRga" TargetMode="External"/><Relationship Id="rId128" Type="http://schemas.openxmlformats.org/officeDocument/2006/relationships/hyperlink" Target="https://drive.google.com/uc?export=view&amp;id=1uOF9iL51X8u6ONzv4Iut9ccjT9bXcM--" TargetMode="External"/><Relationship Id="rId127" Type="http://schemas.openxmlformats.org/officeDocument/2006/relationships/hyperlink" Target="https://drive.google.com/file/d/1soaYi6YZF2gfCOhBJC2iGIvWQ0Ngvd9q/view?usp=drive_link" TargetMode="External"/><Relationship Id="rId126" Type="http://schemas.openxmlformats.org/officeDocument/2006/relationships/hyperlink" Target="https://drive.google.com/file/d/1bv6f9TwasLg3A-OOaybjMXXLa7RoyK0M/view?usp=drive_link" TargetMode="External"/><Relationship Id="rId26" Type="http://schemas.openxmlformats.org/officeDocument/2006/relationships/hyperlink" Target="https://drive.google.com/uc?export=view&amp;id=1IxvPVxg5dK-DEw62qZI0UUdXotdkT64T" TargetMode="External"/><Relationship Id="rId121" Type="http://schemas.openxmlformats.org/officeDocument/2006/relationships/hyperlink" Target="https://drive.google.com/uc?export=view&amp;id=1VJh4j5FUCtgElnOyCvHq_W0MYsGeij12" TargetMode="External"/><Relationship Id="rId25" Type="http://schemas.openxmlformats.org/officeDocument/2006/relationships/hyperlink" Target="https://drive.google.com/uc?export=view&amp;id=1dXuKlK0wr5J0V82kNRtrdXo-U17cgK0P" TargetMode="External"/><Relationship Id="rId120" Type="http://schemas.openxmlformats.org/officeDocument/2006/relationships/hyperlink" Target="https://drive.google.com/uc?export=view&amp;id=1-JYX1zh-bvPVOSUBiRClYtGyO32SHJ4e" TargetMode="External"/><Relationship Id="rId28" Type="http://schemas.openxmlformats.org/officeDocument/2006/relationships/hyperlink" Target="https://drive.google.com/uc?export=view&amp;id=1bOQTOwtB_Qs-S939Fg6bMgzgXg27D4xv" TargetMode="External"/><Relationship Id="rId27" Type="http://schemas.openxmlformats.org/officeDocument/2006/relationships/hyperlink" Target="https://drive.google.com/uc?export=view&amp;id=1B5sP6Wq9FxE02vw_-a_e_nILbFY3D4QN" TargetMode="External"/><Relationship Id="rId125" Type="http://schemas.openxmlformats.org/officeDocument/2006/relationships/hyperlink" Target="https://drive.google.com/uc?export=view&amp;id=1QiFfVxbAZWoABok1E2S1n6ta4ngTULW8" TargetMode="External"/><Relationship Id="rId29" Type="http://schemas.openxmlformats.org/officeDocument/2006/relationships/hyperlink" Target="https://drive.google.com/uc?export=view&amp;id=1wDOCit3ap9AGewQDaQOs8Y_n0YRK8jK7" TargetMode="External"/><Relationship Id="rId124" Type="http://schemas.openxmlformats.org/officeDocument/2006/relationships/hyperlink" Target="https://drive.google.com/uc?export=view&amp;id=1HwXv8jPFQ7B0pB9_167M0kKOjUHfhJrZ" TargetMode="External"/><Relationship Id="rId123" Type="http://schemas.openxmlformats.org/officeDocument/2006/relationships/hyperlink" Target="https://drive.google.com/uc?export=view&amp;id=18fdjBHuS6EI7ut1RQpdp9ud2bWOH2Gy5" TargetMode="External"/><Relationship Id="rId122" Type="http://schemas.openxmlformats.org/officeDocument/2006/relationships/hyperlink" Target="https://drive.google.com/uc?export=view&amp;id=1GUXvyLt5fy8sd4eSyloaZ6IjcGxsR7Dt" TargetMode="External"/><Relationship Id="rId95" Type="http://schemas.openxmlformats.org/officeDocument/2006/relationships/hyperlink" Target="https://drive.google.com/uc?export=view&amp;id=1N-RGGQ9e1VIbSxmqj54NXfis0r-3YPTY" TargetMode="External"/><Relationship Id="rId94" Type="http://schemas.openxmlformats.org/officeDocument/2006/relationships/hyperlink" Target="https://drive.google.com/uc?export=view&amp;id=1drvWFBt_ws139T4Y0GQvCAiczNuYVDDK" TargetMode="External"/><Relationship Id="rId97" Type="http://schemas.openxmlformats.org/officeDocument/2006/relationships/hyperlink" Target="https://drive.google.com/uc?export=view&amp;id=1Ee6BL8P5TQrPqYI-GLZhKa-1WgRGuNQn" TargetMode="External"/><Relationship Id="rId96" Type="http://schemas.openxmlformats.org/officeDocument/2006/relationships/hyperlink" Target="https://drive.google.com/uc?export=view&amp;id=1sOaHaOwkxQMNO--2GyeC-d76XrWMINnQ" TargetMode="External"/><Relationship Id="rId11" Type="http://schemas.openxmlformats.org/officeDocument/2006/relationships/hyperlink" Target="https://drive.google.com/uc?export=view&amp;id=1vhvk8yZethS7XFIhR2IhnSOTbBYaJ_W3" TargetMode="External"/><Relationship Id="rId99" Type="http://schemas.openxmlformats.org/officeDocument/2006/relationships/hyperlink" Target="https://drive.google.com/uc?export=view&amp;id=1D3J-Y7TLJSzMFY6V7twRkFCGxs5YDCMy" TargetMode="External"/><Relationship Id="rId10" Type="http://schemas.openxmlformats.org/officeDocument/2006/relationships/hyperlink" Target="https://drive.google.com/uc?export=view&amp;id=1TbvCQoRKHqhMufJXuBMuXmgLvoWXCz9k" TargetMode="External"/><Relationship Id="rId98" Type="http://schemas.openxmlformats.org/officeDocument/2006/relationships/hyperlink" Target="https://drive.google.com/uc?export=view&amp;id=1nKcCelhy9S1YoG9SOGaIviT1ArqTvtEe" TargetMode="External"/><Relationship Id="rId13" Type="http://schemas.openxmlformats.org/officeDocument/2006/relationships/hyperlink" Target="https://drive.google.com/uc?export=view&amp;id=1_aGs6QU-P3vC4LTrXs6AnQDfSZwni9vL" TargetMode="External"/><Relationship Id="rId12" Type="http://schemas.openxmlformats.org/officeDocument/2006/relationships/hyperlink" Target="https://drive.google.com/uc?export=view&amp;id=1RxcNpj3FXLlePlGyDIsTlxsyErjw_u_4" TargetMode="External"/><Relationship Id="rId91" Type="http://schemas.openxmlformats.org/officeDocument/2006/relationships/hyperlink" Target="https://drive.google.com/uc?export=view&amp;id=17c8eXtku6QvhX24KvSfz-7XKvIwdlVlJ" TargetMode="External"/><Relationship Id="rId90" Type="http://schemas.openxmlformats.org/officeDocument/2006/relationships/hyperlink" Target="https://drive.google.com/uc?export=view&amp;id=19z5MrQTkq4Age5kkMDHKj2lWoRAsdJC_" TargetMode="External"/><Relationship Id="rId93" Type="http://schemas.openxmlformats.org/officeDocument/2006/relationships/hyperlink" Target="https://drive.google.com/uc?export=view&amp;id=13gwUIx5NK4dTRRDJNm9gC4rwbWRqRn_v" TargetMode="External"/><Relationship Id="rId92" Type="http://schemas.openxmlformats.org/officeDocument/2006/relationships/hyperlink" Target="https://drive.google.com/uc?export=view&amp;id=1ggyTCPTYblhLK1YEWQW7kz2wThzyurlu" TargetMode="External"/><Relationship Id="rId118" Type="http://schemas.openxmlformats.org/officeDocument/2006/relationships/hyperlink" Target="https://drive.google.com/uc?export=view&amp;id=1IbvLjFZRHLmRJH1c0EsxAXsCkXbdCBEU" TargetMode="External"/><Relationship Id="rId117" Type="http://schemas.openxmlformats.org/officeDocument/2006/relationships/hyperlink" Target="https://drive.google.com/uc?export=view&amp;id=17c6pYNZxczCKkkHwvrl8n4Sdia4ZyVzS" TargetMode="External"/><Relationship Id="rId116" Type="http://schemas.openxmlformats.org/officeDocument/2006/relationships/hyperlink" Target="https://drive.google.com/uc?export=view&amp;id=1MsS17GdXo1YcRS6O1deIk_ymHiPMSW4P" TargetMode="External"/><Relationship Id="rId115" Type="http://schemas.openxmlformats.org/officeDocument/2006/relationships/hyperlink" Target="https://drive.google.com/uc?export=view&amp;id=17yr1yNCQM8dylAr3Y3INbIJ8ibiUCkmY" TargetMode="External"/><Relationship Id="rId119" Type="http://schemas.openxmlformats.org/officeDocument/2006/relationships/hyperlink" Target="https://drive.google.com/uc?export=view&amp;id=1Xi2jPq06jh2swmnpz8mgTTfmLU7gJb4X" TargetMode="External"/><Relationship Id="rId15" Type="http://schemas.openxmlformats.org/officeDocument/2006/relationships/hyperlink" Target="https://drive.google.com/uc?export=view&amp;id=1K5VuZsyXt7nkSa_BhQhx-aMNeuHYvy2s" TargetMode="External"/><Relationship Id="rId110" Type="http://schemas.openxmlformats.org/officeDocument/2006/relationships/hyperlink" Target="https://drive.google.com/uc?export=view&amp;id=1h12bJFtffM7qZ1OzlNsqjhtd111QkiGH" TargetMode="External"/><Relationship Id="rId14" Type="http://schemas.openxmlformats.org/officeDocument/2006/relationships/hyperlink" Target="https://drive.google.com/uc?export=view&amp;id=1zTXBe68zlaPOxrYNjNHuFJuTi1Xrp6bs" TargetMode="External"/><Relationship Id="rId17" Type="http://schemas.openxmlformats.org/officeDocument/2006/relationships/hyperlink" Target="https://drive.google.com/uc?export=view&amp;id=1Ibc63HNlR601_eEkYHnatzhBae3R8UPA" TargetMode="External"/><Relationship Id="rId16" Type="http://schemas.openxmlformats.org/officeDocument/2006/relationships/hyperlink" Target="https://drive.google.com/uc?export=view&amp;id=1t4rONheiYD_9txpMPdUEnYQjmh4qvjRg" TargetMode="External"/><Relationship Id="rId19" Type="http://schemas.openxmlformats.org/officeDocument/2006/relationships/hyperlink" Target="https://drive.google.com/uc?export=view&amp;id=17ZrV57sVUhtEnmxoAZy8RXDoN-nK1NLG" TargetMode="External"/><Relationship Id="rId114" Type="http://schemas.openxmlformats.org/officeDocument/2006/relationships/hyperlink" Target="https://drive.google.com/uc?export=view&amp;id=1C4fnqNHV0FanKkYAqHntswnfzAOnG0P0" TargetMode="External"/><Relationship Id="rId18" Type="http://schemas.openxmlformats.org/officeDocument/2006/relationships/hyperlink" Target="https://drive.google.com/uc?export=view&amp;id=1jKG0LbhF-nazK40xaWTlUOU5D-kHYmzL" TargetMode="External"/><Relationship Id="rId113" Type="http://schemas.openxmlformats.org/officeDocument/2006/relationships/hyperlink" Target="https://drive.google.com/uc?export=view&amp;id=19kqxSA5ErNWyeX-2Tv7P5fF5HL0FbqVP" TargetMode="External"/><Relationship Id="rId112" Type="http://schemas.openxmlformats.org/officeDocument/2006/relationships/hyperlink" Target="https://drive.google.com/uc?export=view&amp;id=1GYn80MIA5naBb5c4VikP2Ksegew8xqay" TargetMode="External"/><Relationship Id="rId111" Type="http://schemas.openxmlformats.org/officeDocument/2006/relationships/hyperlink" Target="https://drive.google.com/uc?export=view&amp;id=1mvFHknDsfxdsI2rgd62gTE--g7QKSk4o" TargetMode="External"/><Relationship Id="rId84" Type="http://schemas.openxmlformats.org/officeDocument/2006/relationships/hyperlink" Target="https://drive.google.com/uc?export=view&amp;id=1GSt4keFYR1a5xuMru0e4BUecmquNpQ5G" TargetMode="External"/><Relationship Id="rId83" Type="http://schemas.openxmlformats.org/officeDocument/2006/relationships/hyperlink" Target="https://drive.google.com/uc?export=view&amp;id=1FY6BMy-dADH2rjH29YktW8wHRv30MNh5" TargetMode="External"/><Relationship Id="rId86" Type="http://schemas.openxmlformats.org/officeDocument/2006/relationships/hyperlink" Target="https://drive.google.com/uc?export=view&amp;id=1rog9h9yCAJQr4_npFyxcOL783vUKu649" TargetMode="External"/><Relationship Id="rId85" Type="http://schemas.openxmlformats.org/officeDocument/2006/relationships/hyperlink" Target="https://drive.google.com/uc?export=view&amp;id=1xTQ6WAyT3QLjsGzGbZsx8M1i3Ib-EXZf" TargetMode="External"/><Relationship Id="rId88" Type="http://schemas.openxmlformats.org/officeDocument/2006/relationships/hyperlink" Target="https://drive.google.com/uc?export=view&amp;id=1TsjuDIYMREpWwoDFJeVKP0ipuuV3ZlnK" TargetMode="External"/><Relationship Id="rId150" Type="http://schemas.openxmlformats.org/officeDocument/2006/relationships/hyperlink" Target="https://drive.google.com/uc?export=view&amp;id=1QVdfpI2ywZ_nO4NIbE4zZ9Pbu-Impxj6" TargetMode="External"/><Relationship Id="rId87" Type="http://schemas.openxmlformats.org/officeDocument/2006/relationships/hyperlink" Target="https://drive.google.com/uc?export=view&amp;id=1shw0A8Np0Iajc5E8TO0kNVtMsaS9wX6K" TargetMode="External"/><Relationship Id="rId89" Type="http://schemas.openxmlformats.org/officeDocument/2006/relationships/hyperlink" Target="https://drive.google.com/uc?export=view&amp;id=1e8GCmCM2N1uoMEszcAwufeL0-Nv4crkR" TargetMode="External"/><Relationship Id="rId80" Type="http://schemas.openxmlformats.org/officeDocument/2006/relationships/hyperlink" Target="https://drive.google.com/uc?export=view&amp;id=1bBBL7c36BHGhKh8noUWZwSCIizEZY_lw" TargetMode="External"/><Relationship Id="rId82" Type="http://schemas.openxmlformats.org/officeDocument/2006/relationships/hyperlink" Target="https://drive.google.com/uc?export=view&amp;id=1mp648V9Omj6T03IkOJxCG4PA0ord0auZ" TargetMode="External"/><Relationship Id="rId81" Type="http://schemas.openxmlformats.org/officeDocument/2006/relationships/hyperlink" Target="https://drive.google.com/uc?export=view&amp;id=1ABW8KkKHriNpjQmdFRthPCklg_0SB5nu" TargetMode="External"/><Relationship Id="rId1" Type="http://schemas.openxmlformats.org/officeDocument/2006/relationships/hyperlink" Target="https://drive.google.com/uc?export=view&amp;id=1oyEqB7rvrbWMnm0WwCpeIti7s3eV0SvW" TargetMode="External"/><Relationship Id="rId2" Type="http://schemas.openxmlformats.org/officeDocument/2006/relationships/hyperlink" Target="https://drive.google.com/uc?export=view&amp;id=1jwtrE6oMf6EBLtfT8FKkHQZyeF4yRDN8" TargetMode="External"/><Relationship Id="rId3" Type="http://schemas.openxmlformats.org/officeDocument/2006/relationships/hyperlink" Target="https://drive.google.com/uc?export=view&amp;id=1GVKN0r0VjLja-xemnOrqLQPaEI7Dl5dl" TargetMode="External"/><Relationship Id="rId149" Type="http://schemas.openxmlformats.org/officeDocument/2006/relationships/hyperlink" Target="https://drive.google.com/uc?export=view&amp;id=14qvOI5WEevZj10g7honPnQxDSu-8UScL" TargetMode="External"/><Relationship Id="rId4" Type="http://schemas.openxmlformats.org/officeDocument/2006/relationships/hyperlink" Target="https://drive.google.com/uc?export=view&amp;id=1pm8I06prSj5wBis1mXt7pcFgZ4kks1v7" TargetMode="External"/><Relationship Id="rId148" Type="http://schemas.openxmlformats.org/officeDocument/2006/relationships/hyperlink" Target="https://drive.google.com/uc?export=view&amp;id=1JhBMRrTM9NL5l1NT3n_lRsfFgXFjI8zZ" TargetMode="External"/><Relationship Id="rId9" Type="http://schemas.openxmlformats.org/officeDocument/2006/relationships/hyperlink" Target="https://drive.google.com/uc?export=view&amp;id=1tQYyETGt8Dfmgxo4o13dw4nh3vSG955I" TargetMode="External"/><Relationship Id="rId143" Type="http://schemas.openxmlformats.org/officeDocument/2006/relationships/hyperlink" Target="https://drive.google.com/uc?export=view&amp;id=1lpCK2Z-Fos2UFmFg7Lck32TRbaFt6li1" TargetMode="External"/><Relationship Id="rId142" Type="http://schemas.openxmlformats.org/officeDocument/2006/relationships/hyperlink" Target="https://drive.google.com/uc?export=view&amp;id=1EDQiM9fAARE7jsLKbKjgfPVM7vofS8Fq" TargetMode="External"/><Relationship Id="rId141" Type="http://schemas.openxmlformats.org/officeDocument/2006/relationships/hyperlink" Target="https://drive.google.com/uc?export=view&amp;id=1aLINa1sBAnmOBxYye8JSIKlj_L70oMxB" TargetMode="External"/><Relationship Id="rId140" Type="http://schemas.openxmlformats.org/officeDocument/2006/relationships/hyperlink" Target="https://drive.google.com/uc?export=view&amp;id=1rxjDOe9Cu1luuHSNQ3_mZrxcLc5-fB5t" TargetMode="External"/><Relationship Id="rId5" Type="http://schemas.openxmlformats.org/officeDocument/2006/relationships/hyperlink" Target="https://drive.google.com/uc?export=view&amp;id=1ITeTNnRobUVOFipD63NAduEP2Qs9x8op" TargetMode="External"/><Relationship Id="rId147" Type="http://schemas.openxmlformats.org/officeDocument/2006/relationships/hyperlink" Target="https://drive.google.com/uc?export=view&amp;id=1cid4lJ5LDtn0voHYhA28A8Sl2Y7aI8A6" TargetMode="External"/><Relationship Id="rId6" Type="http://schemas.openxmlformats.org/officeDocument/2006/relationships/hyperlink" Target="https://drive.google.com/uc?export=view&amp;id=1YvTISlILp_vQg15ZH0RNYa1bY3Pymrff" TargetMode="External"/><Relationship Id="rId146" Type="http://schemas.openxmlformats.org/officeDocument/2006/relationships/hyperlink" Target="https://drive.google.com/uc?export=view&amp;id=1Gg2x8QzbUa0JtKM1KaY1sKxiMtqcfmWO" TargetMode="External"/><Relationship Id="rId7" Type="http://schemas.openxmlformats.org/officeDocument/2006/relationships/hyperlink" Target="https://drive.google.com/uc?export=view&amp;id=1KMv3UThoVn4z-C5-90luGeQfPQMmpbIV" TargetMode="External"/><Relationship Id="rId145" Type="http://schemas.openxmlformats.org/officeDocument/2006/relationships/hyperlink" Target="https://drive.google.com/uc?export=view&amp;id=1wKXokayu-8e1cNV1oY9nfHe_wCwaKKtL" TargetMode="External"/><Relationship Id="rId8" Type="http://schemas.openxmlformats.org/officeDocument/2006/relationships/hyperlink" Target="https://drive.google.com/uc?export=view&amp;id=11W3a8XBKmcFlBfa2tvc2ZlLIn1atTO5Z" TargetMode="External"/><Relationship Id="rId144" Type="http://schemas.openxmlformats.org/officeDocument/2006/relationships/hyperlink" Target="https://drive.google.com/uc?export=view&amp;id=1zxZOx9uShV_hmL7IDl1--1hC4DYLyVu6" TargetMode="External"/><Relationship Id="rId73" Type="http://schemas.openxmlformats.org/officeDocument/2006/relationships/hyperlink" Target="https://drive.google.com/uc?export=view&amp;id=1peOgafQA-ZitDX7rFyzH2PAMEGa7a6o2" TargetMode="External"/><Relationship Id="rId72" Type="http://schemas.openxmlformats.org/officeDocument/2006/relationships/hyperlink" Target="https://drive.google.com/uc?export=view&amp;id=1QELQPYxIbcUkmKXocN5SqNUpL2QqW2rL" TargetMode="External"/><Relationship Id="rId75" Type="http://schemas.openxmlformats.org/officeDocument/2006/relationships/hyperlink" Target="https://drive.google.com/uc?export=view&amp;id=1vjA3WbiqH1iHfduZWMZkN0CO1yAVsuut" TargetMode="External"/><Relationship Id="rId74" Type="http://schemas.openxmlformats.org/officeDocument/2006/relationships/hyperlink" Target="https://drive.google.com/uc?export=view&amp;id=1IhU4mH49rv7usjc5-Hf3e1JhQeGXjbnN" TargetMode="External"/><Relationship Id="rId77" Type="http://schemas.openxmlformats.org/officeDocument/2006/relationships/hyperlink" Target="https://drive.google.com/uc?export=view&amp;id=1Ftj5OggfnjZMMfEQuiuSfULBCTIQ0i07" TargetMode="External"/><Relationship Id="rId76" Type="http://schemas.openxmlformats.org/officeDocument/2006/relationships/hyperlink" Target="https://drive.google.com/uc?export=view&amp;id=1eS3RuN4rWnrlWJGLj-83h0NtHUlFrOk2" TargetMode="External"/><Relationship Id="rId79" Type="http://schemas.openxmlformats.org/officeDocument/2006/relationships/hyperlink" Target="https://drive.google.com/uc?export=view&amp;id=1ub5TigIeu7CHZSv8gceRcV_nqqFPrpQg" TargetMode="External"/><Relationship Id="rId78" Type="http://schemas.openxmlformats.org/officeDocument/2006/relationships/hyperlink" Target="https://drive.google.com/uc?export=view&amp;id=1lrlAMQduuunXHf3Nw7TEtbxOB_kM4OTI" TargetMode="External"/><Relationship Id="rId71" Type="http://schemas.openxmlformats.org/officeDocument/2006/relationships/hyperlink" Target="https://drive.google.com/uc?export=view&amp;id=https://drive.google.com/file/d/1VbFwyI-JrBrs2C3IRuNLTezbwNRoFRos/view?usp=drive_link" TargetMode="External"/><Relationship Id="rId70" Type="http://schemas.openxmlformats.org/officeDocument/2006/relationships/hyperlink" Target="https://drive.google.com/uc?export=view&amp;id=1Ti3uIW1pV-h15e0Fg7wNO9YuOU9fOkWG" TargetMode="External"/><Relationship Id="rId139" Type="http://schemas.openxmlformats.org/officeDocument/2006/relationships/hyperlink" Target="https://drive.google.com/uc?export=view&amp;id=1hxSOC8hbjnP01wWbnNKicweoa_hLlJpN" TargetMode="External"/><Relationship Id="rId138" Type="http://schemas.openxmlformats.org/officeDocument/2006/relationships/hyperlink" Target="https://drive.google.com/uc?export=view&amp;id=17Rqo3duIGv-OrrglfccRGHIT3rsYHe0t" TargetMode="External"/><Relationship Id="rId137" Type="http://schemas.openxmlformats.org/officeDocument/2006/relationships/hyperlink" Target="https://drive.google.com/uc?export=view&amp;id=122ua0xXXpAi_LcpTASD_5Wcm8wJe0zab" TargetMode="External"/><Relationship Id="rId132" Type="http://schemas.openxmlformats.org/officeDocument/2006/relationships/hyperlink" Target="https://drive.google.com/uc?export=view&amp;id=18ZzfNdeXYmXYjzJXXVOD5jQo_K4pupI6" TargetMode="External"/><Relationship Id="rId131" Type="http://schemas.openxmlformats.org/officeDocument/2006/relationships/hyperlink" Target="https://drive.google.com/uc?export=view&amp;id=14XN-0HhegZFrevzJb-qmcdVq-ucNpTZ-" TargetMode="External"/><Relationship Id="rId130" Type="http://schemas.openxmlformats.org/officeDocument/2006/relationships/hyperlink" Target="https://drive.google.com/uc?export=view&amp;id=1gAcvaxs_X2VUpdHghKLxucp0JVG569a0" TargetMode="External"/><Relationship Id="rId136" Type="http://schemas.openxmlformats.org/officeDocument/2006/relationships/hyperlink" Target="https://drive.google.com/uc?export=view&amp;id=17SaOb-OuH-ytNyqLyqAGeqemv02ljM0M" TargetMode="External"/><Relationship Id="rId135" Type="http://schemas.openxmlformats.org/officeDocument/2006/relationships/hyperlink" Target="https://drive.google.com/uc?export=view&amp;id=1NvyVBZ9T8nMHqCiX1GID6Y9dovQ-Cnz6" TargetMode="External"/><Relationship Id="rId134" Type="http://schemas.openxmlformats.org/officeDocument/2006/relationships/hyperlink" Target="https://drive.google.com/uc?export=view&amp;id=1gWtvuPxyDLtgXU6hOIrAlzmA7FBO2-PK" TargetMode="External"/><Relationship Id="rId133" Type="http://schemas.openxmlformats.org/officeDocument/2006/relationships/hyperlink" Target="https://drive.google.com/uc?export=view&amp;id=1ApnzhCUp5nu9jCGVI6ChJxLaXLj10j1p" TargetMode="External"/><Relationship Id="rId62" Type="http://schemas.openxmlformats.org/officeDocument/2006/relationships/hyperlink" Target="https://drive.google.com/uc?export=view&amp;id=1IhZDECtXqzqCCT8smRH4ZaiVV_NFznEZ" TargetMode="External"/><Relationship Id="rId61" Type="http://schemas.openxmlformats.org/officeDocument/2006/relationships/hyperlink" Target="https://drive.google.com/uc?export=view&amp;id=1hnyqz3Vba5jiK14kaeC8kMdbUkeDiSBq" TargetMode="External"/><Relationship Id="rId64" Type="http://schemas.openxmlformats.org/officeDocument/2006/relationships/hyperlink" Target="https://drive.google.com/uc?export=view&amp;id=1LTjsYRVXEa0JMcbwt-ODEwK7Qp0SoeTL" TargetMode="External"/><Relationship Id="rId63" Type="http://schemas.openxmlformats.org/officeDocument/2006/relationships/hyperlink" Target="https://drive.google.com/uc?export=view&amp;id=11Wmv1uoaWQR__WCvcLhc_YPJWSHEJQdu" TargetMode="External"/><Relationship Id="rId66" Type="http://schemas.openxmlformats.org/officeDocument/2006/relationships/hyperlink" Target="https://drive.google.com/uc?export=view&amp;id=1HNR1y707sDo_HEoiaUX7iU3s2Ya1NI_Q" TargetMode="External"/><Relationship Id="rId65" Type="http://schemas.openxmlformats.org/officeDocument/2006/relationships/hyperlink" Target="https://drive.google.com/uc?export=view&amp;id=1qbGa0_pvxfSebJrt145j_qzo_VpqmjuS" TargetMode="External"/><Relationship Id="rId68" Type="http://schemas.openxmlformats.org/officeDocument/2006/relationships/hyperlink" Target="https://drive.google.com/uc?export=view&amp;id=11ZZ3raI7Gp4MoR8HNoSM-0ho0QDll49w" TargetMode="External"/><Relationship Id="rId67" Type="http://schemas.openxmlformats.org/officeDocument/2006/relationships/hyperlink" Target="https://drive.google.com/uc?export=view&amp;id=1mFtxMw8TSlnz6cji61qw_LoDUVzk_gos" TargetMode="External"/><Relationship Id="rId60" Type="http://schemas.openxmlformats.org/officeDocument/2006/relationships/hyperlink" Target="https://drive.google.com/uc?export=view&amp;id=1yKyjUHuW0X-TSMVzII45BwFJVKQ0j4tt" TargetMode="External"/><Relationship Id="rId165" Type="http://schemas.openxmlformats.org/officeDocument/2006/relationships/hyperlink" Target="https://drive.google.com/uc?export=view&amp;id=1ZsGJs83en5MX24ysrfMn1uLESYN4lbvg" TargetMode="External"/><Relationship Id="rId69" Type="http://schemas.openxmlformats.org/officeDocument/2006/relationships/hyperlink" Target="https://drive.google.com/uc?export=view&amp;id=1uZU9-lg7lRAYAZtLUVau2R-xQ2ZgTQ0A" TargetMode="External"/><Relationship Id="rId164" Type="http://schemas.openxmlformats.org/officeDocument/2006/relationships/hyperlink" Target="https://drive.google.com/uc?export=view&amp;id=1hl5Xoo0u4eo_KdE5qf7gOT9gEQGRf6Ef" TargetMode="External"/><Relationship Id="rId163" Type="http://schemas.openxmlformats.org/officeDocument/2006/relationships/hyperlink" Target="https://drive.google.com/uc?export=view&amp;id=1C1mSh-lcxyTDnW85LgnCNADL5pNj9eWo" TargetMode="External"/><Relationship Id="rId162" Type="http://schemas.openxmlformats.org/officeDocument/2006/relationships/hyperlink" Target="https://drive.google.com/uc?export=view&amp;id=1HFLYmeUWjggU-Kwdlc0smvDKAldGUiIv" TargetMode="External"/><Relationship Id="rId167" Type="http://schemas.openxmlformats.org/officeDocument/2006/relationships/drawing" Target="../drawings/drawing7.xml"/><Relationship Id="rId166" Type="http://schemas.openxmlformats.org/officeDocument/2006/relationships/hyperlink" Target="https://drive.google.com/uc?export=view&amp;id=1i2LdryImpr1_d7IZI7CLvgGLf6Ny6FQS" TargetMode="External"/><Relationship Id="rId51" Type="http://schemas.openxmlformats.org/officeDocument/2006/relationships/hyperlink" Target="https://drive.google.com/uc?export=view&amp;id=1wher3EkNJpaIyg1NDVsRdum0eieloOv6" TargetMode="External"/><Relationship Id="rId50" Type="http://schemas.openxmlformats.org/officeDocument/2006/relationships/hyperlink" Target="https://drive.google.com/uc?export=view&amp;id=1oEGjUBdhrk7f41a96zHCCAq-MaCItdZl" TargetMode="External"/><Relationship Id="rId53" Type="http://schemas.openxmlformats.org/officeDocument/2006/relationships/hyperlink" Target="https://drive.google.com/uc?export=view&amp;id=1cb5pN13UtDLlx1Ss26I6Ca1AHtXbzOpJ" TargetMode="External"/><Relationship Id="rId52" Type="http://schemas.openxmlformats.org/officeDocument/2006/relationships/hyperlink" Target="https://drive.google.com/uc?export=view&amp;id=1Hu_6X2gZiaZwmK-Gn_BugLwWLsr4rXd3" TargetMode="External"/><Relationship Id="rId55" Type="http://schemas.openxmlformats.org/officeDocument/2006/relationships/hyperlink" Target="https://drive.google.com/uc?export=view&amp;id=1N-NcbGOndyt78TY-ucfu0S7Hperjecqh" TargetMode="External"/><Relationship Id="rId161" Type="http://schemas.openxmlformats.org/officeDocument/2006/relationships/hyperlink" Target="https://drive.google.com/uc?export=view&amp;id=19ZA06xLDL3VUeBCFYNAZppZBxwsqEV7i" TargetMode="External"/><Relationship Id="rId54" Type="http://schemas.openxmlformats.org/officeDocument/2006/relationships/hyperlink" Target="https://drive.google.com/uc?export=view&amp;id=1sbQBQnluyvYCuI6Do2Mcxvx4StRSfdcU" TargetMode="External"/><Relationship Id="rId160" Type="http://schemas.openxmlformats.org/officeDocument/2006/relationships/hyperlink" Target="https://drive.google.com/uc?export=view&amp;id=1pFNFibzcVo1NlRT6ynfEfEpT2sTVlUKG" TargetMode="External"/><Relationship Id="rId57" Type="http://schemas.openxmlformats.org/officeDocument/2006/relationships/hyperlink" Target="https://drive.google.com/uc?export=view&amp;id=1jFJNdwI2D2zYvrw56_ZaMH4QS8dYqKWX" TargetMode="External"/><Relationship Id="rId56" Type="http://schemas.openxmlformats.org/officeDocument/2006/relationships/hyperlink" Target="https://drive.google.com/uc?export=view&amp;id=18cuHuHJf3OkjG3JBHVaSAUp0-Fy-NB-p" TargetMode="External"/><Relationship Id="rId159" Type="http://schemas.openxmlformats.org/officeDocument/2006/relationships/hyperlink" Target="https://drive.google.com/uc?export=view&amp;id=1TVJE7lwQtADNBxHa0v63PUgoER0CoyQp" TargetMode="External"/><Relationship Id="rId59" Type="http://schemas.openxmlformats.org/officeDocument/2006/relationships/hyperlink" Target="https://drive.google.com/uc?export=view&amp;id=1-qHNe_zTeWGIFZ2ieX_iddykJ8Ytx5uW" TargetMode="External"/><Relationship Id="rId154" Type="http://schemas.openxmlformats.org/officeDocument/2006/relationships/hyperlink" Target="https://drive.google.com/uc?export=view&amp;id=1W2V-WWPMtjzwJW0Glj96x47AhWduXILO" TargetMode="External"/><Relationship Id="rId58" Type="http://schemas.openxmlformats.org/officeDocument/2006/relationships/hyperlink" Target="https://drive.google.com/uc?export=view&amp;id=1adw0-8F87d1OjMl34gU2wE0Qs1lbndFw" TargetMode="External"/><Relationship Id="rId153" Type="http://schemas.openxmlformats.org/officeDocument/2006/relationships/hyperlink" Target="https://drive.google.com/uc?export=view&amp;id=17hXdUGeXDCvH_hx1vwS9kHExEh8UYPUm" TargetMode="External"/><Relationship Id="rId152" Type="http://schemas.openxmlformats.org/officeDocument/2006/relationships/hyperlink" Target="https://drive.google.com/uc?export=view&amp;id=150fsXlvHMEL-JwgW4LUUoiD4POPKCcRn" TargetMode="External"/><Relationship Id="rId151" Type="http://schemas.openxmlformats.org/officeDocument/2006/relationships/hyperlink" Target="https://drive.google.com/uc?export=view&amp;id=1xE7aiGl108H5iJiltD9q4lf66m1GTdGF" TargetMode="External"/><Relationship Id="rId158" Type="http://schemas.openxmlformats.org/officeDocument/2006/relationships/hyperlink" Target="https://drive.google.com/uc?export=view&amp;id=1jddDZs_ueQuwkGB7-qGlEUQzAisMXm8w" TargetMode="External"/><Relationship Id="rId157" Type="http://schemas.openxmlformats.org/officeDocument/2006/relationships/hyperlink" Target="https://drive.google.com/uc?export=view&amp;id=1e6GSXvXb_XR_rFIwfyx-YahKGluWg7dV" TargetMode="External"/><Relationship Id="rId156" Type="http://schemas.openxmlformats.org/officeDocument/2006/relationships/hyperlink" Target="https://drive.google.com/uc?export=view&amp;id=1DQM2FZlV2rSOokgZsj-tUfcM8aWDvQyS" TargetMode="External"/><Relationship Id="rId155" Type="http://schemas.openxmlformats.org/officeDocument/2006/relationships/hyperlink" Target="https://drive.google.com/uc?export=view&amp;id=1kCAtQY2Jf_N_Vrv-1uVfyAPe003UCULf"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40" Type="http://schemas.openxmlformats.org/officeDocument/2006/relationships/hyperlink" Target="https://drive.google.com/uc?export=view&amp;id=1n7CotvPsb7E_J8soRI7oz3HojR8yZ5lU" TargetMode="External"/><Relationship Id="rId42" Type="http://schemas.openxmlformats.org/officeDocument/2006/relationships/hyperlink" Target="https://drive.google.com/uc?export=view&amp;id=1Phn94r49of_quPJVhSIptJyTvaGj-aPz" TargetMode="External"/><Relationship Id="rId41" Type="http://schemas.openxmlformats.org/officeDocument/2006/relationships/hyperlink" Target="https://drive.google.com/uc?export=view&amp;id=1c_mitrFSR8ap1FUzT7APRlO0M7yCXM_x" TargetMode="External"/><Relationship Id="rId44" Type="http://schemas.openxmlformats.org/officeDocument/2006/relationships/hyperlink" Target="https://drive.google.com/uc?export=view&amp;id=1dMNPH9PGErxN8HhwfkHdJdv0S7y_qgYb" TargetMode="External"/><Relationship Id="rId43" Type="http://schemas.openxmlformats.org/officeDocument/2006/relationships/hyperlink" Target="https://drive.google.com/uc?export=view&amp;id=1bU-v3ID48j1GEUgxfvuNaEm26jxSkzGE" TargetMode="External"/><Relationship Id="rId46" Type="http://schemas.openxmlformats.org/officeDocument/2006/relationships/hyperlink" Target="https://drive.google.com/uc?export=view&amp;id=1WhV-uXA-NnK1hIr9UyWHtVzHKnLbttVE" TargetMode="External"/><Relationship Id="rId45" Type="http://schemas.openxmlformats.org/officeDocument/2006/relationships/hyperlink" Target="https://drive.google.com/uc?export=view&amp;id=1zqp1ebswJHLuSt0BTZGTMJxTgdd5gqJ6" TargetMode="External"/><Relationship Id="rId107" Type="http://schemas.openxmlformats.org/officeDocument/2006/relationships/hyperlink" Target="https://drive.google.com/uc?export=view&amp;id=13KNYsZUXeUMT87wE7vgGj-Sa4G676rhU" TargetMode="External"/><Relationship Id="rId106" Type="http://schemas.openxmlformats.org/officeDocument/2006/relationships/hyperlink" Target="https://drive.google.com/uc?export=view&amp;id=1nDjlKZ6fbAIPWTb8V27TMebiN59BNwQy" TargetMode="External"/><Relationship Id="rId105" Type="http://schemas.openxmlformats.org/officeDocument/2006/relationships/hyperlink" Target="https://drive.google.com/uc?export=view&amp;id=1RfLE3sjkwpjrWuQKvZ9ZGJjB5rMdNvqw" TargetMode="External"/><Relationship Id="rId104" Type="http://schemas.openxmlformats.org/officeDocument/2006/relationships/hyperlink" Target="https://drive.google.com/uc?export=view&amp;id=1a_1ciciGmSDdkaCK8yGoyAB2PmT--VwT" TargetMode="External"/><Relationship Id="rId109" Type="http://schemas.openxmlformats.org/officeDocument/2006/relationships/hyperlink" Target="https://drive.google.com/uc?export=view&amp;id=15Ef7UJMe-kiUhWezudf7gOOJiLb17Zhs" TargetMode="External"/><Relationship Id="rId108" Type="http://schemas.openxmlformats.org/officeDocument/2006/relationships/hyperlink" Target="https://drive.google.com/uc?export=view&amp;id=1wCM_qWl85cY5wDYX5j34QUWck_HaJzPf" TargetMode="External"/><Relationship Id="rId48" Type="http://schemas.openxmlformats.org/officeDocument/2006/relationships/hyperlink" Target="https://drive.google.com/uc?export=view&amp;id=1H5HatLvFWsPlnpMsuvRUeiIp1r5SGKs9" TargetMode="External"/><Relationship Id="rId47" Type="http://schemas.openxmlformats.org/officeDocument/2006/relationships/hyperlink" Target="https://drive.google.com/uc?export=view&amp;id=1tMP0Nxdr0FqCPaFgDDYEaQQhntW_JPDQ" TargetMode="External"/><Relationship Id="rId49" Type="http://schemas.openxmlformats.org/officeDocument/2006/relationships/hyperlink" Target="https://drive.google.com/uc?export=view&amp;id=1LdNWDmxSxDNIDRD0kRhHn8YOTWCnnAbF" TargetMode="External"/><Relationship Id="rId103" Type="http://schemas.openxmlformats.org/officeDocument/2006/relationships/hyperlink" Target="https://drive.google.com/uc?export=view&amp;id=1OGVDPXca7crtB-plmTFF8uJXuL_mJxdz" TargetMode="External"/><Relationship Id="rId102" Type="http://schemas.openxmlformats.org/officeDocument/2006/relationships/hyperlink" Target="https://drive.google.com/uc?export=view&amp;id=1uc9IIbl7-CoCbV49IcjOddzEJ1SoQrSy" TargetMode="External"/><Relationship Id="rId101" Type="http://schemas.openxmlformats.org/officeDocument/2006/relationships/hyperlink" Target="https://drive.google.com/uc?export=view&amp;id=1k6cYLwxNKbw_1lHg_qVlhsE-JNv5VAiq" TargetMode="External"/><Relationship Id="rId100" Type="http://schemas.openxmlformats.org/officeDocument/2006/relationships/hyperlink" Target="https://drive.google.com/uc?export=view&amp;id=12yptjwcdR06JnnQhxhWzKfvYwzu5WtgL" TargetMode="External"/><Relationship Id="rId31" Type="http://schemas.openxmlformats.org/officeDocument/2006/relationships/hyperlink" Target="https://drive.google.com/uc?export=view&amp;id=1mAjktvJIWLTKhwPDgdkyTB1tRgmz1M6T" TargetMode="External"/><Relationship Id="rId30" Type="http://schemas.openxmlformats.org/officeDocument/2006/relationships/hyperlink" Target="https://drive.google.com/uc?export=view&amp;id=1TDOQMXcNzur10Zdk2VcT_fK3rla5ym9j" TargetMode="External"/><Relationship Id="rId33" Type="http://schemas.openxmlformats.org/officeDocument/2006/relationships/hyperlink" Target="https://drive.google.com/uc?export=view&amp;id=1qw8jFEmwkbz2J2zQNBygQasE8PMCZC0x" TargetMode="External"/><Relationship Id="rId32" Type="http://schemas.openxmlformats.org/officeDocument/2006/relationships/hyperlink" Target="https://drive.google.com/uc?export=view&amp;id=12zIBO43uS5L5za716DiBnJlcKHQAaLnw" TargetMode="External"/><Relationship Id="rId35" Type="http://schemas.openxmlformats.org/officeDocument/2006/relationships/hyperlink" Target="https://drive.google.com/uc?export=view&amp;id=15DbEvKYJ7h9905J92GP-9-LDoZ9crOxJ" TargetMode="External"/><Relationship Id="rId34" Type="http://schemas.openxmlformats.org/officeDocument/2006/relationships/hyperlink" Target="https://drive.google.com/uc?export=view&amp;id=13mtXkeCneOuPv_DNLq8aa9BUwstrcmOC" TargetMode="External"/><Relationship Id="rId37" Type="http://schemas.openxmlformats.org/officeDocument/2006/relationships/hyperlink" Target="https://drive.google.com/uc?export=view&amp;id=1upOIfPZKZWCqlE-x6JLWY30bNR_tgsCG" TargetMode="External"/><Relationship Id="rId176" Type="http://schemas.openxmlformats.org/officeDocument/2006/relationships/drawing" Target="../drawings/drawing9.xml"/><Relationship Id="rId36" Type="http://schemas.openxmlformats.org/officeDocument/2006/relationships/hyperlink" Target="https://drive.google.com/uc?export=view&amp;id=1zbhyCNV28DQgxbZfma7G6Mss8kYETDtC" TargetMode="External"/><Relationship Id="rId175" Type="http://schemas.openxmlformats.org/officeDocument/2006/relationships/hyperlink" Target="https://drive.google.com/uc?export=view&amp;id=1aRVTUDxsGLFX_mYDfdlI5Ym37NpXyjkk" TargetMode="External"/><Relationship Id="rId39" Type="http://schemas.openxmlformats.org/officeDocument/2006/relationships/hyperlink" Target="https://drive.google.com/uc?export=view&amp;id=1M2lvtB3N_5RjPrj9FhNuJThMmTg_Qwp9" TargetMode="External"/><Relationship Id="rId174" Type="http://schemas.openxmlformats.org/officeDocument/2006/relationships/hyperlink" Target="https://drive.google.com/uc?export=view&amp;id=1bfBStfjjlbskSgCZggCfYYtLVxT-R5fL" TargetMode="External"/><Relationship Id="rId38" Type="http://schemas.openxmlformats.org/officeDocument/2006/relationships/hyperlink" Target="https://drive.google.com/uc?export=view&amp;id=1oAkvdKDPUIOg5FJQk_DXKUNYrIkrhZJ5" TargetMode="External"/><Relationship Id="rId173" Type="http://schemas.openxmlformats.org/officeDocument/2006/relationships/hyperlink" Target="https://drive.google.com/uc?export=view&amp;id=1gT54a5QbtQIYhM5rX0ol3hMUB0fovAw8" TargetMode="External"/><Relationship Id="rId20" Type="http://schemas.openxmlformats.org/officeDocument/2006/relationships/hyperlink" Target="https://drive.google.com/uc?export=view&amp;id=1vv2eCP5aY_xlo9qLKyC-7yLLThYt9DnG" TargetMode="External"/><Relationship Id="rId22" Type="http://schemas.openxmlformats.org/officeDocument/2006/relationships/hyperlink" Target="https://drive.google.com/uc?export=view&amp;id=1dPzasU8LCBEFJDKJ8biulK-vnlnareLT" TargetMode="External"/><Relationship Id="rId21" Type="http://schemas.openxmlformats.org/officeDocument/2006/relationships/hyperlink" Target="https://drive.google.com/uc?export=view&amp;id=1G4rowDSnl-5mt9hosfDKamdf1BfCkPHv" TargetMode="External"/><Relationship Id="rId24" Type="http://schemas.openxmlformats.org/officeDocument/2006/relationships/hyperlink" Target="https://drive.google.com/uc?export=view&amp;id=1ok3TSSR9o8TAyQhdt9UEy2m6dHLtnzzV" TargetMode="External"/><Relationship Id="rId23" Type="http://schemas.openxmlformats.org/officeDocument/2006/relationships/hyperlink" Target="https://drive.google.com/uc?export=view&amp;id=13CzidBEwXvJZBagC0dA6Mxx3iZa6v9c7" TargetMode="External"/><Relationship Id="rId129" Type="http://schemas.openxmlformats.org/officeDocument/2006/relationships/hyperlink" Target="https://drive.google.com/uc?export=view&amp;id=1vwSx_upZTJYAQ_8LxwoYlxMo4pMyfTcT" TargetMode="External"/><Relationship Id="rId128" Type="http://schemas.openxmlformats.org/officeDocument/2006/relationships/hyperlink" Target="https://drive.google.com/uc?export=view&amp;id=1ywB9H3NvaU4bLU93fYjfDUlgcaTX5YVI" TargetMode="External"/><Relationship Id="rId127" Type="http://schemas.openxmlformats.org/officeDocument/2006/relationships/hyperlink" Target="https://drive.google.com/uc?export=view&amp;id=1mrzN04uyzrm3RjVD86HLpLqSynbJRQZI" TargetMode="External"/><Relationship Id="rId126" Type="http://schemas.openxmlformats.org/officeDocument/2006/relationships/hyperlink" Target="https://drive.google.com/uc?export=view&amp;id=1XPCGgvOXo_VgUJWsSu4JBIQN_9OrxgGp" TargetMode="External"/><Relationship Id="rId26" Type="http://schemas.openxmlformats.org/officeDocument/2006/relationships/hyperlink" Target="https://drive.google.com/uc?export=view&amp;id=1iNuZBaTQIu9EUjYHSaVdc67nnAemwKS1" TargetMode="External"/><Relationship Id="rId121" Type="http://schemas.openxmlformats.org/officeDocument/2006/relationships/hyperlink" Target="https://drive.google.com/uc?export=view&amp;id=1eF9bECtore68cHYBL2XcgYURtqufPvBx" TargetMode="External"/><Relationship Id="rId25" Type="http://schemas.openxmlformats.org/officeDocument/2006/relationships/hyperlink" Target="https://drive.google.com/uc?export=view&amp;id=1LZH2AdcE9U_6wik47TUZKBjzf2dCSq2g" TargetMode="External"/><Relationship Id="rId120" Type="http://schemas.openxmlformats.org/officeDocument/2006/relationships/hyperlink" Target="https://drive.google.com/uc?export=view&amp;id=1553Is-4qJHIB4D1lrNGz_AmO7CNmSEqh" TargetMode="External"/><Relationship Id="rId28" Type="http://schemas.openxmlformats.org/officeDocument/2006/relationships/hyperlink" Target="https://drive.google.com/uc?export=view&amp;id=17unt7y4gqCm9ET8YcRnaakHTlR_12-oR" TargetMode="External"/><Relationship Id="rId27" Type="http://schemas.openxmlformats.org/officeDocument/2006/relationships/hyperlink" Target="https://drive.google.com/uc?export=view&amp;id=1dfDvoyrrC2D2Pzf8b9Vztjd-EAKKVUrE" TargetMode="External"/><Relationship Id="rId125" Type="http://schemas.openxmlformats.org/officeDocument/2006/relationships/hyperlink" Target="https://drive.google.com/uc?export=view&amp;id=1iqiOXgzDAeVTwBkOzBs6U19TJZP46lM7" TargetMode="External"/><Relationship Id="rId29" Type="http://schemas.openxmlformats.org/officeDocument/2006/relationships/hyperlink" Target="https://drive.google.com/uc?export=view&amp;id=1tzWZsiBYOWwZfzlEGBbA4VVAeCNHf7yC" TargetMode="External"/><Relationship Id="rId124" Type="http://schemas.openxmlformats.org/officeDocument/2006/relationships/hyperlink" Target="https://drive.google.com/uc?export=view&amp;id=1ckm37_HOorb2RR6NXRJ4GCkZ5PmtAa7r" TargetMode="External"/><Relationship Id="rId123" Type="http://schemas.openxmlformats.org/officeDocument/2006/relationships/hyperlink" Target="https://drive.google.com/uc?export=view&amp;id=16TvLR6m48HLvKW5WkaOGp6KYPprEv2U0" TargetMode="External"/><Relationship Id="rId122" Type="http://schemas.openxmlformats.org/officeDocument/2006/relationships/hyperlink" Target="https://drive.google.com/uc?export=view&amp;id=1SgId9iI5eDX88RKYXkyQVmaY8LQNU13G" TargetMode="External"/><Relationship Id="rId95" Type="http://schemas.openxmlformats.org/officeDocument/2006/relationships/hyperlink" Target="https://drive.google.com/uc?export=view&amp;id=1zTrVX6GxFR9_XEzK7pBV79rQlXbNOZTy" TargetMode="External"/><Relationship Id="rId94" Type="http://schemas.openxmlformats.org/officeDocument/2006/relationships/hyperlink" Target="https://drive.google.com/uc?export=view&amp;id=1JrJtea-2Bg3TaWzeQ_uBk_dr8-DRVzIJ" TargetMode="External"/><Relationship Id="rId97" Type="http://schemas.openxmlformats.org/officeDocument/2006/relationships/hyperlink" Target="https://drive.google.com/uc?export=view&amp;id=1IYr9W3Kycuer-KNGGIXL1ernT0MLG6Kx" TargetMode="External"/><Relationship Id="rId96" Type="http://schemas.openxmlformats.org/officeDocument/2006/relationships/hyperlink" Target="https://drive.google.com/uc?export=view&amp;id=1narmIujimOFTygau6uFDEvhkIOi87xNF" TargetMode="External"/><Relationship Id="rId11" Type="http://schemas.openxmlformats.org/officeDocument/2006/relationships/hyperlink" Target="https://i.ibb.co/VBGzDGs/img2-8.jpg" TargetMode="External"/><Relationship Id="rId99" Type="http://schemas.openxmlformats.org/officeDocument/2006/relationships/hyperlink" Target="https://drive.google.com/uc?export=view&amp;id=1MAf9WBMFdO5OsW8J6Qtl83dk7WFVN3aZ" TargetMode="External"/><Relationship Id="rId10" Type="http://schemas.openxmlformats.org/officeDocument/2006/relationships/hyperlink" Target="https://drive.google.com/uc?export=view&amp;id=1hTHsNhgCeWv8Yw7pPUh7dsfnccvma5sZ" TargetMode="External"/><Relationship Id="rId98" Type="http://schemas.openxmlformats.org/officeDocument/2006/relationships/hyperlink" Target="https://drive.google.com/uc?export=view&amp;id=16ovxNHrTsmLw3gW2-YbKsccyNlU9dAg0" TargetMode="External"/><Relationship Id="rId13" Type="http://schemas.openxmlformats.org/officeDocument/2006/relationships/hyperlink" Target="https://i.ibb.co/6Bn2F8G/img2-9.jpg" TargetMode="External"/><Relationship Id="rId12" Type="http://schemas.openxmlformats.org/officeDocument/2006/relationships/hyperlink" Target="https://drive.google.com/uc?export=view&amp;id=1RziczUDcuRFRFm3xszT5epV007fESTpK" TargetMode="External"/><Relationship Id="rId91" Type="http://schemas.openxmlformats.org/officeDocument/2006/relationships/hyperlink" Target="https://drive.google.com/uc?export=view&amp;id=1xdKuQnDN3Fxh2W8awQU8E4T5JSeHcYth" TargetMode="External"/><Relationship Id="rId90" Type="http://schemas.openxmlformats.org/officeDocument/2006/relationships/hyperlink" Target="https://drive.google.com/uc?export=view&amp;id=1V3yQmmk-mBwsmYv1bheWFU6IuKVqGwb4" TargetMode="External"/><Relationship Id="rId93" Type="http://schemas.openxmlformats.org/officeDocument/2006/relationships/hyperlink" Target="https://drive.google.com/uc?export=view&amp;id=1dfA92u1BsZahSou7rwSFdTY5vngrbuMh" TargetMode="External"/><Relationship Id="rId92" Type="http://schemas.openxmlformats.org/officeDocument/2006/relationships/hyperlink" Target="https://drive.google.com/uc?export=view&amp;id=12GwpQOAlimdI8AijL9jgsRXb1BEmM2fw" TargetMode="External"/><Relationship Id="rId118" Type="http://schemas.openxmlformats.org/officeDocument/2006/relationships/hyperlink" Target="https://drive.google.com/uc?export=view&amp;id=1h1xlW7sJvSSvbCJl7l2bR3vg-DUPs7P5" TargetMode="External"/><Relationship Id="rId117" Type="http://schemas.openxmlformats.org/officeDocument/2006/relationships/hyperlink" Target="https://drive.google.com/uc?export=view&amp;id=1AhGAZom1_GJ3NUMingtqhwpMAQNQHm5T" TargetMode="External"/><Relationship Id="rId116" Type="http://schemas.openxmlformats.org/officeDocument/2006/relationships/hyperlink" Target="https://drive.google.com/uc?export=view&amp;id=1CdhALi2kB30Gj-8M2NJr5-eZ3tmVO_SO" TargetMode="External"/><Relationship Id="rId115" Type="http://schemas.openxmlformats.org/officeDocument/2006/relationships/hyperlink" Target="https://drive.google.com/uc?export=view&amp;id=1XqJ1U2I34aBG7AGn7zzKXSrsf7NKoGke" TargetMode="External"/><Relationship Id="rId119" Type="http://schemas.openxmlformats.org/officeDocument/2006/relationships/hyperlink" Target="https://drive.google.com/uc?export=view&amp;id=1YnEjzc-guCwHHX0ITXaWfqubMZp9aZtt" TargetMode="External"/><Relationship Id="rId15" Type="http://schemas.openxmlformats.org/officeDocument/2006/relationships/hyperlink" Target="https://i.ibb.co/wKbGhWp/img2-10.jpg" TargetMode="External"/><Relationship Id="rId110" Type="http://schemas.openxmlformats.org/officeDocument/2006/relationships/hyperlink" Target="https://drive.google.com/uc?export=view&amp;id=1lljo-y_gZ2ZomOo_ZbVA0pWuUE3Du3b2" TargetMode="External"/><Relationship Id="rId14" Type="http://schemas.openxmlformats.org/officeDocument/2006/relationships/hyperlink" Target="https://drive.google.com/uc?export=view&amp;id=1YwlY3PQ5M3ptM0YUPxCR2TS63S-_n8sX" TargetMode="External"/><Relationship Id="rId17" Type="http://schemas.openxmlformats.org/officeDocument/2006/relationships/hyperlink" Target="https://i.ibb.co/5jkMcPc/img2-12.png" TargetMode="External"/><Relationship Id="rId16" Type="http://schemas.openxmlformats.org/officeDocument/2006/relationships/hyperlink" Target="https://drive.google.com/uc?export=view&amp;id=149LAZN69Uu5uagp1Knr9685tW9Qs_5zb" TargetMode="External"/><Relationship Id="rId19" Type="http://schemas.openxmlformats.org/officeDocument/2006/relationships/hyperlink" Target="https://i.ibb.co/j8Q0DVy/img2-13.jpg" TargetMode="External"/><Relationship Id="rId114" Type="http://schemas.openxmlformats.org/officeDocument/2006/relationships/hyperlink" Target="https://drive.google.com/uc?export=view&amp;id=1AuPTx0bkwJFZKQdonoTE3-GyZdJvadkL" TargetMode="External"/><Relationship Id="rId18" Type="http://schemas.openxmlformats.org/officeDocument/2006/relationships/hyperlink" Target="https://drive.google.com/uc?export=view&amp;id=1T7_Df-jO-pU1AH9icVhYD0oTIrNAhxT5" TargetMode="External"/><Relationship Id="rId113" Type="http://schemas.openxmlformats.org/officeDocument/2006/relationships/hyperlink" Target="https://drive.google.com/uc?export=view&amp;id=1-vjPoXurD7O3FWEka5twIokYmc_SX_iw" TargetMode="External"/><Relationship Id="rId112" Type="http://schemas.openxmlformats.org/officeDocument/2006/relationships/hyperlink" Target="https://drive.google.com/uc?export=view&amp;id=1mp-x2vExqXsGS2rNxOTxNJDP-Gnf8UdX" TargetMode="External"/><Relationship Id="rId111" Type="http://schemas.openxmlformats.org/officeDocument/2006/relationships/hyperlink" Target="https://drive.google.com/uc?export=view&amp;id=1jkAeS5t0LdA-B5p1OWgeUUcumH7Yc93S" TargetMode="External"/><Relationship Id="rId84" Type="http://schemas.openxmlformats.org/officeDocument/2006/relationships/hyperlink" Target="https://drive.google.com/uc?export=view&amp;id=1IfBIwBvnxerSD9lJoaz91LEJGuED5SCA" TargetMode="External"/><Relationship Id="rId83" Type="http://schemas.openxmlformats.org/officeDocument/2006/relationships/hyperlink" Target="https://drive.google.com/uc?export=view&amp;id=1awSoYzREe2MVYzfEN-fx9bKwgnEJcgzO" TargetMode="External"/><Relationship Id="rId86" Type="http://schemas.openxmlformats.org/officeDocument/2006/relationships/hyperlink" Target="https://drive.google.com/uc?export=view&amp;id=1U_it7uldSmFiMp-HhG54ek_-oYHr5JvK" TargetMode="External"/><Relationship Id="rId85" Type="http://schemas.openxmlformats.org/officeDocument/2006/relationships/hyperlink" Target="https://drive.google.com/uc?export=view&amp;id=1hYWhL121xUmbrv_f82vhJJ9q707Kk-cq" TargetMode="External"/><Relationship Id="rId88" Type="http://schemas.openxmlformats.org/officeDocument/2006/relationships/hyperlink" Target="https://drive.google.com/uc?export=view&amp;id=1FA22uICFDOcg4EenXVfgKS9OYU59worh" TargetMode="External"/><Relationship Id="rId150" Type="http://schemas.openxmlformats.org/officeDocument/2006/relationships/hyperlink" Target="https://drive.google.com/uc?export=view&amp;id=1KxTe79ZNEfQGCxAffqb6dLEMELrJuHcy" TargetMode="External"/><Relationship Id="rId87" Type="http://schemas.openxmlformats.org/officeDocument/2006/relationships/hyperlink" Target="https://drive.google.com/uc?export=view&amp;id=1j8TEPDE2EhLl7HSvkwB4jYbWZbGaeUci" TargetMode="External"/><Relationship Id="rId89" Type="http://schemas.openxmlformats.org/officeDocument/2006/relationships/hyperlink" Target="https://drive.google.com/uc?export=view&amp;id=1JPAnqRZufqL0gMEOeMBr_4IuoAXdt7xE" TargetMode="External"/><Relationship Id="rId80" Type="http://schemas.openxmlformats.org/officeDocument/2006/relationships/hyperlink" Target="https://drive.google.com/uc?export=view&amp;id=1YviSVBLAWr0goA6FM6xjMtlrLAkuCmMi" TargetMode="External"/><Relationship Id="rId82" Type="http://schemas.openxmlformats.org/officeDocument/2006/relationships/hyperlink" Target="https://drive.google.com/uc?export=view&amp;id=1BEUMDIPNfLQ5vpfNqYY8r0uXovYaBPdm" TargetMode="External"/><Relationship Id="rId81" Type="http://schemas.openxmlformats.org/officeDocument/2006/relationships/hyperlink" Target="https://drive.google.com/uc?export=view&amp;id=1vnjet54wsdEigKjAP8Yf4YN_C78pFjvj" TargetMode="External"/><Relationship Id="rId1" Type="http://schemas.openxmlformats.org/officeDocument/2006/relationships/hyperlink" Target="https://i.ibb.co/2NFsWn7/img2-2.jpg" TargetMode="External"/><Relationship Id="rId2" Type="http://schemas.openxmlformats.org/officeDocument/2006/relationships/hyperlink" Target="https://drive.google.com/uc?export=view&amp;id=164c8BTwd3H_L7y_6tfBsoC7_bZvke5Yj" TargetMode="External"/><Relationship Id="rId3" Type="http://schemas.openxmlformats.org/officeDocument/2006/relationships/hyperlink" Target="https://i.ibb.co/K0t6K8S/img2-4.jpg" TargetMode="External"/><Relationship Id="rId149" Type="http://schemas.openxmlformats.org/officeDocument/2006/relationships/hyperlink" Target="https://drive.google.com/uc?export=view&amp;id=1dZYMs-_aoQY0oaMVG0Hp9APDHIHynf7O" TargetMode="External"/><Relationship Id="rId4" Type="http://schemas.openxmlformats.org/officeDocument/2006/relationships/hyperlink" Target="https://drive.google.com/uc?export=view&amp;id=1J3PWCY-D_8rZVlU4RbgEB1l_Irekz86s" TargetMode="External"/><Relationship Id="rId148" Type="http://schemas.openxmlformats.org/officeDocument/2006/relationships/hyperlink" Target="https://drive.google.com/uc?export=view&amp;id=1nBX0haUlCHJ-twjUUzd4M4S8LDCO_OmQ" TargetMode="External"/><Relationship Id="rId9" Type="http://schemas.openxmlformats.org/officeDocument/2006/relationships/hyperlink" Target="https://i.ibb.co/bmPVmjW/img2-7.jpg" TargetMode="External"/><Relationship Id="rId143" Type="http://schemas.openxmlformats.org/officeDocument/2006/relationships/hyperlink" Target="https://drive.google.com/file/d/1wVjOucplbVbOjewSHiHDM6LF4Emd-Khi/view?usp=drive_link" TargetMode="External"/><Relationship Id="rId142" Type="http://schemas.openxmlformats.org/officeDocument/2006/relationships/hyperlink" Target="https://drive.google.com/uc?export=view&amp;id=1eggTmB3OMzxBp_ne_bEO1-LkrN5mFLRY" TargetMode="External"/><Relationship Id="rId141" Type="http://schemas.openxmlformats.org/officeDocument/2006/relationships/hyperlink" Target="https://drive.google.com/uc?export=view&amp;id=1yszyR4sxQfkrx4ktDebeACliAWzXMCJ8" TargetMode="External"/><Relationship Id="rId140" Type="http://schemas.openxmlformats.org/officeDocument/2006/relationships/hyperlink" Target="https://drive.google.com/file/d/1rNSl76Cj2IpK3oW7gri3M47vaBF4_ajt/view?usp=drive_link" TargetMode="External"/><Relationship Id="rId5" Type="http://schemas.openxmlformats.org/officeDocument/2006/relationships/hyperlink" Target="https://i.ibb.co/4SSkkKc/img2-5.jpg" TargetMode="External"/><Relationship Id="rId147" Type="http://schemas.openxmlformats.org/officeDocument/2006/relationships/hyperlink" Target="https://drive.google.com/uc?export=view&amp;id=1lCIZmRhXqzAbS8hSrdFOGVz-0OLxju6p" TargetMode="External"/><Relationship Id="rId6" Type="http://schemas.openxmlformats.org/officeDocument/2006/relationships/hyperlink" Target="https://drive.google.com/uc?export=view&amp;id=1sY8JeDDjCPk1d-mV40T342WP5XWMQjKP" TargetMode="External"/><Relationship Id="rId146" Type="http://schemas.openxmlformats.org/officeDocument/2006/relationships/hyperlink" Target="https://drive.google.com/uc?export=view&amp;id=1JNVMqteejoJHIYbiuRgvKWAxoW7Hei5A" TargetMode="External"/><Relationship Id="rId7" Type="http://schemas.openxmlformats.org/officeDocument/2006/relationships/hyperlink" Target="https://i.ibb.co/LhSCbfs/img2-6.jpg" TargetMode="External"/><Relationship Id="rId145" Type="http://schemas.openxmlformats.org/officeDocument/2006/relationships/hyperlink" Target="https://drive.google.com/uc?export=view&amp;id=1psmYu8zXIobqMKIBhuhvcvvCfblF8S46" TargetMode="External"/><Relationship Id="rId8" Type="http://schemas.openxmlformats.org/officeDocument/2006/relationships/hyperlink" Target="https://drive.google.com/uc?export=view&amp;id=1-Fj7wUkFNSnQX4Dfwqyc8mXOkV1davBo" TargetMode="External"/><Relationship Id="rId144" Type="http://schemas.openxmlformats.org/officeDocument/2006/relationships/hyperlink" Target="https://drive.google.com/uc?export=view&amp;id=1EggIuDykSrcjoUQkbUnYDmLvC2BYI3oa" TargetMode="External"/><Relationship Id="rId73" Type="http://schemas.openxmlformats.org/officeDocument/2006/relationships/hyperlink" Target="https://drive.google.com/uc?export=view&amp;id=1QynVUP_wfA7FMP0yDLOL8HTZ4Q6d21IL" TargetMode="External"/><Relationship Id="rId72" Type="http://schemas.openxmlformats.org/officeDocument/2006/relationships/hyperlink" Target="https://drive.google.com/uc?export=view&amp;id=1OjKyrfAkZbGt6lMxt0S3slPnoBVrzDfC" TargetMode="External"/><Relationship Id="rId75" Type="http://schemas.openxmlformats.org/officeDocument/2006/relationships/hyperlink" Target="https://drive.google.com/uc?export=view&amp;id=19SPU1abUJkLH1jaRvtqWeoVwNf45tuh6" TargetMode="External"/><Relationship Id="rId74" Type="http://schemas.openxmlformats.org/officeDocument/2006/relationships/hyperlink" Target="https://drive.google.com/uc?export=view&amp;id=1ghmft4V7zp3jijLPO32Jw3XIMv9CqPPy" TargetMode="External"/><Relationship Id="rId77" Type="http://schemas.openxmlformats.org/officeDocument/2006/relationships/hyperlink" Target="https://drive.google.com/uc?export=view&amp;id=143jqxGdy1URXFETVTrBD944S1sHtbp-a" TargetMode="External"/><Relationship Id="rId76" Type="http://schemas.openxmlformats.org/officeDocument/2006/relationships/hyperlink" Target="https://drive.google.com/uc?export=view&amp;id=1krm5IVRkaJxdW0DpJ4v79qg81p77RvDV" TargetMode="External"/><Relationship Id="rId79" Type="http://schemas.openxmlformats.org/officeDocument/2006/relationships/hyperlink" Target="https://drive.google.com/uc?export=view&amp;id=1apOedNOLc21mckUFuEPSCou-eYN_AJte" TargetMode="External"/><Relationship Id="rId78" Type="http://schemas.openxmlformats.org/officeDocument/2006/relationships/hyperlink" Target="https://drive.google.com/uc?export=view&amp;id=1qgGeh5R4BbwFquQ4WF2uQbVTySkVOlcF" TargetMode="External"/><Relationship Id="rId71" Type="http://schemas.openxmlformats.org/officeDocument/2006/relationships/hyperlink" Target="https://drive.google.com/uc?export=view&amp;id=1z6KCelCHxCSYkiTU5EWVhWd_LD5ZPKW8" TargetMode="External"/><Relationship Id="rId70" Type="http://schemas.openxmlformats.org/officeDocument/2006/relationships/hyperlink" Target="https://drive.google.com/uc?export=view&amp;id=1IIBbztFWBXILsJpTPQ8LOyhDPATgVS06" TargetMode="External"/><Relationship Id="rId139" Type="http://schemas.openxmlformats.org/officeDocument/2006/relationships/hyperlink" Target="https://drive.google.com/file/d/1-UCDp52WjfrpprR51bXuPetaETgT83WD/view?usp=drive_link" TargetMode="External"/><Relationship Id="rId138" Type="http://schemas.openxmlformats.org/officeDocument/2006/relationships/hyperlink" Target="https://drive.google.com/uc?export=view&amp;id=1x3TVQ8Po3eASCsK3laIMlMgHuZzxBuEj" TargetMode="External"/><Relationship Id="rId137" Type="http://schemas.openxmlformats.org/officeDocument/2006/relationships/hyperlink" Target="https://drive.google.com/uc?export=view&amp;id=1gboaeJm1DrLux9xYMrDn_9KZVeR_nvo_" TargetMode="External"/><Relationship Id="rId132" Type="http://schemas.openxmlformats.org/officeDocument/2006/relationships/hyperlink" Target="https://drive.google.com/uc?export=view&amp;id=1-oUr8zWYeGFHuVlI2_gdY7fl_OkJOb-S" TargetMode="External"/><Relationship Id="rId131" Type="http://schemas.openxmlformats.org/officeDocument/2006/relationships/hyperlink" Target="https://drive.google.com/uc?export=view&amp;id=1xlxXD9EJVr6Pooy3hwQZBBZbXmZ08gB_" TargetMode="External"/><Relationship Id="rId130" Type="http://schemas.openxmlformats.org/officeDocument/2006/relationships/hyperlink" Target="https://drive.google.com/uc?export=view&amp;id=1DvuJktzBYqSQwyL4F6uebI_7y4AykibK" TargetMode="External"/><Relationship Id="rId136" Type="http://schemas.openxmlformats.org/officeDocument/2006/relationships/hyperlink" Target="https://drive.google.com/uc?export=view&amp;id=1-4VFqcrrmXxkjaq7uBwjvn-GsGkknbaK" TargetMode="External"/><Relationship Id="rId135" Type="http://schemas.openxmlformats.org/officeDocument/2006/relationships/hyperlink" Target="https://drive.google.com/uc?export=view&amp;id=1nCm4FIxmQwxIifkwGpOJLYCYhX6lhZrO" TargetMode="External"/><Relationship Id="rId134" Type="http://schemas.openxmlformats.org/officeDocument/2006/relationships/hyperlink" Target="https://drive.google.com/uc?export=view&amp;id=1Q4Yd2xn4lMmyfxGh3vf2Ic2MMP70K_9H" TargetMode="External"/><Relationship Id="rId133" Type="http://schemas.openxmlformats.org/officeDocument/2006/relationships/hyperlink" Target="https://drive.google.com/uc?export=view&amp;id=1wRO0dtZ6n_HPCqWg4yZawH_jUTNenBcT" TargetMode="External"/><Relationship Id="rId62" Type="http://schemas.openxmlformats.org/officeDocument/2006/relationships/hyperlink" Target="https://drive.google.com/uc?export=view&amp;id=16mThzdjQvfL-P0bwPhkWcoUH3-UmD7ws" TargetMode="External"/><Relationship Id="rId61" Type="http://schemas.openxmlformats.org/officeDocument/2006/relationships/hyperlink" Target="https://drive.google.com/uc?export=view&amp;id=1IXbQOLwxe-A1cYqcePfnU9vJuQSQwmf_" TargetMode="External"/><Relationship Id="rId64" Type="http://schemas.openxmlformats.org/officeDocument/2006/relationships/hyperlink" Target="https://drive.google.com/uc?export=view&amp;id=16L3oT-a_W9pmHc9Xm9CkDWS4YrlJlAkQ" TargetMode="External"/><Relationship Id="rId63" Type="http://schemas.openxmlformats.org/officeDocument/2006/relationships/hyperlink" Target="https://drive.google.com/uc?export=view&amp;id=1TinZRmX_U1n6fwpRjm-GrPRw2KuG0AYL" TargetMode="External"/><Relationship Id="rId66" Type="http://schemas.openxmlformats.org/officeDocument/2006/relationships/hyperlink" Target="https://drive.google.com/uc?export=view&amp;id=1WEMaFRiRHzLgZQGmv3LEm9yqGbldxUNK" TargetMode="External"/><Relationship Id="rId172" Type="http://schemas.openxmlformats.org/officeDocument/2006/relationships/hyperlink" Target="https://drive.google.com/uc?export=view&amp;id=1YfsnDfnmu8wRDDtBeSxTgySORxHGKlbY" TargetMode="External"/><Relationship Id="rId65" Type="http://schemas.openxmlformats.org/officeDocument/2006/relationships/hyperlink" Target="https://drive.google.com/uc?export=view&amp;id=1KBS28LMRdyNbRQAt4zMvHHkJLdRdeYwA" TargetMode="External"/><Relationship Id="rId171" Type="http://schemas.openxmlformats.org/officeDocument/2006/relationships/hyperlink" Target="https://drive.google.com/uc?export=view&amp;id=1cQpznUFmuz231g1fax1tIURO_5a5pQqE" TargetMode="External"/><Relationship Id="rId68" Type="http://schemas.openxmlformats.org/officeDocument/2006/relationships/hyperlink" Target="https://drive.google.com/uc?export=view&amp;id=1Tsit9eY1VJM-Wn0Qie9tGZufk9Igxl7v" TargetMode="External"/><Relationship Id="rId170" Type="http://schemas.openxmlformats.org/officeDocument/2006/relationships/hyperlink" Target="https://drive.google.com/uc?export=view&amp;id=1E_xTjDf-MFoUe4bmfMA51cOooUMxD6ON" TargetMode="External"/><Relationship Id="rId67" Type="http://schemas.openxmlformats.org/officeDocument/2006/relationships/hyperlink" Target="https://drive.google.com/uc?export=view&amp;id=12J5N16pne0SgRq52XIDW-wUy3vBiB-o3" TargetMode="External"/><Relationship Id="rId60" Type="http://schemas.openxmlformats.org/officeDocument/2006/relationships/hyperlink" Target="https://drive.google.com/uc?export=view&amp;id=1PvZU71pSlztLlmVPBdicPvfsK9i44M9k" TargetMode="External"/><Relationship Id="rId165" Type="http://schemas.openxmlformats.org/officeDocument/2006/relationships/hyperlink" Target="https://drive.google.com/uc?export=view&amp;id=16RbL7imGle1CM8C472SQecXcGuYf6NfW" TargetMode="External"/><Relationship Id="rId69" Type="http://schemas.openxmlformats.org/officeDocument/2006/relationships/hyperlink" Target="https://drive.google.com/uc?export=view&amp;id=1auCFaMzK6ME6aM0SuTnjlwh81tT_4VAn" TargetMode="External"/><Relationship Id="rId164" Type="http://schemas.openxmlformats.org/officeDocument/2006/relationships/hyperlink" Target="https://drive.google.com/uc?export=view&amp;id=1AXzJnCvxCziloVqnltApbn5YMPc9Foqt" TargetMode="External"/><Relationship Id="rId163" Type="http://schemas.openxmlformats.org/officeDocument/2006/relationships/hyperlink" Target="https://drive.google.com/uc?export=view&amp;id=1bmLQMT4FfOCaRD3adM2ltuY9YvWWb7As" TargetMode="External"/><Relationship Id="rId162" Type="http://schemas.openxmlformats.org/officeDocument/2006/relationships/hyperlink" Target="https://drive.google.com/uc?export=view&amp;id=1OpiZCUaxgyiGk-VCBNmqcOGvY0ZObL4Y" TargetMode="External"/><Relationship Id="rId169" Type="http://schemas.openxmlformats.org/officeDocument/2006/relationships/hyperlink" Target="https://drive.google.com/uc?export=view&amp;id=15o_PAPPgOCZdos8ZqsbgpuIztbqjcem1" TargetMode="External"/><Relationship Id="rId168" Type="http://schemas.openxmlformats.org/officeDocument/2006/relationships/hyperlink" Target="https://drive.google.com/uc?export=view&amp;id=1RsmQBPKvNZ177MIfw6kuvxT5owtkPs3f" TargetMode="External"/><Relationship Id="rId167" Type="http://schemas.openxmlformats.org/officeDocument/2006/relationships/hyperlink" Target="https://drive.google.com/uc?export=view&amp;id=1BwCe1-GxUAO3sFNVuvkQPHtoELCUwrR7" TargetMode="External"/><Relationship Id="rId166" Type="http://schemas.openxmlformats.org/officeDocument/2006/relationships/hyperlink" Target="https://drive.google.com/uc?export=view&amp;id=1gR4fBXxAZfERAeHh43t47mqUOGy4-xxh" TargetMode="External"/><Relationship Id="rId51" Type="http://schemas.openxmlformats.org/officeDocument/2006/relationships/hyperlink" Target="https://drive.google.com/uc?export=view&amp;id=10S085NC5QB_jxK0hR6qmEhrdcLQcmWCG" TargetMode="External"/><Relationship Id="rId50" Type="http://schemas.openxmlformats.org/officeDocument/2006/relationships/hyperlink" Target="https://drive.google.com/uc?export=view&amp;id=1KMMqHzkeqP5re3cStwgo0iqBNOhoJJAT" TargetMode="External"/><Relationship Id="rId53" Type="http://schemas.openxmlformats.org/officeDocument/2006/relationships/hyperlink" Target="https://drive.google.com/uc?export=view&amp;id=1W0v1lQXOix4bBbqxpHc0Jfly3evNUTuh" TargetMode="External"/><Relationship Id="rId52" Type="http://schemas.openxmlformats.org/officeDocument/2006/relationships/hyperlink" Target="https://drive.google.com/uc?export=view&amp;id=1v60Oxic5C14mTtlv0MBdS-QBPTBby6kv" TargetMode="External"/><Relationship Id="rId55" Type="http://schemas.openxmlformats.org/officeDocument/2006/relationships/hyperlink" Target="https://drive.google.com/uc?export=view&amp;id=1533WIushhd0BRXlPD04UsORJQYp_3DqJ" TargetMode="External"/><Relationship Id="rId161" Type="http://schemas.openxmlformats.org/officeDocument/2006/relationships/hyperlink" Target="https://drive.google.com/uc?export=view&amp;id=19su4V1xgnNFfy4gbhb5OqtqG06pRs4d0" TargetMode="External"/><Relationship Id="rId54" Type="http://schemas.openxmlformats.org/officeDocument/2006/relationships/hyperlink" Target="https://drive.google.com/uc?export=view&amp;id=1MMU4ywinfLxYzj-bEA3FknspGcsqkN7t" TargetMode="External"/><Relationship Id="rId160" Type="http://schemas.openxmlformats.org/officeDocument/2006/relationships/hyperlink" Target="https://drive.google.com/uc?export=view&amp;id=1T8JxpNvIKkEoD6S6bEoBXjvDa9ZYYNlL" TargetMode="External"/><Relationship Id="rId57" Type="http://schemas.openxmlformats.org/officeDocument/2006/relationships/hyperlink" Target="https://drive.google.com/uc?export=view&amp;id=1AWFm8HkOMWkAV1HHERSI-gPBlQJkhHLA" TargetMode="External"/><Relationship Id="rId56" Type="http://schemas.openxmlformats.org/officeDocument/2006/relationships/hyperlink" Target="https://drive.google.com/uc?export=view&amp;id=1JLdUMtielQJymNS4CCZuv8G4fP0BjssZ" TargetMode="External"/><Relationship Id="rId159" Type="http://schemas.openxmlformats.org/officeDocument/2006/relationships/hyperlink" Target="https://drive.google.com/uc?export=view&amp;id=1LMEUOpFGsCIaKcjq1mz8baJi_v4Lw2B-" TargetMode="External"/><Relationship Id="rId59" Type="http://schemas.openxmlformats.org/officeDocument/2006/relationships/hyperlink" Target="https://drive.google.com/uc?export=view&amp;id=1sLO2qDi3XkniqqN15KjqQuTkx4hT_3B8" TargetMode="External"/><Relationship Id="rId154" Type="http://schemas.openxmlformats.org/officeDocument/2006/relationships/hyperlink" Target="https://drive.google.com/uc?export=view&amp;id=12v-L7oK83ynuzoOs-3uRndtvf-6ojDcB" TargetMode="External"/><Relationship Id="rId58" Type="http://schemas.openxmlformats.org/officeDocument/2006/relationships/hyperlink" Target="https://drive.google.com/uc?export=view&amp;id=1L3aewcNORZPxoPa3Eyps01q3PGF6_I1k" TargetMode="External"/><Relationship Id="rId153" Type="http://schemas.openxmlformats.org/officeDocument/2006/relationships/hyperlink" Target="https://drive.google.com/uc?export=view&amp;id=1zAGyPRrB6zr-_hY7-tG-aMfFHOZb1xTx" TargetMode="External"/><Relationship Id="rId152" Type="http://schemas.openxmlformats.org/officeDocument/2006/relationships/hyperlink" Target="https://drive.google.com/uc?export=view&amp;id=1VVrJYjHMrqpj7aUsWRpDrt_5J3OY__Sv" TargetMode="External"/><Relationship Id="rId151" Type="http://schemas.openxmlformats.org/officeDocument/2006/relationships/hyperlink" Target="https://drive.google.com/uc?export=view&amp;id=1O6tiQ6ckyTRbbRyg5YDjIwFyvOR5RPg3" TargetMode="External"/><Relationship Id="rId158" Type="http://schemas.openxmlformats.org/officeDocument/2006/relationships/hyperlink" Target="https://drive.google.com/uc?export=view&amp;id=1s2M3FWLSp3Fwm9Fee8mtNn7mR1zDInDB" TargetMode="External"/><Relationship Id="rId157" Type="http://schemas.openxmlformats.org/officeDocument/2006/relationships/hyperlink" Target="https://drive.google.com/uc?export=view&amp;id=1S1vaKqTnHbWv0sK2nYefEyvaqqc1KZIU" TargetMode="External"/><Relationship Id="rId156" Type="http://schemas.openxmlformats.org/officeDocument/2006/relationships/hyperlink" Target="https://drive.google.com/uc?export=view&amp;id=1Pqk-vdap5JSOmTdVAKs3HjC3GE78Sw6A" TargetMode="External"/><Relationship Id="rId155" Type="http://schemas.openxmlformats.org/officeDocument/2006/relationships/hyperlink" Target="https://drive.google.com/uc?export=view&amp;id=1g5t2Kl8O56vafmI559VwDmMQxKrkLEIa"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40" Type="http://schemas.openxmlformats.org/officeDocument/2006/relationships/hyperlink" Target="https://i.ibb.co/bPJdS1C/img3-18.jpg" TargetMode="External"/><Relationship Id="rId190" Type="http://schemas.openxmlformats.org/officeDocument/2006/relationships/hyperlink" Target="https://drive.google.com/file/d/1gxjhoOL0sWLGNrRopgp6BGvU_Vs_G7zd/view?usp=drive_link" TargetMode="External"/><Relationship Id="rId42" Type="http://schemas.openxmlformats.org/officeDocument/2006/relationships/hyperlink" Target="https://i.ibb.co/Cvs0bbC/img3-19.png" TargetMode="External"/><Relationship Id="rId41" Type="http://schemas.openxmlformats.org/officeDocument/2006/relationships/hyperlink" Target="https://drive.google.com/uc?export=view&amp;id=1F6ZvJMjqShAtD9eJa_DmEDJt6NBnBCwJ" TargetMode="External"/><Relationship Id="rId44" Type="http://schemas.openxmlformats.org/officeDocument/2006/relationships/hyperlink" Target="https://i.ibb.co/hsdNjzC/img3-20.jpg" TargetMode="External"/><Relationship Id="rId194" Type="http://schemas.openxmlformats.org/officeDocument/2006/relationships/hyperlink" Target="https://drive.google.com/uc?export=view&amp;id=1a4FR60kneq8-1rpURsdfv2c4nfiU7sWa" TargetMode="External"/><Relationship Id="rId43" Type="http://schemas.openxmlformats.org/officeDocument/2006/relationships/hyperlink" Target="https://drive.google.com/uc?export=view&amp;id=1DpevTHeODlzCIa-alY97Hc0q-svI6Kf2" TargetMode="External"/><Relationship Id="rId193" Type="http://schemas.openxmlformats.org/officeDocument/2006/relationships/hyperlink" Target="https://i.ibb.co/q9WGPbD/img3-02-063.png" TargetMode="External"/><Relationship Id="rId46" Type="http://schemas.openxmlformats.org/officeDocument/2006/relationships/hyperlink" Target="https://i.ibb.co/0Y4KDRz/img3-21.png" TargetMode="External"/><Relationship Id="rId192" Type="http://schemas.openxmlformats.org/officeDocument/2006/relationships/hyperlink" Target="https://drive.google.com/uc?export=view&amp;id=139H4k1vNEzAm3MI8QzhLvVr9H1GjMh4o" TargetMode="External"/><Relationship Id="rId45" Type="http://schemas.openxmlformats.org/officeDocument/2006/relationships/hyperlink" Target="https://drive.google.com/uc?export=view&amp;id=130OYQW2wzdrEwsUo8UF961paURbZUlh2" TargetMode="External"/><Relationship Id="rId191" Type="http://schemas.openxmlformats.org/officeDocument/2006/relationships/hyperlink" Target="https://i.ibb.co/8d9pFqs/img3-02-062.png" TargetMode="External"/><Relationship Id="rId48" Type="http://schemas.openxmlformats.org/officeDocument/2006/relationships/hyperlink" Target="https://i.ibb.co/n1KL5GQ/img3-22.png" TargetMode="External"/><Relationship Id="rId187" Type="http://schemas.openxmlformats.org/officeDocument/2006/relationships/hyperlink" Target="https://i.ibb.co/64435VV/img3-02-060.png" TargetMode="External"/><Relationship Id="rId47" Type="http://schemas.openxmlformats.org/officeDocument/2006/relationships/hyperlink" Target="https://drive.google.com/uc?export=view&amp;id=1ZZdIHmwD-cH8Rar1r7DqW0_w9ppENmFm" TargetMode="External"/><Relationship Id="rId186" Type="http://schemas.openxmlformats.org/officeDocument/2006/relationships/hyperlink" Target="https://drive.google.com/uc?export=view&amp;id=1fTantw0F6cBVehMmFF90uIvedgzr34YW" TargetMode="External"/><Relationship Id="rId185" Type="http://schemas.openxmlformats.org/officeDocument/2006/relationships/hyperlink" Target="https://i.ibb.co/Jd0Y8Pc/img3-02-059.jpg" TargetMode="External"/><Relationship Id="rId49" Type="http://schemas.openxmlformats.org/officeDocument/2006/relationships/hyperlink" Target="https://drive.google.com/uc?export=view&amp;id=1VcQjseagigQpja6p281GcvqJmYEK-Ebr" TargetMode="External"/><Relationship Id="rId184" Type="http://schemas.openxmlformats.org/officeDocument/2006/relationships/hyperlink" Target="https://drive.google.com/uc?export=view&amp;id=1POeae8M9aKUEEuZy1sr8g4FzZ86mmql1" TargetMode="External"/><Relationship Id="rId189" Type="http://schemas.openxmlformats.org/officeDocument/2006/relationships/hyperlink" Target="https://i.ibb.co/cY7QbPs/img3-02-061.jpg" TargetMode="External"/><Relationship Id="rId188" Type="http://schemas.openxmlformats.org/officeDocument/2006/relationships/hyperlink" Target="https://drive.google.com/uc?export=view&amp;id=1F3lHM_atN8YNAOfCTRHSTXVAN7KdToJi" TargetMode="External"/><Relationship Id="rId31" Type="http://schemas.openxmlformats.org/officeDocument/2006/relationships/hyperlink" Target="https://drive.google.com/uc?export=view&amp;id=1qh5ixXaWRfu8310zlcj-T8HH2wxvteAR" TargetMode="External"/><Relationship Id="rId30" Type="http://schemas.openxmlformats.org/officeDocument/2006/relationships/hyperlink" Target="https://i.ibb.co/4PvLDbX/img3-13.jpg" TargetMode="External"/><Relationship Id="rId33" Type="http://schemas.openxmlformats.org/officeDocument/2006/relationships/hyperlink" Target="https://drive.google.com/uc?export=view&amp;id=1jHtg1dWtOmaopZ78brQ08-6W2BnTiYU3" TargetMode="External"/><Relationship Id="rId183" Type="http://schemas.openxmlformats.org/officeDocument/2006/relationships/hyperlink" Target="https://i.ibb.co/xH27CWW/img3-02-058.jpg" TargetMode="External"/><Relationship Id="rId32" Type="http://schemas.openxmlformats.org/officeDocument/2006/relationships/hyperlink" Target="https://i.ibb.co/XC1dvPV/img3-14.png" TargetMode="External"/><Relationship Id="rId182" Type="http://schemas.openxmlformats.org/officeDocument/2006/relationships/hyperlink" Target="https://drive.google.com/uc?export=view&amp;id=1FXtQiW7KUlT71Cj3NGJTEROIXs6lgqNf" TargetMode="External"/><Relationship Id="rId35" Type="http://schemas.openxmlformats.org/officeDocument/2006/relationships/hyperlink" Target="https://drive.google.com/uc?export=view&amp;id=19u6pZhtA1OeVjfL7Q7Vwgy4bpUYpNuKL" TargetMode="External"/><Relationship Id="rId181" Type="http://schemas.openxmlformats.org/officeDocument/2006/relationships/hyperlink" Target="https://drive.google.com/uc?export=view&amp;id=1xBCWjGnFUV-bxThzs0o4g0E2APqEpJZK" TargetMode="External"/><Relationship Id="rId34" Type="http://schemas.openxmlformats.org/officeDocument/2006/relationships/hyperlink" Target="https://i.ibb.co/9vrzrzX/img3-15.jpg" TargetMode="External"/><Relationship Id="rId180" Type="http://schemas.openxmlformats.org/officeDocument/2006/relationships/hyperlink" Target="https://i.ibb.co/PgqCrFQ/img3-02-056.jpg" TargetMode="External"/><Relationship Id="rId37" Type="http://schemas.openxmlformats.org/officeDocument/2006/relationships/hyperlink" Target="https://drive.google.com/uc?export=view&amp;id=1AK2qVRStjJ4NNbQfnOA-CKRYP2l1NlQU" TargetMode="External"/><Relationship Id="rId176" Type="http://schemas.openxmlformats.org/officeDocument/2006/relationships/hyperlink" Target="https://i.ibb.co/7zqFGQt/img3-02-054.jpg" TargetMode="External"/><Relationship Id="rId36" Type="http://schemas.openxmlformats.org/officeDocument/2006/relationships/hyperlink" Target="https://i.ibb.co/PjH5Pn0/img3-16.jpg" TargetMode="External"/><Relationship Id="rId175" Type="http://schemas.openxmlformats.org/officeDocument/2006/relationships/hyperlink" Target="https://drive.google.com/uc?export=view&amp;id=1fqiRolYnffVMM-r05jDktyh_DlTvF69R" TargetMode="External"/><Relationship Id="rId39" Type="http://schemas.openxmlformats.org/officeDocument/2006/relationships/hyperlink" Target="https://drive.google.com/uc?export=view&amp;id=1Csnwg1u23MmpwmMqLRBTv1gPiwAPuAGv" TargetMode="External"/><Relationship Id="rId174" Type="http://schemas.openxmlformats.org/officeDocument/2006/relationships/hyperlink" Target="https://i.ibb.co/CPrtHz8/img3-02-053.jpg" TargetMode="External"/><Relationship Id="rId38" Type="http://schemas.openxmlformats.org/officeDocument/2006/relationships/hyperlink" Target="https://i.ibb.co/BrkwNKz/img3-17.jpg" TargetMode="External"/><Relationship Id="rId173" Type="http://schemas.openxmlformats.org/officeDocument/2006/relationships/hyperlink" Target="https://drive.google.com/uc?export=view&amp;id=1BZiYQvNfpLq5QV6l-lUjN4SrxtLPFnNz" TargetMode="External"/><Relationship Id="rId179" Type="http://schemas.openxmlformats.org/officeDocument/2006/relationships/hyperlink" Target="https://drive.google.com/uc?export=view&amp;id=1QBhT2krw39T42YcJRBU4lWCbHrVrODTz" TargetMode="External"/><Relationship Id="rId178" Type="http://schemas.openxmlformats.org/officeDocument/2006/relationships/hyperlink" Target="https://i.ibb.co/4V0cbWL/img3-02-055.jpg" TargetMode="External"/><Relationship Id="rId177" Type="http://schemas.openxmlformats.org/officeDocument/2006/relationships/hyperlink" Target="https://drive.google.com/uc?export=view&amp;id=13mwpqwWtuICAxbtz39CPEnWKnZfpZ7bR" TargetMode="External"/><Relationship Id="rId20" Type="http://schemas.openxmlformats.org/officeDocument/2006/relationships/hyperlink" Target="https://i.ibb.co/Vgn4ZpB/img3-8.jpg" TargetMode="External"/><Relationship Id="rId22" Type="http://schemas.openxmlformats.org/officeDocument/2006/relationships/hyperlink" Target="https://i.ibb.co/0B5sTd8/img3-9.jpg" TargetMode="External"/><Relationship Id="rId21" Type="http://schemas.openxmlformats.org/officeDocument/2006/relationships/hyperlink" Target="https://drive.google.com/uc?export=view&amp;id=1vHbxCS3PVGB-HFzdwDOeoaGJsVzCfCyN" TargetMode="External"/><Relationship Id="rId24" Type="http://schemas.openxmlformats.org/officeDocument/2006/relationships/hyperlink" Target="https://i.ibb.co/5hdztVF/img3-10.jpg" TargetMode="External"/><Relationship Id="rId23" Type="http://schemas.openxmlformats.org/officeDocument/2006/relationships/hyperlink" Target="https://drive.google.com/uc?export=view&amp;id=16q6DztMqtNwZ8ts3oLdBdgtgaM2r-UTJ" TargetMode="External"/><Relationship Id="rId26" Type="http://schemas.openxmlformats.org/officeDocument/2006/relationships/hyperlink" Target="https://i.ibb.co/jVK0Zbk/img3-11.png" TargetMode="External"/><Relationship Id="rId25" Type="http://schemas.openxmlformats.org/officeDocument/2006/relationships/hyperlink" Target="https://drive.google.com/uc?export=view&amp;id=1EDcerzM4KoBbjVRrGHwDSk13basEpzrE" TargetMode="External"/><Relationship Id="rId28" Type="http://schemas.openxmlformats.org/officeDocument/2006/relationships/hyperlink" Target="https://i.ibb.co/qkWBz0q/img3-12.png" TargetMode="External"/><Relationship Id="rId27" Type="http://schemas.openxmlformats.org/officeDocument/2006/relationships/hyperlink" Target="https://drive.google.com/uc?export=view&amp;id=1Kyz7Syh0Y_MGpuS3fABl-KP3GmBgs5na" TargetMode="External"/><Relationship Id="rId29" Type="http://schemas.openxmlformats.org/officeDocument/2006/relationships/hyperlink" Target="https://drive.google.com/uc?export=view&amp;id=1emu49PhwFXkZ_so0-kNZqVOt0ekXQgSr" TargetMode="External"/><Relationship Id="rId11" Type="http://schemas.openxmlformats.org/officeDocument/2006/relationships/hyperlink" Target="https://drive.google.com/uc?export=view&amp;id=1t_R7VODTE-a__3prs-tMgoEw7nyH2V-U" TargetMode="External"/><Relationship Id="rId10" Type="http://schemas.openxmlformats.org/officeDocument/2006/relationships/hyperlink" Target="https://i.ibb.co/3TcX325/img3-3.jpg" TargetMode="External"/><Relationship Id="rId13" Type="http://schemas.openxmlformats.org/officeDocument/2006/relationships/hyperlink" Target="https://drive.google.com/uc?export=view&amp;id=1MLhhUzoQnA1YfLZs6UxwpKmqN8bAdofU" TargetMode="External"/><Relationship Id="rId12" Type="http://schemas.openxmlformats.org/officeDocument/2006/relationships/hyperlink" Target="https://i.ibb.co/dPx8STZ/img3-4.jpg" TargetMode="External"/><Relationship Id="rId15" Type="http://schemas.openxmlformats.org/officeDocument/2006/relationships/hyperlink" Target="https://drive.google.com/uc?export=view&amp;id=1hl67MPjSxqD9EnA8F3MtrF8jWt4rDzM1" TargetMode="External"/><Relationship Id="rId198" Type="http://schemas.openxmlformats.org/officeDocument/2006/relationships/hyperlink" Target="https://drive.google.com/uc?export=view&amp;id=1dVD-9DnTd-Tp1VtD1WCzGA-1dd-Thkc4" TargetMode="External"/><Relationship Id="rId14" Type="http://schemas.openxmlformats.org/officeDocument/2006/relationships/hyperlink" Target="https://i.ibb.co/QNwYX9p/img3-5.jpg" TargetMode="External"/><Relationship Id="rId197" Type="http://schemas.openxmlformats.org/officeDocument/2006/relationships/hyperlink" Target="https://i.ibb.co/31dJwgG/img3-02-065.jpg" TargetMode="External"/><Relationship Id="rId17" Type="http://schemas.openxmlformats.org/officeDocument/2006/relationships/hyperlink" Target="https://drive.google.com/uc?export=view&amp;id=1OOS-XA8k5hWSOpd81JfnUPVv7KM8DWgA" TargetMode="External"/><Relationship Id="rId196" Type="http://schemas.openxmlformats.org/officeDocument/2006/relationships/hyperlink" Target="https://drive.google.com/uc?export=view&amp;id=1t9ROP2aDlE5_02zM938QotbpuQ6XuMLG" TargetMode="External"/><Relationship Id="rId16" Type="http://schemas.openxmlformats.org/officeDocument/2006/relationships/hyperlink" Target="https://i.ibb.co/7WD3yqP/img3-6.jpg" TargetMode="External"/><Relationship Id="rId195" Type="http://schemas.openxmlformats.org/officeDocument/2006/relationships/hyperlink" Target="https://i.ibb.co/RDbJcYJ/img3-02-064.jpg" TargetMode="External"/><Relationship Id="rId19" Type="http://schemas.openxmlformats.org/officeDocument/2006/relationships/hyperlink" Target="https://drive.google.com/uc?export=view&amp;id=1yjjQH3dCCi_PmOyy1HXJbV2gRwLvezj6" TargetMode="External"/><Relationship Id="rId18" Type="http://schemas.openxmlformats.org/officeDocument/2006/relationships/hyperlink" Target="https://i.ibb.co/zPHfchN/img3-7.jpg" TargetMode="External"/><Relationship Id="rId199" Type="http://schemas.openxmlformats.org/officeDocument/2006/relationships/hyperlink" Target="https://i.ibb.co/KqGhMf4/img3-02-066.jpg" TargetMode="External"/><Relationship Id="rId84" Type="http://schemas.openxmlformats.org/officeDocument/2006/relationships/hyperlink" Target="https://i.ibb.co/gPxB0Vy/img3-40.jpg" TargetMode="External"/><Relationship Id="rId83" Type="http://schemas.openxmlformats.org/officeDocument/2006/relationships/hyperlink" Target="https://drive.google.com/uc?export=view&amp;id=1nXN4Dlx4NqjlVkVhVebW1HmDc9eJah_z" TargetMode="External"/><Relationship Id="rId86" Type="http://schemas.openxmlformats.org/officeDocument/2006/relationships/hyperlink" Target="https://i.ibb.co/Lt5Gc1L/img3-02-001.png" TargetMode="External"/><Relationship Id="rId85" Type="http://schemas.openxmlformats.org/officeDocument/2006/relationships/hyperlink" Target="https://drive.google.com/uc?export=view&amp;id=1wwBPzLIEY5CyBgu7M8W5x4CO_j7vfCDf" TargetMode="External"/><Relationship Id="rId88" Type="http://schemas.openxmlformats.org/officeDocument/2006/relationships/hyperlink" Target="https://i.ibb.co/LtTPQx2/img3-02-002.png" TargetMode="External"/><Relationship Id="rId150" Type="http://schemas.openxmlformats.org/officeDocument/2006/relationships/hyperlink" Target="https://i.ibb.co/LrJPCRj/img3-02-041.jpg" TargetMode="External"/><Relationship Id="rId87" Type="http://schemas.openxmlformats.org/officeDocument/2006/relationships/hyperlink" Target="https://drive.google.com/uc?export=view&amp;id=1oTuySrc1NSMBgp6zvJwpDe6zG58WVNpy" TargetMode="External"/><Relationship Id="rId270" Type="http://schemas.openxmlformats.org/officeDocument/2006/relationships/vmlDrawing" Target="../drawings/vmlDrawing3.vml"/><Relationship Id="rId89" Type="http://schemas.openxmlformats.org/officeDocument/2006/relationships/hyperlink" Target="https://drive.google.com/uc?export=view&amp;id=1M-gU6Yp8azxpkQu7evc0wVN-ltvvLEcr" TargetMode="External"/><Relationship Id="rId80" Type="http://schemas.openxmlformats.org/officeDocument/2006/relationships/hyperlink" Target="https://i.ibb.co/TWrSv6m/img3-38.png" TargetMode="External"/><Relationship Id="rId82" Type="http://schemas.openxmlformats.org/officeDocument/2006/relationships/hyperlink" Target="https://i.ibb.co/j6f1TMk/img3-39.jpg" TargetMode="External"/><Relationship Id="rId81" Type="http://schemas.openxmlformats.org/officeDocument/2006/relationships/hyperlink" Target="https://drive.google.com/uc?export=view&amp;id=1SKrdF5O97-Y-rkjr18z0MuyPxOR_Gqcg" TargetMode="External"/><Relationship Id="rId1" Type="http://schemas.openxmlformats.org/officeDocument/2006/relationships/comments" Target="../comments3.xml"/><Relationship Id="rId2" Type="http://schemas.openxmlformats.org/officeDocument/2006/relationships/hyperlink" Target="https://i.ibb.co/XLP9gxV/img1-39.jpg" TargetMode="External"/><Relationship Id="rId3" Type="http://schemas.openxmlformats.org/officeDocument/2006/relationships/hyperlink" Target="https://drive.google.com/uc?export=view&amp;id=1Suio5iVPgTm-zobHf850g68xqSw5JRel" TargetMode="External"/><Relationship Id="rId149" Type="http://schemas.openxmlformats.org/officeDocument/2006/relationships/hyperlink" Target="https://drive.google.com/uc?export=view&amp;id=1QuE_zCFGtSmy9_pii3YR6IXFe8W-Slyu" TargetMode="External"/><Relationship Id="rId4" Type="http://schemas.openxmlformats.org/officeDocument/2006/relationships/hyperlink" Target="https://i.ibb.co/Mh7T94Q/img2-29.jpg" TargetMode="External"/><Relationship Id="rId148" Type="http://schemas.openxmlformats.org/officeDocument/2006/relationships/hyperlink" Target="https://i.ibb.co/fGNXZNg/img3-02-040.jpg" TargetMode="External"/><Relationship Id="rId269" Type="http://schemas.openxmlformats.org/officeDocument/2006/relationships/drawing" Target="../drawings/drawing11.xml"/><Relationship Id="rId9" Type="http://schemas.openxmlformats.org/officeDocument/2006/relationships/hyperlink" Target="https://drive.google.com/uc?export=view&amp;id=1hp0Gxfhajpkiem9N9l34Lj8uF8XWtR_L" TargetMode="External"/><Relationship Id="rId143" Type="http://schemas.openxmlformats.org/officeDocument/2006/relationships/hyperlink" Target="https://drive.google.com/uc?export=view&amp;id=1_EkupGxzjiL-oAPnD-MauJstIvDxNiS8" TargetMode="External"/><Relationship Id="rId264" Type="http://schemas.openxmlformats.org/officeDocument/2006/relationships/hyperlink" Target="https://drive.google.com/uc?export=view&amp;id=1jOoPB5t3E0epLY_s_OZkNy8PdJ-alDNo" TargetMode="External"/><Relationship Id="rId142" Type="http://schemas.openxmlformats.org/officeDocument/2006/relationships/hyperlink" Target="https://drive.google.com/uc?export=view&amp;id=18cEz2hSFJviDpPNFiOdgkX1ivn02v-r8" TargetMode="External"/><Relationship Id="rId263" Type="http://schemas.openxmlformats.org/officeDocument/2006/relationships/hyperlink" Target="https://i.ibb.co/BGkyMCV/img3-02-098.jpg" TargetMode="External"/><Relationship Id="rId141" Type="http://schemas.openxmlformats.org/officeDocument/2006/relationships/hyperlink" Target="https://drive.google.com/uc?export=view&amp;id=1lNS1WwHoRPtVqeV04ybidlAmwQD00u3a" TargetMode="External"/><Relationship Id="rId262" Type="http://schemas.openxmlformats.org/officeDocument/2006/relationships/hyperlink" Target="https://drive.google.com/uc?export=view&amp;id=13pipDAAVI1tu_2FIkdZ9d6_AZAdnUSC_" TargetMode="External"/><Relationship Id="rId140" Type="http://schemas.openxmlformats.org/officeDocument/2006/relationships/hyperlink" Target="https://drive.google.com/uc?export=view&amp;id=14yo71Pr77bS1CPKq8D21i97OOAFuYOnq" TargetMode="External"/><Relationship Id="rId261" Type="http://schemas.openxmlformats.org/officeDocument/2006/relationships/hyperlink" Target="https://i.ibb.co/ScHRkZX/img3-02-097.jpg" TargetMode="External"/><Relationship Id="rId5" Type="http://schemas.openxmlformats.org/officeDocument/2006/relationships/hyperlink" Target="https://drive.google.com/uc?export=view&amp;id=1ksYSbT1igIfi2z2DIOYCPhlC8vs0aC6V" TargetMode="External"/><Relationship Id="rId147" Type="http://schemas.openxmlformats.org/officeDocument/2006/relationships/hyperlink" Target="https://drive.google.com/uc?export=view&amp;id=19hrtVZqeo2dANs5vTmuE81540qa0K7zk" TargetMode="External"/><Relationship Id="rId268" Type="http://schemas.openxmlformats.org/officeDocument/2006/relationships/hyperlink" Target="https://drive.google.com/uc?export=view&amp;id=1vdNX5QWbKzVDfPmn31lpMDdzXd1bVexe" TargetMode="External"/><Relationship Id="rId6" Type="http://schemas.openxmlformats.org/officeDocument/2006/relationships/hyperlink" Target="https://i.ibb.co/wBYWyFQ/img3-1.png" TargetMode="External"/><Relationship Id="rId146" Type="http://schemas.openxmlformats.org/officeDocument/2006/relationships/hyperlink" Target="https://drive.google.com/uc?export=view&amp;id=1612SnZ22edOumNO199ezTqHu17xSjnG_" TargetMode="External"/><Relationship Id="rId267" Type="http://schemas.openxmlformats.org/officeDocument/2006/relationships/hyperlink" Target="https://i.ibb.co/0ywm2td/img3-02-100.png" TargetMode="External"/><Relationship Id="rId7" Type="http://schemas.openxmlformats.org/officeDocument/2006/relationships/hyperlink" Target="https://drive.google.com/uc?export=view&amp;id=1jN7QsQ_u1JZBza_suOJ6yhhVeZ7CXJaz" TargetMode="External"/><Relationship Id="rId145" Type="http://schemas.openxmlformats.org/officeDocument/2006/relationships/hyperlink" Target="https://drive.google.com/uc?export=view&amp;id=1r-hheUc3ka9YB6G-d8mWaBkEGW1RhizA" TargetMode="External"/><Relationship Id="rId266" Type="http://schemas.openxmlformats.org/officeDocument/2006/relationships/hyperlink" Target="https://drive.google.com/uc?export=view&amp;id=1yQVmHZBGV6_wcAbJWeVM8I-W1OK9R34u" TargetMode="External"/><Relationship Id="rId8" Type="http://schemas.openxmlformats.org/officeDocument/2006/relationships/hyperlink" Target="https://i.ibb.co/Fgxq1cX/img3-2.jpg" TargetMode="External"/><Relationship Id="rId144" Type="http://schemas.openxmlformats.org/officeDocument/2006/relationships/hyperlink" Target="https://drive.google.com/uc?export=view&amp;id=1yyQm5sweiT20k7DxnvzDPw-08FzVnd0B" TargetMode="External"/><Relationship Id="rId265" Type="http://schemas.openxmlformats.org/officeDocument/2006/relationships/hyperlink" Target="https://i.ibb.co/KhpFGmh/img3-02-099.jpg" TargetMode="External"/><Relationship Id="rId73" Type="http://schemas.openxmlformats.org/officeDocument/2006/relationships/hyperlink" Target="https://drive.google.com/uc?export=view&amp;id=1cwaQua7S8Ar6WqCJoeXsT94gvdVKrp0F" TargetMode="External"/><Relationship Id="rId72" Type="http://schemas.openxmlformats.org/officeDocument/2006/relationships/hyperlink" Target="https://i.ibb.co/m0rr6P9/img3-34.jpg" TargetMode="External"/><Relationship Id="rId75" Type="http://schemas.openxmlformats.org/officeDocument/2006/relationships/hyperlink" Target="https://drive.google.com/uc?export=view&amp;id=1afmnY6B3o5oZ8ZN1hayoQ3PubZ4JGzCJ" TargetMode="External"/><Relationship Id="rId74" Type="http://schemas.openxmlformats.org/officeDocument/2006/relationships/hyperlink" Target="https://i.ibb.co/YhB9bpK/img3-35.jpg" TargetMode="External"/><Relationship Id="rId77" Type="http://schemas.openxmlformats.org/officeDocument/2006/relationships/hyperlink" Target="https://drive.google.com/uc?export=view&amp;id=1JXYIoUF3NucjaBiDcHwyNdVroN2bs_b5" TargetMode="External"/><Relationship Id="rId260" Type="http://schemas.openxmlformats.org/officeDocument/2006/relationships/hyperlink" Target="https://drive.google.com/uc?export=view&amp;id=1w4RyLYBgGRAkjz1UrGERzVcXtdlrIFVT" TargetMode="External"/><Relationship Id="rId76" Type="http://schemas.openxmlformats.org/officeDocument/2006/relationships/hyperlink" Target="https://i.ibb.co/JkkmHFk/img3-36.jpg" TargetMode="External"/><Relationship Id="rId79" Type="http://schemas.openxmlformats.org/officeDocument/2006/relationships/hyperlink" Target="https://drive.google.com/uc?export=view&amp;id=1s__6Ji2JpT9JZmQuk52dxpGSpV54SMkV" TargetMode="External"/><Relationship Id="rId78" Type="http://schemas.openxmlformats.org/officeDocument/2006/relationships/hyperlink" Target="https://i.ibb.co/Nm1pwr6/img3-37.jpg" TargetMode="External"/><Relationship Id="rId71" Type="http://schemas.openxmlformats.org/officeDocument/2006/relationships/hyperlink" Target="https://drive.google.com/uc?export=view&amp;id=1XU3igdW-SEytxHCNvHH25kLCijT-zots" TargetMode="External"/><Relationship Id="rId70" Type="http://schemas.openxmlformats.org/officeDocument/2006/relationships/hyperlink" Target="https://i.ibb.co/mqzWChn/img3-33.jpg" TargetMode="External"/><Relationship Id="rId139" Type="http://schemas.openxmlformats.org/officeDocument/2006/relationships/hyperlink" Target="https://drive.google.com/uc?export=view&amp;id=11bzs-9CnW14l_NcLD62-pBlVB-9ilj23" TargetMode="External"/><Relationship Id="rId138" Type="http://schemas.openxmlformats.org/officeDocument/2006/relationships/hyperlink" Target="https://drive.google.com/uc?export=view&amp;id=1mBfPXh4tgRAjVIoS7gAdsa0AqnqXdxcO" TargetMode="External"/><Relationship Id="rId259" Type="http://schemas.openxmlformats.org/officeDocument/2006/relationships/hyperlink" Target="https://i.ibb.co/ScHRkZX/img3-02-097.jpg" TargetMode="External"/><Relationship Id="rId137" Type="http://schemas.openxmlformats.org/officeDocument/2006/relationships/hyperlink" Target="https://drive.google.com/uc?export=view&amp;id=1f52EGPU5bMeAyMMu42efLbT7kxv7PjVm" TargetMode="External"/><Relationship Id="rId258" Type="http://schemas.openxmlformats.org/officeDocument/2006/relationships/hyperlink" Target="https://drive.google.com/uc?export=view&amp;id=10AlD7Fhqwu-lnyEiBxOWT6w9rpm0gNm5" TargetMode="External"/><Relationship Id="rId132" Type="http://schemas.openxmlformats.org/officeDocument/2006/relationships/hyperlink" Target="https://drive.google.com/uc?export=view&amp;id=1QdDhEsHKM5PzjmYH1hm9YYo_QESRXht_" TargetMode="External"/><Relationship Id="rId253" Type="http://schemas.openxmlformats.org/officeDocument/2006/relationships/hyperlink" Target="https://i.ibb.co/FsnByqR/img3-02-093.jpg" TargetMode="External"/><Relationship Id="rId131" Type="http://schemas.openxmlformats.org/officeDocument/2006/relationships/hyperlink" Target="https://drive.google.com/uc?export=view&amp;id=1J6sBVUeDQuPKYYNBj6KtktmLslQMxe6g" TargetMode="External"/><Relationship Id="rId252" Type="http://schemas.openxmlformats.org/officeDocument/2006/relationships/hyperlink" Target="https://drive.google.com/uc?export=view&amp;id=1fvDQorlMsFboiB6Zofpmv8tPSWs_x7DS" TargetMode="External"/><Relationship Id="rId130" Type="http://schemas.openxmlformats.org/officeDocument/2006/relationships/hyperlink" Target="https://i.ibb.co/DpDFGX5/img3-02-023.png" TargetMode="External"/><Relationship Id="rId251" Type="http://schemas.openxmlformats.org/officeDocument/2006/relationships/hyperlink" Target="https://i.ibb.co/XbqTPVv/img3-02-092.jpg" TargetMode="External"/><Relationship Id="rId250" Type="http://schemas.openxmlformats.org/officeDocument/2006/relationships/hyperlink" Target="https://drive.google.com/uc?export=view&amp;id=1aBQ8_5r3cyn_jZZu_-zV6Z6kzncdcmDx" TargetMode="External"/><Relationship Id="rId136" Type="http://schemas.openxmlformats.org/officeDocument/2006/relationships/hyperlink" Target="https://drive.google.com/uc?export=view&amp;id=1D_kT8opzMEJm7ByeblSiNBoJKsU4OVnb" TargetMode="External"/><Relationship Id="rId257" Type="http://schemas.openxmlformats.org/officeDocument/2006/relationships/hyperlink" Target="https://i.ibb.co/hZW9jGH/img3-02-095.jpg" TargetMode="External"/><Relationship Id="rId135" Type="http://schemas.openxmlformats.org/officeDocument/2006/relationships/hyperlink" Target="https://drive.google.com/uc?export=view&amp;id=1YsQLRH1PENLiKxnbHdh0ttYlSfP_Il0G" TargetMode="External"/><Relationship Id="rId256" Type="http://schemas.openxmlformats.org/officeDocument/2006/relationships/hyperlink" Target="https://drive.google.com/uc?export=view&amp;id=1Ibu26Drc-kbwUUkCbCFOWtNm83YSxhtb" TargetMode="External"/><Relationship Id="rId134" Type="http://schemas.openxmlformats.org/officeDocument/2006/relationships/hyperlink" Target="https://drive.google.com/uc?export=view&amp;id=1b4bOOqsXyeo8wwnBcKKV2xWdSrJ183kD" TargetMode="External"/><Relationship Id="rId255" Type="http://schemas.openxmlformats.org/officeDocument/2006/relationships/hyperlink" Target="https://i.ibb.co/MMf8jsy/img3-02-094.jpg" TargetMode="External"/><Relationship Id="rId133" Type="http://schemas.openxmlformats.org/officeDocument/2006/relationships/hyperlink" Target="https://drive.google.com/uc?export=view&amp;id=11EAtREwoy6AYrbbmW6pJqajIVLWGRlj5" TargetMode="External"/><Relationship Id="rId254" Type="http://schemas.openxmlformats.org/officeDocument/2006/relationships/hyperlink" Target="https://drive.google.com/uc?export=view&amp;id=1yAQbpGHzmXcTuzkMKHwtMiLkP9wMAdlN" TargetMode="External"/><Relationship Id="rId62" Type="http://schemas.openxmlformats.org/officeDocument/2006/relationships/hyperlink" Target="https://i.ibb.co/qp8g6Lq/img3-29.jpg" TargetMode="External"/><Relationship Id="rId61" Type="http://schemas.openxmlformats.org/officeDocument/2006/relationships/hyperlink" Target="https://drive.google.com/uc?export=view&amp;id=10Sll4lfWghA3rfeC15i30hYRIWH0fZqV" TargetMode="External"/><Relationship Id="rId64" Type="http://schemas.openxmlformats.org/officeDocument/2006/relationships/hyperlink" Target="https://i.ibb.co/zPDZ94g/img3-30.jpg" TargetMode="External"/><Relationship Id="rId63" Type="http://schemas.openxmlformats.org/officeDocument/2006/relationships/hyperlink" Target="https://drive.google.com/uc?export=view&amp;id=1NHTvkcuGdLqBtFd2pbvxsM-S5CMs-S5Q" TargetMode="External"/><Relationship Id="rId66" Type="http://schemas.openxmlformats.org/officeDocument/2006/relationships/hyperlink" Target="https://i.ibb.co/Ct5z7pj/img3-31.jpg" TargetMode="External"/><Relationship Id="rId172" Type="http://schemas.openxmlformats.org/officeDocument/2006/relationships/hyperlink" Target="https://i.ibb.co/JkXp42k/img3-02-052.jpg" TargetMode="External"/><Relationship Id="rId65" Type="http://schemas.openxmlformats.org/officeDocument/2006/relationships/hyperlink" Target="https://drive.google.com/uc?export=view&amp;id=1qCsSSq-sJsT3NSzhfIKghR6X76xKdt70" TargetMode="External"/><Relationship Id="rId171" Type="http://schemas.openxmlformats.org/officeDocument/2006/relationships/hyperlink" Target="https://drive.google.com/uc?export=view&amp;id=1B-TM-ROPyHU-jATb7aANpD0XY6_zqrui" TargetMode="External"/><Relationship Id="rId68" Type="http://schemas.openxmlformats.org/officeDocument/2006/relationships/hyperlink" Target="https://i.ibb.co/3d3yxjt/img3-32.jpg" TargetMode="External"/><Relationship Id="rId170" Type="http://schemas.openxmlformats.org/officeDocument/2006/relationships/hyperlink" Target="https://i.ibb.co/Z6yfrzX/img3-02-051.jpg" TargetMode="External"/><Relationship Id="rId67" Type="http://schemas.openxmlformats.org/officeDocument/2006/relationships/hyperlink" Target="https://drive.google.com/uc?export=view&amp;id=1edJlhYU0T-bezTS3ppnGDk9hHs68y0LB" TargetMode="External"/><Relationship Id="rId60" Type="http://schemas.openxmlformats.org/officeDocument/2006/relationships/hyperlink" Target="https://i.ibb.co/xg3wHhd/img3-28.jpg" TargetMode="External"/><Relationship Id="rId165" Type="http://schemas.openxmlformats.org/officeDocument/2006/relationships/hyperlink" Target="https://drive.google.com/uc?export=view&amp;id=1IcaL0jZ1qWn1rwZchqHCueiobuYU5r7x" TargetMode="External"/><Relationship Id="rId69" Type="http://schemas.openxmlformats.org/officeDocument/2006/relationships/hyperlink" Target="https://drive.google.com/uc?export=view&amp;id=1GXyzQDt4D6zV-nm3Oj9eXd2g_dNofdnD" TargetMode="External"/><Relationship Id="rId164" Type="http://schemas.openxmlformats.org/officeDocument/2006/relationships/hyperlink" Target="https://i.ibb.co/1GXp30w/img3-02-048.jpg" TargetMode="External"/><Relationship Id="rId163" Type="http://schemas.openxmlformats.org/officeDocument/2006/relationships/hyperlink" Target="https://drive.google.com/uc?export=view&amp;id=17WcA5vE5mSFbIv7Zzo2bYnNGu7FbBpP1" TargetMode="External"/><Relationship Id="rId162" Type="http://schemas.openxmlformats.org/officeDocument/2006/relationships/hyperlink" Target="https://i.ibb.co/7jXsQvw/img3-02-047.jpg" TargetMode="External"/><Relationship Id="rId169" Type="http://schemas.openxmlformats.org/officeDocument/2006/relationships/hyperlink" Target="https://drive.google.com/uc?export=view&amp;id=1CX5I_5RPrLxBaH-KVe1Ev_2-gnTeDMIV" TargetMode="External"/><Relationship Id="rId168" Type="http://schemas.openxmlformats.org/officeDocument/2006/relationships/hyperlink" Target="https://i.ibb.co/1rsZcdS/img3-02-050.jpg" TargetMode="External"/><Relationship Id="rId167" Type="http://schemas.openxmlformats.org/officeDocument/2006/relationships/hyperlink" Target="https://drive.google.com/uc?export=view&amp;id=1ZloIubiTxTlvmD-DsAKssfApOHS0pSAX" TargetMode="External"/><Relationship Id="rId166" Type="http://schemas.openxmlformats.org/officeDocument/2006/relationships/hyperlink" Target="https://i.ibb.co/ngrTRgP/img3-02-049.jpg" TargetMode="External"/><Relationship Id="rId51" Type="http://schemas.openxmlformats.org/officeDocument/2006/relationships/hyperlink" Target="https://drive.google.com/uc?export=view&amp;id=1l-vOXwnWOBzhp7-WdFlysEPQQmunvKIc" TargetMode="External"/><Relationship Id="rId50" Type="http://schemas.openxmlformats.org/officeDocument/2006/relationships/hyperlink" Target="https://i.ibb.co/1TLBKwh/img3-23.jpg" TargetMode="External"/><Relationship Id="rId53" Type="http://schemas.openxmlformats.org/officeDocument/2006/relationships/hyperlink" Target="https://drive.google.com/uc?export=view&amp;id=1WO1aQSCwRE1NzJZBH0AvhDJhwvf6sAB1" TargetMode="External"/><Relationship Id="rId52" Type="http://schemas.openxmlformats.org/officeDocument/2006/relationships/hyperlink" Target="https://i.ibb.co/0sH4HGt/img3-24.jpg" TargetMode="External"/><Relationship Id="rId55" Type="http://schemas.openxmlformats.org/officeDocument/2006/relationships/hyperlink" Target="https://drive.google.com/uc?export=view&amp;id=1BgVO4HXP5iviQK5gB5K1lQUXsn7axzi7" TargetMode="External"/><Relationship Id="rId161" Type="http://schemas.openxmlformats.org/officeDocument/2006/relationships/hyperlink" Target="https://drive.google.com/uc?export=view&amp;id=1RbefCLsjRnauSR9_A_87KVQNVhy4pDDQ" TargetMode="External"/><Relationship Id="rId54" Type="http://schemas.openxmlformats.org/officeDocument/2006/relationships/hyperlink" Target="https://i.ibb.co/RDG1NLT/img3-25.jpg" TargetMode="External"/><Relationship Id="rId160" Type="http://schemas.openxmlformats.org/officeDocument/2006/relationships/hyperlink" Target="https://i.ibb.co/frW8ZtW/img3-02-046.jpg" TargetMode="External"/><Relationship Id="rId57" Type="http://schemas.openxmlformats.org/officeDocument/2006/relationships/hyperlink" Target="https://drive.google.com/uc?export=view&amp;id=1LHWWY9ie7A0NfHQtH_CJs6_agW33GVot" TargetMode="External"/><Relationship Id="rId56" Type="http://schemas.openxmlformats.org/officeDocument/2006/relationships/hyperlink" Target="https://i.ibb.co/ySVGKNB/img3-26.jpg" TargetMode="External"/><Relationship Id="rId159" Type="http://schemas.openxmlformats.org/officeDocument/2006/relationships/hyperlink" Target="https://drive.google.com/uc?export=view&amp;id=1-h0wWsyKywLQ0nBn_Nra7PP8N8xNzC0_" TargetMode="External"/><Relationship Id="rId59" Type="http://schemas.openxmlformats.org/officeDocument/2006/relationships/hyperlink" Target="https://drive.google.com/uc?export=view&amp;id=1HtdxMrros7gmqE6hxEmjv5LpLkDS3EQd" TargetMode="External"/><Relationship Id="rId154" Type="http://schemas.openxmlformats.org/officeDocument/2006/relationships/hyperlink" Target="https://i.ibb.co/6PH5K4M/img3-02-043.jpg" TargetMode="External"/><Relationship Id="rId58" Type="http://schemas.openxmlformats.org/officeDocument/2006/relationships/hyperlink" Target="https://i.ibb.co/hVHTmG9/img3-27.jpg" TargetMode="External"/><Relationship Id="rId153" Type="http://schemas.openxmlformats.org/officeDocument/2006/relationships/hyperlink" Target="https://drive.google.com/uc?export=view&amp;id=1_-OyrrdcwgKB5U4lW32cVs7Tzu_J6GES" TargetMode="External"/><Relationship Id="rId152" Type="http://schemas.openxmlformats.org/officeDocument/2006/relationships/hyperlink" Target="https://i.ibb.co/xMNdjDv/img3-02-042.jpg" TargetMode="External"/><Relationship Id="rId151" Type="http://schemas.openxmlformats.org/officeDocument/2006/relationships/hyperlink" Target="https://drive.google.com/uc?export=view&amp;id=13eoYmATyLEDm7A0x2tMcEre5999uHXX1" TargetMode="External"/><Relationship Id="rId158" Type="http://schemas.openxmlformats.org/officeDocument/2006/relationships/hyperlink" Target="https://i.ibb.co/PMHgC4w/img3-02-045.jpg" TargetMode="External"/><Relationship Id="rId157" Type="http://schemas.openxmlformats.org/officeDocument/2006/relationships/hyperlink" Target="https://drive.google.com/uc?export=view&amp;id=1g1ZVSlm84XNTTblVMuLEQjkYk1eg4lvQ" TargetMode="External"/><Relationship Id="rId156" Type="http://schemas.openxmlformats.org/officeDocument/2006/relationships/hyperlink" Target="https://i.ibb.co/K2CdZTz/img3-02-044.jpg" TargetMode="External"/><Relationship Id="rId155" Type="http://schemas.openxmlformats.org/officeDocument/2006/relationships/hyperlink" Target="https://drive.google.com/uc?export=view&amp;id=1CrrCI3drOvjPWN09KvFph9Fcvl_tbjGy" TargetMode="External"/><Relationship Id="rId107" Type="http://schemas.openxmlformats.org/officeDocument/2006/relationships/hyperlink" Target="https://drive.google.com/uc?export=view&amp;id=1SKU6VjtEvuCjpRTqPbUF58hTuTP2cCY-" TargetMode="External"/><Relationship Id="rId228" Type="http://schemas.openxmlformats.org/officeDocument/2006/relationships/hyperlink" Target="https://drive.google.com/uc?export=view&amp;id=1L6bBuw0V78mAA90Q9pbcqKWgwdkWvRAd" TargetMode="External"/><Relationship Id="rId106" Type="http://schemas.openxmlformats.org/officeDocument/2006/relationships/hyperlink" Target="https://i.ibb.co/Vg3FXgq/img3-02-011.png" TargetMode="External"/><Relationship Id="rId227" Type="http://schemas.openxmlformats.org/officeDocument/2006/relationships/hyperlink" Target="https://i.ibb.co/Z8jSp9W/img3-02-080.jpg" TargetMode="External"/><Relationship Id="rId105" Type="http://schemas.openxmlformats.org/officeDocument/2006/relationships/hyperlink" Target="https://drive.google.com/uc?export=view&amp;id=16GWELXLG5krOpmtYtCU_t-jffYcFIgFc" TargetMode="External"/><Relationship Id="rId226" Type="http://schemas.openxmlformats.org/officeDocument/2006/relationships/hyperlink" Target="https://drive.google.com/uc?export=view&amp;id=1lhxaBu_0yImZ3ZoH6t7cW_Jds1vqWqHN" TargetMode="External"/><Relationship Id="rId104" Type="http://schemas.openxmlformats.org/officeDocument/2006/relationships/hyperlink" Target="https://i.ibb.co/6J0n5wc/img3-02-010.png" TargetMode="External"/><Relationship Id="rId225" Type="http://schemas.openxmlformats.org/officeDocument/2006/relationships/hyperlink" Target="https://i.ibb.co/wChZR4S/img3-02-079.jpg" TargetMode="External"/><Relationship Id="rId109" Type="http://schemas.openxmlformats.org/officeDocument/2006/relationships/hyperlink" Target="https://drive.google.com/uc?export=view&amp;id=1WPs4XVBM5TrPerAMy2xj9gY89Vhh7cyy" TargetMode="External"/><Relationship Id="rId108" Type="http://schemas.openxmlformats.org/officeDocument/2006/relationships/hyperlink" Target="https://i.ibb.co/WGH1NY1/img3-02-012.png" TargetMode="External"/><Relationship Id="rId229" Type="http://schemas.openxmlformats.org/officeDocument/2006/relationships/hyperlink" Target="https://i.ibb.co/sKkwjPT/img3-02-081.jpg" TargetMode="External"/><Relationship Id="rId220" Type="http://schemas.openxmlformats.org/officeDocument/2006/relationships/hyperlink" Target="https://drive.google.com/file/d/1tL7Snc9qlBuAZWZo6zZqEej_j90dXGsm/view?usp=drive_link" TargetMode="External"/><Relationship Id="rId103" Type="http://schemas.openxmlformats.org/officeDocument/2006/relationships/hyperlink" Target="https://drive.google.com/uc?export=view&amp;id=1i-Txrd0vBdjthadvYFmzJjH6od20x2kr" TargetMode="External"/><Relationship Id="rId224" Type="http://schemas.openxmlformats.org/officeDocument/2006/relationships/hyperlink" Target="https://drive.google.com/uc?export=view&amp;id=1y9kKGqWdUYUb1KD4uvafI1ScXPtY5vbu" TargetMode="External"/><Relationship Id="rId102" Type="http://schemas.openxmlformats.org/officeDocument/2006/relationships/hyperlink" Target="https://i.ibb.co/6J0n5wc/img3-02-010.png" TargetMode="External"/><Relationship Id="rId223" Type="http://schemas.openxmlformats.org/officeDocument/2006/relationships/hyperlink" Target="https://i.ibb.co/jZ49wkx/img3-02-078.jpg" TargetMode="External"/><Relationship Id="rId101" Type="http://schemas.openxmlformats.org/officeDocument/2006/relationships/hyperlink" Target="https://drive.google.com/uc?export=view&amp;id=1zkUBA5roWKS21b_uzpFhcJT5wpTfrA-d" TargetMode="External"/><Relationship Id="rId222" Type="http://schemas.openxmlformats.org/officeDocument/2006/relationships/hyperlink" Target="https://drive.google.com/uc?export=view&amp;id=11TvrBsW_uOeFNd7_c0gXJEysaXbw44fd" TargetMode="External"/><Relationship Id="rId100" Type="http://schemas.openxmlformats.org/officeDocument/2006/relationships/hyperlink" Target="https://i.ibb.co/b3jD7r1/img3-02-008.png" TargetMode="External"/><Relationship Id="rId221" Type="http://schemas.openxmlformats.org/officeDocument/2006/relationships/hyperlink" Target="https://i.ibb.co/YjWynJF/img3-02-077.jpg" TargetMode="External"/><Relationship Id="rId217" Type="http://schemas.openxmlformats.org/officeDocument/2006/relationships/hyperlink" Target="https://i.ibb.co/wz4rYt5/img3-02-075.jpg" TargetMode="External"/><Relationship Id="rId216" Type="http://schemas.openxmlformats.org/officeDocument/2006/relationships/hyperlink" Target="https://drive.google.com/uc?export=view&amp;id=1t4NQBtrtMJ0wPTwH8UzzNFcx0G38qdqy" TargetMode="External"/><Relationship Id="rId215" Type="http://schemas.openxmlformats.org/officeDocument/2006/relationships/hyperlink" Target="https://i.ibb.co/TmMbdmT/img3-02-074.jpg" TargetMode="External"/><Relationship Id="rId214" Type="http://schemas.openxmlformats.org/officeDocument/2006/relationships/hyperlink" Target="https://drive.google.com/uc?export=view&amp;id=1NIOHUClD5sSnEPFPfHFN4nP-D-jKLqE5" TargetMode="External"/><Relationship Id="rId219" Type="http://schemas.openxmlformats.org/officeDocument/2006/relationships/hyperlink" Target="https://i.ibb.co/BjZQd0c/img3-02-076.jpg" TargetMode="External"/><Relationship Id="rId218" Type="http://schemas.openxmlformats.org/officeDocument/2006/relationships/hyperlink" Target="https://drive.google.com/uc?export=view&amp;id=1_fG5Z2pfHVTY-tp0OWwcm-J80sVXrtTa" TargetMode="External"/><Relationship Id="rId213" Type="http://schemas.openxmlformats.org/officeDocument/2006/relationships/hyperlink" Target="https://i.ibb.co/Z2MqLGy/img3-02-073.jpg" TargetMode="External"/><Relationship Id="rId212" Type="http://schemas.openxmlformats.org/officeDocument/2006/relationships/hyperlink" Target="https://drive.google.com/uc?export=view&amp;id=1JS6wFd5aXYaxChYfDI21iSI1TFl_ALxh" TargetMode="External"/><Relationship Id="rId211" Type="http://schemas.openxmlformats.org/officeDocument/2006/relationships/hyperlink" Target="https://i.ibb.co/YNw1sCF/img3-02-072.jpg" TargetMode="External"/><Relationship Id="rId210" Type="http://schemas.openxmlformats.org/officeDocument/2006/relationships/hyperlink" Target="https://drive.google.com/uc?export=view&amp;id=10XzkCPaHkwm8TO4o78-o2ky_t-dQCISd" TargetMode="External"/><Relationship Id="rId129" Type="http://schemas.openxmlformats.org/officeDocument/2006/relationships/hyperlink" Target="https://drive.google.com/uc?export=view&amp;id=1SjCSxNMK6xCbriJFdSY8q2CeE7nZnhnS" TargetMode="External"/><Relationship Id="rId128" Type="http://schemas.openxmlformats.org/officeDocument/2006/relationships/hyperlink" Target="https://i.ibb.co/K6tfM8b/img3-02-022.png" TargetMode="External"/><Relationship Id="rId249" Type="http://schemas.openxmlformats.org/officeDocument/2006/relationships/hyperlink" Target="https://i.ibb.co/2jSXh0f/img3-02-091.jpg" TargetMode="External"/><Relationship Id="rId127" Type="http://schemas.openxmlformats.org/officeDocument/2006/relationships/hyperlink" Target="https://drive.google.com/uc?export=view&amp;id=1-A1aCFZfQ2keT3DGFJOqb7-4mDr0Whsl" TargetMode="External"/><Relationship Id="rId248" Type="http://schemas.openxmlformats.org/officeDocument/2006/relationships/hyperlink" Target="https://drive.google.com/uc?export=view&amp;id=1Zb_Vdbe9TzGtlOcuSOb0YaYrQxMgTbm_" TargetMode="External"/><Relationship Id="rId126" Type="http://schemas.openxmlformats.org/officeDocument/2006/relationships/hyperlink" Target="https://i.ibb.co/ts2s2qv/img3-02-021.png" TargetMode="External"/><Relationship Id="rId247" Type="http://schemas.openxmlformats.org/officeDocument/2006/relationships/hyperlink" Target="https://i.ibb.co/8dQJ1mV/img3-02-090.jpg" TargetMode="External"/><Relationship Id="rId121" Type="http://schemas.openxmlformats.org/officeDocument/2006/relationships/hyperlink" Target="https://drive.google.com/uc?export=view&amp;id=15hus1fLL0vhI0ncNXZnvKgzazdidTKwW" TargetMode="External"/><Relationship Id="rId242" Type="http://schemas.openxmlformats.org/officeDocument/2006/relationships/hyperlink" Target="https://drive.google.com/uc?export=view&amp;id=1Fwt6pcvmMzg1es2KlpFCUvPGyqdlMkP_" TargetMode="External"/><Relationship Id="rId120" Type="http://schemas.openxmlformats.org/officeDocument/2006/relationships/hyperlink" Target="https://i.ibb.co/fqdZpRX/img3-02-018.png" TargetMode="External"/><Relationship Id="rId241" Type="http://schemas.openxmlformats.org/officeDocument/2006/relationships/hyperlink" Target="https://i.ibb.co/Xx2vjW2/img3-02-087.jpg" TargetMode="External"/><Relationship Id="rId240" Type="http://schemas.openxmlformats.org/officeDocument/2006/relationships/hyperlink" Target="https://drive.google.com/uc?export=view&amp;id=1J-JIwRVZs-To9iq2c0pY4HUN_0SV0-z8" TargetMode="External"/><Relationship Id="rId125" Type="http://schemas.openxmlformats.org/officeDocument/2006/relationships/hyperlink" Target="https://drive.google.com/uc?export=view&amp;id=1YudfJkTLjLLQ7H2Eol4eJRQWBmX48NfT" TargetMode="External"/><Relationship Id="rId246" Type="http://schemas.openxmlformats.org/officeDocument/2006/relationships/hyperlink" Target="https://drive.google.com/uc?export=view&amp;id=147wPp-bvbSHobDtgbAaS0sRlUm-ZQqBR" TargetMode="External"/><Relationship Id="rId124" Type="http://schemas.openxmlformats.org/officeDocument/2006/relationships/hyperlink" Target="https://i.ibb.co/4Z0S812/img3-02-020.png" TargetMode="External"/><Relationship Id="rId245" Type="http://schemas.openxmlformats.org/officeDocument/2006/relationships/hyperlink" Target="https://i.ibb.co/m69stRT/img3-02-089.png" TargetMode="External"/><Relationship Id="rId123" Type="http://schemas.openxmlformats.org/officeDocument/2006/relationships/hyperlink" Target="https://drive.google.com/uc?export=view&amp;id=160FvWK52oGOWQ0qRcdzvYQX8LHR71AWo" TargetMode="External"/><Relationship Id="rId244" Type="http://schemas.openxmlformats.org/officeDocument/2006/relationships/hyperlink" Target="https://drive.google.com/uc?export=view&amp;id=1_1oyNhylXNzoDSen86RAerY2h4yNU_gx" TargetMode="External"/><Relationship Id="rId122" Type="http://schemas.openxmlformats.org/officeDocument/2006/relationships/hyperlink" Target="https://i.ibb.co/pz4MmD6/img3-02-019.png" TargetMode="External"/><Relationship Id="rId243" Type="http://schemas.openxmlformats.org/officeDocument/2006/relationships/hyperlink" Target="https://i.ibb.co/87ScXxF/img3-02-088.jpg" TargetMode="External"/><Relationship Id="rId95" Type="http://schemas.openxmlformats.org/officeDocument/2006/relationships/hyperlink" Target="https://drive.google.com/uc?export=view&amp;id=1U1TnTKQwj5Hl-rzZYjlkDpEF8uevTvDb" TargetMode="External"/><Relationship Id="rId94" Type="http://schemas.openxmlformats.org/officeDocument/2006/relationships/hyperlink" Target="https://i.ibb.co/4JGdCMn/img3-02-005.png" TargetMode="External"/><Relationship Id="rId97" Type="http://schemas.openxmlformats.org/officeDocument/2006/relationships/hyperlink" Target="https://drive.google.com/uc?export=view&amp;id=1LZyrUtBhusB2NRb2KTl3WVdr5drPHZdh" TargetMode="External"/><Relationship Id="rId96" Type="http://schemas.openxmlformats.org/officeDocument/2006/relationships/hyperlink" Target="https://i.ibb.co/LgsLxpk/img3-02-006.png" TargetMode="External"/><Relationship Id="rId99" Type="http://schemas.openxmlformats.org/officeDocument/2006/relationships/hyperlink" Target="https://drive.google.com/uc?export=view&amp;id=1J576_8M8oYO_bbyxDqzLYuTrlZ6cZVCq" TargetMode="External"/><Relationship Id="rId98" Type="http://schemas.openxmlformats.org/officeDocument/2006/relationships/hyperlink" Target="https://i.ibb.co/9nXzBCB/img3-02-007.png" TargetMode="External"/><Relationship Id="rId91" Type="http://schemas.openxmlformats.org/officeDocument/2006/relationships/hyperlink" Target="https://drive.google.com/uc?export=view&amp;id=1F-YbJd7dWdGyJOTSFiiFlV4c2MXpD31a" TargetMode="External"/><Relationship Id="rId90" Type="http://schemas.openxmlformats.org/officeDocument/2006/relationships/hyperlink" Target="https://i.ibb.co/LQ9vT1q/img3-02-003.png" TargetMode="External"/><Relationship Id="rId93" Type="http://schemas.openxmlformats.org/officeDocument/2006/relationships/hyperlink" Target="https://drive.google.com/uc?export=view&amp;id=1vVvOjbccivdXLJVE_sWz7XVO1Ecjn-RY" TargetMode="External"/><Relationship Id="rId92" Type="http://schemas.openxmlformats.org/officeDocument/2006/relationships/hyperlink" Target="https://i.ibb.co/MCWH926/img3-02-004.png" TargetMode="External"/><Relationship Id="rId118" Type="http://schemas.openxmlformats.org/officeDocument/2006/relationships/hyperlink" Target="https://i.ibb.co/GtWcXbN/img3-02-017.png" TargetMode="External"/><Relationship Id="rId239" Type="http://schemas.openxmlformats.org/officeDocument/2006/relationships/hyperlink" Target="https://i.ibb.co/0MpBJDr/img3-02-086.jpg" TargetMode="External"/><Relationship Id="rId117" Type="http://schemas.openxmlformats.org/officeDocument/2006/relationships/hyperlink" Target="https://drive.google.com/uc?export=view&amp;id=1UtlbI7lgCakJqCtRs98ZVuWofYpcOb8a" TargetMode="External"/><Relationship Id="rId238" Type="http://schemas.openxmlformats.org/officeDocument/2006/relationships/hyperlink" Target="https://drive.google.com/uc?export=view&amp;id=19y2rpBTVSvEvSTWKDv467dh_n7qBbNTN" TargetMode="External"/><Relationship Id="rId116" Type="http://schemas.openxmlformats.org/officeDocument/2006/relationships/hyperlink" Target="https://i.ibb.co/HqFG9Nm/img3-02-016.png" TargetMode="External"/><Relationship Id="rId237" Type="http://schemas.openxmlformats.org/officeDocument/2006/relationships/hyperlink" Target="https://i.ibb.co/BP1nJPH/img3-02-085.jpg" TargetMode="External"/><Relationship Id="rId115" Type="http://schemas.openxmlformats.org/officeDocument/2006/relationships/hyperlink" Target="https://drive.google.com/uc?export=view&amp;id=1_n-l5_r0sxFG3XLszWvoSiLoVpPwwcNX" TargetMode="External"/><Relationship Id="rId236" Type="http://schemas.openxmlformats.org/officeDocument/2006/relationships/hyperlink" Target="https://drive.google.com/uc?export=view&amp;id=1h1Pwafuyq_duQ2n1kZ0qIbD7InX4AkwA" TargetMode="External"/><Relationship Id="rId119" Type="http://schemas.openxmlformats.org/officeDocument/2006/relationships/hyperlink" Target="https://drive.google.com/uc?export=view&amp;id=16aAoeqwVQv-XTUnNjortpiDXbQHoE5uN" TargetMode="External"/><Relationship Id="rId110" Type="http://schemas.openxmlformats.org/officeDocument/2006/relationships/hyperlink" Target="https://i.ibb.co/LgXdK9G/img3-02-013.png" TargetMode="External"/><Relationship Id="rId231" Type="http://schemas.openxmlformats.org/officeDocument/2006/relationships/hyperlink" Target="https://i.ibb.co/QmMQ63s/img3-02-082.jpg" TargetMode="External"/><Relationship Id="rId230" Type="http://schemas.openxmlformats.org/officeDocument/2006/relationships/hyperlink" Target="https://drive.google.com/uc?export=view&amp;id=1SqQsP1DddmPUpEVM4LZdvMWSugEqxXX9" TargetMode="External"/><Relationship Id="rId114" Type="http://schemas.openxmlformats.org/officeDocument/2006/relationships/hyperlink" Target="https://i.ibb.co/cvS5ZVd/img3-02-015.png" TargetMode="External"/><Relationship Id="rId235" Type="http://schemas.openxmlformats.org/officeDocument/2006/relationships/hyperlink" Target="https://i.ibb.co/HPkxfTC/img3-02-084.jpg" TargetMode="External"/><Relationship Id="rId113" Type="http://schemas.openxmlformats.org/officeDocument/2006/relationships/hyperlink" Target="https://drive.google.com/uc?export=view&amp;id=1C2pMT_xi4EzxbD-Vu2IEYyPDCDO8uraa" TargetMode="External"/><Relationship Id="rId234" Type="http://schemas.openxmlformats.org/officeDocument/2006/relationships/hyperlink" Target="https://drive.google.com/uc?export=view&amp;id=19ORUPRGB7KIbxI4EDTMaiBJE_5H0N0o-" TargetMode="External"/><Relationship Id="rId112" Type="http://schemas.openxmlformats.org/officeDocument/2006/relationships/hyperlink" Target="https://i.ibb.co/tKDJjmN/img3-02-014.png" TargetMode="External"/><Relationship Id="rId233" Type="http://schemas.openxmlformats.org/officeDocument/2006/relationships/hyperlink" Target="https://i.ibb.co/mD9CY5T/img3-02-083.jpg" TargetMode="External"/><Relationship Id="rId111" Type="http://schemas.openxmlformats.org/officeDocument/2006/relationships/hyperlink" Target="https://drive.google.com/uc?export=view&amp;id=1Vr1D_tMx8PJgMo-_1rU3p4vy_NhI2QHw" TargetMode="External"/><Relationship Id="rId232" Type="http://schemas.openxmlformats.org/officeDocument/2006/relationships/hyperlink" Target="https://drive.google.com/uc?export=view&amp;id=1M8kMGPCnmBku3vRQ4-9CrLGl2rPPQaea" TargetMode="External"/><Relationship Id="rId206" Type="http://schemas.openxmlformats.org/officeDocument/2006/relationships/hyperlink" Target="https://drive.google.com/uc?export=view&amp;id=1nub6mmDuCy0avMI4zMMsvT_X2mdor1MC" TargetMode="External"/><Relationship Id="rId205" Type="http://schemas.openxmlformats.org/officeDocument/2006/relationships/hyperlink" Target="https://i.ibb.co/rvr4bt9/img3-02-069.jpg" TargetMode="External"/><Relationship Id="rId204" Type="http://schemas.openxmlformats.org/officeDocument/2006/relationships/hyperlink" Target="https://drive.google.com/uc?export=view&amp;id=1et62bIao5w5-TV8pYWVSK8T3pEqL3ffa" TargetMode="External"/><Relationship Id="rId203" Type="http://schemas.openxmlformats.org/officeDocument/2006/relationships/hyperlink" Target="https://i.ibb.co/xYs8HGv/img3-02-068.jpg" TargetMode="External"/><Relationship Id="rId209" Type="http://schemas.openxmlformats.org/officeDocument/2006/relationships/hyperlink" Target="https://i.ibb.co/KXgDDxd/img3-02-071.jpg" TargetMode="External"/><Relationship Id="rId208" Type="http://schemas.openxmlformats.org/officeDocument/2006/relationships/hyperlink" Target="https://drive.google.com/uc?export=view&amp;id=1Z4fFEh3LXQr1K3bblUIzOHzdPuKWcruj" TargetMode="External"/><Relationship Id="rId207" Type="http://schemas.openxmlformats.org/officeDocument/2006/relationships/hyperlink" Target="https://i.ibb.co/FxqY7FZ/img3-02-070.jpg" TargetMode="External"/><Relationship Id="rId202" Type="http://schemas.openxmlformats.org/officeDocument/2006/relationships/hyperlink" Target="https://drive.google.com/uc?export=view&amp;id=1pcYivbcxL_6mBzugaYcQDl5qRuxHOLaX" TargetMode="External"/><Relationship Id="rId201" Type="http://schemas.openxmlformats.org/officeDocument/2006/relationships/hyperlink" Target="https://i.ibb.co/3hPR2vs/img3-02-067.jpg" TargetMode="External"/><Relationship Id="rId200" Type="http://schemas.openxmlformats.org/officeDocument/2006/relationships/hyperlink" Target="https://drive.google.com/uc?export=view&amp;id=1whSOHVF_yQRTlDB8LxjmJ0Mlom-1NWVu"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40" Type="http://schemas.openxmlformats.org/officeDocument/2006/relationships/hyperlink" Target="https://i.ibb.co/TWrSv6m/img3-38.png" TargetMode="External"/><Relationship Id="rId42" Type="http://schemas.openxmlformats.org/officeDocument/2006/relationships/hyperlink" Target="https://i.ibb.co/0sH4HGt/img3-24.jpg" TargetMode="External"/><Relationship Id="rId41" Type="http://schemas.openxmlformats.org/officeDocument/2006/relationships/hyperlink" Target="https://drive.google.com/uc?export=view&amp;id=1SKrdF5O97-Y-rkjr18z0MuyPxOR_Gqcg" TargetMode="External"/><Relationship Id="rId44" Type="http://schemas.openxmlformats.org/officeDocument/2006/relationships/hyperlink" Target="https://i.ibb.co/ySVGKNB/img3-26.jpg" TargetMode="External"/><Relationship Id="rId43" Type="http://schemas.openxmlformats.org/officeDocument/2006/relationships/hyperlink" Target="https://drive.google.com/uc?export=view&amp;id=1WO1aQSCwRE1NzJZBH0AvhDJhwvf6sAB1" TargetMode="External"/><Relationship Id="rId46" Type="http://schemas.openxmlformats.org/officeDocument/2006/relationships/hyperlink" Target="https://i.ibb.co/JkkmHFk/img3-36.jpg" TargetMode="External"/><Relationship Id="rId45" Type="http://schemas.openxmlformats.org/officeDocument/2006/relationships/hyperlink" Target="https://drive.google.com/uc?export=view&amp;id=1LHWWY9ie7A0NfHQtH_CJs6_agW33GVot" TargetMode="External"/><Relationship Id="rId48" Type="http://schemas.openxmlformats.org/officeDocument/2006/relationships/hyperlink" Target="https://i.ibb.co/j6f1TMk/img3-39.jpg" TargetMode="External"/><Relationship Id="rId47" Type="http://schemas.openxmlformats.org/officeDocument/2006/relationships/hyperlink" Target="https://drive.google.com/uc?export=view&amp;id=1JXYIoUF3NucjaBiDcHwyNdVroN2bs_b5" TargetMode="External"/><Relationship Id="rId49" Type="http://schemas.openxmlformats.org/officeDocument/2006/relationships/hyperlink" Target="https://drive.google.com/uc?export=view&amp;id=1nXN4Dlx4NqjlVkVhVebW1HmDc9eJah_z" TargetMode="External"/><Relationship Id="rId31" Type="http://schemas.openxmlformats.org/officeDocument/2006/relationships/hyperlink" Target="https://drive.google.com/uc?export=view&amp;id=1NHTvkcuGdLqBtFd2pbvxsM-S5CMs-S5Q" TargetMode="External"/><Relationship Id="rId30" Type="http://schemas.openxmlformats.org/officeDocument/2006/relationships/hyperlink" Target="https://i.ibb.co/qp8g6Lq/img3-29.jpg" TargetMode="External"/><Relationship Id="rId33" Type="http://schemas.openxmlformats.org/officeDocument/2006/relationships/hyperlink" Target="https://drive.google.com/uc?export=view&amp;id=1GXyzQDt4D6zV-nm3Oj9eXd2g_dNofdnD" TargetMode="External"/><Relationship Id="rId32" Type="http://schemas.openxmlformats.org/officeDocument/2006/relationships/hyperlink" Target="https://i.ibb.co/3d3yxjt/img3-32.jpg" TargetMode="External"/><Relationship Id="rId35" Type="http://schemas.openxmlformats.org/officeDocument/2006/relationships/hyperlink" Target="https://drive.google.com/uc?export=view&amp;id=1qCsSSq-sJsT3NSzhfIKghR6X76xKdt70" TargetMode="External"/><Relationship Id="rId34" Type="http://schemas.openxmlformats.org/officeDocument/2006/relationships/hyperlink" Target="https://i.ibb.co/zPDZ94g/img3-30.jpg" TargetMode="External"/><Relationship Id="rId37" Type="http://schemas.openxmlformats.org/officeDocument/2006/relationships/hyperlink" Target="https://drive.google.com/uc?export=view&amp;id=1afmnY6B3o5oZ8ZN1hayoQ3PubZ4JGzCJ" TargetMode="External"/><Relationship Id="rId36" Type="http://schemas.openxmlformats.org/officeDocument/2006/relationships/hyperlink" Target="https://i.ibb.co/YhB9bpK/img3-35.jpg" TargetMode="External"/><Relationship Id="rId39" Type="http://schemas.openxmlformats.org/officeDocument/2006/relationships/hyperlink" Target="https://drive.google.com/uc?export=view&amp;id=1wwBPzLIEY5CyBgu7M8W5x4CO_j7vfCDf" TargetMode="External"/><Relationship Id="rId38" Type="http://schemas.openxmlformats.org/officeDocument/2006/relationships/hyperlink" Target="https://i.ibb.co/gPxB0Vy/img3-40.jpg" TargetMode="External"/><Relationship Id="rId20" Type="http://schemas.openxmlformats.org/officeDocument/2006/relationships/hyperlink" Target="https://i.ibb.co/wBYWyFQ/img3-1.png" TargetMode="External"/><Relationship Id="rId22" Type="http://schemas.openxmlformats.org/officeDocument/2006/relationships/hyperlink" Target="https://i.ibb.co/hVHTmG9/img3-27.jpg" TargetMode="External"/><Relationship Id="rId21" Type="http://schemas.openxmlformats.org/officeDocument/2006/relationships/hyperlink" Target="https://drive.google.com/uc?export=view&amp;id=1jN7QsQ_u1JZBza_suOJ6yhhVeZ7CXJaz" TargetMode="External"/><Relationship Id="rId24" Type="http://schemas.openxmlformats.org/officeDocument/2006/relationships/hyperlink" Target="https://i.ibb.co/zPHfchN/img3-7.jpg" TargetMode="External"/><Relationship Id="rId23" Type="http://schemas.openxmlformats.org/officeDocument/2006/relationships/hyperlink" Target="https://drive.google.com/uc?export=view&amp;id=1HtdxMrros7gmqE6hxEmjv5LpLkDS3EQd" TargetMode="External"/><Relationship Id="rId26" Type="http://schemas.openxmlformats.org/officeDocument/2006/relationships/hyperlink" Target="https://i.ibb.co/xg3wHhd/img3-28.jpg" TargetMode="External"/><Relationship Id="rId25" Type="http://schemas.openxmlformats.org/officeDocument/2006/relationships/hyperlink" Target="https://drive.google.com/uc?export=view&amp;id=1yjjQH3dCCi_PmOyy1HXJbV2gRwLvezj6" TargetMode="External"/><Relationship Id="rId28" Type="http://schemas.openxmlformats.org/officeDocument/2006/relationships/hyperlink" Target="https://i.ibb.co/Ct5z7pj/img3-31.jpg" TargetMode="External"/><Relationship Id="rId27" Type="http://schemas.openxmlformats.org/officeDocument/2006/relationships/hyperlink" Target="https://drive.google.com/uc?export=view&amp;id=10Sll4lfWghA3rfeC15i30hYRIWH0fZqV" TargetMode="External"/><Relationship Id="rId29" Type="http://schemas.openxmlformats.org/officeDocument/2006/relationships/hyperlink" Target="https://drive.google.com/uc?export=view&amp;id=1edJlhYU0T-bezTS3ppnGDk9hHs68y0LB" TargetMode="External"/><Relationship Id="rId11" Type="http://schemas.openxmlformats.org/officeDocument/2006/relationships/hyperlink" Target="https://drive.google.com/uc?export=view&amp;id=1emu49PhwFXkZ_so0-kNZqVOt0ekXQgSr" TargetMode="External"/><Relationship Id="rId10" Type="http://schemas.openxmlformats.org/officeDocument/2006/relationships/hyperlink" Target="https://i.ibb.co/qkWBz0q/img3-12.png" TargetMode="External"/><Relationship Id="rId13" Type="http://schemas.openxmlformats.org/officeDocument/2006/relationships/hyperlink" Target="https://drive.google.com/uc?export=view&amp;id=1vHbxCS3PVGB-HFzdwDOeoaGJsVzCfCyN" TargetMode="External"/><Relationship Id="rId12" Type="http://schemas.openxmlformats.org/officeDocument/2006/relationships/hyperlink" Target="https://i.ibb.co/Vgn4ZpB/img3-8.jpg" TargetMode="External"/><Relationship Id="rId15" Type="http://schemas.openxmlformats.org/officeDocument/2006/relationships/hyperlink" Target="https://drive.google.com/uc?export=view&amp;id=1jHtg1dWtOmaopZ78brQ08-6W2BnTiYU3" TargetMode="External"/><Relationship Id="rId14" Type="http://schemas.openxmlformats.org/officeDocument/2006/relationships/hyperlink" Target="https://i.ibb.co/XC1dvPV/img3-14.png" TargetMode="External"/><Relationship Id="rId17" Type="http://schemas.openxmlformats.org/officeDocument/2006/relationships/hyperlink" Target="https://drive.google.com/uc?export=view&amp;id=1Suio5iVPgTm-zobHf850g68xqSw5JRel" TargetMode="External"/><Relationship Id="rId16" Type="http://schemas.openxmlformats.org/officeDocument/2006/relationships/hyperlink" Target="https://i.ibb.co/XLP9gxV/img1-39.jpg" TargetMode="External"/><Relationship Id="rId19" Type="http://schemas.openxmlformats.org/officeDocument/2006/relationships/hyperlink" Target="https://drive.google.com/uc?export=view&amp;id=19u6pZhtA1OeVjfL7Q7Vwgy4bpUYpNuKL" TargetMode="External"/><Relationship Id="rId18" Type="http://schemas.openxmlformats.org/officeDocument/2006/relationships/hyperlink" Target="https://i.ibb.co/9vrzrzX/img3-15.jpg" TargetMode="External"/><Relationship Id="rId1" Type="http://schemas.openxmlformats.org/officeDocument/2006/relationships/comments" Target="../comments4.xml"/><Relationship Id="rId2" Type="http://schemas.openxmlformats.org/officeDocument/2006/relationships/hyperlink" Target="https://i.ibb.co/3TcX325/img3-3.jpg" TargetMode="External"/><Relationship Id="rId3" Type="http://schemas.openxmlformats.org/officeDocument/2006/relationships/hyperlink" Target="https://drive.google.com/uc?export=view&amp;id=1t_R7VODTE-a__3prs-tMgoEw7nyH2V-U" TargetMode="External"/><Relationship Id="rId4" Type="http://schemas.openxmlformats.org/officeDocument/2006/relationships/hyperlink" Target="https://i.ibb.co/7WD3yqP/img3-6.jpg" TargetMode="External"/><Relationship Id="rId9" Type="http://schemas.openxmlformats.org/officeDocument/2006/relationships/hyperlink" Target="https://drive.google.com/uc?export=view&amp;id=16q6DztMqtNwZ8ts3oLdBdgtgaM2r-UTJ" TargetMode="External"/><Relationship Id="rId5" Type="http://schemas.openxmlformats.org/officeDocument/2006/relationships/hyperlink" Target="https://drive.google.com/uc?export=view&amp;id=1OOS-XA8k5hWSOpd81JfnUPVv7KM8DWgA" TargetMode="External"/><Relationship Id="rId6" Type="http://schemas.openxmlformats.org/officeDocument/2006/relationships/hyperlink" Target="https://i.ibb.co/5hdztVF/img3-10.jpg" TargetMode="External"/><Relationship Id="rId7" Type="http://schemas.openxmlformats.org/officeDocument/2006/relationships/hyperlink" Target="https://drive.google.com/uc?export=view&amp;id=1EDcerzM4KoBbjVRrGHwDSk13basEpzrE" TargetMode="External"/><Relationship Id="rId8" Type="http://schemas.openxmlformats.org/officeDocument/2006/relationships/hyperlink" Target="https://i.ibb.co/0B5sTd8/img3-9.jpg" TargetMode="External"/><Relationship Id="rId51" Type="http://schemas.openxmlformats.org/officeDocument/2006/relationships/vmlDrawing" Target="../drawings/vmlDrawing4.vml"/><Relationship Id="rId50"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s://i.ibb.co/h88Gh0h/img001-040.jpg" TargetMode="External"/><Relationship Id="rId42" Type="http://schemas.openxmlformats.org/officeDocument/2006/relationships/hyperlink" Target="https://i.ibb.co/MVHRC14/img001-042.jpg" TargetMode="External"/><Relationship Id="rId41" Type="http://schemas.openxmlformats.org/officeDocument/2006/relationships/hyperlink" Target="https://i.ibb.co/VmhbYwq/img001-041.jpg" TargetMode="External"/><Relationship Id="rId44" Type="http://schemas.openxmlformats.org/officeDocument/2006/relationships/hyperlink" Target="https://i.ibb.co/0K04grr/img001-044.jpg" TargetMode="External"/><Relationship Id="rId43" Type="http://schemas.openxmlformats.org/officeDocument/2006/relationships/hyperlink" Target="https://i.ibb.co/xHggchH/img001-043.jpg" TargetMode="External"/><Relationship Id="rId46" Type="http://schemas.openxmlformats.org/officeDocument/2006/relationships/drawing" Target="../drawings/drawing14.xml"/><Relationship Id="rId45" Type="http://schemas.openxmlformats.org/officeDocument/2006/relationships/hyperlink" Target="https://i.ibb.co/vxhhB3D/img001-045.jpg" TargetMode="External"/><Relationship Id="rId31" Type="http://schemas.openxmlformats.org/officeDocument/2006/relationships/hyperlink" Target="https://i.ibb.co/3fJf9CJ/img001-031.jpg" TargetMode="External"/><Relationship Id="rId30" Type="http://schemas.openxmlformats.org/officeDocument/2006/relationships/hyperlink" Target="https://i.ibb.co/DMr0FgF/img001-030.jpg" TargetMode="External"/><Relationship Id="rId33" Type="http://schemas.openxmlformats.org/officeDocument/2006/relationships/hyperlink" Target="https://i.ibb.co/QcH0M9X/img001-033.jpg" TargetMode="External"/><Relationship Id="rId32" Type="http://schemas.openxmlformats.org/officeDocument/2006/relationships/hyperlink" Target="https://i.ibb.co/HCBYHq3/img001-032.jpg" TargetMode="External"/><Relationship Id="rId35" Type="http://schemas.openxmlformats.org/officeDocument/2006/relationships/hyperlink" Target="https://i.ibb.co/2yB5Zm7/img001-035.jpg" TargetMode="External"/><Relationship Id="rId34" Type="http://schemas.openxmlformats.org/officeDocument/2006/relationships/hyperlink" Target="https://i.ibb.co/RCz2Qwv/img001-034.png" TargetMode="External"/><Relationship Id="rId37" Type="http://schemas.openxmlformats.org/officeDocument/2006/relationships/hyperlink" Target="https://i.ibb.co/d5mnjKG/img001-037.jpg" TargetMode="External"/><Relationship Id="rId36" Type="http://schemas.openxmlformats.org/officeDocument/2006/relationships/hyperlink" Target="https://i.ibb.co/S6BPb5f/img001-036.jpg" TargetMode="External"/><Relationship Id="rId39" Type="http://schemas.openxmlformats.org/officeDocument/2006/relationships/hyperlink" Target="https://i.ibb.co/WpTf2Rn/img001-039.png" TargetMode="External"/><Relationship Id="rId38" Type="http://schemas.openxmlformats.org/officeDocument/2006/relationships/hyperlink" Target="https://i.ibb.co/ZV3bkMV/img001-038.png" TargetMode="External"/><Relationship Id="rId20" Type="http://schemas.openxmlformats.org/officeDocument/2006/relationships/hyperlink" Target="https://i.ibb.co/gDJtvXd/img001-020.png" TargetMode="External"/><Relationship Id="rId22" Type="http://schemas.openxmlformats.org/officeDocument/2006/relationships/hyperlink" Target="https://i.ibb.co/R9X9KST/img001-022.jpg" TargetMode="External"/><Relationship Id="rId21" Type="http://schemas.openxmlformats.org/officeDocument/2006/relationships/hyperlink" Target="https://i.ibb.co/xFRqHGM/img001-021.jpg" TargetMode="External"/><Relationship Id="rId24" Type="http://schemas.openxmlformats.org/officeDocument/2006/relationships/hyperlink" Target="https://i.ibb.co/SvR7hD2/img001-024.jpg" TargetMode="External"/><Relationship Id="rId23" Type="http://schemas.openxmlformats.org/officeDocument/2006/relationships/hyperlink" Target="https://i.ibb.co/8B7f2Jm/img001-023.jpg" TargetMode="External"/><Relationship Id="rId26" Type="http://schemas.openxmlformats.org/officeDocument/2006/relationships/hyperlink" Target="https://i.ibb.co/Zf7M0vt/img001-026.jpg" TargetMode="External"/><Relationship Id="rId25" Type="http://schemas.openxmlformats.org/officeDocument/2006/relationships/hyperlink" Target="https://i.ibb.co/yqbrr9L/img001-025.jpg" TargetMode="External"/><Relationship Id="rId28" Type="http://schemas.openxmlformats.org/officeDocument/2006/relationships/hyperlink" Target="https://i.ibb.co/bLKTdSr/img001-028.jpg" TargetMode="External"/><Relationship Id="rId27" Type="http://schemas.openxmlformats.org/officeDocument/2006/relationships/hyperlink" Target="https://i.ibb.co/zndmhgq/img001-027.jpg" TargetMode="External"/><Relationship Id="rId29" Type="http://schemas.openxmlformats.org/officeDocument/2006/relationships/hyperlink" Target="https://i.ibb.co/MMLcJV8/img001-029.jpg" TargetMode="External"/><Relationship Id="rId11" Type="http://schemas.openxmlformats.org/officeDocument/2006/relationships/hyperlink" Target="https://i.ibb.co/Xjm4Sqg/img001-011.jpg" TargetMode="External"/><Relationship Id="rId10" Type="http://schemas.openxmlformats.org/officeDocument/2006/relationships/hyperlink" Target="https://i.ibb.co/W2SzQ3R/img001-010.jpg" TargetMode="External"/><Relationship Id="rId13" Type="http://schemas.openxmlformats.org/officeDocument/2006/relationships/hyperlink" Target="https://i.ibb.co/hcQ7bSn/img001-013.jpg" TargetMode="External"/><Relationship Id="rId12" Type="http://schemas.openxmlformats.org/officeDocument/2006/relationships/hyperlink" Target="https://i.ibb.co/Jx1jgwk/img001-012.jpg" TargetMode="External"/><Relationship Id="rId15" Type="http://schemas.openxmlformats.org/officeDocument/2006/relationships/hyperlink" Target="https://i.ibb.co/mDQBz9F/img001-015.jpg" TargetMode="External"/><Relationship Id="rId14" Type="http://schemas.openxmlformats.org/officeDocument/2006/relationships/hyperlink" Target="https://i.ibb.co/Wt7B2vf/img001-014.jpg" TargetMode="External"/><Relationship Id="rId17" Type="http://schemas.openxmlformats.org/officeDocument/2006/relationships/hyperlink" Target="https://i.ibb.co/T8jyMK7/img001-017.jpg" TargetMode="External"/><Relationship Id="rId16" Type="http://schemas.openxmlformats.org/officeDocument/2006/relationships/hyperlink" Target="https://i.ibb.co/9ZM0gx0/img001-016.jpg" TargetMode="External"/><Relationship Id="rId19" Type="http://schemas.openxmlformats.org/officeDocument/2006/relationships/hyperlink" Target="https://i.ibb.co/Y3VRY5h/img001-019.jpg" TargetMode="External"/><Relationship Id="rId18" Type="http://schemas.openxmlformats.org/officeDocument/2006/relationships/hyperlink" Target="https://i.ibb.co/HFkTDnt/img001-018.png" TargetMode="External"/><Relationship Id="rId1" Type="http://schemas.openxmlformats.org/officeDocument/2006/relationships/hyperlink" Target="https://i.ibb.co/XZYVZsz/img001-001.jpg" TargetMode="External"/><Relationship Id="rId2" Type="http://schemas.openxmlformats.org/officeDocument/2006/relationships/hyperlink" Target="https://i.ibb.co/grZ4j4R/img001-002.jpg" TargetMode="External"/><Relationship Id="rId3" Type="http://schemas.openxmlformats.org/officeDocument/2006/relationships/hyperlink" Target="https://i.ibb.co/zVhrtjR/img001-003.jpg" TargetMode="External"/><Relationship Id="rId4" Type="http://schemas.openxmlformats.org/officeDocument/2006/relationships/hyperlink" Target="https://i.ibb.co/18MJfNH/img001-004.jpg" TargetMode="External"/><Relationship Id="rId9" Type="http://schemas.openxmlformats.org/officeDocument/2006/relationships/hyperlink" Target="https://i.ibb.co/t8F2JDW/img001-009.jpg" TargetMode="External"/><Relationship Id="rId5" Type="http://schemas.openxmlformats.org/officeDocument/2006/relationships/hyperlink" Target="https://i.ibb.co/Pt9cNLz/img001-005.jpg" TargetMode="External"/><Relationship Id="rId6" Type="http://schemas.openxmlformats.org/officeDocument/2006/relationships/hyperlink" Target="https://i.ibb.co/MCX0hrB/img001-006.jpg" TargetMode="External"/><Relationship Id="rId7" Type="http://schemas.openxmlformats.org/officeDocument/2006/relationships/hyperlink" Target="https://i.ibb.co/Zddhpkp/img001-007.jpg" TargetMode="External"/><Relationship Id="rId8" Type="http://schemas.openxmlformats.org/officeDocument/2006/relationships/hyperlink" Target="https://i.ibb.co/gP4ZcHJ/img001-008.jpg"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63"/>
    <col customWidth="1" min="2" max="2" width="5.13"/>
    <col customWidth="1" min="3" max="3" width="8.63"/>
    <col customWidth="1" min="4" max="4" width="24.5"/>
    <col customWidth="1" min="6" max="8" width="5.13"/>
    <col customWidth="1" min="9" max="11" width="5.5"/>
  </cols>
  <sheetData>
    <row r="1">
      <c r="C1" s="1" t="s">
        <v>0</v>
      </c>
      <c r="D1" s="2" t="s">
        <v>1</v>
      </c>
      <c r="E1" s="3" t="s">
        <v>2</v>
      </c>
    </row>
    <row r="2">
      <c r="C2" s="4" t="s">
        <v>3</v>
      </c>
      <c r="E2" s="4" t="s">
        <v>4</v>
      </c>
      <c r="F2" s="4"/>
      <c r="G2" s="5"/>
    </row>
    <row r="3">
      <c r="C3" s="6" t="s">
        <v>5</v>
      </c>
      <c r="E3" s="7" t="s">
        <v>6</v>
      </c>
      <c r="I3" s="7"/>
      <c r="J3" s="7"/>
      <c r="K3" s="7"/>
      <c r="L3" s="7" t="s">
        <v>7</v>
      </c>
      <c r="N3" s="1" t="s">
        <v>8</v>
      </c>
      <c r="O3" s="1" t="s">
        <v>9</v>
      </c>
    </row>
    <row r="4">
      <c r="C4" s="8" t="s">
        <v>10</v>
      </c>
      <c r="E4" s="9" t="s">
        <v>11</v>
      </c>
      <c r="F4" s="10">
        <f>COUNTIFS('1유형'!$D:$D,$E$4,'1유형'!$C:$C,$F5)</f>
        <v>33</v>
      </c>
      <c r="G4" s="10">
        <f>COUNTIFS('1유형'!$D:$D,$E$4,'1유형'!$C:$C,G$5)</f>
        <v>45</v>
      </c>
      <c r="H4" s="10">
        <f>COUNTIFS('1유형'!$D:$D,$E$4,'1유형'!$C:$C,H$5)</f>
        <v>100</v>
      </c>
      <c r="I4" s="10">
        <f>COUNTIFS('1유형'!$D:$D,$E$4,'1유형'!$C:$C,I$5)</f>
        <v>0</v>
      </c>
      <c r="J4" s="10">
        <f>COUNTIFS('1유형'!$D:$D,$E$4,'1유형'!$C:$C,J$5)</f>
        <v>0</v>
      </c>
      <c r="K4" s="10">
        <f>COUNTIFS('1유형'!$D:$D,$E$4,'1유형'!$C:$C,K$5)</f>
        <v>0</v>
      </c>
      <c r="L4" s="11">
        <f>COUNTIFS('1유형'!D:D,$E4)</f>
        <v>178</v>
      </c>
      <c r="N4" s="12" t="s">
        <v>12</v>
      </c>
      <c r="O4" s="13" t="s">
        <v>13</v>
      </c>
    </row>
    <row r="5">
      <c r="F5" s="14" t="s">
        <v>14</v>
      </c>
      <c r="G5" s="14" t="s">
        <v>15</v>
      </c>
      <c r="H5" s="14" t="s">
        <v>16</v>
      </c>
      <c r="N5" s="12" t="s">
        <v>17</v>
      </c>
      <c r="O5" s="15"/>
    </row>
    <row r="6">
      <c r="G6" s="16"/>
    </row>
    <row r="7">
      <c r="C7" s="8" t="s">
        <v>18</v>
      </c>
      <c r="E7" s="9" t="s">
        <v>19</v>
      </c>
      <c r="F7" s="10">
        <f>COUNTIFS('2유형'!$D:$D,$E$7,'2유형'!$C:$C,F$8)</f>
        <v>35</v>
      </c>
      <c r="G7" s="10">
        <f>COUNTIFS('2유형'!$D:$D,$E$7,'2유형'!$C:$C,G$8)</f>
        <v>30</v>
      </c>
      <c r="H7" s="10">
        <f>COUNTIFS('2유형'!$D:$D,$E$7,'2유형'!$C:$C,H$8)</f>
        <v>100</v>
      </c>
      <c r="I7" s="10">
        <f>COUNTIFS('2유형'!$D:$D,$E$7,'2유형'!$C:$C,I$8)</f>
        <v>0</v>
      </c>
      <c r="J7" s="10">
        <f>COUNTIFS('2유형'!$D:$D,$E$7,'2유형'!$C:$C,J$8)</f>
        <v>0</v>
      </c>
      <c r="K7" s="10">
        <f>COUNTIFS('2유형'!$D:$D,$E$7,'2유형'!$C:$C,K$8)</f>
        <v>0</v>
      </c>
      <c r="L7" s="11">
        <f>COUNTIFS('2유형'!D:D,$E7)</f>
        <v>165</v>
      </c>
      <c r="N7" s="12" t="s">
        <v>20</v>
      </c>
      <c r="O7" s="17" t="s">
        <v>21</v>
      </c>
    </row>
    <row r="8">
      <c r="F8" s="14" t="s">
        <v>14</v>
      </c>
      <c r="G8" s="14" t="s">
        <v>15</v>
      </c>
      <c r="H8" s="14" t="s">
        <v>16</v>
      </c>
      <c r="N8" s="12" t="s">
        <v>22</v>
      </c>
      <c r="O8" s="18"/>
    </row>
    <row r="9">
      <c r="I9" s="16"/>
    </row>
    <row r="10">
      <c r="C10" s="8" t="s">
        <v>23</v>
      </c>
      <c r="E10" s="9" t="s">
        <v>24</v>
      </c>
      <c r="F10" s="10">
        <f>COUNTIFS('3유형'!$E:$E,$E$10,'3유형'!$C:$C,F$11)</f>
        <v>42</v>
      </c>
      <c r="G10" s="10">
        <f>COUNTIFS('3유형'!$E:$E,$E$10,'3유형'!$C:$C,G$11)</f>
        <v>100</v>
      </c>
      <c r="H10" s="10">
        <f>COUNTIFS('3유형'!$E:$E,$E$10,'3유형'!$C:$C,H$11)</f>
        <v>0</v>
      </c>
      <c r="I10" s="10">
        <f>COUNTIFS('3유형'!$E:$E,$E$10,'3유형'!$C:$C,I$11)</f>
        <v>0</v>
      </c>
      <c r="J10" s="10">
        <f>COUNTIFS('3유형'!$E:$E,$E$10,'3유형'!$C:$C,J$11)</f>
        <v>0</v>
      </c>
      <c r="K10" s="10">
        <f>COUNTIFS('3유형'!$E:$E,$E$10,'3유형'!$C:$C,K$11)</f>
        <v>0</v>
      </c>
      <c r="L10" s="11">
        <f>COUNTIFS('3유형'!E:E,$E10)</f>
        <v>142</v>
      </c>
    </row>
    <row r="11">
      <c r="F11" s="14" t="s">
        <v>14</v>
      </c>
      <c r="G11" s="14" t="s">
        <v>15</v>
      </c>
    </row>
    <row r="13">
      <c r="C13" s="1" t="s">
        <v>25</v>
      </c>
      <c r="N13" s="19" t="s">
        <v>26</v>
      </c>
      <c r="O13" s="20" t="s">
        <v>27</v>
      </c>
    </row>
    <row r="14">
      <c r="C14" s="1" t="s">
        <v>28</v>
      </c>
      <c r="D14" s="1" t="s">
        <v>29</v>
      </c>
    </row>
    <row r="15">
      <c r="C15" s="21" t="s">
        <v>30</v>
      </c>
    </row>
    <row r="17">
      <c r="C17" s="22" t="s">
        <v>31</v>
      </c>
    </row>
    <row r="19">
      <c r="C19" s="6" t="s">
        <v>32</v>
      </c>
      <c r="D19" s="6" t="s">
        <v>11</v>
      </c>
      <c r="E19" s="7" t="s">
        <v>19</v>
      </c>
      <c r="G19" s="6" t="s">
        <v>24</v>
      </c>
    </row>
    <row r="20">
      <c r="C20" s="12" t="s">
        <v>33</v>
      </c>
    </row>
    <row r="21">
      <c r="C21" s="12" t="s">
        <v>34</v>
      </c>
    </row>
    <row r="22">
      <c r="C22" s="12" t="s">
        <v>35</v>
      </c>
    </row>
    <row r="36">
      <c r="C36" s="1" t="s">
        <v>10</v>
      </c>
      <c r="E36" s="1" t="s">
        <v>18</v>
      </c>
      <c r="L36" s="1" t="s">
        <v>23</v>
      </c>
    </row>
    <row r="37">
      <c r="C37" s="23" t="s">
        <v>36</v>
      </c>
      <c r="E37" s="24" t="s">
        <v>37</v>
      </c>
      <c r="L37" s="25" t="s">
        <v>38</v>
      </c>
    </row>
    <row r="38">
      <c r="C38" s="26" t="s">
        <v>39</v>
      </c>
      <c r="F38" s="27" t="s">
        <v>40</v>
      </c>
      <c r="L38" s="27" t="s">
        <v>41</v>
      </c>
      <c r="M38" s="12"/>
    </row>
    <row r="39">
      <c r="C39" s="26" t="s">
        <v>42</v>
      </c>
      <c r="F39" s="27" t="s">
        <v>43</v>
      </c>
      <c r="M39" s="12"/>
    </row>
    <row r="43">
      <c r="M43" s="12"/>
    </row>
    <row r="46">
      <c r="M46" s="12"/>
    </row>
  </sheetData>
  <mergeCells count="8">
    <mergeCell ref="C2:D2"/>
    <mergeCell ref="C3:D3"/>
    <mergeCell ref="E3:H3"/>
    <mergeCell ref="C4:D4"/>
    <mergeCell ref="C7:D7"/>
    <mergeCell ref="C10:D10"/>
    <mergeCell ref="C17:M17"/>
    <mergeCell ref="E19:F19"/>
  </mergeCells>
  <hyperlinks>
    <hyperlink r:id="rId1" ref="D1"/>
    <hyperlink display="1유형 본문(앞뒤) 텍스트 요약" location="'1유형'!A1" ref="C4"/>
    <hyperlink r:id="rId2" ref="E4"/>
    <hyperlink r:id="rId3" ref="F5"/>
    <hyperlink r:id="rId4" ref="G5"/>
    <hyperlink r:id="rId5" ref="H5"/>
    <hyperlink display="2유형 이미지(그림 표,차트)OCR" location="'2유형'!A1" ref="C7"/>
    <hyperlink r:id="rId6" ref="E7"/>
    <hyperlink r:id="rId7" ref="F8"/>
    <hyperlink r:id="rId8" ref="G8"/>
    <hyperlink r:id="rId9" ref="H8"/>
    <hyperlink display="3유형 이미지 설명" location="'3유형'!A1" ref="C10"/>
    <hyperlink r:id="rId10" ref="E10"/>
    <hyperlink r:id="rId11" ref="F11"/>
    <hyperlink r:id="rId12" ref="G11"/>
    <hyperlink r:id="rId13" location="slide=id.g29d32aefb23_0_29" ref="O13"/>
  </hyperlinks>
  <drawing r:id="rId1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25"/>
    <col customWidth="1" min="3" max="3" width="10.38"/>
    <col customWidth="1" min="4" max="5" width="8.25"/>
    <col customWidth="1" min="6" max="6" width="51.5"/>
    <col customWidth="1" min="9" max="9" width="35.63"/>
  </cols>
  <sheetData>
    <row r="1">
      <c r="A1" s="28"/>
      <c r="B1" s="28"/>
      <c r="C1" s="28"/>
      <c r="D1" s="28"/>
      <c r="E1" s="28"/>
      <c r="F1" s="28"/>
      <c r="G1" s="28"/>
      <c r="H1" s="28"/>
      <c r="I1" s="28"/>
      <c r="J1" s="28"/>
      <c r="K1" s="28"/>
      <c r="L1" s="28"/>
      <c r="M1" s="28"/>
      <c r="N1" s="28"/>
      <c r="O1" s="28"/>
      <c r="P1" s="28"/>
      <c r="Q1" s="28"/>
      <c r="R1" s="28"/>
      <c r="S1" s="28"/>
      <c r="T1" s="28"/>
      <c r="U1" s="28"/>
      <c r="V1" s="28"/>
      <c r="W1" s="28"/>
      <c r="X1" s="28"/>
      <c r="Y1" s="28"/>
      <c r="Z1" s="28"/>
      <c r="AA1" s="28"/>
      <c r="AB1" s="28"/>
    </row>
    <row r="2">
      <c r="A2" s="28"/>
      <c r="B2" s="29" t="s">
        <v>32</v>
      </c>
      <c r="C2" s="29" t="s">
        <v>44</v>
      </c>
      <c r="D2" s="29" t="s">
        <v>45</v>
      </c>
      <c r="E2" s="29" t="s">
        <v>46</v>
      </c>
      <c r="F2" s="29" t="s">
        <v>47</v>
      </c>
      <c r="G2" s="29" t="s">
        <v>48</v>
      </c>
      <c r="H2" s="28"/>
      <c r="I2" s="28"/>
      <c r="J2" s="28"/>
      <c r="K2" s="28"/>
      <c r="L2" s="28"/>
      <c r="M2" s="28"/>
      <c r="N2" s="28"/>
      <c r="O2" s="28"/>
      <c r="P2" s="28"/>
      <c r="Q2" s="28"/>
      <c r="R2" s="28"/>
      <c r="S2" s="28"/>
      <c r="T2" s="28"/>
      <c r="U2" s="28"/>
      <c r="V2" s="28"/>
      <c r="W2" s="28"/>
      <c r="X2" s="28"/>
      <c r="Y2" s="28"/>
      <c r="Z2" s="28"/>
      <c r="AA2" s="28"/>
      <c r="AB2" s="28"/>
    </row>
    <row r="3">
      <c r="A3" s="28"/>
      <c r="B3" s="30" t="s">
        <v>49</v>
      </c>
      <c r="C3" s="31">
        <v>45240.0</v>
      </c>
      <c r="D3" s="28"/>
      <c r="E3" s="28"/>
      <c r="F3" s="30" t="s">
        <v>50</v>
      </c>
      <c r="G3" s="28"/>
      <c r="H3" s="28"/>
      <c r="I3" s="28"/>
      <c r="J3" s="28"/>
      <c r="K3" s="28"/>
      <c r="L3" s="28"/>
      <c r="M3" s="28"/>
      <c r="N3" s="28"/>
      <c r="O3" s="28"/>
      <c r="P3" s="28"/>
      <c r="Q3" s="28"/>
      <c r="R3" s="28"/>
      <c r="S3" s="28"/>
      <c r="T3" s="28"/>
      <c r="U3" s="28"/>
      <c r="V3" s="28"/>
      <c r="W3" s="28"/>
      <c r="X3" s="28"/>
      <c r="Y3" s="28"/>
      <c r="Z3" s="28"/>
      <c r="AA3" s="28"/>
      <c r="AB3" s="28"/>
    </row>
    <row r="4">
      <c r="A4" s="28"/>
      <c r="B4" s="28"/>
      <c r="C4" s="31">
        <v>45244.0</v>
      </c>
      <c r="D4" s="30"/>
      <c r="E4" s="30" t="s">
        <v>11</v>
      </c>
      <c r="F4" s="30" t="s">
        <v>51</v>
      </c>
      <c r="G4" s="30" t="s">
        <v>52</v>
      </c>
      <c r="H4" s="28"/>
      <c r="I4" s="28"/>
      <c r="J4" s="28"/>
      <c r="K4" s="28"/>
      <c r="L4" s="28"/>
      <c r="M4" s="28"/>
      <c r="N4" s="28"/>
      <c r="O4" s="28"/>
      <c r="P4" s="28"/>
      <c r="Q4" s="28"/>
      <c r="R4" s="28"/>
      <c r="S4" s="28"/>
      <c r="T4" s="28"/>
      <c r="U4" s="28"/>
      <c r="V4" s="28"/>
      <c r="W4" s="28"/>
      <c r="X4" s="28"/>
      <c r="Y4" s="28"/>
      <c r="Z4" s="28"/>
      <c r="AA4" s="28"/>
      <c r="AB4" s="28"/>
    </row>
    <row r="5">
      <c r="A5" s="28"/>
      <c r="B5" s="28"/>
      <c r="C5" s="31">
        <v>45259.0</v>
      </c>
      <c r="D5" s="28"/>
      <c r="E5" s="30" t="s">
        <v>11</v>
      </c>
      <c r="F5" s="30" t="s">
        <v>53</v>
      </c>
      <c r="G5" s="30"/>
      <c r="H5" s="28"/>
      <c r="I5" s="28"/>
      <c r="J5" s="28"/>
      <c r="K5" s="28"/>
      <c r="L5" s="28"/>
      <c r="M5" s="28"/>
      <c r="N5" s="28"/>
      <c r="O5" s="28"/>
      <c r="P5" s="28"/>
      <c r="Q5" s="28"/>
      <c r="R5" s="28"/>
      <c r="S5" s="28"/>
      <c r="T5" s="28"/>
      <c r="U5" s="28"/>
      <c r="V5" s="28"/>
      <c r="W5" s="28"/>
      <c r="X5" s="28"/>
      <c r="Y5" s="28"/>
      <c r="Z5" s="28"/>
      <c r="AA5" s="28"/>
      <c r="AB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row>
    <row r="8">
      <c r="A8" s="28"/>
      <c r="B8" s="30" t="s">
        <v>54</v>
      </c>
      <c r="C8" s="28"/>
      <c r="D8" s="30" t="s">
        <v>55</v>
      </c>
      <c r="E8" s="30" t="s">
        <v>56</v>
      </c>
      <c r="F8" s="30" t="s">
        <v>57</v>
      </c>
      <c r="G8" s="28"/>
      <c r="H8" s="28"/>
      <c r="I8" s="32" t="s">
        <v>58</v>
      </c>
      <c r="J8" s="28"/>
      <c r="K8" s="28"/>
      <c r="L8" s="28"/>
      <c r="M8" s="28"/>
      <c r="N8" s="28"/>
      <c r="O8" s="28"/>
      <c r="P8" s="28"/>
      <c r="Q8" s="28"/>
      <c r="R8" s="28"/>
      <c r="S8" s="28"/>
      <c r="T8" s="28"/>
      <c r="U8" s="28"/>
      <c r="V8" s="28"/>
      <c r="W8" s="28"/>
      <c r="X8" s="28"/>
      <c r="Y8" s="28"/>
      <c r="Z8" s="28"/>
      <c r="AA8" s="28"/>
      <c r="AB8" s="28"/>
    </row>
    <row r="9">
      <c r="A9" s="28"/>
      <c r="B9" s="28"/>
      <c r="C9" s="28"/>
      <c r="D9" s="30" t="s">
        <v>59</v>
      </c>
      <c r="E9" s="30" t="s">
        <v>19</v>
      </c>
      <c r="F9" s="30" t="s">
        <v>60</v>
      </c>
      <c r="G9" s="28"/>
      <c r="H9" s="28"/>
      <c r="I9" s="28"/>
      <c r="J9" s="28"/>
      <c r="K9" s="28"/>
      <c r="L9" s="28"/>
      <c r="M9" s="28"/>
      <c r="N9" s="28"/>
      <c r="O9" s="28"/>
      <c r="P9" s="28"/>
      <c r="Q9" s="28"/>
      <c r="R9" s="28"/>
      <c r="S9" s="28"/>
      <c r="T9" s="28"/>
      <c r="U9" s="28"/>
      <c r="V9" s="28"/>
      <c r="W9" s="28"/>
      <c r="X9" s="28"/>
      <c r="Y9" s="28"/>
      <c r="Z9" s="28"/>
      <c r="AA9" s="28"/>
      <c r="AB9" s="28"/>
    </row>
    <row r="10">
      <c r="A10" s="28"/>
      <c r="B10" s="30"/>
      <c r="C10" s="31"/>
      <c r="D10" s="30" t="s">
        <v>55</v>
      </c>
      <c r="E10" s="30" t="s">
        <v>56</v>
      </c>
      <c r="F10" s="30" t="s">
        <v>61</v>
      </c>
      <c r="G10" s="28"/>
      <c r="H10" s="28"/>
      <c r="I10" s="28"/>
      <c r="J10" s="28"/>
      <c r="K10" s="28"/>
      <c r="L10" s="28"/>
      <c r="M10" s="33"/>
      <c r="N10" s="28"/>
      <c r="O10" s="28"/>
      <c r="P10" s="28"/>
      <c r="Q10" s="28"/>
      <c r="R10" s="28"/>
      <c r="S10" s="28"/>
      <c r="T10" s="28"/>
      <c r="U10" s="28"/>
      <c r="V10" s="28"/>
      <c r="W10" s="28"/>
      <c r="X10" s="28"/>
      <c r="Y10" s="28"/>
      <c r="Z10" s="28"/>
      <c r="AA10" s="28"/>
      <c r="AB10" s="28"/>
    </row>
    <row r="11">
      <c r="A11" s="28"/>
      <c r="B11" s="28"/>
      <c r="C11" s="28"/>
      <c r="D11" s="30" t="s">
        <v>59</v>
      </c>
      <c r="E11" s="28"/>
      <c r="F11" s="34" t="s">
        <v>62</v>
      </c>
      <c r="G11" s="28"/>
      <c r="H11" s="28"/>
      <c r="I11" s="28"/>
      <c r="J11" s="28"/>
      <c r="K11" s="28"/>
      <c r="L11" s="28"/>
      <c r="M11" s="28"/>
      <c r="N11" s="28"/>
      <c r="O11" s="28"/>
      <c r="P11" s="28"/>
      <c r="Q11" s="28"/>
      <c r="R11" s="28"/>
      <c r="S11" s="28"/>
      <c r="T11" s="28"/>
      <c r="U11" s="28"/>
      <c r="V11" s="28"/>
      <c r="W11" s="28"/>
      <c r="X11" s="28"/>
      <c r="Y11" s="28"/>
      <c r="Z11" s="28"/>
      <c r="AA11" s="28"/>
      <c r="AB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row>
    <row r="18">
      <c r="A18" s="28"/>
      <c r="B18" s="28"/>
      <c r="C18" s="28"/>
      <c r="D18" s="28"/>
      <c r="E18" s="28"/>
      <c r="F18" s="30"/>
      <c r="G18" s="28"/>
      <c r="H18" s="28"/>
      <c r="I18" s="28"/>
      <c r="J18" s="28"/>
      <c r="K18" s="28"/>
      <c r="L18" s="28"/>
      <c r="M18" s="28"/>
      <c r="N18" s="28"/>
      <c r="O18" s="28"/>
      <c r="P18" s="28"/>
      <c r="Q18" s="28"/>
      <c r="R18" s="28"/>
      <c r="S18" s="28"/>
      <c r="T18" s="28"/>
      <c r="U18" s="28"/>
      <c r="V18" s="28"/>
      <c r="W18" s="28"/>
      <c r="X18" s="28"/>
      <c r="Y18" s="28"/>
      <c r="Z18" s="28"/>
      <c r="AA18" s="28"/>
      <c r="AB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row r="462">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c r="AA462" s="28"/>
      <c r="AB462" s="28"/>
    </row>
    <row r="463">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c r="AA463" s="28"/>
      <c r="AB463" s="28"/>
    </row>
    <row r="464">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c r="AA464" s="28"/>
      <c r="AB464" s="28"/>
    </row>
    <row r="465">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c r="AA465" s="28"/>
      <c r="AB465" s="28"/>
    </row>
    <row r="466">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c r="AA466" s="28"/>
      <c r="AB466" s="28"/>
    </row>
    <row r="467">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c r="AA467" s="28"/>
      <c r="AB467" s="28"/>
    </row>
    <row r="468">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c r="AA468" s="28"/>
      <c r="AB468" s="28"/>
    </row>
    <row r="469">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c r="AA469" s="28"/>
      <c r="AB469" s="28"/>
    </row>
    <row r="470">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c r="AA470" s="28"/>
      <c r="AB470" s="28"/>
    </row>
    <row r="471">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c r="AA471" s="28"/>
      <c r="AB471" s="28"/>
    </row>
    <row r="472">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c r="AA472" s="28"/>
      <c r="AB472" s="28"/>
    </row>
    <row r="473">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c r="AA473" s="28"/>
      <c r="AB473" s="28"/>
    </row>
    <row r="474">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c r="AA474" s="28"/>
      <c r="AB474" s="28"/>
    </row>
    <row r="475">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c r="AA475" s="28"/>
      <c r="AB475" s="28"/>
    </row>
    <row r="476">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c r="AA476" s="28"/>
      <c r="AB476" s="28"/>
    </row>
    <row r="477">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c r="AA477" s="28"/>
      <c r="AB477" s="28"/>
    </row>
    <row r="478">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c r="AA478" s="28"/>
      <c r="AB478" s="28"/>
    </row>
    <row r="479">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c r="AA479" s="28"/>
      <c r="AB479" s="28"/>
    </row>
    <row r="480">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c r="AA480" s="28"/>
      <c r="AB480" s="28"/>
    </row>
    <row r="481">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c r="AA481" s="28"/>
      <c r="AB481" s="28"/>
    </row>
    <row r="482">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c r="AA482" s="28"/>
      <c r="AB482" s="28"/>
    </row>
    <row r="483">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c r="AA483" s="28"/>
      <c r="AB483" s="28"/>
    </row>
    <row r="484">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c r="AA484" s="28"/>
      <c r="AB484" s="28"/>
    </row>
    <row r="485">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c r="AA485" s="28"/>
      <c r="AB485" s="28"/>
    </row>
    <row r="486">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c r="AA486" s="28"/>
      <c r="AB486" s="28"/>
    </row>
    <row r="487">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c r="AA487" s="28"/>
      <c r="AB487" s="28"/>
    </row>
    <row r="488">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c r="AA488" s="28"/>
      <c r="AB488" s="28"/>
    </row>
    <row r="489">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c r="AA489" s="28"/>
      <c r="AB489" s="28"/>
    </row>
    <row r="490">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c r="AA490" s="28"/>
      <c r="AB490" s="28"/>
    </row>
    <row r="491">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c r="AA491" s="28"/>
      <c r="AB491" s="28"/>
    </row>
    <row r="492">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c r="AA492" s="28"/>
      <c r="AB492" s="28"/>
    </row>
    <row r="493">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c r="AA493" s="28"/>
      <c r="AB493" s="28"/>
    </row>
    <row r="494">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c r="AA494" s="28"/>
      <c r="AB494" s="28"/>
    </row>
    <row r="495">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c r="AA495" s="28"/>
      <c r="AB495" s="28"/>
    </row>
    <row r="496">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c r="AA496" s="28"/>
      <c r="AB496" s="28"/>
    </row>
    <row r="497">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row>
    <row r="498">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c r="AA498" s="28"/>
      <c r="AB498" s="28"/>
    </row>
    <row r="499">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c r="AA499" s="28"/>
      <c r="AB499" s="28"/>
    </row>
    <row r="500">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c r="AA500" s="28"/>
      <c r="AB500" s="28"/>
    </row>
    <row r="501">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c r="AA501" s="28"/>
      <c r="AB501" s="28"/>
    </row>
    <row r="502">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c r="AA502" s="28"/>
      <c r="AB502" s="28"/>
    </row>
    <row r="503">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c r="AA503" s="28"/>
      <c r="AB503" s="28"/>
    </row>
    <row r="504">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c r="AA504" s="28"/>
      <c r="AB504" s="28"/>
    </row>
    <row r="505">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c r="AA505" s="28"/>
      <c r="AB505" s="28"/>
    </row>
    <row r="506">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c r="AA506" s="28"/>
      <c r="AB506" s="28"/>
    </row>
    <row r="507">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c r="AA507" s="28"/>
      <c r="AB507" s="28"/>
    </row>
    <row r="508">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c r="AA508" s="28"/>
      <c r="AB508" s="28"/>
    </row>
    <row r="509">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c r="AA509" s="28"/>
      <c r="AB509" s="28"/>
    </row>
    <row r="510">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c r="AA510" s="28"/>
      <c r="AB510" s="28"/>
    </row>
    <row r="511">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c r="AA511" s="28"/>
      <c r="AB511" s="28"/>
    </row>
    <row r="512">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c r="AA512" s="28"/>
      <c r="AB512" s="28"/>
    </row>
    <row r="513">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c r="AA513" s="28"/>
      <c r="AB513" s="28"/>
    </row>
    <row r="514">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c r="AA514" s="28"/>
      <c r="AB514" s="28"/>
    </row>
    <row r="515">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c r="AA515" s="28"/>
      <c r="AB515" s="28"/>
    </row>
    <row r="516">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c r="AA516" s="28"/>
      <c r="AB516" s="28"/>
    </row>
    <row r="517">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c r="AA517" s="28"/>
      <c r="AB517" s="28"/>
    </row>
    <row r="518">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c r="AA518" s="28"/>
      <c r="AB518" s="28"/>
    </row>
    <row r="519">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c r="AA519" s="28"/>
      <c r="AB519" s="28"/>
    </row>
    <row r="520">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c r="AA520" s="28"/>
      <c r="AB520" s="28"/>
    </row>
    <row r="521">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c r="AA521" s="28"/>
      <c r="AB521" s="28"/>
    </row>
    <row r="522">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c r="AA522" s="28"/>
      <c r="AB522" s="28"/>
    </row>
    <row r="523">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c r="AA523" s="28"/>
      <c r="AB523" s="28"/>
    </row>
    <row r="524">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c r="AA524" s="28"/>
      <c r="AB524" s="28"/>
    </row>
    <row r="525">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c r="AA525" s="28"/>
      <c r="AB525" s="28"/>
    </row>
    <row r="526">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c r="AA526" s="28"/>
      <c r="AB526" s="28"/>
    </row>
    <row r="527">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c r="AA527" s="28"/>
      <c r="AB527" s="28"/>
    </row>
    <row r="528">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c r="AA528" s="28"/>
      <c r="AB528" s="28"/>
    </row>
    <row r="529">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c r="AA529" s="28"/>
      <c r="AB529" s="28"/>
    </row>
    <row r="530">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c r="AA530" s="28"/>
      <c r="AB530" s="28"/>
    </row>
    <row r="531">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c r="AA531" s="28"/>
      <c r="AB531" s="28"/>
    </row>
    <row r="532">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c r="AA532" s="28"/>
      <c r="AB532" s="28"/>
    </row>
    <row r="533">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c r="AA533" s="28"/>
      <c r="AB533" s="28"/>
    </row>
    <row r="534">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c r="AA534" s="28"/>
      <c r="AB534" s="28"/>
    </row>
    <row r="535">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c r="AA535" s="28"/>
      <c r="AB535" s="28"/>
    </row>
    <row r="536">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c r="AA536" s="28"/>
      <c r="AB536" s="28"/>
    </row>
    <row r="537">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c r="AA537" s="28"/>
      <c r="AB537" s="28"/>
    </row>
    <row r="538">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c r="AA538" s="28"/>
      <c r="AB538" s="28"/>
    </row>
    <row r="539">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c r="AA539" s="28"/>
      <c r="AB539" s="28"/>
    </row>
    <row r="540">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c r="AA540" s="28"/>
      <c r="AB540" s="28"/>
    </row>
    <row r="541">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c r="AA541" s="28"/>
      <c r="AB541" s="28"/>
    </row>
    <row r="542">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c r="AA542" s="28"/>
      <c r="AB542" s="28"/>
    </row>
    <row r="543">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c r="AA543" s="28"/>
      <c r="AB543" s="28"/>
    </row>
    <row r="544">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c r="AA544" s="28"/>
      <c r="AB544" s="28"/>
    </row>
    <row r="545">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c r="AA545" s="28"/>
      <c r="AB545" s="28"/>
    </row>
    <row r="546">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c r="AA546" s="28"/>
      <c r="AB546" s="28"/>
    </row>
    <row r="547">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c r="AA547" s="28"/>
      <c r="AB547" s="28"/>
    </row>
    <row r="548">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c r="AA548" s="28"/>
      <c r="AB548" s="28"/>
    </row>
    <row r="549">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c r="AA549" s="28"/>
      <c r="AB549" s="28"/>
    </row>
    <row r="550">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c r="AA550" s="28"/>
      <c r="AB550" s="28"/>
    </row>
    <row r="551">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c r="AA551" s="28"/>
      <c r="AB551" s="28"/>
    </row>
    <row r="552">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c r="AA552" s="28"/>
      <c r="AB552" s="28"/>
    </row>
    <row r="553">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c r="AA553" s="28"/>
      <c r="AB553" s="28"/>
    </row>
    <row r="554">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c r="AA554" s="28"/>
      <c r="AB554" s="28"/>
    </row>
    <row r="555">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c r="AA555" s="28"/>
      <c r="AB555" s="28"/>
    </row>
    <row r="556">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c r="AA556" s="28"/>
      <c r="AB556" s="28"/>
    </row>
    <row r="557">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c r="AA557" s="28"/>
      <c r="AB557" s="28"/>
    </row>
    <row r="558">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c r="AA558" s="28"/>
      <c r="AB558" s="28"/>
    </row>
    <row r="559">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c r="AA559" s="28"/>
      <c r="AB559" s="28"/>
    </row>
    <row r="560">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c r="AA560" s="28"/>
      <c r="AB560" s="28"/>
    </row>
    <row r="561">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c r="AA561" s="28"/>
      <c r="AB561" s="28"/>
    </row>
    <row r="562">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c r="AA562" s="28"/>
      <c r="AB562" s="28"/>
    </row>
    <row r="563">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c r="AA563" s="28"/>
      <c r="AB563" s="28"/>
    </row>
    <row r="564">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c r="AA564" s="28"/>
      <c r="AB564" s="28"/>
    </row>
    <row r="565">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c r="AA565" s="28"/>
      <c r="AB565" s="28"/>
    </row>
    <row r="566">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c r="AA566" s="28"/>
      <c r="AB566" s="28"/>
    </row>
    <row r="567">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c r="AA567" s="28"/>
      <c r="AB567" s="28"/>
    </row>
    <row r="568">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c r="AA568" s="28"/>
      <c r="AB568" s="28"/>
    </row>
    <row r="569">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c r="AA569" s="28"/>
      <c r="AB569" s="28"/>
    </row>
    <row r="570">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c r="AA570" s="28"/>
      <c r="AB570" s="28"/>
    </row>
    <row r="571">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c r="AA571" s="28"/>
      <c r="AB571" s="28"/>
    </row>
    <row r="572">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c r="AA572" s="28"/>
      <c r="AB572" s="28"/>
    </row>
    <row r="573">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c r="AA573" s="28"/>
      <c r="AB573" s="28"/>
    </row>
    <row r="574">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c r="AA574" s="28"/>
      <c r="AB574" s="28"/>
    </row>
    <row r="575">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c r="AA575" s="28"/>
      <c r="AB575" s="28"/>
    </row>
    <row r="576">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c r="AA576" s="28"/>
      <c r="AB576" s="28"/>
    </row>
    <row r="577">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c r="AA577" s="28"/>
      <c r="AB577" s="28"/>
    </row>
    <row r="578">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c r="AA578" s="28"/>
      <c r="AB578" s="28"/>
    </row>
    <row r="579">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c r="AA579" s="28"/>
      <c r="AB579" s="28"/>
    </row>
    <row r="580">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c r="AA580" s="28"/>
      <c r="AB580" s="28"/>
    </row>
    <row r="581">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c r="AA581" s="28"/>
      <c r="AB581" s="28"/>
    </row>
    <row r="582">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c r="AA582" s="28"/>
      <c r="AB582" s="28"/>
    </row>
    <row r="583">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c r="AA583" s="28"/>
      <c r="AB583" s="28"/>
    </row>
    <row r="584">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c r="AA584" s="28"/>
      <c r="AB584" s="28"/>
    </row>
    <row r="585">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c r="AA585" s="28"/>
      <c r="AB585" s="28"/>
    </row>
    <row r="586">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c r="AA586" s="28"/>
      <c r="AB586" s="28"/>
    </row>
    <row r="587">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c r="AA587" s="28"/>
      <c r="AB587" s="28"/>
    </row>
    <row r="588">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c r="AA588" s="28"/>
      <c r="AB588" s="28"/>
    </row>
    <row r="589">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c r="AA589" s="28"/>
      <c r="AB589" s="28"/>
    </row>
    <row r="590">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c r="AA590" s="28"/>
      <c r="AB590" s="28"/>
    </row>
    <row r="591">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c r="AA591" s="28"/>
      <c r="AB591" s="28"/>
    </row>
    <row r="592">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c r="AA592" s="28"/>
      <c r="AB592" s="28"/>
    </row>
    <row r="593">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c r="AA593" s="28"/>
      <c r="AB593" s="28"/>
    </row>
    <row r="594">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c r="AA594" s="28"/>
      <c r="AB594" s="28"/>
    </row>
    <row r="595">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c r="AA595" s="28"/>
      <c r="AB595" s="28"/>
    </row>
    <row r="596">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c r="AA596" s="28"/>
      <c r="AB596" s="28"/>
    </row>
    <row r="597">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c r="AA597" s="28"/>
      <c r="AB597" s="28"/>
    </row>
    <row r="598">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c r="AA598" s="28"/>
      <c r="AB598" s="28"/>
    </row>
    <row r="599">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c r="AA599" s="28"/>
      <c r="AB599" s="28"/>
    </row>
    <row r="600">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c r="AA600" s="28"/>
      <c r="AB600" s="28"/>
    </row>
    <row r="601">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c r="AA601" s="28"/>
      <c r="AB601" s="28"/>
    </row>
    <row r="602">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c r="AA602" s="28"/>
      <c r="AB602" s="28"/>
    </row>
    <row r="603">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c r="AA603" s="28"/>
      <c r="AB603" s="28"/>
    </row>
    <row r="604">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c r="AA604" s="28"/>
      <c r="AB604" s="28"/>
    </row>
    <row r="605">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c r="AA605" s="28"/>
      <c r="AB605" s="28"/>
    </row>
    <row r="606">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c r="AA606" s="28"/>
      <c r="AB606" s="28"/>
    </row>
    <row r="607">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c r="AA607" s="28"/>
      <c r="AB607" s="28"/>
    </row>
    <row r="608">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c r="AA608" s="28"/>
      <c r="AB608" s="28"/>
    </row>
    <row r="609">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c r="AA609" s="28"/>
      <c r="AB609" s="28"/>
    </row>
    <row r="610">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c r="AA610" s="28"/>
      <c r="AB610" s="28"/>
    </row>
    <row r="611">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c r="AA611" s="28"/>
      <c r="AB611" s="28"/>
    </row>
    <row r="612">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c r="AA612" s="28"/>
      <c r="AB612" s="28"/>
    </row>
    <row r="613">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c r="AA613" s="28"/>
      <c r="AB613" s="28"/>
    </row>
    <row r="614">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c r="AA614" s="28"/>
      <c r="AB614" s="28"/>
    </row>
    <row r="615">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c r="AA615" s="28"/>
      <c r="AB615" s="28"/>
    </row>
    <row r="616">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c r="AA616" s="28"/>
      <c r="AB616" s="28"/>
    </row>
    <row r="617">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c r="AA617" s="28"/>
      <c r="AB617" s="28"/>
    </row>
    <row r="618">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c r="AA618" s="28"/>
      <c r="AB618" s="28"/>
    </row>
    <row r="619">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c r="AA619" s="28"/>
      <c r="AB619" s="28"/>
    </row>
    <row r="620">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c r="AA620" s="28"/>
      <c r="AB620" s="28"/>
    </row>
    <row r="621">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c r="AA621" s="28"/>
      <c r="AB621" s="28"/>
    </row>
    <row r="622">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c r="AA622" s="28"/>
      <c r="AB622" s="28"/>
    </row>
    <row r="623">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c r="AA623" s="28"/>
      <c r="AB623" s="28"/>
    </row>
    <row r="624">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c r="AA624" s="28"/>
      <c r="AB624" s="28"/>
    </row>
    <row r="625">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c r="AA625" s="28"/>
      <c r="AB625" s="28"/>
    </row>
    <row r="626">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c r="AA626" s="28"/>
      <c r="AB626" s="28"/>
    </row>
    <row r="627">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c r="AA627" s="28"/>
      <c r="AB627" s="28"/>
    </row>
    <row r="628">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c r="AA628" s="28"/>
      <c r="AB628" s="28"/>
    </row>
    <row r="629">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c r="AA629" s="28"/>
      <c r="AB629" s="28"/>
    </row>
    <row r="630">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c r="AA630" s="28"/>
      <c r="AB630" s="28"/>
    </row>
    <row r="631">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c r="AA631" s="28"/>
      <c r="AB631" s="28"/>
    </row>
    <row r="632">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c r="AA632" s="28"/>
      <c r="AB632" s="28"/>
    </row>
    <row r="633">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c r="AA633" s="28"/>
      <c r="AB633" s="28"/>
    </row>
    <row r="634">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c r="AA634" s="28"/>
      <c r="AB634" s="28"/>
    </row>
    <row r="635">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c r="AA635" s="28"/>
      <c r="AB635" s="28"/>
    </row>
    <row r="636">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c r="AA636" s="28"/>
      <c r="AB636" s="28"/>
    </row>
    <row r="637">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c r="AA637" s="28"/>
      <c r="AB637" s="28"/>
    </row>
    <row r="638">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c r="AA638" s="28"/>
      <c r="AB638" s="28"/>
    </row>
    <row r="639">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c r="AA639" s="28"/>
      <c r="AB639" s="28"/>
    </row>
    <row r="640">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c r="AA640" s="28"/>
      <c r="AB640" s="28"/>
    </row>
    <row r="641">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c r="AA641" s="28"/>
      <c r="AB641" s="28"/>
    </row>
    <row r="642">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c r="AA642" s="28"/>
      <c r="AB642" s="28"/>
    </row>
    <row r="643">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c r="AA643" s="28"/>
      <c r="AB643" s="28"/>
    </row>
    <row r="644">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c r="AA644" s="28"/>
      <c r="AB644" s="28"/>
    </row>
    <row r="645">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c r="AA645" s="28"/>
      <c r="AB645" s="28"/>
    </row>
    <row r="646">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c r="AA646" s="28"/>
      <c r="AB646" s="28"/>
    </row>
    <row r="647">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c r="AA647" s="28"/>
      <c r="AB647" s="28"/>
    </row>
    <row r="648">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c r="AA648" s="28"/>
      <c r="AB648" s="28"/>
    </row>
    <row r="649">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c r="AA649" s="28"/>
      <c r="AB649" s="28"/>
    </row>
    <row r="650">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c r="AA650" s="28"/>
      <c r="AB650" s="28"/>
    </row>
    <row r="651">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c r="AA651" s="28"/>
      <c r="AB651" s="28"/>
    </row>
    <row r="652">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c r="AA652" s="28"/>
      <c r="AB652" s="28"/>
    </row>
    <row r="653">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c r="AA653" s="28"/>
      <c r="AB653" s="28"/>
    </row>
    <row r="654">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c r="AA654" s="28"/>
      <c r="AB654" s="28"/>
    </row>
    <row r="655">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c r="AA655" s="28"/>
      <c r="AB655" s="28"/>
    </row>
    <row r="656">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c r="AA656" s="28"/>
      <c r="AB656" s="28"/>
    </row>
    <row r="657">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c r="AA657" s="28"/>
      <c r="AB657" s="28"/>
    </row>
    <row r="658">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c r="AA658" s="28"/>
      <c r="AB658" s="28"/>
    </row>
    <row r="659">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c r="AA659" s="28"/>
      <c r="AB659" s="28"/>
    </row>
    <row r="660">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c r="AA660" s="28"/>
      <c r="AB660" s="28"/>
    </row>
    <row r="661">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c r="AA661" s="28"/>
      <c r="AB661" s="28"/>
    </row>
    <row r="662">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c r="AA662" s="28"/>
      <c r="AB662" s="28"/>
    </row>
    <row r="663">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c r="AA663" s="28"/>
      <c r="AB663" s="28"/>
    </row>
    <row r="664">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c r="AA664" s="28"/>
      <c r="AB664" s="28"/>
    </row>
    <row r="665">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c r="AA665" s="28"/>
      <c r="AB665" s="28"/>
    </row>
    <row r="666">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c r="AA666" s="28"/>
      <c r="AB666" s="28"/>
    </row>
    <row r="667">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c r="AA667" s="28"/>
      <c r="AB667" s="28"/>
    </row>
    <row r="668">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c r="AA668" s="28"/>
      <c r="AB668" s="28"/>
    </row>
    <row r="669">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c r="AA669" s="28"/>
      <c r="AB669" s="28"/>
    </row>
    <row r="670">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c r="AA670" s="28"/>
      <c r="AB670" s="28"/>
    </row>
    <row r="671">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c r="AA671" s="28"/>
      <c r="AB671" s="28"/>
    </row>
    <row r="672">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c r="AA672" s="28"/>
      <c r="AB672" s="28"/>
    </row>
    <row r="673">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c r="AA673" s="28"/>
      <c r="AB673" s="28"/>
    </row>
    <row r="674">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c r="AA674" s="28"/>
      <c r="AB674" s="28"/>
    </row>
    <row r="675">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c r="AA675" s="28"/>
      <c r="AB675" s="28"/>
    </row>
    <row r="676">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c r="AA676" s="28"/>
      <c r="AB676" s="28"/>
    </row>
    <row r="677">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c r="AA677" s="28"/>
      <c r="AB677" s="28"/>
    </row>
    <row r="678">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c r="AA678" s="28"/>
      <c r="AB678" s="28"/>
    </row>
    <row r="679">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c r="AA679" s="28"/>
      <c r="AB679" s="28"/>
    </row>
    <row r="680">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c r="AA680" s="28"/>
      <c r="AB680" s="28"/>
    </row>
    <row r="681">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c r="AA681" s="28"/>
      <c r="AB681" s="28"/>
    </row>
    <row r="682">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c r="AA682" s="28"/>
      <c r="AB682" s="28"/>
    </row>
    <row r="683">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c r="AA683" s="28"/>
      <c r="AB683" s="28"/>
    </row>
    <row r="684">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c r="AA684" s="28"/>
      <c r="AB684" s="28"/>
    </row>
    <row r="685">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c r="AA685" s="28"/>
      <c r="AB685" s="28"/>
    </row>
    <row r="686">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c r="AA686" s="28"/>
      <c r="AB686" s="28"/>
    </row>
    <row r="687">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c r="AA687" s="28"/>
      <c r="AB687" s="28"/>
    </row>
    <row r="688">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c r="AA688" s="28"/>
      <c r="AB688" s="28"/>
    </row>
    <row r="689">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c r="AA689" s="28"/>
      <c r="AB689" s="28"/>
    </row>
    <row r="690">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c r="AA690" s="28"/>
      <c r="AB690" s="28"/>
    </row>
    <row r="691">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c r="AA691" s="28"/>
      <c r="AB691" s="28"/>
    </row>
    <row r="692">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c r="AA692" s="28"/>
      <c r="AB692" s="28"/>
    </row>
    <row r="693">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c r="AA693" s="28"/>
      <c r="AB693" s="28"/>
    </row>
    <row r="694">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c r="AA694" s="28"/>
      <c r="AB694" s="28"/>
    </row>
    <row r="695">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c r="AA695" s="28"/>
      <c r="AB695" s="28"/>
    </row>
    <row r="696">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c r="AA696" s="28"/>
      <c r="AB696" s="28"/>
    </row>
    <row r="697">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c r="AA697" s="28"/>
      <c r="AB697" s="28"/>
    </row>
    <row r="698">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c r="AA698" s="28"/>
      <c r="AB698" s="28"/>
    </row>
    <row r="699">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c r="AA699" s="28"/>
      <c r="AB699" s="28"/>
    </row>
    <row r="700">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c r="AA700" s="28"/>
      <c r="AB700" s="28"/>
    </row>
    <row r="701">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c r="AA701" s="28"/>
      <c r="AB701" s="28"/>
    </row>
    <row r="702">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c r="AA702" s="28"/>
      <c r="AB702" s="28"/>
    </row>
    <row r="703">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c r="AA703" s="28"/>
      <c r="AB703" s="28"/>
    </row>
    <row r="704">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c r="AB704" s="28"/>
    </row>
    <row r="705">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c r="AB705" s="28"/>
    </row>
    <row r="706">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c r="AB706" s="28"/>
    </row>
    <row r="707">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c r="AB707" s="28"/>
    </row>
    <row r="708">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c r="AB708" s="28"/>
    </row>
    <row r="709">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c r="AB709" s="28"/>
    </row>
    <row r="710">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c r="AB710" s="28"/>
    </row>
    <row r="711">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c r="AB711" s="28"/>
    </row>
    <row r="712">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c r="AB712" s="28"/>
    </row>
    <row r="713">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c r="AB713" s="28"/>
    </row>
    <row r="714">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c r="AB714" s="28"/>
    </row>
    <row r="715">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c r="AB715" s="28"/>
    </row>
    <row r="716">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c r="AB716" s="28"/>
    </row>
    <row r="717">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c r="AB717" s="28"/>
    </row>
    <row r="718">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c r="AB718" s="28"/>
    </row>
    <row r="719">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c r="AB719" s="28"/>
    </row>
    <row r="720">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c r="AB720" s="28"/>
    </row>
    <row r="721">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c r="AB721" s="28"/>
    </row>
    <row r="722">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c r="AB722" s="28"/>
    </row>
    <row r="723">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c r="AB723" s="28"/>
    </row>
    <row r="724">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c r="AB724" s="28"/>
    </row>
    <row r="725">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c r="AB725" s="28"/>
    </row>
    <row r="726">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c r="AB726" s="28"/>
    </row>
    <row r="727">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c r="AB727" s="28"/>
    </row>
    <row r="728">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c r="AB728" s="28"/>
    </row>
    <row r="729">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c r="AB729" s="28"/>
    </row>
    <row r="730">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c r="AB730" s="28"/>
    </row>
    <row r="731">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c r="AB731" s="28"/>
    </row>
    <row r="732">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c r="AB732" s="28"/>
    </row>
    <row r="733">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c r="AB733" s="28"/>
    </row>
    <row r="734">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c r="AB734" s="28"/>
    </row>
    <row r="735">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c r="AB735" s="28"/>
    </row>
    <row r="736">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c r="AB736" s="28"/>
    </row>
    <row r="737">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c r="AB737" s="28"/>
    </row>
    <row r="738">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c r="AB738" s="28"/>
    </row>
    <row r="739">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c r="AB739" s="28"/>
    </row>
    <row r="740">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c r="AB740" s="28"/>
    </row>
    <row r="741">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c r="AB741" s="28"/>
    </row>
    <row r="742">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c r="AB742" s="28"/>
    </row>
    <row r="743">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c r="AB743" s="28"/>
    </row>
    <row r="744">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c r="AB744" s="28"/>
    </row>
    <row r="745">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c r="AB745" s="28"/>
    </row>
    <row r="746">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c r="AB746" s="28"/>
    </row>
    <row r="747">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c r="AB747" s="28"/>
    </row>
    <row r="748">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c r="AB748" s="28"/>
    </row>
    <row r="749">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c r="AB749" s="28"/>
    </row>
    <row r="750">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c r="AB750" s="28"/>
    </row>
    <row r="751">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c r="AB751" s="28"/>
    </row>
    <row r="752">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c r="AB752" s="28"/>
    </row>
    <row r="753">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c r="AB753" s="28"/>
    </row>
    <row r="754">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c r="AB754" s="28"/>
    </row>
    <row r="755">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c r="AB755" s="28"/>
    </row>
    <row r="756">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c r="AB756" s="28"/>
    </row>
    <row r="757">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c r="AB757" s="28"/>
    </row>
    <row r="758">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c r="AB758" s="28"/>
    </row>
    <row r="759">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c r="AB759" s="28"/>
    </row>
    <row r="760">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c r="AB760" s="28"/>
    </row>
    <row r="761">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c r="AB761" s="28"/>
    </row>
    <row r="762">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c r="AB762" s="28"/>
    </row>
    <row r="763">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c r="AB763" s="28"/>
    </row>
    <row r="764">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c r="AB764" s="28"/>
    </row>
    <row r="765">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c r="AB765" s="28"/>
    </row>
    <row r="766">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c r="AB766" s="28"/>
    </row>
    <row r="767">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c r="AB767" s="28"/>
    </row>
    <row r="768">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c r="AB768" s="28"/>
    </row>
    <row r="769">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c r="AB769" s="28"/>
    </row>
    <row r="770">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c r="AB770" s="28"/>
    </row>
    <row r="771">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c r="AB771" s="28"/>
    </row>
    <row r="772">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c r="AB772" s="28"/>
    </row>
    <row r="773">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c r="AB773" s="28"/>
    </row>
    <row r="774">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c r="AB774" s="28"/>
    </row>
    <row r="775">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c r="AB775" s="28"/>
    </row>
    <row r="776">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c r="AB776" s="28"/>
    </row>
    <row r="777">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c r="AB777" s="28"/>
    </row>
    <row r="778">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c r="AB778" s="28"/>
    </row>
    <row r="779">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c r="AB779" s="28"/>
    </row>
    <row r="780">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c r="AB780" s="28"/>
    </row>
    <row r="781">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c r="AB781" s="28"/>
    </row>
    <row r="782">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c r="AB782" s="28"/>
    </row>
    <row r="783">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c r="AB783" s="28"/>
    </row>
    <row r="784">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c r="AB784" s="28"/>
    </row>
    <row r="785">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c r="AB785" s="28"/>
    </row>
    <row r="786">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c r="AB786" s="28"/>
    </row>
    <row r="787">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c r="AB787" s="28"/>
    </row>
    <row r="788">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c r="AB788" s="28"/>
    </row>
    <row r="789">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c r="AB789" s="28"/>
    </row>
    <row r="790">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c r="AB790" s="28"/>
    </row>
    <row r="791">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c r="AB791" s="28"/>
    </row>
    <row r="792">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c r="AB792" s="28"/>
    </row>
    <row r="793">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c r="AB793" s="28"/>
    </row>
    <row r="794">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c r="AB794" s="28"/>
    </row>
    <row r="795">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c r="AB795" s="28"/>
    </row>
    <row r="796">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c r="AB796" s="28"/>
    </row>
    <row r="797">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c r="AB797" s="28"/>
    </row>
    <row r="798">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c r="AB798" s="28"/>
    </row>
    <row r="799">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c r="AB799" s="28"/>
    </row>
    <row r="800">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c r="AB800" s="28"/>
    </row>
    <row r="801">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c r="AB801" s="28"/>
    </row>
    <row r="802">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c r="AB802" s="28"/>
    </row>
    <row r="803">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c r="AB803" s="28"/>
    </row>
    <row r="804">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c r="AB804" s="28"/>
    </row>
    <row r="805">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c r="AB805" s="28"/>
    </row>
    <row r="806">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c r="AB806" s="28"/>
    </row>
    <row r="807">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c r="AB807" s="28"/>
    </row>
    <row r="808">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c r="AB808" s="28"/>
    </row>
    <row r="809">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c r="AB809" s="28"/>
    </row>
    <row r="810">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c r="AB810" s="28"/>
    </row>
    <row r="811">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c r="AB811" s="28"/>
    </row>
    <row r="812">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c r="AB812" s="28"/>
    </row>
    <row r="813">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c r="AB813" s="28"/>
    </row>
    <row r="814">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c r="AB814" s="28"/>
    </row>
    <row r="815">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c r="AB815" s="28"/>
    </row>
    <row r="816">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c r="AB816" s="28"/>
    </row>
    <row r="817">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c r="AB817" s="28"/>
    </row>
    <row r="818">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c r="AB818" s="28"/>
    </row>
    <row r="819">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c r="AB819" s="28"/>
    </row>
    <row r="820">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c r="AB820" s="28"/>
    </row>
    <row r="821">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c r="AB821" s="28"/>
    </row>
    <row r="822">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c r="AB822" s="28"/>
    </row>
    <row r="823">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c r="AB823" s="28"/>
    </row>
    <row r="824">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c r="AB824" s="28"/>
    </row>
    <row r="825">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c r="AB825" s="28"/>
    </row>
    <row r="826">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c r="AB826" s="28"/>
    </row>
    <row r="827">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c r="AB827" s="28"/>
    </row>
    <row r="828">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c r="AB828" s="28"/>
    </row>
    <row r="829">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c r="AB829" s="28"/>
    </row>
    <row r="830">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c r="AB830" s="28"/>
    </row>
    <row r="831">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c r="AB831" s="28"/>
    </row>
    <row r="832">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c r="AB832" s="28"/>
    </row>
    <row r="833">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c r="AB833" s="28"/>
    </row>
    <row r="834">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c r="AB834" s="28"/>
    </row>
    <row r="835">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c r="AB835" s="28"/>
    </row>
    <row r="836">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c r="AB836" s="28"/>
    </row>
    <row r="837">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c r="AB837" s="28"/>
    </row>
    <row r="838">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c r="AB838" s="28"/>
    </row>
    <row r="839">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c r="AB839" s="28"/>
    </row>
    <row r="840">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c r="AB840" s="28"/>
    </row>
    <row r="841">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c r="AB841" s="28"/>
    </row>
    <row r="842">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c r="AB842" s="28"/>
    </row>
    <row r="843">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c r="AB843" s="28"/>
    </row>
    <row r="844">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c r="AB844" s="28"/>
    </row>
    <row r="845">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c r="AB845" s="28"/>
    </row>
    <row r="846">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c r="AB846" s="28"/>
    </row>
    <row r="847">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c r="AB847" s="28"/>
    </row>
    <row r="848">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c r="AB848" s="28"/>
    </row>
    <row r="849">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c r="AB849" s="28"/>
    </row>
    <row r="850">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c r="AB850" s="28"/>
    </row>
    <row r="851">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c r="AB851" s="28"/>
    </row>
    <row r="852">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c r="AB852" s="28"/>
    </row>
    <row r="853">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c r="AB853" s="28"/>
    </row>
    <row r="854">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c r="AB854" s="28"/>
    </row>
    <row r="855">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c r="AB855" s="28"/>
    </row>
    <row r="856">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c r="AB856" s="28"/>
    </row>
    <row r="857">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c r="AB857" s="28"/>
    </row>
    <row r="858">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c r="AB858" s="28"/>
    </row>
    <row r="859">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c r="AB859" s="28"/>
    </row>
    <row r="860">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c r="AB860" s="28"/>
    </row>
    <row r="861">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c r="AB861" s="28"/>
    </row>
    <row r="862">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c r="AB862" s="28"/>
    </row>
    <row r="863">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c r="AB863" s="28"/>
    </row>
    <row r="864">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c r="AB864" s="28"/>
    </row>
    <row r="865">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c r="AB865" s="28"/>
    </row>
    <row r="866">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c r="AB866" s="28"/>
    </row>
    <row r="867">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c r="AB867" s="28"/>
    </row>
    <row r="868">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c r="AB868" s="28"/>
    </row>
    <row r="869">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c r="AB869" s="28"/>
    </row>
    <row r="870">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c r="AB870" s="28"/>
    </row>
    <row r="871">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c r="AB871" s="28"/>
    </row>
    <row r="872">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c r="AB872" s="28"/>
    </row>
    <row r="873">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c r="AB873" s="28"/>
    </row>
    <row r="874">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c r="AB874" s="28"/>
    </row>
    <row r="875">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c r="AB875" s="28"/>
    </row>
    <row r="876">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c r="AB876" s="28"/>
    </row>
    <row r="877">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c r="AB877" s="28"/>
    </row>
    <row r="878">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c r="AB878" s="28"/>
    </row>
    <row r="879">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c r="AB879" s="28"/>
    </row>
    <row r="880">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c r="AB880" s="28"/>
    </row>
    <row r="881">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c r="AB881" s="28"/>
    </row>
    <row r="882">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c r="AB882" s="28"/>
    </row>
    <row r="883">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c r="AB883" s="28"/>
    </row>
    <row r="884">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c r="AB884" s="28"/>
    </row>
    <row r="885">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c r="AB885" s="28"/>
    </row>
    <row r="886">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c r="AB886" s="28"/>
    </row>
    <row r="887">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c r="AB887" s="28"/>
    </row>
    <row r="888">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c r="AB888" s="28"/>
    </row>
    <row r="889">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c r="AB889" s="28"/>
    </row>
    <row r="890">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c r="AB890" s="28"/>
    </row>
    <row r="891">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c r="AB891" s="28"/>
    </row>
    <row r="892">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c r="AB892" s="28"/>
    </row>
    <row r="893">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c r="AB893" s="28"/>
    </row>
    <row r="894">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c r="AB894" s="28"/>
    </row>
    <row r="895">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c r="AB895" s="28"/>
    </row>
    <row r="896">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c r="AB896" s="28"/>
    </row>
    <row r="897">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c r="AB897" s="28"/>
    </row>
    <row r="898">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c r="AB898" s="28"/>
    </row>
    <row r="899">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c r="AB899" s="28"/>
    </row>
    <row r="900">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c r="AB900" s="28"/>
    </row>
    <row r="901">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c r="AB901" s="28"/>
    </row>
    <row r="902">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c r="AB902" s="28"/>
    </row>
    <row r="903">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c r="AB903" s="28"/>
    </row>
    <row r="904">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c r="AB904" s="28"/>
    </row>
    <row r="905">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c r="AB905" s="28"/>
    </row>
    <row r="906">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c r="AB906" s="28"/>
    </row>
    <row r="907">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c r="AB907" s="28"/>
    </row>
    <row r="908">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c r="AB908" s="28"/>
    </row>
    <row r="909">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c r="AB909" s="28"/>
    </row>
    <row r="910">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c r="AB910" s="28"/>
    </row>
    <row r="911">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c r="AB911" s="28"/>
    </row>
    <row r="912">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c r="AB912" s="28"/>
    </row>
    <row r="913">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c r="AB913" s="28"/>
    </row>
    <row r="914">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c r="AB914" s="28"/>
    </row>
    <row r="915">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c r="AB915" s="28"/>
    </row>
    <row r="916">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c r="AB916" s="28"/>
    </row>
    <row r="917">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c r="AB917" s="28"/>
    </row>
    <row r="918">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c r="AB918" s="28"/>
    </row>
    <row r="919">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c r="AB919" s="28"/>
    </row>
    <row r="920">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c r="AB920" s="28"/>
    </row>
    <row r="921">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c r="AB921" s="28"/>
    </row>
    <row r="922">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c r="AB922" s="28"/>
    </row>
    <row r="923">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c r="AB923" s="28"/>
    </row>
    <row r="924">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c r="AB924" s="28"/>
    </row>
    <row r="925">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c r="AB925" s="28"/>
    </row>
    <row r="926">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c r="AB926" s="28"/>
    </row>
    <row r="927">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c r="AB927" s="28"/>
    </row>
    <row r="928">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c r="AB928" s="28"/>
    </row>
    <row r="929">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c r="AB929" s="28"/>
    </row>
    <row r="930">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c r="AB930" s="28"/>
    </row>
    <row r="931">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c r="AB931" s="28"/>
    </row>
    <row r="932">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c r="AB932" s="28"/>
    </row>
    <row r="933">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c r="AB933" s="28"/>
    </row>
    <row r="934">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c r="AB934" s="28"/>
    </row>
    <row r="935">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c r="AB935" s="28"/>
    </row>
    <row r="936">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c r="AB936" s="28"/>
    </row>
    <row r="937">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c r="AB937" s="28"/>
    </row>
    <row r="938">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c r="AB938" s="28"/>
    </row>
    <row r="939">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c r="AB939" s="28"/>
    </row>
    <row r="940">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c r="AB940" s="28"/>
    </row>
    <row r="941">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c r="AB941" s="28"/>
    </row>
    <row r="942">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c r="AB942" s="28"/>
    </row>
    <row r="943">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c r="AB943" s="28"/>
    </row>
    <row r="944">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c r="AB944" s="28"/>
    </row>
    <row r="945">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c r="AB945" s="28"/>
    </row>
    <row r="946">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c r="AB946" s="28"/>
    </row>
    <row r="947">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c r="AB947" s="28"/>
    </row>
    <row r="948">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c r="AB948" s="28"/>
    </row>
    <row r="949">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c r="AB949" s="28"/>
    </row>
    <row r="950">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c r="AB950" s="28"/>
    </row>
    <row r="951">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c r="AB951" s="28"/>
    </row>
    <row r="952">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c r="AB952" s="28"/>
    </row>
    <row r="953">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c r="AB953" s="28"/>
    </row>
    <row r="954">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c r="AB954" s="28"/>
    </row>
    <row r="955">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c r="AB955" s="28"/>
    </row>
    <row r="956">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c r="AB956" s="28"/>
    </row>
    <row r="957">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c r="AB957" s="28"/>
    </row>
    <row r="958">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c r="AB958" s="28"/>
    </row>
    <row r="959">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c r="AB959" s="28"/>
    </row>
    <row r="960">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c r="AB960" s="28"/>
    </row>
    <row r="961">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c r="AB961" s="28"/>
    </row>
    <row r="962">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c r="AB962" s="28"/>
    </row>
    <row r="963">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c r="AB963" s="28"/>
    </row>
    <row r="964">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c r="AB964" s="28"/>
    </row>
    <row r="965">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c r="AB965" s="28"/>
    </row>
    <row r="966">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c r="AB966" s="28"/>
    </row>
    <row r="967">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c r="AB967" s="28"/>
    </row>
    <row r="968">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c r="AB968" s="28"/>
    </row>
    <row r="969">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c r="AB969" s="28"/>
    </row>
    <row r="970">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c r="AB970" s="28"/>
    </row>
    <row r="971">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c r="AB971" s="28"/>
    </row>
    <row r="972">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c r="AB972" s="28"/>
    </row>
    <row r="973">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c r="AB973" s="28"/>
    </row>
    <row r="974">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c r="AB974" s="28"/>
    </row>
    <row r="975">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c r="AB975" s="28"/>
    </row>
    <row r="976">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c r="AB976" s="28"/>
    </row>
    <row r="977">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c r="AB977" s="28"/>
    </row>
    <row r="978">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c r="AB978" s="28"/>
    </row>
    <row r="979">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c r="AB979" s="28"/>
    </row>
    <row r="980">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c r="AB980" s="28"/>
    </row>
    <row r="981">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c r="AB981" s="28"/>
    </row>
    <row r="982">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c r="AB982" s="28"/>
    </row>
    <row r="983">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c r="AB983" s="28"/>
    </row>
    <row r="984">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c r="AB984" s="28"/>
    </row>
    <row r="985">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c r="AB985" s="28"/>
    </row>
    <row r="986">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c r="AB986" s="2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25"/>
  </cols>
  <sheetData>
    <row r="1">
      <c r="A1" s="35"/>
      <c r="B1" s="36"/>
      <c r="D1" s="37"/>
      <c r="E1" s="37"/>
      <c r="F1" s="37"/>
      <c r="G1" s="36"/>
      <c r="H1" s="37"/>
      <c r="I1" s="37"/>
      <c r="J1" s="37"/>
      <c r="K1" s="37"/>
      <c r="L1" s="36"/>
      <c r="M1" s="37"/>
      <c r="N1" s="37"/>
      <c r="O1" s="37"/>
      <c r="P1" s="37"/>
      <c r="Q1" s="37"/>
      <c r="R1" s="37"/>
      <c r="S1" s="37"/>
      <c r="T1" s="37"/>
      <c r="U1" s="37"/>
      <c r="V1" s="37"/>
      <c r="W1" s="37"/>
      <c r="X1" s="37"/>
      <c r="Y1" s="37"/>
      <c r="Z1" s="37"/>
      <c r="AA1" s="37"/>
    </row>
    <row r="2">
      <c r="A2" s="35"/>
      <c r="B2" s="36" t="s">
        <v>11</v>
      </c>
      <c r="D2" s="37"/>
      <c r="E2" s="37"/>
      <c r="F2" s="37"/>
      <c r="G2" s="36" t="s">
        <v>19</v>
      </c>
      <c r="H2" s="37"/>
      <c r="I2" s="37"/>
      <c r="J2" s="37"/>
      <c r="K2" s="37"/>
      <c r="L2" s="36" t="s">
        <v>24</v>
      </c>
      <c r="M2" s="37"/>
      <c r="N2" s="37"/>
      <c r="O2" s="37"/>
      <c r="P2" s="37"/>
      <c r="Q2" s="37"/>
      <c r="R2" s="37"/>
      <c r="S2" s="37"/>
      <c r="T2" s="37"/>
      <c r="U2" s="37"/>
      <c r="V2" s="37"/>
      <c r="W2" s="37"/>
      <c r="X2" s="37"/>
      <c r="Y2" s="37"/>
      <c r="Z2" s="37"/>
      <c r="AA2" s="37"/>
    </row>
    <row r="3">
      <c r="A3" s="37"/>
      <c r="B3" s="36" t="s">
        <v>55</v>
      </c>
      <c r="C3" s="19" t="s">
        <v>63</v>
      </c>
      <c r="D3" s="37"/>
      <c r="E3" s="37"/>
      <c r="F3" s="37"/>
      <c r="G3" s="36" t="s">
        <v>55</v>
      </c>
      <c r="H3" s="37"/>
      <c r="I3" s="37"/>
      <c r="J3" s="37"/>
      <c r="K3" s="37"/>
      <c r="L3" s="36" t="s">
        <v>55</v>
      </c>
      <c r="M3" s="37"/>
      <c r="N3" s="37"/>
      <c r="O3" s="37"/>
      <c r="P3" s="37"/>
      <c r="Q3" s="37"/>
      <c r="R3" s="37"/>
      <c r="S3" s="37"/>
      <c r="T3" s="37"/>
      <c r="U3" s="37"/>
      <c r="V3" s="37"/>
      <c r="W3" s="37"/>
      <c r="X3" s="37"/>
      <c r="Y3" s="37"/>
      <c r="Z3" s="37"/>
      <c r="AA3" s="37"/>
    </row>
    <row r="4">
      <c r="A4" s="37"/>
      <c r="B4" s="38" t="s">
        <v>32</v>
      </c>
      <c r="C4" s="39" t="s">
        <v>14</v>
      </c>
      <c r="D4" s="39" t="s">
        <v>64</v>
      </c>
      <c r="E4" s="39" t="s">
        <v>65</v>
      </c>
      <c r="F4" s="37"/>
      <c r="G4" s="38" t="s">
        <v>32</v>
      </c>
      <c r="H4" s="39" t="s">
        <v>66</v>
      </c>
      <c r="I4" s="39" t="s">
        <v>65</v>
      </c>
      <c r="J4" s="39"/>
      <c r="K4" s="37"/>
      <c r="L4" s="38" t="s">
        <v>32</v>
      </c>
      <c r="M4" s="39" t="s">
        <v>66</v>
      </c>
      <c r="N4" s="39" t="s">
        <v>65</v>
      </c>
      <c r="O4" s="39"/>
      <c r="P4" s="37"/>
      <c r="Q4" s="37"/>
      <c r="R4" s="37"/>
      <c r="S4" s="37"/>
      <c r="T4" s="37"/>
      <c r="U4" s="37"/>
      <c r="V4" s="37"/>
      <c r="W4" s="37"/>
      <c r="X4" s="37"/>
      <c r="Y4" s="37"/>
      <c r="Z4" s="37"/>
      <c r="AA4" s="37"/>
    </row>
    <row r="5">
      <c r="A5" s="37"/>
      <c r="B5" s="40" t="s">
        <v>67</v>
      </c>
      <c r="C5" s="41">
        <f>'1유형(정제)'!V1</f>
        <v>0.2297297297</v>
      </c>
      <c r="D5" s="41">
        <f>'1유형(정제)'!AD1</f>
        <v>0.3536585366</v>
      </c>
      <c r="E5" s="41">
        <f>'1유형(정제)'!AJ1</f>
        <v>0.5477707006</v>
      </c>
      <c r="F5" s="37"/>
      <c r="G5" s="40" t="s">
        <v>67</v>
      </c>
      <c r="H5" s="41">
        <f>'2유형'!T1</f>
        <v>0.5</v>
      </c>
      <c r="I5" s="41">
        <f>'2유형'!AD1</f>
        <v>0.3209876543</v>
      </c>
      <c r="J5" s="42"/>
      <c r="K5" s="37"/>
      <c r="L5" s="40" t="s">
        <v>67</v>
      </c>
      <c r="M5" s="41">
        <f>'3유형'!R1</f>
        <v>0.8095238095</v>
      </c>
      <c r="N5" s="41">
        <f>'3유형'!Z1</f>
        <v>0.8</v>
      </c>
      <c r="O5" s="42"/>
      <c r="P5" s="37"/>
      <c r="Q5" s="37"/>
      <c r="R5" s="37"/>
      <c r="S5" s="37"/>
      <c r="T5" s="37"/>
      <c r="U5" s="37"/>
      <c r="V5" s="37"/>
      <c r="W5" s="37"/>
      <c r="X5" s="37"/>
      <c r="Y5" s="37"/>
      <c r="Z5" s="37"/>
      <c r="AA5" s="37"/>
    </row>
    <row r="6">
      <c r="A6" s="37"/>
      <c r="B6" s="40" t="s">
        <v>68</v>
      </c>
      <c r="C6" s="41">
        <f>'1유형(정제)'!V2</f>
        <v>0.2567567568</v>
      </c>
      <c r="D6" s="41">
        <f>'1유형(정제)'!AD2</f>
        <v>0.2835365854</v>
      </c>
      <c r="E6" s="41">
        <f>'1유형(정제)'!AJ2</f>
        <v>0.2292993631</v>
      </c>
      <c r="F6" s="37"/>
      <c r="G6" s="40" t="s">
        <v>68</v>
      </c>
      <c r="H6" s="41">
        <f>'2유형'!T2</f>
        <v>0.5</v>
      </c>
      <c r="I6" s="41">
        <f>'2유형'!AD2</f>
        <v>0.3209876543</v>
      </c>
      <c r="J6" s="42"/>
      <c r="K6" s="37"/>
      <c r="L6" s="40" t="s">
        <v>68</v>
      </c>
      <c r="M6" s="41">
        <f>'3유형'!R2</f>
        <v>0.1904761905</v>
      </c>
      <c r="N6" s="41">
        <f>'3유형'!Z2</f>
        <v>0.1416666667</v>
      </c>
      <c r="O6" s="42"/>
      <c r="P6" s="37"/>
      <c r="Q6" s="37"/>
      <c r="R6" s="37"/>
      <c r="S6" s="37"/>
      <c r="T6" s="37"/>
      <c r="U6" s="37"/>
      <c r="V6" s="37"/>
      <c r="W6" s="37"/>
      <c r="X6" s="37"/>
      <c r="Y6" s="37"/>
      <c r="Z6" s="37"/>
      <c r="AA6" s="37"/>
    </row>
    <row r="7">
      <c r="A7" s="37"/>
      <c r="B7" s="43" t="s">
        <v>69</v>
      </c>
      <c r="C7" s="44">
        <f>'1유형(정제)'!V3</f>
        <v>0.4459459459</v>
      </c>
      <c r="D7" s="44">
        <f>'1유형(정제)'!AD3</f>
        <v>0.362804878</v>
      </c>
      <c r="E7" s="45">
        <f>'1유형(정제)'!AJ3</f>
        <v>0.1656050955</v>
      </c>
      <c r="F7" s="37"/>
      <c r="G7" s="43" t="s">
        <v>69</v>
      </c>
      <c r="H7" s="44">
        <f>'2유형'!T3</f>
        <v>0</v>
      </c>
      <c r="I7" s="44">
        <f>'2유형'!AD3</f>
        <v>0.3364197531</v>
      </c>
      <c r="J7" s="46"/>
      <c r="K7" s="37"/>
      <c r="L7" s="43" t="s">
        <v>69</v>
      </c>
      <c r="M7" s="44">
        <f>'3유형'!R3</f>
        <v>0</v>
      </c>
      <c r="N7" s="45">
        <f>'3유형'!Z3</f>
        <v>0.05833333333</v>
      </c>
      <c r="O7" s="46"/>
      <c r="P7" s="37"/>
      <c r="Q7" s="37"/>
      <c r="R7" s="37"/>
      <c r="S7" s="37"/>
      <c r="T7" s="37"/>
      <c r="U7" s="37"/>
      <c r="V7" s="37"/>
      <c r="W7" s="37"/>
      <c r="X7" s="37"/>
      <c r="Y7" s="37"/>
      <c r="Z7" s="37"/>
      <c r="AA7" s="37"/>
    </row>
    <row r="8">
      <c r="A8" s="37"/>
      <c r="B8" s="47" t="s">
        <v>70</v>
      </c>
      <c r="C8" s="41">
        <f>'1유형(정제)'!V4</f>
        <v>0.06756756757</v>
      </c>
      <c r="D8" s="41">
        <f>'1유형(정제)'!AD4</f>
        <v>0</v>
      </c>
      <c r="E8" s="41">
        <f>'1유형(정제)'!AJ4</f>
        <v>0.05732484076</v>
      </c>
      <c r="F8" s="37"/>
      <c r="G8" s="47" t="s">
        <v>70</v>
      </c>
      <c r="H8" s="41">
        <f>'2유형'!T4</f>
        <v>0</v>
      </c>
      <c r="I8" s="41">
        <f>'2유형'!AD4</f>
        <v>0.02160493827</v>
      </c>
      <c r="J8" s="42"/>
      <c r="K8" s="37"/>
      <c r="L8" s="47" t="s">
        <v>70</v>
      </c>
      <c r="M8" s="41">
        <f>'3유형'!R4</f>
        <v>0</v>
      </c>
      <c r="N8" s="41">
        <f>'3유형'!Z4</f>
        <v>0</v>
      </c>
      <c r="O8" s="42"/>
      <c r="P8" s="37"/>
      <c r="Q8" s="37"/>
      <c r="R8" s="37"/>
      <c r="S8" s="37"/>
      <c r="T8" s="37"/>
      <c r="U8" s="37"/>
      <c r="V8" s="37"/>
      <c r="W8" s="37"/>
      <c r="X8" s="37"/>
      <c r="Y8" s="37"/>
      <c r="Z8" s="37"/>
      <c r="AA8" s="37"/>
    </row>
    <row r="9">
      <c r="A9" s="37"/>
      <c r="B9" s="38" t="s">
        <v>71</v>
      </c>
      <c r="C9" s="41">
        <f>'1유형(정제)'!V5</f>
        <v>1</v>
      </c>
      <c r="D9" s="41">
        <f>'1유형(정제)'!AD5</f>
        <v>1</v>
      </c>
      <c r="E9" s="41">
        <f>'1유형(정제)'!AJ5</f>
        <v>1</v>
      </c>
      <c r="F9" s="37"/>
      <c r="G9" s="38" t="s">
        <v>71</v>
      </c>
      <c r="H9" s="41">
        <f>'2유형'!T5</f>
        <v>1</v>
      </c>
      <c r="I9" s="41">
        <f>'2유형'!AD5</f>
        <v>1</v>
      </c>
      <c r="J9" s="42"/>
      <c r="K9" s="37"/>
      <c r="L9" s="38" t="s">
        <v>71</v>
      </c>
      <c r="M9" s="41">
        <f>'3유형'!R5</f>
        <v>1</v>
      </c>
      <c r="N9" s="41">
        <f>'3유형'!Z5</f>
        <v>1</v>
      </c>
      <c r="O9" s="42"/>
      <c r="P9" s="37"/>
      <c r="Q9" s="37"/>
      <c r="R9" s="37"/>
      <c r="S9" s="37"/>
      <c r="T9" s="37"/>
      <c r="U9" s="37"/>
      <c r="V9" s="37"/>
      <c r="W9" s="37"/>
      <c r="X9" s="37"/>
      <c r="Y9" s="37"/>
      <c r="Z9" s="37"/>
      <c r="AA9" s="37"/>
    </row>
    <row r="10">
      <c r="A10" s="37"/>
      <c r="B10" s="38"/>
      <c r="C10" s="42"/>
      <c r="D10" s="42"/>
      <c r="E10" s="42"/>
      <c r="F10" s="37"/>
      <c r="G10" s="38"/>
      <c r="H10" s="42"/>
      <c r="I10" s="42"/>
      <c r="J10" s="42"/>
      <c r="K10" s="37"/>
      <c r="L10" s="38"/>
      <c r="M10" s="42"/>
      <c r="N10" s="39" t="s">
        <v>72</v>
      </c>
      <c r="O10" s="42"/>
      <c r="P10" s="37"/>
      <c r="Q10" s="37"/>
      <c r="R10" s="37"/>
      <c r="S10" s="37"/>
      <c r="T10" s="37"/>
      <c r="U10" s="37"/>
      <c r="V10" s="37"/>
      <c r="W10" s="37"/>
      <c r="X10" s="37"/>
      <c r="Y10" s="37"/>
      <c r="Z10" s="37"/>
      <c r="AA10" s="37"/>
    </row>
    <row r="11">
      <c r="A11" s="37"/>
      <c r="B11" s="47" t="s">
        <v>73</v>
      </c>
      <c r="C11" s="48"/>
      <c r="D11" s="40" t="s">
        <v>74</v>
      </c>
      <c r="E11" s="48"/>
      <c r="F11" s="37"/>
      <c r="G11" s="47" t="s">
        <v>73</v>
      </c>
      <c r="H11" s="48"/>
      <c r="I11" s="40"/>
      <c r="J11" s="48"/>
      <c r="K11" s="37"/>
      <c r="L11" s="47" t="s">
        <v>73</v>
      </c>
      <c r="M11" s="48"/>
      <c r="N11" s="40"/>
      <c r="O11" s="48"/>
      <c r="P11" s="37"/>
      <c r="Q11" s="37"/>
      <c r="R11" s="37"/>
      <c r="S11" s="37"/>
      <c r="T11" s="37"/>
      <c r="U11" s="37"/>
      <c r="V11" s="37"/>
      <c r="W11" s="37"/>
      <c r="X11" s="37"/>
      <c r="Y11" s="37"/>
      <c r="Z11" s="37"/>
      <c r="AA11" s="37"/>
    </row>
    <row r="12">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row>
    <row r="13">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row>
    <row r="14">
      <c r="A14" s="37"/>
      <c r="B14" s="36" t="s">
        <v>59</v>
      </c>
      <c r="C14" s="49" t="s">
        <v>75</v>
      </c>
      <c r="D14" s="37"/>
      <c r="E14" s="37"/>
      <c r="F14" s="37"/>
      <c r="G14" s="36" t="s">
        <v>59</v>
      </c>
      <c r="H14" s="37"/>
      <c r="I14" s="37"/>
      <c r="J14" s="37"/>
      <c r="K14" s="37"/>
      <c r="L14" s="36" t="s">
        <v>76</v>
      </c>
      <c r="M14" s="37"/>
      <c r="N14" s="37"/>
      <c r="O14" s="37"/>
      <c r="P14" s="37"/>
      <c r="Q14" s="37"/>
      <c r="R14" s="37"/>
      <c r="S14" s="37"/>
      <c r="T14" s="37"/>
      <c r="U14" s="37"/>
      <c r="V14" s="37"/>
      <c r="W14" s="37"/>
      <c r="X14" s="37"/>
      <c r="Y14" s="37"/>
      <c r="Z14" s="37"/>
      <c r="AA14" s="37"/>
    </row>
    <row r="15">
      <c r="A15" s="37"/>
      <c r="B15" s="38" t="s">
        <v>32</v>
      </c>
      <c r="C15" s="39" t="s">
        <v>14</v>
      </c>
      <c r="D15" s="39" t="s">
        <v>65</v>
      </c>
      <c r="E15" s="39"/>
      <c r="F15" s="37"/>
      <c r="G15" s="38" t="s">
        <v>32</v>
      </c>
      <c r="H15" s="39" t="s">
        <v>66</v>
      </c>
      <c r="I15" s="39" t="s">
        <v>65</v>
      </c>
      <c r="J15" s="39"/>
      <c r="K15" s="37"/>
      <c r="L15" s="19" t="s">
        <v>55</v>
      </c>
      <c r="M15" s="19" t="s">
        <v>77</v>
      </c>
      <c r="N15" s="19" t="s">
        <v>78</v>
      </c>
      <c r="O15" s="37"/>
      <c r="P15" s="37"/>
      <c r="Q15" s="37"/>
      <c r="R15" s="37"/>
      <c r="S15" s="37"/>
      <c r="T15" s="37"/>
      <c r="U15" s="37"/>
      <c r="V15" s="37"/>
      <c r="W15" s="37"/>
      <c r="X15" s="37"/>
      <c r="Y15" s="37"/>
      <c r="Z15" s="37"/>
      <c r="AA15" s="37"/>
    </row>
    <row r="16">
      <c r="A16" s="37"/>
      <c r="B16" s="40" t="s">
        <v>67</v>
      </c>
      <c r="C16" s="42" t="str">
        <f>'1유형(정제)'!Y1</f>
        <v/>
      </c>
      <c r="D16" s="50">
        <f>'1유형(정제)'!AP1</f>
        <v>0.9349315068</v>
      </c>
      <c r="E16" s="42"/>
      <c r="F16" s="37"/>
      <c r="G16" s="40" t="s">
        <v>67</v>
      </c>
      <c r="H16" s="41">
        <f>'2유형'!X1</f>
        <v>0.75</v>
      </c>
      <c r="I16" s="41">
        <f>'2유형'!AK1</f>
        <v>0.450310559</v>
      </c>
      <c r="J16" s="42"/>
      <c r="K16" s="37"/>
      <c r="L16" s="37"/>
      <c r="M16" s="37"/>
      <c r="N16" s="19" t="s">
        <v>79</v>
      </c>
      <c r="O16" s="37"/>
      <c r="P16" s="37"/>
      <c r="Q16" s="37"/>
      <c r="R16" s="37"/>
      <c r="S16" s="37"/>
      <c r="T16" s="37"/>
      <c r="U16" s="37"/>
      <c r="V16" s="37"/>
      <c r="W16" s="37"/>
      <c r="X16" s="37"/>
      <c r="Y16" s="37"/>
      <c r="Z16" s="37"/>
      <c r="AA16" s="37"/>
    </row>
    <row r="17">
      <c r="A17" s="37"/>
      <c r="B17" s="40" t="s">
        <v>68</v>
      </c>
      <c r="C17" s="42" t="str">
        <f>'1유형(정제)'!Y2</f>
        <v/>
      </c>
      <c r="D17" s="41">
        <f>'1유형(정제)'!AP2</f>
        <v>0.04794520548</v>
      </c>
      <c r="E17" s="42"/>
      <c r="F17" s="37"/>
      <c r="G17" s="40" t="s">
        <v>68</v>
      </c>
      <c r="H17" s="41">
        <f>'2유형'!X2</f>
        <v>0.25</v>
      </c>
      <c r="I17" s="41">
        <f>'2유형'!AK2</f>
        <v>0.4409937888</v>
      </c>
      <c r="J17" s="42"/>
      <c r="K17" s="37"/>
      <c r="L17" s="37"/>
      <c r="M17" s="37"/>
      <c r="N17" s="19" t="s">
        <v>80</v>
      </c>
      <c r="O17" s="37"/>
      <c r="P17" s="37"/>
      <c r="Q17" s="37"/>
      <c r="R17" s="37"/>
      <c r="S17" s="37"/>
      <c r="T17" s="37"/>
      <c r="U17" s="37"/>
      <c r="V17" s="37"/>
      <c r="W17" s="37"/>
      <c r="X17" s="37"/>
      <c r="Y17" s="37"/>
      <c r="Z17" s="37"/>
      <c r="AA17" s="37"/>
    </row>
    <row r="18">
      <c r="A18" s="37"/>
      <c r="B18" s="43" t="s">
        <v>69</v>
      </c>
      <c r="C18" s="46" t="str">
        <f>'1유형(정제)'!Y3</f>
        <v/>
      </c>
      <c r="D18" s="44">
        <f>'1유형(정제)'!AP3</f>
        <v>0.01712328767</v>
      </c>
      <c r="E18" s="46"/>
      <c r="F18" s="37"/>
      <c r="G18" s="43" t="s">
        <v>69</v>
      </c>
      <c r="H18" s="44">
        <f>'2유형'!X3</f>
        <v>0</v>
      </c>
      <c r="I18" s="44">
        <f>'2유형'!AK3</f>
        <v>0.0900621118</v>
      </c>
      <c r="J18" s="46"/>
      <c r="K18" s="37"/>
      <c r="L18" s="37"/>
      <c r="M18" s="37"/>
      <c r="N18" s="37"/>
      <c r="O18" s="37"/>
      <c r="P18" s="37"/>
      <c r="Q18" s="37"/>
      <c r="R18" s="37"/>
      <c r="S18" s="37"/>
      <c r="T18" s="37"/>
      <c r="U18" s="37"/>
      <c r="V18" s="37"/>
      <c r="W18" s="37"/>
      <c r="X18" s="37"/>
      <c r="Y18" s="37"/>
      <c r="Z18" s="37"/>
      <c r="AA18" s="37"/>
    </row>
    <row r="19">
      <c r="A19" s="37"/>
      <c r="B19" s="47" t="s">
        <v>70</v>
      </c>
      <c r="C19" s="42" t="str">
        <f>'1유형(정제)'!Y4</f>
        <v/>
      </c>
      <c r="D19" s="41">
        <f>'1유형(정제)'!AP4</f>
        <v>0</v>
      </c>
      <c r="E19" s="42"/>
      <c r="F19" s="37"/>
      <c r="G19" s="47" t="s">
        <v>70</v>
      </c>
      <c r="H19" s="41">
        <f>'2유형'!X4</f>
        <v>0</v>
      </c>
      <c r="I19" s="41">
        <f>'2유형'!AK4</f>
        <v>0.01863354037</v>
      </c>
      <c r="J19" s="42"/>
      <c r="K19" s="37"/>
      <c r="L19" s="37"/>
      <c r="M19" s="19" t="s">
        <v>19</v>
      </c>
      <c r="N19" s="19" t="s">
        <v>81</v>
      </c>
      <c r="O19" s="37"/>
      <c r="P19" s="37"/>
      <c r="Q19" s="37"/>
      <c r="R19" s="37"/>
      <c r="S19" s="37"/>
      <c r="T19" s="37"/>
      <c r="U19" s="37"/>
      <c r="V19" s="37"/>
      <c r="W19" s="37"/>
      <c r="X19" s="37"/>
      <c r="Y19" s="37"/>
      <c r="Z19" s="37"/>
      <c r="AA19" s="37"/>
    </row>
    <row r="20">
      <c r="A20" s="37"/>
      <c r="B20" s="38" t="s">
        <v>71</v>
      </c>
      <c r="C20" s="42" t="str">
        <f>'1유형(정제)'!Y5</f>
        <v/>
      </c>
      <c r="D20" s="41">
        <f>'1유형(정제)'!AP5</f>
        <v>1</v>
      </c>
      <c r="E20" s="42"/>
      <c r="F20" s="37"/>
      <c r="G20" s="38" t="s">
        <v>71</v>
      </c>
      <c r="H20" s="41">
        <f>'2유형'!X5</f>
        <v>1</v>
      </c>
      <c r="I20" s="41">
        <f>'2유형'!AK5</f>
        <v>1</v>
      </c>
      <c r="J20" s="42"/>
      <c r="K20" s="37"/>
      <c r="L20" s="37"/>
      <c r="N20" s="12" t="s">
        <v>82</v>
      </c>
      <c r="O20" s="37"/>
      <c r="P20" s="37"/>
      <c r="Q20" s="37"/>
      <c r="R20" s="37"/>
      <c r="S20" s="37"/>
      <c r="T20" s="37"/>
      <c r="U20" s="37"/>
      <c r="V20" s="37"/>
      <c r="W20" s="37"/>
      <c r="X20" s="37"/>
      <c r="Y20" s="37"/>
      <c r="Z20" s="37"/>
      <c r="AA20" s="37"/>
    </row>
    <row r="21">
      <c r="A21" s="37"/>
      <c r="B21" s="38"/>
      <c r="C21" s="42"/>
      <c r="D21" s="42"/>
      <c r="E21" s="42"/>
      <c r="F21" s="37"/>
      <c r="G21" s="38"/>
      <c r="H21" s="42"/>
      <c r="I21" s="42"/>
      <c r="J21" s="42"/>
      <c r="K21" s="37"/>
      <c r="Q21" s="37"/>
      <c r="R21" s="37"/>
      <c r="S21" s="37"/>
      <c r="T21" s="37"/>
      <c r="U21" s="37"/>
      <c r="V21" s="37"/>
      <c r="W21" s="37"/>
      <c r="X21" s="37"/>
      <c r="Y21" s="37"/>
      <c r="Z21" s="37"/>
      <c r="AA21" s="37"/>
    </row>
    <row r="22">
      <c r="A22" s="37"/>
      <c r="B22" s="47" t="s">
        <v>73</v>
      </c>
      <c r="C22" s="48"/>
      <c r="D22" s="40"/>
      <c r="E22" s="48"/>
      <c r="F22" s="37"/>
      <c r="G22" s="47" t="s">
        <v>73</v>
      </c>
      <c r="H22" s="48"/>
      <c r="I22" s="40"/>
      <c r="J22" s="48"/>
      <c r="K22" s="37"/>
      <c r="L22" s="37"/>
      <c r="M22" s="19" t="s">
        <v>83</v>
      </c>
      <c r="N22" s="19" t="s">
        <v>84</v>
      </c>
      <c r="O22" s="37"/>
      <c r="P22" s="37"/>
      <c r="Q22" s="37"/>
      <c r="R22" s="37"/>
      <c r="S22" s="37"/>
      <c r="T22" s="37"/>
      <c r="U22" s="37"/>
      <c r="V22" s="37"/>
      <c r="W22" s="37"/>
      <c r="X22" s="37"/>
      <c r="Y22" s="37"/>
      <c r="Z22" s="37"/>
      <c r="AA22" s="37"/>
    </row>
    <row r="23">
      <c r="A23" s="37"/>
      <c r="B23" s="37"/>
      <c r="C23" s="37"/>
      <c r="D23" s="37"/>
      <c r="E23" s="37"/>
      <c r="F23" s="37"/>
      <c r="G23" s="37"/>
      <c r="H23" s="37"/>
      <c r="I23" s="37"/>
      <c r="J23" s="37"/>
      <c r="K23" s="37"/>
      <c r="L23" s="37"/>
      <c r="M23" s="37"/>
      <c r="N23" s="19" t="s">
        <v>85</v>
      </c>
      <c r="O23" s="37"/>
      <c r="P23" s="37"/>
      <c r="Q23" s="37"/>
      <c r="R23" s="37"/>
      <c r="S23" s="37"/>
      <c r="T23" s="37"/>
      <c r="U23" s="37"/>
      <c r="V23" s="37"/>
      <c r="W23" s="37"/>
      <c r="X23" s="37"/>
      <c r="Y23" s="37"/>
      <c r="Z23" s="37"/>
      <c r="AA23" s="37"/>
    </row>
    <row r="24">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row>
    <row r="25">
      <c r="A25" s="37"/>
      <c r="B25" s="37"/>
      <c r="C25" s="37"/>
      <c r="D25" s="37"/>
      <c r="E25" s="37"/>
      <c r="F25" s="37"/>
      <c r="G25" s="37"/>
      <c r="H25" s="37"/>
      <c r="I25" s="37"/>
      <c r="J25" s="37"/>
      <c r="K25" s="37"/>
      <c r="L25" s="19" t="s">
        <v>59</v>
      </c>
      <c r="M25" s="19" t="s">
        <v>11</v>
      </c>
      <c r="N25" s="19" t="s">
        <v>86</v>
      </c>
      <c r="O25" s="37"/>
      <c r="P25" s="37"/>
      <c r="Q25" s="37"/>
      <c r="R25" s="37"/>
      <c r="S25" s="37"/>
      <c r="T25" s="37"/>
      <c r="U25" s="37"/>
      <c r="V25" s="37"/>
      <c r="W25" s="37"/>
      <c r="X25" s="37"/>
      <c r="Y25" s="37"/>
      <c r="Z25" s="37"/>
      <c r="AA25" s="37"/>
    </row>
    <row r="26">
      <c r="A26" s="37"/>
      <c r="B26" s="37"/>
      <c r="C26" s="37"/>
      <c r="D26" s="37"/>
      <c r="E26" s="37"/>
      <c r="F26" s="37"/>
      <c r="G26" s="37"/>
      <c r="H26" s="37"/>
      <c r="I26" s="37"/>
      <c r="J26" s="37"/>
      <c r="K26" s="37"/>
      <c r="L26" s="37"/>
      <c r="M26" s="37"/>
      <c r="N26" s="51" t="s">
        <v>87</v>
      </c>
      <c r="O26" s="37"/>
      <c r="P26" s="37"/>
      <c r="Q26" s="37"/>
      <c r="R26" s="37"/>
      <c r="S26" s="37"/>
      <c r="T26" s="37"/>
      <c r="U26" s="37"/>
      <c r="V26" s="37"/>
      <c r="W26" s="37"/>
      <c r="X26" s="37"/>
      <c r="Y26" s="37"/>
      <c r="Z26" s="37"/>
      <c r="AA26" s="37"/>
    </row>
    <row r="27">
      <c r="A27" s="37"/>
      <c r="B27" s="37"/>
      <c r="C27" s="37"/>
      <c r="D27" s="37"/>
      <c r="E27" s="37"/>
      <c r="F27" s="37"/>
      <c r="G27" s="37"/>
      <c r="H27" s="37"/>
      <c r="I27" s="37"/>
      <c r="J27" s="37"/>
      <c r="K27" s="37"/>
      <c r="L27" s="37"/>
      <c r="M27" s="37"/>
      <c r="N27" s="52" t="s">
        <v>88</v>
      </c>
      <c r="O27" s="37"/>
      <c r="P27" s="37"/>
      <c r="Q27" s="37"/>
      <c r="R27" s="37"/>
      <c r="S27" s="37"/>
      <c r="T27" s="37"/>
      <c r="U27" s="37"/>
      <c r="V27" s="37"/>
      <c r="W27" s="37"/>
      <c r="X27" s="37"/>
      <c r="Y27" s="37"/>
      <c r="Z27" s="37"/>
      <c r="AA27" s="37"/>
    </row>
    <row r="28">
      <c r="A28" s="37"/>
      <c r="B28" s="37"/>
      <c r="C28" s="37"/>
      <c r="D28" s="37"/>
      <c r="E28" s="37"/>
      <c r="F28" s="37"/>
      <c r="G28" s="37"/>
      <c r="H28" s="37"/>
      <c r="I28" s="37"/>
      <c r="J28" s="37"/>
      <c r="K28" s="37"/>
      <c r="L28" s="37"/>
      <c r="M28" s="37"/>
      <c r="N28" s="52" t="s">
        <v>89</v>
      </c>
      <c r="O28" s="37"/>
      <c r="P28" s="37"/>
      <c r="Q28" s="37"/>
      <c r="R28" s="37"/>
      <c r="S28" s="37"/>
      <c r="T28" s="37"/>
      <c r="U28" s="37"/>
      <c r="V28" s="37"/>
      <c r="W28" s="37"/>
      <c r="X28" s="37"/>
      <c r="Y28" s="37"/>
      <c r="Z28" s="37"/>
      <c r="AA28" s="37"/>
    </row>
    <row r="29">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row>
    <row r="30">
      <c r="A30" s="37"/>
      <c r="B30" s="37"/>
      <c r="C30" s="37"/>
      <c r="D30" s="37"/>
      <c r="E30" s="37"/>
      <c r="F30" s="37"/>
      <c r="G30" s="37"/>
      <c r="H30" s="37"/>
      <c r="I30" s="37"/>
      <c r="J30" s="37"/>
      <c r="K30" s="37"/>
      <c r="L30" s="37"/>
      <c r="M30" s="19" t="s">
        <v>19</v>
      </c>
      <c r="N30" s="12" t="s">
        <v>90</v>
      </c>
      <c r="O30" s="37"/>
      <c r="P30" s="37"/>
      <c r="Q30" s="37"/>
      <c r="R30" s="37"/>
      <c r="S30" s="37"/>
      <c r="T30" s="37"/>
      <c r="U30" s="37"/>
      <c r="V30" s="37"/>
      <c r="W30" s="37"/>
      <c r="X30" s="37"/>
      <c r="Y30" s="37"/>
      <c r="Z30" s="37"/>
      <c r="AA30" s="37"/>
    </row>
    <row r="31">
      <c r="A31" s="37"/>
      <c r="B31" s="37"/>
      <c r="C31" s="37"/>
      <c r="D31" s="37"/>
      <c r="E31" s="37"/>
      <c r="F31" s="37"/>
      <c r="G31" s="37"/>
      <c r="H31" s="37"/>
      <c r="I31" s="37"/>
      <c r="J31" s="37"/>
      <c r="K31" s="37"/>
      <c r="L31" s="37"/>
      <c r="M31" s="37"/>
      <c r="N31" s="19" t="s">
        <v>91</v>
      </c>
      <c r="O31" s="37"/>
      <c r="P31" s="37"/>
      <c r="Q31" s="37"/>
      <c r="R31" s="37"/>
      <c r="S31" s="37"/>
      <c r="T31" s="37"/>
      <c r="U31" s="37"/>
      <c r="V31" s="37"/>
      <c r="W31" s="37"/>
      <c r="X31" s="37"/>
      <c r="Y31" s="37"/>
      <c r="Z31" s="37"/>
      <c r="AA31" s="37"/>
    </row>
    <row r="32">
      <c r="A32" s="37"/>
      <c r="B32" s="37"/>
      <c r="C32" s="37"/>
      <c r="D32" s="37"/>
      <c r="E32" s="37"/>
      <c r="F32" s="37"/>
      <c r="G32" s="37"/>
      <c r="H32" s="37"/>
      <c r="I32" s="37"/>
      <c r="J32" s="37"/>
      <c r="K32" s="37"/>
      <c r="N32" s="19" t="s">
        <v>92</v>
      </c>
      <c r="Q32" s="37"/>
      <c r="R32" s="37"/>
      <c r="S32" s="37"/>
      <c r="T32" s="37"/>
      <c r="U32" s="37"/>
      <c r="V32" s="37"/>
      <c r="W32" s="37"/>
      <c r="X32" s="37"/>
      <c r="Y32" s="37"/>
      <c r="Z32" s="37"/>
      <c r="AA32" s="37"/>
    </row>
    <row r="33">
      <c r="A33" s="37"/>
      <c r="B33" s="37"/>
      <c r="C33" s="37"/>
      <c r="D33" s="37"/>
      <c r="E33" s="37"/>
      <c r="F33" s="37"/>
      <c r="G33" s="37"/>
      <c r="H33" s="37"/>
      <c r="I33" s="37"/>
      <c r="J33" s="37"/>
      <c r="K33" s="37"/>
      <c r="L33" s="37"/>
      <c r="M33" s="37"/>
      <c r="N33" s="12" t="s">
        <v>93</v>
      </c>
      <c r="O33" s="37"/>
      <c r="P33" s="37"/>
      <c r="Q33" s="37"/>
      <c r="R33" s="37"/>
      <c r="S33" s="37"/>
      <c r="T33" s="37"/>
      <c r="U33" s="37"/>
      <c r="V33" s="37"/>
      <c r="W33" s="37"/>
      <c r="X33" s="37"/>
      <c r="Y33" s="37"/>
      <c r="Z33" s="37"/>
      <c r="AA33" s="37"/>
    </row>
    <row r="34">
      <c r="A34" s="37"/>
      <c r="B34" s="37"/>
      <c r="C34" s="37"/>
      <c r="D34" s="37"/>
      <c r="E34" s="37"/>
      <c r="F34" s="37"/>
      <c r="G34" s="37"/>
      <c r="H34" s="37"/>
      <c r="I34" s="37"/>
      <c r="J34" s="37"/>
      <c r="K34" s="37"/>
      <c r="L34" s="37"/>
      <c r="M34" s="37"/>
      <c r="N34" s="12" t="s">
        <v>94</v>
      </c>
      <c r="O34" s="37"/>
      <c r="P34" s="37"/>
      <c r="Q34" s="37"/>
      <c r="R34" s="37"/>
      <c r="S34" s="37"/>
      <c r="T34" s="37"/>
      <c r="U34" s="37"/>
      <c r="V34" s="37"/>
      <c r="W34" s="37"/>
      <c r="X34" s="37"/>
      <c r="Y34" s="37"/>
      <c r="Z34" s="37"/>
      <c r="AA34" s="37"/>
    </row>
    <row r="3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row>
    <row r="37">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row>
    <row r="38">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row>
    <row r="1001">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row>
    <row r="1002">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row>
    <row r="1003">
      <c r="A1003" s="37"/>
      <c r="B1003" s="37"/>
      <c r="C1003" s="37"/>
      <c r="D1003" s="37"/>
      <c r="E1003" s="37"/>
      <c r="F1003" s="37"/>
      <c r="G1003" s="37"/>
      <c r="H1003" s="37"/>
      <c r="I1003" s="37"/>
      <c r="J1003" s="37"/>
      <c r="K1003" s="37"/>
      <c r="L1003" s="37"/>
      <c r="M1003" s="37"/>
      <c r="N1003" s="37"/>
      <c r="O1003" s="37"/>
      <c r="P1003" s="37"/>
      <c r="Q1003" s="37"/>
      <c r="R1003" s="37"/>
      <c r="S1003" s="37"/>
      <c r="T1003" s="37"/>
      <c r="U1003" s="37"/>
      <c r="V1003" s="37"/>
      <c r="W1003" s="37"/>
      <c r="X1003" s="37"/>
      <c r="Y1003" s="37"/>
      <c r="Z1003" s="37"/>
      <c r="AA1003" s="37"/>
    </row>
  </sheetData>
  <conditionalFormatting sqref="B5:B8 G5:G8 L5:L8 B16:B19 G16:G19">
    <cfRule type="containsText" dxfId="0" priority="1" operator="containsText" text="상">
      <formula>NOT(ISERROR(SEARCH(("상"),(B5))))</formula>
    </cfRule>
  </conditionalFormatting>
  <dataValidations>
    <dataValidation type="list" allowBlank="1" sqref="B5:B8 G5:G8 L5:L8 B16:B19 G16:G19">
      <formula1>"상,중,하,제외,별도"</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88"/>
    <col customWidth="1" min="4" max="5" width="12.63"/>
    <col customWidth="1" min="7" max="7" width="7.75"/>
    <col customWidth="1" min="8" max="8" width="16.0"/>
    <col customWidth="1" min="9" max="17" width="12.63"/>
  </cols>
  <sheetData>
    <row r="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row>
    <row r="2">
      <c r="A2" s="53"/>
      <c r="B2" s="54" t="s">
        <v>95</v>
      </c>
      <c r="C2" s="53"/>
      <c r="D2" s="53"/>
      <c r="E2" s="53"/>
      <c r="G2" s="54" t="s">
        <v>96</v>
      </c>
      <c r="J2" s="53"/>
      <c r="K2" s="53"/>
      <c r="L2" s="53"/>
      <c r="M2" s="53"/>
      <c r="N2" s="53"/>
      <c r="O2" s="53"/>
      <c r="P2" s="53"/>
      <c r="Q2" s="53"/>
      <c r="R2" s="53"/>
      <c r="S2" s="53"/>
      <c r="T2" s="53"/>
      <c r="U2" s="53"/>
      <c r="V2" s="53"/>
      <c r="W2" s="53"/>
      <c r="X2" s="53"/>
      <c r="Y2" s="53"/>
      <c r="Z2" s="53"/>
      <c r="AA2" s="53"/>
      <c r="AB2" s="53"/>
      <c r="AC2" s="53"/>
      <c r="AD2" s="53"/>
    </row>
    <row r="3">
      <c r="A3" s="53"/>
      <c r="B3" s="55" t="s">
        <v>97</v>
      </c>
      <c r="C3" s="56"/>
      <c r="D3" s="57" t="s">
        <v>98</v>
      </c>
      <c r="E3" s="56"/>
      <c r="G3" s="55" t="s">
        <v>97</v>
      </c>
      <c r="H3" s="56"/>
      <c r="I3" s="58" t="s">
        <v>99</v>
      </c>
      <c r="J3" s="58" t="s">
        <v>100</v>
      </c>
      <c r="K3" s="59" t="s">
        <v>7</v>
      </c>
      <c r="L3" s="60" t="s">
        <v>101</v>
      </c>
      <c r="M3" s="61"/>
      <c r="N3" s="56"/>
      <c r="O3" s="53"/>
      <c r="P3" s="53"/>
      <c r="Q3" s="53"/>
      <c r="R3" s="53"/>
      <c r="S3" s="53"/>
      <c r="T3" s="53"/>
      <c r="U3" s="53"/>
      <c r="V3" s="53"/>
      <c r="W3" s="53"/>
      <c r="X3" s="53"/>
      <c r="Y3" s="53"/>
      <c r="Z3" s="53"/>
      <c r="AA3" s="53"/>
      <c r="AB3" s="53"/>
      <c r="AC3" s="53"/>
      <c r="AD3" s="53"/>
    </row>
    <row r="4">
      <c r="A4" s="53"/>
      <c r="B4" s="62" t="s">
        <v>102</v>
      </c>
      <c r="C4" s="56"/>
      <c r="D4" s="63" t="s">
        <v>103</v>
      </c>
      <c r="E4" s="56"/>
      <c r="G4" s="62" t="s">
        <v>102</v>
      </c>
      <c r="H4" s="56"/>
      <c r="I4" s="64">
        <v>12.0</v>
      </c>
      <c r="J4" s="65">
        <f>K18+K19</f>
        <v>38333.33333</v>
      </c>
      <c r="K4" s="66">
        <f t="shared" ref="K4:K7" si="1">I4*J4</f>
        <v>460000</v>
      </c>
      <c r="L4" s="67" t="s">
        <v>104</v>
      </c>
      <c r="M4" s="61"/>
      <c r="N4" s="56"/>
      <c r="O4" s="53"/>
      <c r="P4" s="53"/>
      <c r="Q4" s="53"/>
      <c r="R4" s="53"/>
      <c r="S4" s="53"/>
      <c r="T4" s="53"/>
      <c r="U4" s="53"/>
      <c r="V4" s="53"/>
      <c r="W4" s="53"/>
      <c r="X4" s="53"/>
      <c r="Y4" s="53"/>
      <c r="Z4" s="53"/>
      <c r="AA4" s="53"/>
      <c r="AB4" s="53"/>
      <c r="AC4" s="53"/>
      <c r="AD4" s="53"/>
    </row>
    <row r="5">
      <c r="A5" s="53"/>
      <c r="B5" s="68" t="s">
        <v>105</v>
      </c>
      <c r="C5" s="69" t="s">
        <v>34</v>
      </c>
      <c r="D5" s="70">
        <f>E13</f>
        <v>11.817</v>
      </c>
      <c r="E5" s="56"/>
      <c r="G5" s="68" t="s">
        <v>105</v>
      </c>
      <c r="H5" s="69" t="s">
        <v>34</v>
      </c>
      <c r="I5" s="64">
        <f>D5</f>
        <v>11.817</v>
      </c>
      <c r="J5" s="65">
        <f>J4*2</f>
        <v>76666.66667</v>
      </c>
      <c r="K5" s="66">
        <f t="shared" si="1"/>
        <v>905970</v>
      </c>
      <c r="L5" s="67" t="s">
        <v>106</v>
      </c>
      <c r="M5" s="61"/>
      <c r="N5" s="56"/>
      <c r="P5" s="53"/>
      <c r="Q5" s="53"/>
      <c r="R5" s="53"/>
      <c r="S5" s="53"/>
      <c r="T5" s="53"/>
      <c r="U5" s="53"/>
      <c r="V5" s="53"/>
      <c r="W5" s="53"/>
      <c r="X5" s="53"/>
      <c r="Y5" s="53"/>
      <c r="Z5" s="53"/>
      <c r="AA5" s="53"/>
      <c r="AB5" s="53"/>
      <c r="AC5" s="53"/>
      <c r="AD5" s="53"/>
    </row>
    <row r="6">
      <c r="A6" s="53"/>
      <c r="B6" s="71"/>
      <c r="C6" s="72" t="s">
        <v>35</v>
      </c>
      <c r="D6" s="73">
        <f>E19</f>
        <v>7.878</v>
      </c>
      <c r="E6" s="74"/>
      <c r="G6" s="75"/>
      <c r="H6" s="69" t="s">
        <v>107</v>
      </c>
      <c r="I6" s="64">
        <f>D6/3</f>
        <v>2.626</v>
      </c>
      <c r="J6" s="65">
        <f>J4*3</f>
        <v>115000</v>
      </c>
      <c r="K6" s="66">
        <f t="shared" si="1"/>
        <v>301990</v>
      </c>
      <c r="L6" s="67" t="s">
        <v>108</v>
      </c>
      <c r="M6" s="61"/>
      <c r="N6" s="56"/>
      <c r="P6" s="53"/>
      <c r="Q6" s="53"/>
      <c r="R6" s="53"/>
      <c r="S6" s="53"/>
      <c r="T6" s="53"/>
      <c r="U6" s="53"/>
      <c r="V6" s="53"/>
      <c r="W6" s="53"/>
      <c r="X6" s="53"/>
      <c r="Y6" s="53"/>
      <c r="Z6" s="53"/>
      <c r="AA6" s="53"/>
      <c r="AB6" s="53"/>
      <c r="AC6" s="53"/>
      <c r="AD6" s="53"/>
    </row>
    <row r="7">
      <c r="A7" s="53"/>
      <c r="B7" s="76" t="s">
        <v>7</v>
      </c>
      <c r="C7" s="77"/>
      <c r="D7" s="78"/>
      <c r="E7" s="77"/>
      <c r="G7" s="71"/>
      <c r="H7" s="72" t="s">
        <v>109</v>
      </c>
      <c r="I7" s="79">
        <f>D6</f>
        <v>7.878</v>
      </c>
      <c r="J7" s="80">
        <f>J4</f>
        <v>38333.33333</v>
      </c>
      <c r="K7" s="81">
        <f t="shared" si="1"/>
        <v>301990</v>
      </c>
      <c r="L7" s="82" t="s">
        <v>19</v>
      </c>
      <c r="M7" s="83"/>
      <c r="N7" s="74"/>
      <c r="P7" s="53"/>
      <c r="Q7" s="53"/>
      <c r="R7" s="53"/>
      <c r="S7" s="53"/>
      <c r="T7" s="53"/>
      <c r="U7" s="53"/>
      <c r="V7" s="53"/>
      <c r="W7" s="53"/>
      <c r="X7" s="53"/>
      <c r="Y7" s="53"/>
      <c r="Z7" s="53"/>
      <c r="AA7" s="53"/>
      <c r="AB7" s="53"/>
      <c r="AC7" s="53"/>
      <c r="AD7" s="53"/>
    </row>
    <row r="8">
      <c r="A8" s="53"/>
      <c r="B8" s="84"/>
      <c r="C8" s="84"/>
      <c r="D8" s="84"/>
      <c r="E8" s="84"/>
      <c r="F8" s="53"/>
      <c r="G8" s="85" t="s">
        <v>7</v>
      </c>
      <c r="H8" s="77"/>
      <c r="I8" s="86"/>
      <c r="J8" s="86"/>
      <c r="K8" s="87">
        <f>SUM(K4:K7)</f>
        <v>1969950</v>
      </c>
      <c r="L8" s="88"/>
      <c r="M8" s="89"/>
      <c r="N8" s="77"/>
      <c r="P8" s="53"/>
      <c r="Q8" s="53"/>
      <c r="R8" s="53"/>
      <c r="S8" s="53"/>
      <c r="T8" s="53"/>
      <c r="U8" s="53"/>
      <c r="V8" s="53"/>
      <c r="W8" s="53"/>
      <c r="X8" s="53"/>
      <c r="Y8" s="53"/>
      <c r="Z8" s="53"/>
      <c r="AA8" s="53"/>
      <c r="AB8" s="53"/>
      <c r="AC8" s="53"/>
      <c r="AD8" s="53"/>
    </row>
    <row r="9">
      <c r="A9" s="53"/>
      <c r="B9" s="90" t="s">
        <v>110</v>
      </c>
      <c r="C9" s="90" t="s">
        <v>111</v>
      </c>
      <c r="D9" s="90" t="s">
        <v>112</v>
      </c>
      <c r="E9" s="90" t="s">
        <v>113</v>
      </c>
      <c r="F9" s="53"/>
      <c r="G9" s="53"/>
      <c r="H9" s="53"/>
      <c r="I9" s="53"/>
      <c r="J9" s="53"/>
      <c r="P9" s="53"/>
      <c r="Q9" s="53"/>
      <c r="R9" s="53"/>
      <c r="S9" s="53"/>
      <c r="T9" s="53"/>
      <c r="U9" s="53"/>
      <c r="V9" s="53"/>
      <c r="W9" s="53"/>
      <c r="X9" s="53"/>
      <c r="Y9" s="53"/>
      <c r="Z9" s="53"/>
      <c r="AA9" s="53"/>
      <c r="AB9" s="53"/>
      <c r="AC9" s="53"/>
      <c r="AD9" s="53"/>
    </row>
    <row r="10">
      <c r="A10" s="53"/>
      <c r="B10" s="91">
        <v>1313.0</v>
      </c>
      <c r="C10" s="12" t="s">
        <v>114</v>
      </c>
      <c r="D10" s="12">
        <v>0.03</v>
      </c>
      <c r="E10" s="92">
        <f t="shared" ref="E10:E13" si="2">D10 * B$10</f>
        <v>39.39</v>
      </c>
      <c r="F10" s="53"/>
      <c r="G10" s="53"/>
      <c r="H10" s="53"/>
      <c r="I10" s="53"/>
      <c r="J10" s="53"/>
      <c r="P10" s="53"/>
      <c r="Q10" s="53"/>
      <c r="R10" s="53"/>
      <c r="S10" s="53"/>
      <c r="T10" s="53"/>
      <c r="U10" s="53"/>
      <c r="V10" s="53"/>
      <c r="W10" s="53"/>
      <c r="X10" s="53"/>
      <c r="Y10" s="53"/>
      <c r="Z10" s="53"/>
      <c r="AA10" s="53"/>
      <c r="AB10" s="53"/>
      <c r="AC10" s="53"/>
      <c r="AD10" s="53"/>
    </row>
    <row r="11">
      <c r="A11" s="53"/>
      <c r="B11" s="84"/>
      <c r="C11" s="84" t="s">
        <v>115</v>
      </c>
      <c r="D11" s="93">
        <v>3.0E-5</v>
      </c>
      <c r="E11" s="92">
        <f t="shared" si="2"/>
        <v>0.03939</v>
      </c>
      <c r="F11" s="53"/>
      <c r="G11" s="53"/>
      <c r="H11" s="53"/>
      <c r="I11" s="53"/>
      <c r="J11" s="53"/>
      <c r="P11" s="53"/>
      <c r="Q11" s="53"/>
      <c r="R11" s="53"/>
      <c r="S11" s="53"/>
      <c r="T11" s="53"/>
      <c r="U11" s="53"/>
      <c r="V11" s="53"/>
      <c r="W11" s="53"/>
      <c r="X11" s="53"/>
      <c r="Y11" s="53"/>
      <c r="Z11" s="53"/>
      <c r="AA11" s="53"/>
      <c r="AB11" s="53"/>
      <c r="AC11" s="53"/>
      <c r="AD11" s="53"/>
    </row>
    <row r="12">
      <c r="A12" s="53"/>
      <c r="B12" s="53"/>
      <c r="C12" s="84" t="s">
        <v>116</v>
      </c>
      <c r="D12" s="93">
        <v>9.0E-5</v>
      </c>
      <c r="E12" s="92">
        <f t="shared" si="2"/>
        <v>0.11817</v>
      </c>
      <c r="F12" s="53"/>
      <c r="G12" s="53"/>
      <c r="H12" s="53"/>
      <c r="I12" s="94"/>
      <c r="J12" s="53"/>
      <c r="P12" s="84">
        <v>22.0</v>
      </c>
      <c r="Q12" s="84">
        <v>11.0</v>
      </c>
      <c r="R12" s="53"/>
      <c r="S12" s="53"/>
      <c r="T12" s="53"/>
      <c r="U12" s="53"/>
      <c r="V12" s="53"/>
      <c r="W12" s="53"/>
      <c r="X12" s="53"/>
      <c r="Y12" s="53"/>
      <c r="Z12" s="53"/>
      <c r="AA12" s="53"/>
      <c r="AB12" s="53"/>
      <c r="AC12" s="53"/>
      <c r="AD12" s="53"/>
    </row>
    <row r="13">
      <c r="A13" s="53"/>
      <c r="B13" s="53"/>
      <c r="C13" s="84" t="s">
        <v>117</v>
      </c>
      <c r="D13" s="92">
        <f>D12 * LEFT(C13,3)</f>
        <v>0.009</v>
      </c>
      <c r="E13" s="95">
        <f t="shared" si="2"/>
        <v>11.817</v>
      </c>
      <c r="F13" s="53"/>
      <c r="G13" s="53"/>
      <c r="H13" s="53"/>
      <c r="I13" s="90" t="s">
        <v>118</v>
      </c>
      <c r="J13" s="90" t="s">
        <v>119</v>
      </c>
      <c r="K13" s="96" t="s">
        <v>120</v>
      </c>
      <c r="L13" s="97" t="s">
        <v>121</v>
      </c>
      <c r="M13" s="96" t="s">
        <v>121</v>
      </c>
      <c r="N13" s="96" t="s">
        <v>122</v>
      </c>
      <c r="O13" s="96" t="s">
        <v>123</v>
      </c>
      <c r="P13" s="90" t="s">
        <v>124</v>
      </c>
      <c r="Q13" s="98" t="s">
        <v>125</v>
      </c>
      <c r="R13" s="53"/>
      <c r="S13" s="53"/>
      <c r="T13" s="53"/>
      <c r="U13" s="53"/>
      <c r="V13" s="53"/>
      <c r="W13" s="53"/>
      <c r="X13" s="53"/>
      <c r="Y13" s="53"/>
      <c r="Z13" s="53"/>
      <c r="AA13" s="53"/>
      <c r="AB13" s="53"/>
      <c r="AC13" s="53"/>
      <c r="AD13" s="53"/>
    </row>
    <row r="14">
      <c r="A14" s="53"/>
      <c r="B14" s="53"/>
      <c r="C14" s="84"/>
      <c r="D14" s="53"/>
      <c r="E14" s="53"/>
      <c r="F14" s="53"/>
      <c r="G14" s="53"/>
      <c r="H14" s="53"/>
      <c r="I14" s="84" t="s">
        <v>126</v>
      </c>
      <c r="J14" s="84">
        <v>150.0</v>
      </c>
      <c r="K14" s="12">
        <v>70.0</v>
      </c>
      <c r="L14" s="99">
        <v>5.0</v>
      </c>
      <c r="M14" s="100">
        <f t="shared" ref="M14:M15" si="3">K14*L14</f>
        <v>350</v>
      </c>
      <c r="P14" s="53"/>
      <c r="Q14" s="101"/>
      <c r="R14" s="53"/>
      <c r="S14" s="53"/>
      <c r="T14" s="53"/>
      <c r="U14" s="53"/>
      <c r="V14" s="53"/>
      <c r="W14" s="53"/>
      <c r="X14" s="53"/>
      <c r="Y14" s="53"/>
      <c r="Z14" s="53"/>
      <c r="AA14" s="53"/>
      <c r="AB14" s="53"/>
      <c r="AC14" s="53"/>
      <c r="AD14" s="53"/>
    </row>
    <row r="15">
      <c r="A15" s="53"/>
      <c r="B15" s="53"/>
      <c r="C15" s="90" t="s">
        <v>127</v>
      </c>
      <c r="D15" s="90" t="s">
        <v>112</v>
      </c>
      <c r="E15" s="90" t="s">
        <v>113</v>
      </c>
      <c r="F15" s="53"/>
      <c r="G15" s="53"/>
      <c r="H15" s="53"/>
      <c r="I15" s="84" t="s">
        <v>128</v>
      </c>
      <c r="J15" s="84">
        <v>300.0</v>
      </c>
      <c r="K15" s="12">
        <v>30.0</v>
      </c>
      <c r="L15" s="99">
        <v>3.0</v>
      </c>
      <c r="M15" s="100">
        <f t="shared" si="3"/>
        <v>90</v>
      </c>
      <c r="P15" s="53"/>
      <c r="Q15" s="101"/>
      <c r="R15" s="53"/>
      <c r="S15" s="53"/>
      <c r="T15" s="53"/>
      <c r="U15" s="53"/>
      <c r="V15" s="53"/>
      <c r="W15" s="53"/>
      <c r="X15" s="53"/>
      <c r="Y15" s="53"/>
      <c r="Z15" s="53"/>
      <c r="AA15" s="53"/>
      <c r="AB15" s="53"/>
      <c r="AC15" s="53"/>
      <c r="AD15" s="53"/>
    </row>
    <row r="16">
      <c r="A16" s="53"/>
      <c r="B16" s="53"/>
      <c r="C16" s="84" t="s">
        <v>114</v>
      </c>
      <c r="D16" s="84">
        <v>0.06</v>
      </c>
      <c r="E16" s="92">
        <f t="shared" ref="E16:E19" si="4">D16 * B$10</f>
        <v>78.78</v>
      </c>
      <c r="F16" s="53"/>
      <c r="G16" s="53"/>
      <c r="H16" s="53"/>
      <c r="I16" s="12" t="s">
        <v>129</v>
      </c>
      <c r="J16" s="53"/>
      <c r="L16" s="102"/>
      <c r="P16" s="53"/>
      <c r="Q16" s="101"/>
      <c r="R16" s="53"/>
      <c r="S16" s="53"/>
      <c r="T16" s="53"/>
      <c r="U16" s="53"/>
      <c r="V16" s="53"/>
      <c r="W16" s="53"/>
      <c r="X16" s="53"/>
      <c r="Y16" s="53"/>
      <c r="Z16" s="53"/>
      <c r="AA16" s="53"/>
      <c r="AB16" s="53"/>
      <c r="AC16" s="53"/>
      <c r="AD16" s="53"/>
    </row>
    <row r="17">
      <c r="A17" s="53"/>
      <c r="B17" s="53"/>
      <c r="C17" s="84" t="s">
        <v>115</v>
      </c>
      <c r="D17" s="93">
        <v>6.0E-5</v>
      </c>
      <c r="E17" s="92">
        <f t="shared" si="4"/>
        <v>0.07878</v>
      </c>
      <c r="F17" s="53"/>
      <c r="G17" s="53"/>
      <c r="H17" s="53"/>
      <c r="R17" s="53"/>
      <c r="S17" s="53"/>
      <c r="T17" s="53"/>
      <c r="U17" s="53"/>
      <c r="V17" s="53"/>
      <c r="W17" s="53"/>
      <c r="X17" s="53"/>
      <c r="Y17" s="53"/>
      <c r="Z17" s="53"/>
      <c r="AA17" s="53"/>
      <c r="AB17" s="53"/>
      <c r="AC17" s="53"/>
      <c r="AD17" s="53"/>
    </row>
    <row r="18">
      <c r="A18" s="53"/>
      <c r="B18" s="53"/>
      <c r="C18" s="84" t="s">
        <v>116</v>
      </c>
      <c r="D18" s="93">
        <v>1.8E-4</v>
      </c>
      <c r="E18" s="92">
        <f t="shared" si="4"/>
        <v>0.23634</v>
      </c>
      <c r="F18" s="53"/>
      <c r="G18" s="53"/>
      <c r="H18" s="53"/>
      <c r="I18" s="84" t="s">
        <v>126</v>
      </c>
      <c r="J18" s="103">
        <v>20000.0</v>
      </c>
      <c r="K18" s="104">
        <f t="shared" ref="K18:K19" si="5">J18/J14*K14</f>
        <v>9333.333333</v>
      </c>
      <c r="L18" s="105"/>
      <c r="M18" s="106">
        <f t="shared" ref="M18:M19" si="6">M14*K18</f>
        <v>3266666.667</v>
      </c>
      <c r="N18" s="106">
        <f t="shared" ref="N18:N19" si="7">M18/60</f>
        <v>54444.44444</v>
      </c>
      <c r="O18" s="106">
        <f t="shared" ref="O18:O19" si="8">N18/8</f>
        <v>6805.555556</v>
      </c>
      <c r="P18" s="107">
        <f t="shared" ref="P18:P19" si="9">O18/$P$12</f>
        <v>309.3434343</v>
      </c>
      <c r="Q18" s="108">
        <f t="shared" ref="Q18:Q19" si="10">P18/$Q$12</f>
        <v>28.12213039</v>
      </c>
      <c r="R18" s="53"/>
      <c r="S18" s="53"/>
      <c r="T18" s="53"/>
      <c r="U18" s="53"/>
      <c r="V18" s="53"/>
      <c r="W18" s="53"/>
      <c r="X18" s="53"/>
      <c r="Y18" s="53"/>
      <c r="Z18" s="53"/>
      <c r="AA18" s="53"/>
      <c r="AB18" s="53"/>
      <c r="AC18" s="53"/>
      <c r="AD18" s="53"/>
    </row>
    <row r="19">
      <c r="A19" s="53"/>
      <c r="B19" s="53"/>
      <c r="C19" s="84" t="s">
        <v>117</v>
      </c>
      <c r="D19" s="92">
        <f>D17 * LEFT(C19,3)</f>
        <v>0.006</v>
      </c>
      <c r="E19" s="109">
        <f t="shared" si="4"/>
        <v>7.878</v>
      </c>
      <c r="F19" s="53"/>
      <c r="G19" s="53"/>
      <c r="H19" s="53"/>
      <c r="I19" s="84" t="s">
        <v>128</v>
      </c>
      <c r="J19" s="103">
        <v>290000.0</v>
      </c>
      <c r="K19" s="106">
        <f t="shared" si="5"/>
        <v>29000</v>
      </c>
      <c r="L19" s="105"/>
      <c r="M19" s="106">
        <f t="shared" si="6"/>
        <v>2610000</v>
      </c>
      <c r="N19" s="106">
        <f t="shared" si="7"/>
        <v>43500</v>
      </c>
      <c r="O19" s="106">
        <f t="shared" si="8"/>
        <v>5437.5</v>
      </c>
      <c r="P19" s="107">
        <f t="shared" si="9"/>
        <v>247.1590909</v>
      </c>
      <c r="Q19" s="108">
        <f t="shared" si="10"/>
        <v>22.46900826</v>
      </c>
      <c r="R19" s="53"/>
      <c r="S19" s="53"/>
      <c r="T19" s="53"/>
      <c r="U19" s="53"/>
      <c r="V19" s="53"/>
      <c r="W19" s="53"/>
      <c r="X19" s="53"/>
      <c r="Y19" s="53"/>
      <c r="Z19" s="53"/>
      <c r="AA19" s="53"/>
      <c r="AB19" s="53"/>
      <c r="AC19" s="53"/>
      <c r="AD19" s="53"/>
    </row>
    <row r="20">
      <c r="A20" s="53"/>
      <c r="B20" s="53"/>
      <c r="C20" s="53"/>
      <c r="D20" s="53"/>
      <c r="E20" s="53"/>
      <c r="F20" s="53"/>
      <c r="G20" s="53"/>
      <c r="H20" s="53"/>
      <c r="I20" s="12" t="s">
        <v>129</v>
      </c>
      <c r="R20" s="53"/>
      <c r="S20" s="53"/>
      <c r="T20" s="53"/>
      <c r="U20" s="53"/>
      <c r="V20" s="53"/>
      <c r="W20" s="53"/>
      <c r="X20" s="53"/>
      <c r="Y20" s="53"/>
      <c r="Z20" s="53"/>
      <c r="AA20" s="53"/>
      <c r="AB20" s="53"/>
      <c r="AC20" s="53"/>
      <c r="AD20" s="53"/>
    </row>
    <row r="21">
      <c r="A21" s="53"/>
      <c r="B21" s="53"/>
      <c r="C21" s="53"/>
      <c r="D21" s="53"/>
      <c r="E21" s="53"/>
      <c r="F21" s="53"/>
      <c r="G21" s="53"/>
      <c r="H21" s="53"/>
      <c r="I21" s="110" t="s">
        <v>71</v>
      </c>
      <c r="J21" s="111"/>
      <c r="K21" s="112"/>
      <c r="L21" s="113"/>
      <c r="M21" s="114">
        <f>SUM(M18:M19)</f>
        <v>5876666.667</v>
      </c>
      <c r="N21" s="114">
        <f>M21/60</f>
        <v>97944.44444</v>
      </c>
      <c r="O21" s="114">
        <f>N21/8</f>
        <v>12243.05556</v>
      </c>
      <c r="P21" s="115">
        <f>O21/$P$12</f>
        <v>556.5025253</v>
      </c>
      <c r="Q21" s="116">
        <f>P21/$Q$12</f>
        <v>50.59113866</v>
      </c>
      <c r="R21" s="53"/>
      <c r="S21" s="53"/>
      <c r="T21" s="53"/>
      <c r="U21" s="53"/>
      <c r="V21" s="53"/>
      <c r="W21" s="53"/>
      <c r="X21" s="53"/>
      <c r="Y21" s="53"/>
      <c r="Z21" s="53"/>
      <c r="AA21" s="53"/>
      <c r="AB21" s="53"/>
      <c r="AC21" s="53"/>
      <c r="AD21" s="53"/>
    </row>
    <row r="22">
      <c r="A22" s="53"/>
      <c r="B22" s="12" t="s">
        <v>130</v>
      </c>
      <c r="F22" s="53"/>
      <c r="G22" s="53"/>
      <c r="H22" s="53"/>
      <c r="I22" s="53"/>
      <c r="J22" s="53"/>
      <c r="L22" s="102"/>
      <c r="P22" s="53"/>
      <c r="Q22" s="101"/>
      <c r="R22" s="53"/>
      <c r="S22" s="53"/>
      <c r="T22" s="53"/>
      <c r="U22" s="53"/>
      <c r="V22" s="53"/>
      <c r="W22" s="53"/>
      <c r="X22" s="53"/>
      <c r="Y22" s="53"/>
      <c r="Z22" s="53"/>
      <c r="AA22" s="53"/>
      <c r="AB22" s="53"/>
      <c r="AC22" s="53"/>
      <c r="AD22" s="53"/>
    </row>
    <row r="23">
      <c r="A23" s="53"/>
      <c r="B23" s="117" t="s">
        <v>34</v>
      </c>
      <c r="C23" s="110" t="s">
        <v>11</v>
      </c>
      <c r="D23" s="110" t="s">
        <v>19</v>
      </c>
      <c r="E23" s="110" t="s">
        <v>24</v>
      </c>
      <c r="F23" s="53"/>
      <c r="G23" s="53"/>
      <c r="H23" s="53"/>
      <c r="I23" s="53"/>
      <c r="J23" s="53"/>
      <c r="K23" s="53"/>
      <c r="L23" s="101"/>
      <c r="M23" s="53"/>
      <c r="N23" s="53"/>
      <c r="O23" s="53"/>
      <c r="P23" s="53"/>
      <c r="Q23" s="101"/>
      <c r="R23" s="53"/>
      <c r="S23" s="53"/>
      <c r="T23" s="53"/>
      <c r="U23" s="53"/>
      <c r="V23" s="53"/>
      <c r="W23" s="53"/>
      <c r="X23" s="53"/>
      <c r="Y23" s="53"/>
      <c r="Z23" s="53"/>
      <c r="AA23" s="53"/>
      <c r="AB23" s="53"/>
      <c r="AC23" s="53"/>
      <c r="AD23" s="53"/>
    </row>
    <row r="24">
      <c r="B24" s="12" t="s">
        <v>105</v>
      </c>
      <c r="C24" s="118" t="s">
        <v>131</v>
      </c>
      <c r="D24" s="118" t="str">
        <f>D29</f>
        <v>184자</v>
      </c>
      <c r="E24" s="118" t="s">
        <v>132</v>
      </c>
      <c r="F24" s="53"/>
      <c r="H24" s="53"/>
      <c r="I24" s="90" t="s">
        <v>133</v>
      </c>
      <c r="J24" s="90" t="s">
        <v>119</v>
      </c>
      <c r="K24" s="96" t="s">
        <v>120</v>
      </c>
      <c r="L24" s="97" t="s">
        <v>121</v>
      </c>
      <c r="M24" s="96" t="s">
        <v>121</v>
      </c>
      <c r="N24" s="96" t="s">
        <v>122</v>
      </c>
      <c r="O24" s="96" t="s">
        <v>123</v>
      </c>
      <c r="P24" s="90" t="s">
        <v>124</v>
      </c>
      <c r="Q24" s="98" t="s">
        <v>125</v>
      </c>
      <c r="R24" s="53"/>
      <c r="S24" s="53"/>
      <c r="T24" s="53"/>
      <c r="U24" s="53"/>
      <c r="V24" s="53"/>
      <c r="W24" s="53"/>
      <c r="X24" s="53"/>
      <c r="Y24" s="53"/>
      <c r="Z24" s="53"/>
      <c r="AA24" s="53"/>
      <c r="AB24" s="53"/>
      <c r="AC24" s="53"/>
      <c r="AD24" s="53"/>
    </row>
    <row r="25">
      <c r="A25" s="53"/>
      <c r="B25" s="119" t="s">
        <v>134</v>
      </c>
      <c r="C25" s="120">
        <f>(290+184)/2</f>
        <v>237</v>
      </c>
      <c r="D25" s="118"/>
      <c r="E25" s="118"/>
      <c r="F25" s="53"/>
      <c r="G25" s="53"/>
      <c r="H25" s="53"/>
      <c r="I25" s="84" t="s">
        <v>126</v>
      </c>
      <c r="J25" s="84">
        <v>150.0</v>
      </c>
      <c r="K25" s="12">
        <v>70.0</v>
      </c>
      <c r="L25" s="99">
        <v>1.0</v>
      </c>
      <c r="M25" s="100">
        <f t="shared" ref="M25:M26" si="11">K25*L25</f>
        <v>70</v>
      </c>
      <c r="P25" s="53"/>
      <c r="Q25" s="101"/>
      <c r="R25" s="53"/>
      <c r="S25" s="53"/>
      <c r="T25" s="53"/>
      <c r="U25" s="53"/>
      <c r="V25" s="53"/>
      <c r="W25" s="53"/>
      <c r="X25" s="53"/>
      <c r="Y25" s="53"/>
      <c r="Z25" s="53"/>
      <c r="AA25" s="53"/>
      <c r="AB25" s="53"/>
      <c r="AC25" s="53"/>
      <c r="AD25" s="53"/>
    </row>
    <row r="26">
      <c r="A26" s="53"/>
      <c r="C26" s="121"/>
      <c r="D26" s="92"/>
      <c r="E26" s="92"/>
      <c r="F26" s="53"/>
      <c r="G26" s="53"/>
      <c r="H26" s="53"/>
      <c r="I26" s="84" t="s">
        <v>128</v>
      </c>
      <c r="J26" s="84">
        <v>300.0</v>
      </c>
      <c r="K26" s="12">
        <v>30.0</v>
      </c>
      <c r="L26" s="99">
        <v>1.0</v>
      </c>
      <c r="M26" s="100">
        <f t="shared" si="11"/>
        <v>30</v>
      </c>
      <c r="P26" s="53"/>
      <c r="Q26" s="101"/>
      <c r="R26" s="53"/>
      <c r="S26" s="53"/>
      <c r="T26" s="53"/>
      <c r="U26" s="53"/>
      <c r="V26" s="53"/>
      <c r="W26" s="53"/>
      <c r="X26" s="53"/>
      <c r="Y26" s="53"/>
      <c r="Z26" s="53"/>
      <c r="AA26" s="53"/>
      <c r="AB26" s="53"/>
      <c r="AC26" s="53"/>
      <c r="AD26" s="53"/>
    </row>
    <row r="27">
      <c r="A27" s="53"/>
      <c r="B27" s="110" t="s">
        <v>35</v>
      </c>
      <c r="C27" s="110" t="s">
        <v>11</v>
      </c>
      <c r="D27" s="110" t="s">
        <v>19</v>
      </c>
      <c r="E27" s="110" t="s">
        <v>24</v>
      </c>
      <c r="F27" s="53"/>
      <c r="G27" s="53"/>
      <c r="H27" s="53"/>
      <c r="I27" s="53"/>
      <c r="J27" s="53"/>
      <c r="L27" s="102"/>
      <c r="P27" s="53"/>
      <c r="Q27" s="101"/>
      <c r="R27" s="53"/>
      <c r="S27" s="53"/>
      <c r="T27" s="53"/>
      <c r="U27" s="53"/>
      <c r="V27" s="53"/>
      <c r="W27" s="53"/>
      <c r="X27" s="53"/>
      <c r="Y27" s="53"/>
      <c r="Z27" s="53"/>
      <c r="AA27" s="53"/>
      <c r="AB27" s="53"/>
      <c r="AC27" s="53"/>
      <c r="AD27" s="53"/>
    </row>
    <row r="28">
      <c r="B28" s="84" t="s">
        <v>55</v>
      </c>
      <c r="C28" s="118">
        <v>30.0</v>
      </c>
      <c r="D28" s="118" t="s">
        <v>135</v>
      </c>
      <c r="E28" s="118" t="s">
        <v>136</v>
      </c>
      <c r="F28" s="53"/>
      <c r="G28" s="53"/>
      <c r="H28" s="53"/>
      <c r="I28" s="84" t="s">
        <v>126</v>
      </c>
      <c r="J28" s="103">
        <v>20000.0</v>
      </c>
      <c r="K28" s="104">
        <f t="shared" ref="K28:K29" si="12">J28/J25*K25</f>
        <v>9333.333333</v>
      </c>
      <c r="L28" s="105"/>
      <c r="M28" s="106">
        <f t="shared" ref="M28:M29" si="13">M25*K28</f>
        <v>653333.3333</v>
      </c>
      <c r="N28" s="106">
        <f t="shared" ref="N28:N30" si="14">M28/60</f>
        <v>10888.88889</v>
      </c>
      <c r="O28" s="106">
        <f t="shared" ref="O28:O30" si="15">N28/8</f>
        <v>1361.111111</v>
      </c>
      <c r="P28" s="107">
        <f t="shared" ref="P28:P30" si="16">O28/$P$12</f>
        <v>61.86868687</v>
      </c>
      <c r="Q28" s="108">
        <f t="shared" ref="Q28:Q30" si="17">P28/$Q$12</f>
        <v>5.624426079</v>
      </c>
      <c r="R28" s="53"/>
      <c r="S28" s="53"/>
      <c r="T28" s="53"/>
      <c r="U28" s="53"/>
      <c r="V28" s="53"/>
      <c r="W28" s="53"/>
      <c r="X28" s="53"/>
      <c r="Y28" s="53"/>
      <c r="Z28" s="53"/>
      <c r="AA28" s="53"/>
      <c r="AB28" s="53"/>
      <c r="AC28" s="53"/>
      <c r="AD28" s="53"/>
    </row>
    <row r="29">
      <c r="A29" s="53"/>
      <c r="B29" s="84" t="s">
        <v>59</v>
      </c>
      <c r="C29" s="118" t="s">
        <v>132</v>
      </c>
      <c r="D29" s="118" t="s">
        <v>137</v>
      </c>
      <c r="E29" s="118" t="s">
        <v>132</v>
      </c>
      <c r="F29" s="53"/>
      <c r="G29" s="53"/>
      <c r="H29" s="53"/>
      <c r="I29" s="84" t="s">
        <v>128</v>
      </c>
      <c r="J29" s="103">
        <v>290000.0</v>
      </c>
      <c r="K29" s="106">
        <f t="shared" si="12"/>
        <v>29000</v>
      </c>
      <c r="L29" s="105"/>
      <c r="M29" s="106">
        <f t="shared" si="13"/>
        <v>870000</v>
      </c>
      <c r="N29" s="106">
        <f t="shared" si="14"/>
        <v>14500</v>
      </c>
      <c r="O29" s="106">
        <f t="shared" si="15"/>
        <v>1812.5</v>
      </c>
      <c r="P29" s="107">
        <f t="shared" si="16"/>
        <v>82.38636364</v>
      </c>
      <c r="Q29" s="108">
        <f t="shared" si="17"/>
        <v>7.489669421</v>
      </c>
      <c r="R29" s="53"/>
      <c r="S29" s="53"/>
      <c r="T29" s="53"/>
      <c r="U29" s="53"/>
      <c r="V29" s="53"/>
      <c r="W29" s="53"/>
      <c r="X29" s="53"/>
      <c r="Y29" s="53"/>
      <c r="Z29" s="53"/>
      <c r="AA29" s="53"/>
      <c r="AB29" s="53"/>
      <c r="AC29" s="53"/>
      <c r="AD29" s="53"/>
    </row>
    <row r="30">
      <c r="A30" s="53"/>
      <c r="B30" s="53"/>
      <c r="C30" s="53"/>
      <c r="D30" s="53"/>
      <c r="E30" s="53"/>
      <c r="F30" s="53"/>
      <c r="G30" s="53"/>
      <c r="H30" s="53"/>
      <c r="I30" s="110" t="s">
        <v>71</v>
      </c>
      <c r="J30" s="111"/>
      <c r="K30" s="112"/>
      <c r="L30" s="113"/>
      <c r="M30" s="114">
        <f>SUM(M28:M29)</f>
        <v>1523333.333</v>
      </c>
      <c r="N30" s="114">
        <f t="shared" si="14"/>
        <v>25388.88889</v>
      </c>
      <c r="O30" s="114">
        <f t="shared" si="15"/>
        <v>3173.611111</v>
      </c>
      <c r="P30" s="115">
        <f t="shared" si="16"/>
        <v>144.2550505</v>
      </c>
      <c r="Q30" s="116">
        <f t="shared" si="17"/>
        <v>13.1140955</v>
      </c>
      <c r="R30" s="53"/>
      <c r="S30" s="53"/>
      <c r="T30" s="53"/>
      <c r="U30" s="53"/>
      <c r="V30" s="53"/>
      <c r="W30" s="53"/>
      <c r="X30" s="53"/>
      <c r="Y30" s="53"/>
      <c r="Z30" s="53"/>
      <c r="AA30" s="53"/>
      <c r="AB30" s="53"/>
      <c r="AC30" s="53"/>
      <c r="AD30" s="53"/>
    </row>
    <row r="31">
      <c r="A31" s="53"/>
      <c r="B31" s="53"/>
      <c r="C31" s="53"/>
      <c r="D31" s="53"/>
      <c r="E31" s="53"/>
      <c r="F31" s="53"/>
      <c r="G31" s="53"/>
      <c r="H31" s="53"/>
      <c r="I31" s="122" t="s">
        <v>138</v>
      </c>
      <c r="J31" s="123"/>
      <c r="K31" s="123"/>
      <c r="L31" s="124"/>
      <c r="M31" s="123"/>
      <c r="N31" s="123"/>
      <c r="O31" s="123"/>
      <c r="P31" s="123"/>
      <c r="Q31" s="125">
        <f>Q21-Q30</f>
        <v>37.47704316</v>
      </c>
      <c r="R31" s="53"/>
      <c r="S31" s="53"/>
      <c r="T31" s="53"/>
      <c r="U31" s="53"/>
      <c r="V31" s="53"/>
      <c r="W31" s="53"/>
      <c r="X31" s="53"/>
      <c r="Y31" s="53"/>
      <c r="Z31" s="53"/>
      <c r="AA31" s="53"/>
      <c r="AB31" s="53"/>
      <c r="AC31" s="53"/>
      <c r="AD31" s="53"/>
    </row>
    <row r="32">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c r="AA32" s="53"/>
      <c r="AB32" s="53"/>
      <c r="AC32" s="53"/>
      <c r="AD32" s="53"/>
    </row>
    <row r="33">
      <c r="A33" s="53"/>
      <c r="B33" s="53"/>
      <c r="C33" s="53"/>
      <c r="D33" s="53"/>
      <c r="E33" s="53"/>
      <c r="F33" s="53"/>
      <c r="G33" s="53"/>
      <c r="H33" s="53"/>
      <c r="I33" s="53"/>
      <c r="J33" s="53"/>
      <c r="K33" s="53"/>
      <c r="L33" s="53"/>
      <c r="M33" s="53"/>
      <c r="N33" s="53"/>
      <c r="O33" s="53"/>
      <c r="P33" s="53"/>
      <c r="Q33" s="53"/>
      <c r="R33" s="53"/>
      <c r="S33" s="53"/>
      <c r="T33" s="53"/>
      <c r="U33" s="53"/>
      <c r="V33" s="53"/>
      <c r="W33" s="53"/>
      <c r="X33" s="53"/>
      <c r="Y33" s="53"/>
      <c r="Z33" s="53"/>
      <c r="AA33" s="53"/>
      <c r="AB33" s="53"/>
      <c r="AC33" s="53"/>
      <c r="AD33" s="53"/>
    </row>
    <row r="34">
      <c r="A34" s="53"/>
      <c r="B34" s="53"/>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row>
    <row r="35">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c r="AA35" s="53"/>
      <c r="AB35" s="53"/>
      <c r="AC35" s="53"/>
      <c r="AD35" s="53"/>
    </row>
    <row r="36">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c r="AA36" s="53"/>
      <c r="AB36" s="53"/>
      <c r="AC36" s="53"/>
      <c r="AD36" s="53"/>
    </row>
    <row r="37">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c r="AA37" s="53"/>
      <c r="AB37" s="53"/>
      <c r="AC37" s="53"/>
      <c r="AD37" s="53"/>
    </row>
    <row r="38">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c r="AA38" s="53"/>
      <c r="AB38" s="53"/>
      <c r="AC38" s="53"/>
      <c r="AD38" s="53"/>
    </row>
    <row r="39">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c r="AA39" s="53"/>
      <c r="AB39" s="53"/>
      <c r="AC39" s="53"/>
      <c r="AD39" s="53"/>
    </row>
    <row r="40">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c r="AA40" s="53"/>
      <c r="AB40" s="53"/>
      <c r="AC40" s="53"/>
      <c r="AD40" s="53"/>
    </row>
    <row r="4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c r="AA41" s="53"/>
      <c r="AB41" s="53"/>
      <c r="AC41" s="53"/>
      <c r="AD41" s="53"/>
    </row>
    <row r="42">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c r="AA42" s="53"/>
      <c r="AB42" s="53"/>
      <c r="AC42" s="53"/>
      <c r="AD42" s="53"/>
    </row>
    <row r="43">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c r="AA43" s="53"/>
      <c r="AB43" s="53"/>
      <c r="AC43" s="53"/>
      <c r="AD43" s="53"/>
    </row>
    <row r="44">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row>
    <row r="45">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c r="AA45" s="53"/>
      <c r="AB45" s="53"/>
      <c r="AC45" s="53"/>
      <c r="AD45" s="53"/>
    </row>
    <row r="46">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c r="AA46" s="53"/>
      <c r="AB46" s="53"/>
      <c r="AC46" s="53"/>
      <c r="AD46" s="53"/>
    </row>
    <row r="47">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c r="AA47" s="53"/>
      <c r="AB47" s="53"/>
      <c r="AC47" s="53"/>
      <c r="AD47" s="53"/>
    </row>
    <row r="48">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c r="AA48" s="53"/>
      <c r="AB48" s="53"/>
      <c r="AC48" s="53"/>
      <c r="AD48" s="53"/>
    </row>
    <row r="49">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c r="AA49" s="53"/>
      <c r="AB49" s="53"/>
      <c r="AC49" s="53"/>
      <c r="AD49" s="53"/>
    </row>
    <row r="50">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c r="AA50" s="53"/>
      <c r="AB50" s="53"/>
      <c r="AC50" s="53"/>
      <c r="AD50" s="53"/>
    </row>
    <row r="5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c r="AA51" s="53"/>
      <c r="AB51" s="53"/>
      <c r="AC51" s="53"/>
      <c r="AD51" s="53"/>
    </row>
    <row r="52">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c r="AA52" s="53"/>
      <c r="AB52" s="53"/>
      <c r="AC52" s="53"/>
      <c r="AD52" s="53"/>
    </row>
    <row r="53">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c r="AA53" s="53"/>
      <c r="AB53" s="53"/>
      <c r="AC53" s="53"/>
      <c r="AD53" s="53"/>
    </row>
    <row r="54">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c r="AA54" s="53"/>
      <c r="AB54" s="53"/>
      <c r="AC54" s="53"/>
      <c r="AD54" s="53"/>
    </row>
    <row r="5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c r="AA55" s="53"/>
      <c r="AB55" s="53"/>
      <c r="AC55" s="53"/>
      <c r="AD55" s="53"/>
    </row>
    <row r="56">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c r="AA56" s="53"/>
      <c r="AB56" s="53"/>
      <c r="AC56" s="53"/>
      <c r="AD56" s="53"/>
    </row>
    <row r="57">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c r="AA57" s="53"/>
      <c r="AB57" s="53"/>
      <c r="AC57" s="53"/>
      <c r="AD57" s="53"/>
    </row>
    <row r="58">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c r="AA58" s="53"/>
      <c r="AB58" s="53"/>
      <c r="AC58" s="53"/>
      <c r="AD58" s="53"/>
    </row>
    <row r="59">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c r="AA59" s="53"/>
      <c r="AB59" s="53"/>
      <c r="AC59" s="53"/>
      <c r="AD59" s="53"/>
    </row>
    <row r="60">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c r="AA60" s="53"/>
      <c r="AB60" s="53"/>
      <c r="AC60" s="53"/>
      <c r="AD60" s="53"/>
    </row>
    <row r="6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row>
    <row r="62">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c r="AA62" s="53"/>
      <c r="AB62" s="53"/>
      <c r="AC62" s="53"/>
      <c r="AD62" s="53"/>
    </row>
    <row r="63">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c r="AA63" s="53"/>
      <c r="AB63" s="53"/>
      <c r="AC63" s="53"/>
      <c r="AD63" s="53"/>
    </row>
    <row r="64">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c r="AA64" s="53"/>
      <c r="AB64" s="53"/>
      <c r="AC64" s="53"/>
      <c r="AD64" s="53"/>
    </row>
    <row r="6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c r="AA65" s="53"/>
      <c r="AB65" s="53"/>
      <c r="AC65" s="53"/>
      <c r="AD65" s="53"/>
    </row>
    <row r="66">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c r="AA66" s="53"/>
      <c r="AB66" s="53"/>
      <c r="AC66" s="53"/>
      <c r="AD66" s="53"/>
    </row>
    <row r="67">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c r="AA67" s="53"/>
      <c r="AB67" s="53"/>
      <c r="AC67" s="53"/>
      <c r="AD67" s="53"/>
    </row>
    <row r="68">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c r="AA68" s="53"/>
      <c r="AB68" s="53"/>
      <c r="AC68" s="53"/>
      <c r="AD68" s="53"/>
    </row>
    <row r="69">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c r="AA69" s="53"/>
      <c r="AB69" s="53"/>
      <c r="AC69" s="53"/>
      <c r="AD69" s="53"/>
    </row>
    <row r="70">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c r="AA70" s="53"/>
      <c r="AB70" s="53"/>
      <c r="AC70" s="53"/>
      <c r="AD70" s="53"/>
    </row>
    <row r="7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c r="AA71" s="53"/>
      <c r="AB71" s="53"/>
      <c r="AC71" s="53"/>
      <c r="AD71" s="53"/>
    </row>
    <row r="72">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c r="AA72" s="53"/>
      <c r="AB72" s="53"/>
      <c r="AC72" s="53"/>
      <c r="AD72" s="53"/>
    </row>
    <row r="73">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c r="AA73" s="53"/>
      <c r="AB73" s="53"/>
      <c r="AC73" s="53"/>
      <c r="AD73" s="53"/>
    </row>
    <row r="74">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c r="AA74" s="53"/>
      <c r="AB74" s="53"/>
      <c r="AC74" s="53"/>
      <c r="AD74" s="53"/>
    </row>
    <row r="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c r="AA75" s="53"/>
      <c r="AB75" s="53"/>
      <c r="AC75" s="53"/>
      <c r="AD75" s="53"/>
    </row>
    <row r="76">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c r="AA76" s="53"/>
      <c r="AB76" s="53"/>
      <c r="AC76" s="53"/>
      <c r="AD76" s="53"/>
    </row>
    <row r="77">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c r="AA77" s="53"/>
      <c r="AB77" s="53"/>
      <c r="AC77" s="53"/>
      <c r="AD77" s="53"/>
    </row>
    <row r="78">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row>
    <row r="79">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c r="AA79" s="53"/>
      <c r="AB79" s="53"/>
      <c r="AC79" s="53"/>
      <c r="AD79" s="53"/>
    </row>
    <row r="80">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row>
    <row r="8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row>
    <row r="82">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c r="AA82" s="53"/>
      <c r="AB82" s="53"/>
      <c r="AC82" s="53"/>
      <c r="AD82" s="53"/>
    </row>
    <row r="83">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c r="AA83" s="53"/>
      <c r="AB83" s="53"/>
      <c r="AC83" s="53"/>
      <c r="AD83" s="53"/>
    </row>
    <row r="84">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c r="AA84" s="53"/>
      <c r="AB84" s="53"/>
      <c r="AC84" s="53"/>
      <c r="AD84" s="53"/>
    </row>
    <row r="8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c r="AA85" s="53"/>
      <c r="AB85" s="53"/>
      <c r="AC85" s="53"/>
      <c r="AD85" s="53"/>
    </row>
    <row r="86">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row>
    <row r="87">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c r="AA87" s="53"/>
      <c r="AB87" s="53"/>
      <c r="AC87" s="53"/>
      <c r="AD87" s="53"/>
    </row>
    <row r="88">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c r="AA88" s="53"/>
      <c r="AB88" s="53"/>
      <c r="AC88" s="53"/>
      <c r="AD88" s="53"/>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c r="AA89" s="53"/>
      <c r="AB89" s="53"/>
      <c r="AC89" s="53"/>
      <c r="AD89" s="53"/>
    </row>
    <row r="90">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c r="AA90" s="53"/>
      <c r="AB90" s="53"/>
      <c r="AC90" s="53"/>
      <c r="AD90" s="53"/>
    </row>
    <row r="9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c r="AA91" s="53"/>
      <c r="AB91" s="53"/>
      <c r="AC91" s="53"/>
      <c r="AD91" s="53"/>
    </row>
    <row r="92">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c r="AA92" s="53"/>
      <c r="AB92" s="53"/>
      <c r="AC92" s="53"/>
      <c r="AD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c r="AA93" s="53"/>
      <c r="AB93" s="53"/>
      <c r="AC93" s="53"/>
      <c r="AD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c r="AA96" s="53"/>
      <c r="AB96" s="53"/>
      <c r="AC96" s="53"/>
      <c r="AD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c r="AA98" s="53"/>
      <c r="AB98" s="53"/>
      <c r="AC98" s="53"/>
      <c r="AD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row>
    <row r="986">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row>
    <row r="987">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row>
    <row r="988">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c r="AA988" s="53"/>
      <c r="AB988" s="53"/>
      <c r="AC988" s="53"/>
      <c r="AD988" s="53"/>
    </row>
    <row r="989">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c r="AA989" s="53"/>
      <c r="AB989" s="53"/>
      <c r="AC989" s="53"/>
      <c r="AD989" s="53"/>
    </row>
    <row r="990">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row>
    <row r="99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row>
    <row r="992">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row>
    <row r="993">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row>
    <row r="994">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row>
    <row r="99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row>
    <row r="996">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row>
    <row r="997">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row>
    <row r="998">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row>
    <row r="999">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row>
    <row r="1000">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row>
    <row r="1001">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c r="AA1001" s="53"/>
      <c r="AB1001" s="53"/>
      <c r="AC1001" s="53"/>
      <c r="AD1001" s="53"/>
    </row>
    <row r="1002">
      <c r="A1002" s="53"/>
      <c r="B1002" s="5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c r="Z1002" s="53"/>
      <c r="AA1002" s="53"/>
      <c r="AB1002" s="53"/>
      <c r="AC1002" s="53"/>
      <c r="AD1002" s="53"/>
    </row>
    <row r="1003">
      <c r="A1003" s="53"/>
      <c r="B1003" s="5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c r="Z1003" s="53"/>
      <c r="AA1003" s="53"/>
      <c r="AB1003" s="53"/>
      <c r="AC1003" s="53"/>
      <c r="AD1003" s="53"/>
    </row>
  </sheetData>
  <mergeCells count="19">
    <mergeCell ref="L5:N5"/>
    <mergeCell ref="L6:N6"/>
    <mergeCell ref="L7:N7"/>
    <mergeCell ref="L8:N8"/>
    <mergeCell ref="B5:B6"/>
    <mergeCell ref="B7:C7"/>
    <mergeCell ref="D7:E7"/>
    <mergeCell ref="B3:C3"/>
    <mergeCell ref="D3:E3"/>
    <mergeCell ref="G3:H3"/>
    <mergeCell ref="B4:C4"/>
    <mergeCell ref="D4:E4"/>
    <mergeCell ref="D5:E5"/>
    <mergeCell ref="D6:E6"/>
    <mergeCell ref="G4:H4"/>
    <mergeCell ref="G8:H8"/>
    <mergeCell ref="G5:G7"/>
    <mergeCell ref="L3:N3"/>
    <mergeCell ref="L4:N4"/>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7.0" topLeftCell="G8" activePane="bottomRight" state="frozen"/>
      <selection activeCell="G1" sqref="G1" pane="topRight"/>
      <selection activeCell="A8" sqref="A8" pane="bottomLeft"/>
      <selection activeCell="G8" sqref="G8" pane="bottomRight"/>
    </sheetView>
  </sheetViews>
  <sheetFormatPr customHeight="1" defaultColWidth="12.63" defaultRowHeight="15.75"/>
  <cols>
    <col customWidth="1" min="1" max="1" width="3.88"/>
    <col customWidth="1" min="2" max="2" width="6.75"/>
    <col customWidth="1" min="3" max="3" width="5.38"/>
    <col customWidth="1" min="4" max="4" width="8.25"/>
    <col customWidth="1" min="5" max="5" width="8.75"/>
    <col customWidth="1" min="6" max="6" width="10.13"/>
    <col customWidth="1" min="7" max="7" width="43.75"/>
    <col customWidth="1" min="8" max="8" width="9.75"/>
    <col customWidth="1" min="9" max="9" width="5.0"/>
    <col customWidth="1" min="10" max="10" width="12.63"/>
    <col customWidth="1" min="11" max="11" width="12.0"/>
    <col customWidth="1" min="12" max="12" width="51.38"/>
    <col customWidth="1" min="13" max="13" width="35.88"/>
    <col customWidth="1" min="14" max="14" width="6.13"/>
    <col customWidth="1" min="15" max="15" width="44.63"/>
    <col customWidth="1" min="16" max="16" width="17.0"/>
    <col customWidth="1" min="17" max="18" width="22.0"/>
    <col customWidth="1" min="19" max="19" width="23.5"/>
  </cols>
  <sheetData>
    <row r="1">
      <c r="A1" s="126" t="s">
        <v>139</v>
      </c>
      <c r="B1" s="37"/>
      <c r="C1" s="127"/>
      <c r="D1" s="128"/>
      <c r="E1" s="128"/>
      <c r="F1" s="129"/>
      <c r="G1" s="130"/>
      <c r="H1" s="130"/>
      <c r="I1" s="129"/>
      <c r="J1" s="131"/>
      <c r="K1" s="131"/>
      <c r="L1" s="131"/>
      <c r="M1" s="131"/>
      <c r="N1" s="131"/>
      <c r="O1" s="131"/>
      <c r="P1" s="131"/>
      <c r="Q1" s="132"/>
      <c r="R1" s="132"/>
      <c r="S1" s="133"/>
      <c r="T1" s="134"/>
      <c r="U1" s="134"/>
      <c r="V1" s="134"/>
      <c r="W1" s="28"/>
      <c r="X1" s="28"/>
      <c r="Y1" s="28"/>
    </row>
    <row r="2">
      <c r="A2" s="134"/>
      <c r="B2" s="37"/>
      <c r="C2" s="135"/>
      <c r="D2" s="136"/>
      <c r="E2" s="136"/>
      <c r="F2" s="137"/>
      <c r="G2" s="138"/>
      <c r="H2" s="138"/>
      <c r="I2" s="139"/>
      <c r="J2" s="139"/>
      <c r="K2" s="140"/>
      <c r="L2" s="140"/>
      <c r="M2" s="141"/>
      <c r="N2" s="141"/>
      <c r="O2" s="141"/>
      <c r="P2" s="141"/>
      <c r="Q2" s="132"/>
      <c r="R2" s="132"/>
      <c r="S2" s="133"/>
      <c r="T2" s="134"/>
      <c r="U2" s="134"/>
      <c r="V2" s="134"/>
      <c r="W2" s="28"/>
      <c r="X2" s="28"/>
      <c r="Y2" s="28"/>
    </row>
    <row r="3">
      <c r="A3" s="134"/>
      <c r="B3" s="19"/>
      <c r="C3" s="142"/>
      <c r="D3" s="136"/>
      <c r="E3" s="136"/>
      <c r="F3" s="137"/>
      <c r="G3" s="138"/>
      <c r="H3" s="138"/>
      <c r="I3" s="139"/>
      <c r="J3" s="139"/>
      <c r="K3" s="143"/>
      <c r="L3" s="143"/>
      <c r="M3" s="141"/>
      <c r="N3" s="141"/>
      <c r="O3" s="141"/>
      <c r="P3" s="141"/>
      <c r="Q3" s="144"/>
      <c r="R3" s="144"/>
      <c r="S3" s="145"/>
      <c r="T3" s="134"/>
      <c r="U3" s="134"/>
      <c r="V3" s="134"/>
      <c r="W3" s="28"/>
      <c r="X3" s="28"/>
      <c r="Y3" s="28"/>
    </row>
    <row r="4">
      <c r="A4" s="134"/>
      <c r="B4" s="19"/>
      <c r="C4" s="142"/>
      <c r="D4" s="136"/>
      <c r="E4" s="136"/>
      <c r="F4" s="137"/>
      <c r="G4" s="138"/>
      <c r="H4" s="138"/>
      <c r="I4" s="139"/>
      <c r="J4" s="139"/>
      <c r="K4" s="143"/>
      <c r="L4" s="143"/>
      <c r="M4" s="141"/>
      <c r="N4" s="141"/>
      <c r="O4" s="141"/>
      <c r="P4" s="141"/>
      <c r="Q4" s="146"/>
      <c r="R4" s="146"/>
      <c r="S4" s="37"/>
      <c r="T4" s="134"/>
      <c r="U4" s="134"/>
      <c r="V4" s="134"/>
      <c r="W4" s="28"/>
      <c r="X4" s="28"/>
      <c r="Y4" s="28"/>
    </row>
    <row r="5">
      <c r="A5" s="134"/>
      <c r="B5" s="19"/>
      <c r="C5" s="142"/>
      <c r="D5" s="136"/>
      <c r="E5" s="136"/>
      <c r="F5" s="137"/>
      <c r="G5" s="138"/>
      <c r="H5" s="138"/>
      <c r="I5" s="139"/>
      <c r="J5" s="139"/>
      <c r="K5" s="147"/>
      <c r="L5" s="147"/>
      <c r="M5" s="141"/>
      <c r="N5" s="148"/>
      <c r="O5" s="141"/>
      <c r="P5" s="141"/>
      <c r="Q5" s="146"/>
      <c r="R5" s="146"/>
      <c r="S5" s="37"/>
      <c r="T5" s="134"/>
      <c r="U5" s="134"/>
      <c r="V5" s="134"/>
      <c r="W5" s="28"/>
      <c r="X5" s="28"/>
      <c r="Y5" s="28"/>
    </row>
    <row r="6">
      <c r="A6" s="134"/>
      <c r="B6" s="149"/>
      <c r="C6" s="150"/>
      <c r="D6" s="149"/>
      <c r="E6" s="149"/>
      <c r="F6" s="151" t="s">
        <v>102</v>
      </c>
      <c r="G6" s="151"/>
      <c r="H6" s="152" t="s">
        <v>140</v>
      </c>
      <c r="K6" s="153"/>
      <c r="L6" s="153" t="s">
        <v>141</v>
      </c>
      <c r="M6" s="154" t="s">
        <v>142</v>
      </c>
      <c r="N6" s="154"/>
      <c r="O6" s="154"/>
      <c r="P6" s="154"/>
      <c r="Q6" s="155"/>
      <c r="R6" s="155" t="s">
        <v>143</v>
      </c>
      <c r="S6" s="155"/>
      <c r="T6" s="134"/>
      <c r="U6" s="134"/>
      <c r="V6" s="134"/>
      <c r="W6" s="28"/>
      <c r="X6" s="28"/>
      <c r="Y6" s="28"/>
    </row>
    <row r="7">
      <c r="A7" s="130"/>
      <c r="B7" s="156" t="s">
        <v>144</v>
      </c>
      <c r="C7" s="157" t="s">
        <v>46</v>
      </c>
      <c r="D7" s="156" t="s">
        <v>9</v>
      </c>
      <c r="E7" s="156" t="s">
        <v>145</v>
      </c>
      <c r="F7" s="158" t="s">
        <v>146</v>
      </c>
      <c r="G7" s="159" t="s">
        <v>147</v>
      </c>
      <c r="H7" s="152" t="s">
        <v>148</v>
      </c>
      <c r="I7" s="152" t="s">
        <v>149</v>
      </c>
      <c r="J7" s="152" t="s">
        <v>150</v>
      </c>
      <c r="K7" s="152" t="s">
        <v>151</v>
      </c>
      <c r="L7" s="152" t="s">
        <v>152</v>
      </c>
      <c r="M7" s="160" t="s">
        <v>153</v>
      </c>
      <c r="N7" s="160" t="s">
        <v>154</v>
      </c>
      <c r="O7" s="160" t="s">
        <v>155</v>
      </c>
      <c r="P7" s="160" t="s">
        <v>48</v>
      </c>
      <c r="Q7" s="161"/>
      <c r="R7" s="161" t="s">
        <v>156</v>
      </c>
      <c r="S7" s="161" t="s">
        <v>157</v>
      </c>
      <c r="T7" s="130"/>
      <c r="U7" s="130"/>
      <c r="V7" s="130"/>
      <c r="W7" s="162"/>
      <c r="X7" s="162"/>
      <c r="Y7" s="162"/>
    </row>
    <row r="8" ht="41.25" customHeight="1">
      <c r="A8" s="163"/>
      <c r="B8" s="164">
        <v>1.0</v>
      </c>
      <c r="C8" s="164" t="s">
        <v>11</v>
      </c>
      <c r="D8" s="164" t="s">
        <v>21</v>
      </c>
      <c r="E8" s="165" t="s">
        <v>158</v>
      </c>
      <c r="F8" s="166" t="s">
        <v>159</v>
      </c>
      <c r="G8" s="167" t="s">
        <v>160</v>
      </c>
      <c r="H8" s="168" t="s">
        <v>161</v>
      </c>
      <c r="I8" s="169" t="s">
        <v>162</v>
      </c>
      <c r="J8" s="170"/>
      <c r="K8" s="171" t="s">
        <v>163</v>
      </c>
      <c r="L8" s="171" t="s">
        <v>164</v>
      </c>
      <c r="M8" s="166" t="s">
        <v>165</v>
      </c>
      <c r="N8" s="172">
        <f t="shared" ref="N8:N25" si="1">LEN(M8)</f>
        <v>34</v>
      </c>
      <c r="O8" s="173" t="s">
        <v>166</v>
      </c>
      <c r="P8" s="174"/>
      <c r="Q8" s="175"/>
      <c r="R8" s="175"/>
      <c r="S8" s="175"/>
      <c r="T8" s="163"/>
      <c r="U8" s="163"/>
      <c r="V8" s="163"/>
      <c r="W8" s="176"/>
      <c r="X8" s="176"/>
      <c r="Y8" s="176"/>
    </row>
    <row r="9" ht="41.25" customHeight="1">
      <c r="A9" s="163"/>
      <c r="B9" s="164">
        <v>2.0</v>
      </c>
      <c r="C9" s="164" t="s">
        <v>11</v>
      </c>
      <c r="D9" s="164" t="s">
        <v>21</v>
      </c>
      <c r="E9" s="165" t="s">
        <v>158</v>
      </c>
      <c r="F9" s="166" t="s">
        <v>167</v>
      </c>
      <c r="G9" s="167" t="s">
        <v>168</v>
      </c>
      <c r="H9" s="168" t="s">
        <v>169</v>
      </c>
      <c r="I9" s="169" t="s">
        <v>162</v>
      </c>
      <c r="J9" s="170"/>
      <c r="K9" s="177" t="s">
        <v>170</v>
      </c>
      <c r="L9" s="177" t="s">
        <v>171</v>
      </c>
      <c r="M9" s="177" t="s">
        <v>172</v>
      </c>
      <c r="N9" s="172">
        <f t="shared" si="1"/>
        <v>11</v>
      </c>
      <c r="O9" s="173" t="s">
        <v>173</v>
      </c>
      <c r="P9" s="174"/>
      <c r="Q9" s="175"/>
      <c r="R9" s="175"/>
      <c r="S9" s="175"/>
      <c r="T9" s="163"/>
      <c r="U9" s="163"/>
      <c r="V9" s="163"/>
      <c r="W9" s="176"/>
      <c r="X9" s="176"/>
      <c r="Y9" s="176"/>
    </row>
    <row r="10" ht="41.25" customHeight="1">
      <c r="A10" s="163"/>
      <c r="B10" s="164">
        <v>3.0</v>
      </c>
      <c r="C10" s="164" t="s">
        <v>11</v>
      </c>
      <c r="D10" s="164" t="s">
        <v>21</v>
      </c>
      <c r="E10" s="165" t="s">
        <v>158</v>
      </c>
      <c r="F10" s="166" t="s">
        <v>174</v>
      </c>
      <c r="G10" s="167" t="s">
        <v>175</v>
      </c>
      <c r="H10" s="168" t="s">
        <v>176</v>
      </c>
      <c r="I10" s="169" t="s">
        <v>162</v>
      </c>
      <c r="J10" s="170"/>
      <c r="K10" s="177" t="s">
        <v>177</v>
      </c>
      <c r="L10" s="177" t="s">
        <v>178</v>
      </c>
      <c r="M10" s="177" t="s">
        <v>179</v>
      </c>
      <c r="N10" s="172">
        <f t="shared" si="1"/>
        <v>28</v>
      </c>
      <c r="O10" s="173" t="s">
        <v>180</v>
      </c>
      <c r="P10" s="174"/>
      <c r="Q10" s="175"/>
      <c r="R10" s="175"/>
      <c r="S10" s="175"/>
      <c r="T10" s="163"/>
      <c r="U10" s="163"/>
      <c r="V10" s="163"/>
      <c r="W10" s="176"/>
      <c r="X10" s="176"/>
      <c r="Y10" s="176"/>
    </row>
    <row r="11" ht="41.25" customHeight="1">
      <c r="A11" s="163"/>
      <c r="B11" s="164">
        <v>4.0</v>
      </c>
      <c r="C11" s="164" t="s">
        <v>11</v>
      </c>
      <c r="D11" s="164" t="s">
        <v>13</v>
      </c>
      <c r="E11" s="178" t="s">
        <v>158</v>
      </c>
      <c r="F11" s="179" t="s">
        <v>181</v>
      </c>
      <c r="G11" s="180" t="s">
        <v>182</v>
      </c>
      <c r="H11" s="181" t="s">
        <v>183</v>
      </c>
      <c r="I11" s="182" t="s">
        <v>162</v>
      </c>
      <c r="J11" s="183"/>
      <c r="K11" s="184" t="s">
        <v>184</v>
      </c>
      <c r="L11" s="184" t="s">
        <v>185</v>
      </c>
      <c r="M11" s="173" t="s">
        <v>186</v>
      </c>
      <c r="N11" s="172">
        <f t="shared" si="1"/>
        <v>12</v>
      </c>
      <c r="O11" s="173" t="s">
        <v>187</v>
      </c>
      <c r="P11" s="174"/>
      <c r="Q11" s="175"/>
      <c r="R11" s="175"/>
      <c r="S11" s="175"/>
      <c r="T11" s="163"/>
      <c r="U11" s="163"/>
      <c r="V11" s="163"/>
      <c r="W11" s="176"/>
      <c r="X11" s="176"/>
      <c r="Y11" s="176"/>
    </row>
    <row r="12" ht="41.25" customHeight="1">
      <c r="A12" s="163"/>
      <c r="B12" s="164">
        <v>5.0</v>
      </c>
      <c r="C12" s="164" t="s">
        <v>11</v>
      </c>
      <c r="D12" s="164" t="s">
        <v>13</v>
      </c>
      <c r="E12" s="185" t="s">
        <v>158</v>
      </c>
      <c r="F12" s="179" t="s">
        <v>188</v>
      </c>
      <c r="G12" s="186" t="s">
        <v>189</v>
      </c>
      <c r="H12" s="181" t="s">
        <v>190</v>
      </c>
      <c r="I12" s="182" t="s">
        <v>162</v>
      </c>
      <c r="J12" s="183"/>
      <c r="K12" s="184" t="s">
        <v>191</v>
      </c>
      <c r="L12" s="184" t="s">
        <v>192</v>
      </c>
      <c r="M12" s="173" t="s">
        <v>193</v>
      </c>
      <c r="N12" s="172">
        <f t="shared" si="1"/>
        <v>24</v>
      </c>
      <c r="O12" s="173" t="s">
        <v>194</v>
      </c>
      <c r="P12" s="174"/>
      <c r="Q12" s="175"/>
      <c r="R12" s="175"/>
      <c r="S12" s="175"/>
      <c r="T12" s="163"/>
      <c r="U12" s="163"/>
      <c r="V12" s="163"/>
      <c r="W12" s="176"/>
      <c r="X12" s="176"/>
      <c r="Y12" s="176"/>
    </row>
    <row r="13" ht="41.25" customHeight="1">
      <c r="A13" s="187"/>
      <c r="B13" s="188">
        <v>6.0</v>
      </c>
      <c r="C13" s="188" t="s">
        <v>11</v>
      </c>
      <c r="D13" s="188" t="s">
        <v>13</v>
      </c>
      <c r="E13" s="189" t="s">
        <v>195</v>
      </c>
      <c r="F13" s="190" t="s">
        <v>196</v>
      </c>
      <c r="G13" s="191" t="s">
        <v>197</v>
      </c>
      <c r="H13" s="192" t="s">
        <v>198</v>
      </c>
      <c r="I13" s="193" t="s">
        <v>162</v>
      </c>
      <c r="J13" s="194"/>
      <c r="K13" s="195" t="s">
        <v>191</v>
      </c>
      <c r="L13" s="195" t="s">
        <v>199</v>
      </c>
      <c r="M13" s="196" t="s">
        <v>200</v>
      </c>
      <c r="N13" s="197">
        <f t="shared" si="1"/>
        <v>6</v>
      </c>
      <c r="O13" s="196" t="s">
        <v>201</v>
      </c>
      <c r="P13" s="196" t="s">
        <v>202</v>
      </c>
      <c r="Q13" s="198"/>
      <c r="R13" s="198"/>
      <c r="S13" s="198"/>
      <c r="T13" s="187"/>
      <c r="U13" s="187"/>
      <c r="V13" s="187"/>
      <c r="W13" s="199"/>
      <c r="X13" s="199"/>
      <c r="Y13" s="199"/>
    </row>
    <row r="14" ht="41.25" customHeight="1">
      <c r="A14" s="163"/>
      <c r="B14" s="164">
        <v>7.0</v>
      </c>
      <c r="C14" s="164" t="s">
        <v>19</v>
      </c>
      <c r="D14" s="164" t="s">
        <v>21</v>
      </c>
      <c r="E14" s="200" t="s">
        <v>203</v>
      </c>
      <c r="F14" s="201" t="s">
        <v>204</v>
      </c>
      <c r="G14" s="202" t="s">
        <v>205</v>
      </c>
      <c r="H14" s="164" t="s">
        <v>206</v>
      </c>
      <c r="I14" s="203" t="s">
        <v>162</v>
      </c>
      <c r="J14" s="164"/>
      <c r="K14" s="135" t="s">
        <v>207</v>
      </c>
      <c r="L14" s="173" t="s">
        <v>208</v>
      </c>
      <c r="M14" s="173" t="s">
        <v>209</v>
      </c>
      <c r="N14" s="172">
        <f t="shared" si="1"/>
        <v>33</v>
      </c>
      <c r="O14" s="173" t="s">
        <v>210</v>
      </c>
      <c r="P14" s="173" t="s">
        <v>211</v>
      </c>
      <c r="Q14" s="175"/>
      <c r="R14" s="175"/>
      <c r="S14" s="175"/>
      <c r="T14" s="163"/>
      <c r="U14" s="163"/>
      <c r="V14" s="163"/>
      <c r="W14" s="176"/>
      <c r="X14" s="176"/>
      <c r="Y14" s="176"/>
    </row>
    <row r="15" ht="41.25" customHeight="1">
      <c r="A15" s="163"/>
      <c r="B15" s="164">
        <v>8.0</v>
      </c>
      <c r="C15" s="164" t="s">
        <v>19</v>
      </c>
      <c r="D15" s="164" t="s">
        <v>21</v>
      </c>
      <c r="E15" s="200" t="s">
        <v>203</v>
      </c>
      <c r="F15" s="201" t="s">
        <v>212</v>
      </c>
      <c r="G15" s="202" t="s">
        <v>213</v>
      </c>
      <c r="H15" s="164" t="s">
        <v>214</v>
      </c>
      <c r="I15" s="203" t="s">
        <v>162</v>
      </c>
      <c r="J15" s="164"/>
      <c r="K15" s="173" t="s">
        <v>215</v>
      </c>
      <c r="L15" s="173" t="s">
        <v>216</v>
      </c>
      <c r="M15" s="173" t="s">
        <v>217</v>
      </c>
      <c r="N15" s="172">
        <f t="shared" si="1"/>
        <v>18</v>
      </c>
      <c r="O15" s="173" t="s">
        <v>218</v>
      </c>
      <c r="P15" s="173"/>
      <c r="Q15" s="175"/>
      <c r="R15" s="175"/>
      <c r="S15" s="175"/>
      <c r="T15" s="163"/>
      <c r="U15" s="163"/>
      <c r="V15" s="163"/>
      <c r="W15" s="176"/>
      <c r="X15" s="176"/>
      <c r="Y15" s="176"/>
    </row>
    <row r="16" ht="41.25" customHeight="1">
      <c r="A16" s="163"/>
      <c r="B16" s="164">
        <v>9.0</v>
      </c>
      <c r="C16" s="164" t="s">
        <v>19</v>
      </c>
      <c r="D16" s="164" t="s">
        <v>21</v>
      </c>
      <c r="E16" s="204" t="s">
        <v>158</v>
      </c>
      <c r="F16" s="201" t="s">
        <v>219</v>
      </c>
      <c r="G16" s="202" t="s">
        <v>220</v>
      </c>
      <c r="H16" s="164" t="s">
        <v>221</v>
      </c>
      <c r="I16" s="205"/>
      <c r="J16" s="206"/>
      <c r="K16" s="173"/>
      <c r="L16" s="173"/>
      <c r="M16" s="173" t="s">
        <v>222</v>
      </c>
      <c r="N16" s="172">
        <f t="shared" si="1"/>
        <v>41</v>
      </c>
      <c r="O16" s="173" t="s">
        <v>223</v>
      </c>
      <c r="P16" s="173"/>
      <c r="Q16" s="175"/>
      <c r="R16" s="175"/>
      <c r="S16" s="175"/>
      <c r="T16" s="163"/>
      <c r="U16" s="163"/>
      <c r="V16" s="163"/>
      <c r="W16" s="176"/>
      <c r="X16" s="176"/>
      <c r="Y16" s="176"/>
    </row>
    <row r="17" ht="41.25" customHeight="1">
      <c r="A17" s="163"/>
      <c r="B17" s="164">
        <v>10.0</v>
      </c>
      <c r="C17" s="164" t="s">
        <v>19</v>
      </c>
      <c r="D17" s="164" t="s">
        <v>13</v>
      </c>
      <c r="E17" s="185" t="s">
        <v>158</v>
      </c>
      <c r="F17" s="179" t="s">
        <v>224</v>
      </c>
      <c r="G17" s="186" t="s">
        <v>225</v>
      </c>
      <c r="H17" s="181" t="s">
        <v>226</v>
      </c>
      <c r="I17" s="207"/>
      <c r="J17" s="208"/>
      <c r="K17" s="184"/>
      <c r="L17" s="184"/>
      <c r="M17" s="173" t="s">
        <v>227</v>
      </c>
      <c r="N17" s="172">
        <f t="shared" si="1"/>
        <v>15</v>
      </c>
      <c r="O17" s="174" t="s">
        <v>228</v>
      </c>
      <c r="P17" s="174"/>
      <c r="Q17" s="175"/>
      <c r="R17" s="175"/>
      <c r="S17" s="175"/>
      <c r="T17" s="163"/>
      <c r="U17" s="163"/>
      <c r="V17" s="163"/>
      <c r="W17" s="176"/>
      <c r="X17" s="176"/>
      <c r="Y17" s="176"/>
    </row>
    <row r="18" ht="41.25" customHeight="1">
      <c r="A18" s="163"/>
      <c r="B18" s="164">
        <v>11.0</v>
      </c>
      <c r="C18" s="164" t="s">
        <v>19</v>
      </c>
      <c r="D18" s="164" t="s">
        <v>13</v>
      </c>
      <c r="E18" s="185" t="s">
        <v>229</v>
      </c>
      <c r="F18" s="179" t="s">
        <v>230</v>
      </c>
      <c r="G18" s="186" t="s">
        <v>231</v>
      </c>
      <c r="H18" s="181" t="s">
        <v>232</v>
      </c>
      <c r="I18" s="207"/>
      <c r="J18" s="208"/>
      <c r="K18" s="184"/>
      <c r="L18" s="184"/>
      <c r="M18" s="173" t="s">
        <v>233</v>
      </c>
      <c r="N18" s="172">
        <f t="shared" si="1"/>
        <v>17</v>
      </c>
      <c r="O18" s="173" t="s">
        <v>234</v>
      </c>
      <c r="P18" s="173"/>
      <c r="Q18" s="175"/>
      <c r="R18" s="175"/>
      <c r="S18" s="175"/>
      <c r="T18" s="163"/>
      <c r="U18" s="163"/>
      <c r="V18" s="163"/>
      <c r="W18" s="176"/>
      <c r="X18" s="176"/>
      <c r="Y18" s="176"/>
    </row>
    <row r="19" ht="41.25" customHeight="1">
      <c r="A19" s="187"/>
      <c r="B19" s="188">
        <v>12.0</v>
      </c>
      <c r="C19" s="188" t="s">
        <v>19</v>
      </c>
      <c r="D19" s="188" t="s">
        <v>13</v>
      </c>
      <c r="E19" s="209" t="s">
        <v>235</v>
      </c>
      <c r="F19" s="210" t="s">
        <v>236</v>
      </c>
      <c r="G19" s="211" t="s">
        <v>237</v>
      </c>
      <c r="H19" s="192" t="s">
        <v>232</v>
      </c>
      <c r="I19" s="212"/>
      <c r="J19" s="213"/>
      <c r="K19" s="195"/>
      <c r="L19" s="195"/>
      <c r="M19" s="196" t="s">
        <v>238</v>
      </c>
      <c r="N19" s="197">
        <f t="shared" si="1"/>
        <v>15</v>
      </c>
      <c r="O19" s="196" t="s">
        <v>239</v>
      </c>
      <c r="P19" s="196"/>
      <c r="Q19" s="198"/>
      <c r="R19" s="198"/>
      <c r="S19" s="198"/>
      <c r="T19" s="187"/>
      <c r="U19" s="187"/>
      <c r="V19" s="187"/>
      <c r="W19" s="199"/>
      <c r="X19" s="199"/>
      <c r="Y19" s="199"/>
    </row>
    <row r="20" ht="41.25" customHeight="1">
      <c r="A20" s="163"/>
      <c r="B20" s="164">
        <v>13.0</v>
      </c>
      <c r="C20" s="164" t="s">
        <v>24</v>
      </c>
      <c r="D20" s="164" t="s">
        <v>21</v>
      </c>
      <c r="E20" s="214" t="s">
        <v>158</v>
      </c>
      <c r="F20" s="201" t="s">
        <v>240</v>
      </c>
      <c r="G20" s="202" t="s">
        <v>241</v>
      </c>
      <c r="H20" s="215" t="s">
        <v>242</v>
      </c>
      <c r="I20" s="207"/>
      <c r="J20" s="208"/>
      <c r="K20" s="184"/>
      <c r="L20" s="184"/>
      <c r="M20" s="177" t="s">
        <v>243</v>
      </c>
      <c r="N20" s="172">
        <f t="shared" si="1"/>
        <v>31</v>
      </c>
      <c r="O20" s="174"/>
      <c r="P20" s="174"/>
      <c r="Q20" s="175"/>
      <c r="R20" s="175"/>
      <c r="S20" s="175"/>
      <c r="T20" s="163"/>
      <c r="U20" s="163"/>
      <c r="V20" s="163"/>
      <c r="W20" s="176"/>
      <c r="X20" s="176"/>
      <c r="Y20" s="176"/>
    </row>
    <row r="21" ht="41.25" customHeight="1">
      <c r="A21" s="163"/>
      <c r="B21" s="164">
        <v>14.0</v>
      </c>
      <c r="C21" s="164" t="s">
        <v>24</v>
      </c>
      <c r="D21" s="164" t="s">
        <v>21</v>
      </c>
      <c r="E21" s="214" t="s">
        <v>158</v>
      </c>
      <c r="F21" s="201" t="s">
        <v>244</v>
      </c>
      <c r="G21" s="202" t="s">
        <v>245</v>
      </c>
      <c r="H21" s="215" t="s">
        <v>242</v>
      </c>
      <c r="I21" s="216"/>
      <c r="J21" s="208"/>
      <c r="K21" s="184"/>
      <c r="L21" s="184"/>
      <c r="M21" s="34" t="s">
        <v>246</v>
      </c>
      <c r="N21" s="172">
        <f t="shared" si="1"/>
        <v>27</v>
      </c>
      <c r="O21" s="174"/>
      <c r="P21" s="174"/>
      <c r="Q21" s="175"/>
      <c r="R21" s="175"/>
      <c r="S21" s="175"/>
      <c r="T21" s="163"/>
      <c r="U21" s="163"/>
      <c r="V21" s="163"/>
      <c r="W21" s="176"/>
      <c r="X21" s="176"/>
      <c r="Y21" s="176"/>
    </row>
    <row r="22" ht="41.25" customHeight="1">
      <c r="A22" s="163"/>
      <c r="B22" s="164">
        <v>15.0</v>
      </c>
      <c r="C22" s="164" t="s">
        <v>24</v>
      </c>
      <c r="D22" s="164" t="s">
        <v>21</v>
      </c>
      <c r="E22" s="214" t="s">
        <v>158</v>
      </c>
      <c r="F22" s="201" t="s">
        <v>247</v>
      </c>
      <c r="G22" s="202" t="s">
        <v>248</v>
      </c>
      <c r="H22" s="215" t="s">
        <v>221</v>
      </c>
      <c r="I22" s="216"/>
      <c r="J22" s="215"/>
      <c r="K22" s="184"/>
      <c r="L22" s="184"/>
      <c r="M22" s="177" t="s">
        <v>249</v>
      </c>
      <c r="N22" s="172">
        <f t="shared" si="1"/>
        <v>23</v>
      </c>
      <c r="O22" s="177"/>
      <c r="P22" s="177"/>
      <c r="Q22" s="175"/>
      <c r="R22" s="175"/>
      <c r="S22" s="175"/>
      <c r="T22" s="163"/>
      <c r="U22" s="163"/>
      <c r="V22" s="163"/>
      <c r="W22" s="176"/>
      <c r="X22" s="176"/>
      <c r="Y22" s="176"/>
    </row>
    <row r="23" ht="41.25" customHeight="1">
      <c r="A23" s="163"/>
      <c r="B23" s="164">
        <v>16.0</v>
      </c>
      <c r="C23" s="164" t="s">
        <v>24</v>
      </c>
      <c r="D23" s="164" t="s">
        <v>13</v>
      </c>
      <c r="E23" s="136" t="s">
        <v>158</v>
      </c>
      <c r="F23" s="201" t="s">
        <v>250</v>
      </c>
      <c r="G23" s="217" t="s">
        <v>251</v>
      </c>
      <c r="H23" s="215" t="s">
        <v>252</v>
      </c>
      <c r="I23" s="207"/>
      <c r="J23" s="208"/>
      <c r="K23" s="184"/>
      <c r="L23" s="184"/>
      <c r="M23" s="34" t="s">
        <v>253</v>
      </c>
      <c r="N23" s="172">
        <f t="shared" si="1"/>
        <v>16</v>
      </c>
      <c r="O23" s="174"/>
      <c r="P23" s="174"/>
      <c r="Q23" s="175"/>
      <c r="R23" s="175"/>
      <c r="S23" s="175"/>
      <c r="T23" s="163"/>
      <c r="U23" s="163"/>
      <c r="V23" s="163"/>
      <c r="W23" s="176"/>
      <c r="X23" s="176"/>
      <c r="Y23" s="176"/>
    </row>
    <row r="24" ht="41.25" customHeight="1">
      <c r="A24" s="163"/>
      <c r="B24" s="164">
        <v>17.0</v>
      </c>
      <c r="C24" s="164" t="s">
        <v>24</v>
      </c>
      <c r="D24" s="164" t="s">
        <v>13</v>
      </c>
      <c r="E24" s="136" t="s">
        <v>158</v>
      </c>
      <c r="F24" s="201" t="s">
        <v>254</v>
      </c>
      <c r="G24" s="218" t="s">
        <v>255</v>
      </c>
      <c r="H24" s="215" t="s">
        <v>256</v>
      </c>
      <c r="I24" s="207"/>
      <c r="J24" s="208"/>
      <c r="K24" s="184"/>
      <c r="L24" s="184"/>
      <c r="M24" s="34" t="s">
        <v>257</v>
      </c>
      <c r="N24" s="172">
        <f t="shared" si="1"/>
        <v>10</v>
      </c>
      <c r="O24" s="174"/>
      <c r="P24" s="174"/>
      <c r="Q24" s="175"/>
      <c r="R24" s="175"/>
      <c r="S24" s="175"/>
      <c r="T24" s="163"/>
      <c r="U24" s="163"/>
      <c r="V24" s="163"/>
      <c r="W24" s="176"/>
      <c r="X24" s="176"/>
      <c r="Y24" s="176"/>
    </row>
    <row r="25" ht="41.25" customHeight="1">
      <c r="A25" s="163"/>
      <c r="B25" s="164">
        <v>18.0</v>
      </c>
      <c r="C25" s="164" t="s">
        <v>24</v>
      </c>
      <c r="D25" s="164" t="s">
        <v>13</v>
      </c>
      <c r="E25" s="178" t="s">
        <v>258</v>
      </c>
      <c r="F25" s="201" t="s">
        <v>259</v>
      </c>
      <c r="G25" s="217" t="s">
        <v>260</v>
      </c>
      <c r="H25" s="215" t="s">
        <v>261</v>
      </c>
      <c r="I25" s="207"/>
      <c r="J25" s="208"/>
      <c r="K25" s="184"/>
      <c r="L25" s="184"/>
      <c r="M25" s="173" t="s">
        <v>262</v>
      </c>
      <c r="N25" s="172">
        <f t="shared" si="1"/>
        <v>13</v>
      </c>
      <c r="O25" s="174"/>
      <c r="P25" s="174"/>
      <c r="Q25" s="175"/>
      <c r="R25" s="175"/>
      <c r="S25" s="175"/>
      <c r="T25" s="163"/>
      <c r="U25" s="163"/>
      <c r="V25" s="163"/>
      <c r="W25" s="176"/>
      <c r="X25" s="176"/>
      <c r="Y25" s="176"/>
    </row>
  </sheetData>
  <autoFilter ref="$A$7:$Y$25"/>
  <customSheetViews>
    <customSheetView guid="{93B7208F-8425-4CCF-BB08-AAE77D462C09}" filter="1" showAutoFilter="1">
      <autoFilter ref="$A$7:$Y$25"/>
    </customSheetView>
  </customSheetViews>
  <mergeCells count="1">
    <mergeCell ref="H6:J6"/>
  </mergeCells>
  <conditionalFormatting sqref="E14:E16 E19">
    <cfRule type="cellIs" dxfId="1" priority="1" operator="equal">
      <formula>"그래프"</formula>
    </cfRule>
  </conditionalFormatting>
  <conditionalFormatting sqref="E14:E16 E19">
    <cfRule type="cellIs" dxfId="2" priority="2" operator="equal">
      <formula>"다이어그램"</formula>
    </cfRule>
  </conditionalFormatting>
  <conditionalFormatting sqref="E1:E25">
    <cfRule type="cellIs" dxfId="3" priority="3" operator="equal">
      <formula>"그림"</formula>
    </cfRule>
  </conditionalFormatting>
  <conditionalFormatting sqref="E1:E25">
    <cfRule type="cellIs" dxfId="4" priority="4" operator="equal">
      <formula>"사진"</formula>
    </cfRule>
  </conditionalFormatting>
  <conditionalFormatting sqref="E1:E25">
    <cfRule type="cellIs" dxfId="5" priority="5" operator="equal">
      <formula>"지도"</formula>
    </cfRule>
  </conditionalFormatting>
  <conditionalFormatting sqref="B8:F25 G8:H22 I8:L25 M8:M18 N8:N25 O8:P18 Q8:S25 M20:M22 O20:P25 G24:H25 M25">
    <cfRule type="expression" dxfId="6" priority="6">
      <formula>#REF!="x"</formula>
    </cfRule>
  </conditionalFormatting>
  <conditionalFormatting sqref="E1:E25">
    <cfRule type="containsText" dxfId="2" priority="7" operator="containsText" text="다이어그램">
      <formula>NOT(ISERROR(SEARCH(("다이어그램"),(E1))))</formula>
    </cfRule>
  </conditionalFormatting>
  <conditionalFormatting sqref="E1:E25">
    <cfRule type="containsText" dxfId="1" priority="8" operator="containsText" text="그래프">
      <formula>NOT(ISERROR(SEARCH(("그래프"),(E1))))</formula>
    </cfRule>
  </conditionalFormatting>
  <conditionalFormatting sqref="E1:E25">
    <cfRule type="containsText" dxfId="7" priority="9" operator="containsText" text="도표">
      <formula>NOT(ISERROR(SEARCH(("도표"),(E1))))</formula>
    </cfRule>
  </conditionalFormatting>
  <conditionalFormatting sqref="S3">
    <cfRule type="containsText" dxfId="0" priority="10" operator="containsText" text="상">
      <formula>NOT(ISERROR(SEARCH(("상"),(S3))))</formula>
    </cfRule>
  </conditionalFormatting>
  <hyperlinks>
    <hyperlink r:id="rId1" ref="G8"/>
    <hyperlink r:id="rId2" ref="G9"/>
    <hyperlink r:id="rId3" ref="G10"/>
    <hyperlink r:id="rId4" ref="G11"/>
    <hyperlink r:id="rId5" ref="G12"/>
    <hyperlink r:id="rId6" ref="G13"/>
    <hyperlink r:id="rId7" ref="G14"/>
    <hyperlink r:id="rId8" ref="G15"/>
    <hyperlink r:id="rId9" ref="G16"/>
    <hyperlink r:id="rId10" ref="G17"/>
    <hyperlink r:id="rId11" ref="G18"/>
    <hyperlink r:id="rId12" ref="G19"/>
    <hyperlink r:id="rId13" ref="G20"/>
    <hyperlink r:id="rId14" ref="G21"/>
    <hyperlink r:id="rId15" ref="G22"/>
    <hyperlink r:id="rId16" ref="G23"/>
    <hyperlink r:id="rId17" ref="G24"/>
    <hyperlink r:id="rId18" ref="G25"/>
  </hyperlinks>
  <drawing r:id="rId1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5.0" ySplit="7.0" topLeftCell="P8" activePane="bottomRight" state="frozen"/>
      <selection activeCell="P1" sqref="P1" pane="topRight"/>
      <selection activeCell="A8" sqref="A8" pane="bottomLeft"/>
      <selection activeCell="P8" sqref="P8" pane="bottomRight"/>
    </sheetView>
  </sheetViews>
  <sheetFormatPr customHeight="1" defaultColWidth="12.63" defaultRowHeight="15.75"/>
  <cols>
    <col customWidth="1" min="1" max="2" width="3.88"/>
    <col customWidth="1" min="3" max="3" width="5.38"/>
    <col customWidth="1" min="4" max="5" width="6.25"/>
    <col customWidth="1" min="6" max="6" width="8.75"/>
    <col customWidth="1" min="7" max="7" width="10.13"/>
    <col customWidth="1" min="8" max="8" width="10.0"/>
    <col customWidth="1" min="9" max="9" width="9.75"/>
    <col customWidth="1" min="10" max="10" width="5.0"/>
    <col customWidth="1" min="11" max="11" width="13.0"/>
    <col customWidth="1" min="12" max="12" width="9.25"/>
    <col customWidth="1" min="13" max="13" width="20.63"/>
    <col customWidth="1" min="14" max="14" width="8.0"/>
    <col customWidth="1" min="15" max="15" width="20.5"/>
    <col customWidth="1" min="16" max="16" width="6.13"/>
    <col customWidth="1" min="17" max="17" width="12.13"/>
    <col customWidth="1" min="18" max="18" width="22.0"/>
    <col customWidth="1" min="19" max="19" width="6.13"/>
    <col customWidth="1" min="20" max="20" width="7.88"/>
    <col customWidth="1" min="21" max="21" width="10.5"/>
    <col customWidth="1" min="22" max="22" width="17.63"/>
    <col customWidth="1" min="23" max="23" width="29.0"/>
    <col customWidth="1" min="24" max="27" width="9.38"/>
    <col customWidth="1" min="28" max="28" width="35.38"/>
    <col customWidth="1" min="29" max="29" width="8.0"/>
    <col customWidth="1" min="30" max="30" width="22.75"/>
    <col customWidth="1" min="31" max="31" width="8.63"/>
    <col customWidth="1" min="32" max="32" width="22.38"/>
    <col customWidth="1" min="35" max="35" width="37.0"/>
  </cols>
  <sheetData>
    <row r="1">
      <c r="A1" s="134"/>
      <c r="B1" s="37"/>
      <c r="C1" s="127" t="s">
        <v>11</v>
      </c>
      <c r="D1" s="128"/>
      <c r="E1" s="128"/>
      <c r="F1" s="128"/>
      <c r="G1" s="129"/>
      <c r="H1" s="130"/>
      <c r="I1" s="130"/>
      <c r="J1" s="129"/>
      <c r="K1" s="131"/>
      <c r="L1" s="219"/>
      <c r="M1" s="219" t="s">
        <v>58</v>
      </c>
      <c r="N1" s="131"/>
      <c r="O1" s="131"/>
      <c r="P1" s="131"/>
      <c r="Q1" s="131"/>
      <c r="R1" s="132"/>
      <c r="S1" s="220"/>
      <c r="T1" s="221" t="s">
        <v>67</v>
      </c>
      <c r="U1" s="146">
        <f t="shared" ref="U1:U4" si="1">COUNTIF($T$8:$T1004, T1)</f>
        <v>18</v>
      </c>
      <c r="V1" s="222">
        <f t="shared" ref="V1:V5" si="2">U1/$U$5</f>
        <v>0.2337662338</v>
      </c>
      <c r="W1" s="222"/>
      <c r="X1" s="146">
        <f t="shared" ref="X1:X4" si="3">COUNTIF($X$8:$X1004, T1)</f>
        <v>58</v>
      </c>
      <c r="Y1" s="146">
        <f t="shared" ref="Y1:Y4" si="4">COUNTIF($Y$8:$Y1004, T1)</f>
        <v>52</v>
      </c>
      <c r="AB1" s="133" t="s">
        <v>263</v>
      </c>
      <c r="AC1" s="220"/>
      <c r="AD1" s="133" t="s">
        <v>264</v>
      </c>
      <c r="AE1" s="223"/>
      <c r="AF1" s="37"/>
      <c r="AG1" s="134"/>
      <c r="AH1" s="134"/>
      <c r="AI1" s="132"/>
      <c r="AJ1" s="224"/>
      <c r="AK1" s="134"/>
      <c r="AL1" s="130"/>
      <c r="AM1" s="134"/>
      <c r="AN1" s="225"/>
      <c r="AO1" s="128"/>
      <c r="AP1" s="128"/>
      <c r="AQ1" s="226"/>
      <c r="AR1" s="28"/>
    </row>
    <row r="2">
      <c r="A2" s="134"/>
      <c r="B2" s="37"/>
      <c r="C2" s="227" t="s">
        <v>265</v>
      </c>
      <c r="D2" s="228"/>
      <c r="E2" s="136"/>
      <c r="F2" s="136"/>
      <c r="G2" s="137"/>
      <c r="H2" s="138"/>
      <c r="I2" s="138"/>
      <c r="J2" s="139"/>
      <c r="K2" s="139"/>
      <c r="L2" s="140"/>
      <c r="M2" s="140"/>
      <c r="N2" s="141"/>
      <c r="O2" s="141"/>
      <c r="P2" s="141"/>
      <c r="Q2" s="141"/>
      <c r="R2" s="132"/>
      <c r="S2" s="220"/>
      <c r="T2" s="221" t="s">
        <v>68</v>
      </c>
      <c r="U2" s="146">
        <f t="shared" si="1"/>
        <v>20</v>
      </c>
      <c r="V2" s="222">
        <f t="shared" si="2"/>
        <v>0.2597402597</v>
      </c>
      <c r="W2" s="222"/>
      <c r="X2" s="146">
        <f t="shared" si="3"/>
        <v>61</v>
      </c>
      <c r="Y2" s="146">
        <f t="shared" si="4"/>
        <v>52</v>
      </c>
      <c r="AB2" s="133" t="s">
        <v>266</v>
      </c>
      <c r="AC2" s="220"/>
      <c r="AD2" s="133" t="s">
        <v>267</v>
      </c>
      <c r="AE2" s="223"/>
      <c r="AF2" s="37"/>
      <c r="AG2" s="134"/>
      <c r="AH2" s="134"/>
      <c r="AI2" s="141"/>
      <c r="AJ2" s="224"/>
      <c r="AK2" s="134"/>
      <c r="AL2" s="130"/>
      <c r="AM2" s="134"/>
      <c r="AN2" s="225"/>
      <c r="AO2" s="128"/>
      <c r="AP2" s="128"/>
      <c r="AQ2" s="226"/>
      <c r="AR2" s="28"/>
    </row>
    <row r="3">
      <c r="A3" s="134"/>
      <c r="B3" s="19" t="s">
        <v>15</v>
      </c>
      <c r="C3" s="229" t="s">
        <v>268</v>
      </c>
      <c r="D3" s="228"/>
      <c r="E3" s="136"/>
      <c r="F3" s="136"/>
      <c r="G3" s="137"/>
      <c r="H3" s="138"/>
      <c r="I3" s="138"/>
      <c r="J3" s="139"/>
      <c r="K3" s="139"/>
      <c r="L3" s="143"/>
      <c r="M3" s="143" t="s">
        <v>269</v>
      </c>
      <c r="N3" s="141"/>
      <c r="O3" s="141"/>
      <c r="P3" s="141"/>
      <c r="Q3" s="141"/>
      <c r="R3" s="144"/>
      <c r="S3" s="230"/>
      <c r="T3" s="146" t="s">
        <v>69</v>
      </c>
      <c r="U3" s="146">
        <f t="shared" si="1"/>
        <v>33</v>
      </c>
      <c r="V3" s="222">
        <f t="shared" si="2"/>
        <v>0.4285714286</v>
      </c>
      <c r="W3" s="222"/>
      <c r="X3" s="146">
        <f t="shared" si="3"/>
        <v>58</v>
      </c>
      <c r="Y3" s="146">
        <f t="shared" si="4"/>
        <v>73</v>
      </c>
      <c r="AB3" s="145" t="s">
        <v>270</v>
      </c>
      <c r="AC3" s="220"/>
      <c r="AD3" s="133" t="s">
        <v>271</v>
      </c>
      <c r="AE3" s="223"/>
      <c r="AF3" s="37"/>
      <c r="AG3" s="134"/>
      <c r="AH3" s="134"/>
      <c r="AI3" s="141"/>
      <c r="AJ3" s="224"/>
      <c r="AK3" s="134"/>
      <c r="AL3" s="130"/>
      <c r="AM3" s="134"/>
      <c r="AN3" s="225"/>
      <c r="AO3" s="128"/>
      <c r="AP3" s="128"/>
      <c r="AQ3" s="226"/>
      <c r="AR3" s="28"/>
    </row>
    <row r="4">
      <c r="A4" s="134"/>
      <c r="B4" s="19" t="s">
        <v>15</v>
      </c>
      <c r="C4" s="229" t="s">
        <v>272</v>
      </c>
      <c r="D4" s="228"/>
      <c r="E4" s="136"/>
      <c r="F4" s="136"/>
      <c r="G4" s="137"/>
      <c r="H4" s="138"/>
      <c r="I4" s="138"/>
      <c r="J4" s="139"/>
      <c r="K4" s="139"/>
      <c r="L4" s="143"/>
      <c r="M4" s="143" t="s">
        <v>273</v>
      </c>
      <c r="N4" s="141"/>
      <c r="O4" s="141"/>
      <c r="P4" s="141"/>
      <c r="Q4" s="141"/>
      <c r="R4" s="146" t="s">
        <v>274</v>
      </c>
      <c r="S4" s="220"/>
      <c r="T4" s="30" t="s">
        <v>70</v>
      </c>
      <c r="U4" s="146">
        <f t="shared" si="1"/>
        <v>6</v>
      </c>
      <c r="V4" s="222">
        <f t="shared" si="2"/>
        <v>0.07792207792</v>
      </c>
      <c r="W4" s="222"/>
      <c r="X4" s="146">
        <f t="shared" si="3"/>
        <v>0</v>
      </c>
      <c r="Y4" s="146">
        <f t="shared" si="4"/>
        <v>0</v>
      </c>
      <c r="AC4" s="220"/>
      <c r="AD4" s="133" t="s">
        <v>275</v>
      </c>
      <c r="AE4" s="223"/>
      <c r="AF4" s="37"/>
      <c r="AG4" s="134"/>
      <c r="AH4" s="134"/>
      <c r="AI4" s="141"/>
      <c r="AJ4" s="224"/>
      <c r="AK4" s="134"/>
      <c r="AL4" s="130"/>
      <c r="AM4" s="134"/>
      <c r="AN4" s="225"/>
      <c r="AO4" s="128"/>
      <c r="AP4" s="128"/>
      <c r="AQ4" s="226"/>
      <c r="AR4" s="28"/>
    </row>
    <row r="5">
      <c r="A5" s="134"/>
      <c r="B5" s="19" t="s">
        <v>15</v>
      </c>
      <c r="C5" s="229" t="s">
        <v>276</v>
      </c>
      <c r="D5" s="228"/>
      <c r="E5" s="136"/>
      <c r="F5" s="136"/>
      <c r="G5" s="137"/>
      <c r="H5" s="138"/>
      <c r="I5" s="138"/>
      <c r="J5" s="139"/>
      <c r="K5" s="139"/>
      <c r="L5" s="147"/>
      <c r="M5" s="147" t="s">
        <v>277</v>
      </c>
      <c r="N5" s="220">
        <f>SUM(N8:N185)</f>
        <v>51627</v>
      </c>
      <c r="O5" s="146">
        <f>N5/B185</f>
        <v>290.0393258</v>
      </c>
      <c r="P5" s="148">
        <f>AVERAGEA(P8:P85)</f>
        <v>21.05128205</v>
      </c>
      <c r="Q5" s="141"/>
      <c r="R5" s="146" t="s">
        <v>278</v>
      </c>
      <c r="S5" s="148">
        <f>AVERAGEA(S8:S85)</f>
        <v>30.46153846</v>
      </c>
      <c r="T5" s="19" t="s">
        <v>71</v>
      </c>
      <c r="U5" s="146">
        <f>SUM(U1:U4)</f>
        <v>77</v>
      </c>
      <c r="V5" s="222">
        <f t="shared" si="2"/>
        <v>1</v>
      </c>
      <c r="W5" s="222"/>
      <c r="X5" s="146">
        <f t="shared" ref="X5:Y5" si="5">SUM(X1:X4)</f>
        <v>177</v>
      </c>
      <c r="Y5" s="146">
        <f t="shared" si="5"/>
        <v>177</v>
      </c>
      <c r="Z5" s="19" t="s">
        <v>279</v>
      </c>
      <c r="AB5" s="37"/>
      <c r="AC5" s="231"/>
      <c r="AD5" s="37"/>
      <c r="AE5" s="223"/>
      <c r="AF5" s="37"/>
      <c r="AG5" s="134"/>
      <c r="AH5" s="134"/>
      <c r="AI5" s="141" t="s">
        <v>280</v>
      </c>
      <c r="AJ5" s="224"/>
      <c r="AK5" s="134"/>
      <c r="AL5" s="130"/>
      <c r="AM5" s="134"/>
      <c r="AN5" s="225"/>
      <c r="AO5" s="128"/>
      <c r="AP5" s="128"/>
      <c r="AQ5" s="226"/>
      <c r="AR5" s="28"/>
    </row>
    <row r="6">
      <c r="A6" s="134"/>
      <c r="B6" s="149"/>
      <c r="C6" s="150"/>
      <c r="D6" s="232"/>
      <c r="E6" s="149"/>
      <c r="F6" s="149" t="s">
        <v>145</v>
      </c>
      <c r="G6" s="151" t="s">
        <v>102</v>
      </c>
      <c r="H6" s="151"/>
      <c r="I6" s="152" t="s">
        <v>140</v>
      </c>
      <c r="L6" s="153"/>
      <c r="M6" s="153" t="s">
        <v>140</v>
      </c>
      <c r="N6" s="153"/>
      <c r="O6" s="233" t="s">
        <v>281</v>
      </c>
      <c r="P6" s="234"/>
      <c r="Q6" s="235" t="s">
        <v>281</v>
      </c>
      <c r="R6" s="236" t="s">
        <v>14</v>
      </c>
      <c r="S6" s="237"/>
      <c r="T6" s="237"/>
      <c r="U6" s="236"/>
      <c r="V6" s="236"/>
      <c r="W6" s="238" t="s">
        <v>64</v>
      </c>
      <c r="X6" s="238" t="s">
        <v>282</v>
      </c>
      <c r="Y6" s="238"/>
      <c r="Z6" s="238"/>
      <c r="AA6" s="238"/>
      <c r="AB6" s="155" t="s">
        <v>143</v>
      </c>
      <c r="AC6" s="231"/>
      <c r="AD6" s="37"/>
      <c r="AE6" s="223"/>
      <c r="AF6" s="19" t="s">
        <v>283</v>
      </c>
      <c r="AG6" s="134"/>
      <c r="AH6" s="134"/>
      <c r="AI6" s="155" t="s">
        <v>284</v>
      </c>
      <c r="AJ6" s="33"/>
      <c r="AK6" s="134"/>
      <c r="AL6" s="130"/>
      <c r="AM6" s="134"/>
      <c r="AN6" s="225"/>
      <c r="AO6" s="128"/>
      <c r="AP6" s="128"/>
      <c r="AQ6" s="226"/>
      <c r="AR6" s="28"/>
    </row>
    <row r="7">
      <c r="A7" s="130"/>
      <c r="B7" s="156" t="s">
        <v>144</v>
      </c>
      <c r="C7" s="157" t="s">
        <v>285</v>
      </c>
      <c r="D7" s="239" t="s">
        <v>32</v>
      </c>
      <c r="E7" s="156" t="s">
        <v>9</v>
      </c>
      <c r="F7" s="156" t="s">
        <v>46</v>
      </c>
      <c r="G7" s="158" t="s">
        <v>146</v>
      </c>
      <c r="H7" s="159" t="s">
        <v>147</v>
      </c>
      <c r="I7" s="152" t="s">
        <v>148</v>
      </c>
      <c r="J7" s="152" t="s">
        <v>149</v>
      </c>
      <c r="K7" s="152" t="s">
        <v>150</v>
      </c>
      <c r="L7" s="152" t="s">
        <v>151</v>
      </c>
      <c r="M7" s="152" t="s">
        <v>152</v>
      </c>
      <c r="N7" s="152" t="s">
        <v>286</v>
      </c>
      <c r="O7" s="240" t="s">
        <v>287</v>
      </c>
      <c r="P7" s="241" t="s">
        <v>154</v>
      </c>
      <c r="Q7" s="242" t="s">
        <v>288</v>
      </c>
      <c r="R7" s="243" t="s">
        <v>156</v>
      </c>
      <c r="S7" s="243" t="s">
        <v>154</v>
      </c>
      <c r="T7" s="243" t="s">
        <v>289</v>
      </c>
      <c r="U7" s="243" t="s">
        <v>290</v>
      </c>
      <c r="V7" s="244" t="s">
        <v>291</v>
      </c>
      <c r="W7" s="245" t="s">
        <v>292</v>
      </c>
      <c r="X7" s="245" t="s">
        <v>293</v>
      </c>
      <c r="Y7" s="245" t="s">
        <v>294</v>
      </c>
      <c r="Z7" s="245"/>
      <c r="AA7" s="245" t="s">
        <v>295</v>
      </c>
      <c r="AB7" s="161" t="s">
        <v>157</v>
      </c>
      <c r="AC7" s="241" t="s">
        <v>289</v>
      </c>
      <c r="AD7" s="245" t="s">
        <v>296</v>
      </c>
      <c r="AE7" s="245" t="s">
        <v>154</v>
      </c>
      <c r="AF7" s="246" t="s">
        <v>48</v>
      </c>
      <c r="AG7" s="130"/>
      <c r="AH7" s="130"/>
      <c r="AI7" s="161" t="s">
        <v>287</v>
      </c>
      <c r="AJ7" s="181" t="s">
        <v>6</v>
      </c>
      <c r="AK7" s="247" t="s">
        <v>55</v>
      </c>
      <c r="AL7" s="247" t="s">
        <v>59</v>
      </c>
      <c r="AM7" s="130"/>
      <c r="AN7" s="225"/>
      <c r="AO7" s="247" t="s">
        <v>6</v>
      </c>
      <c r="AP7" s="247" t="s">
        <v>55</v>
      </c>
      <c r="AQ7" s="248" t="s">
        <v>59</v>
      </c>
      <c r="AR7" s="162"/>
    </row>
    <row r="8" ht="41.25" customHeight="1">
      <c r="A8" s="163"/>
      <c r="B8" s="172">
        <f t="shared" ref="B8:B1004" si="6">IF(C8="","",row(B8)-7)</f>
        <v>1</v>
      </c>
      <c r="C8" s="172" t="s">
        <v>14</v>
      </c>
      <c r="D8" s="249" t="s">
        <v>11</v>
      </c>
      <c r="E8" s="250" t="s">
        <v>297</v>
      </c>
      <c r="F8" s="251" t="s">
        <v>298</v>
      </c>
      <c r="G8" s="252" t="s">
        <v>299</v>
      </c>
      <c r="H8" s="253" t="s">
        <v>300</v>
      </c>
      <c r="I8" s="254" t="s">
        <v>301</v>
      </c>
      <c r="J8" s="169" t="s">
        <v>162</v>
      </c>
      <c r="K8" s="255" t="s">
        <v>302</v>
      </c>
      <c r="L8" s="255"/>
      <c r="M8" s="255" t="s">
        <v>303</v>
      </c>
      <c r="N8" s="256">
        <f t="shared" ref="N8:N185" si="7">LEN(M8)</f>
        <v>587</v>
      </c>
      <c r="O8" s="256" t="s">
        <v>304</v>
      </c>
      <c r="P8" s="172">
        <f t="shared" ref="P8:P185" si="8">LEN(O8)</f>
        <v>26</v>
      </c>
      <c r="Q8" s="252"/>
      <c r="R8" s="175" t="s">
        <v>305</v>
      </c>
      <c r="S8" s="249">
        <f t="shared" ref="S8:S185" si="9">LEN($R8)</f>
        <v>49</v>
      </c>
      <c r="T8" s="249" t="s">
        <v>69</v>
      </c>
      <c r="U8" s="255"/>
      <c r="V8" s="255"/>
      <c r="W8" s="257" t="s">
        <v>306</v>
      </c>
      <c r="X8" s="249" t="s">
        <v>69</v>
      </c>
      <c r="Y8" s="249" t="s">
        <v>69</v>
      </c>
      <c r="Z8" s="255"/>
      <c r="AA8" s="255"/>
      <c r="AB8" s="175" t="s">
        <v>307</v>
      </c>
      <c r="AC8" s="176"/>
      <c r="AD8" s="176"/>
      <c r="AE8" s="258"/>
      <c r="AF8" s="176"/>
      <c r="AG8" s="163"/>
      <c r="AH8" s="163"/>
      <c r="AI8" s="259" t="str">
        <f t="shared" ref="AI8:AI85" si="10">VLOOKUP(G8,$AJ:$AK,2,FALSE)</f>
        <v>2020년 코로나, 온라인 교육 참여, 자녀 케어, 토요일 스터디, 오프라인 재수강 경험</v>
      </c>
      <c r="AJ8" s="175" t="s">
        <v>299</v>
      </c>
      <c r="AK8" s="260" t="s">
        <v>305</v>
      </c>
      <c r="AL8" s="260" t="s">
        <v>307</v>
      </c>
      <c r="AM8" s="163"/>
      <c r="AN8" s="225" t="str">
        <f t="shared" ref="AN8:AN185" si="11">VLOOKUP(G8,AO8:AQ85,2,FALSE)</f>
        <v>온라인 수업 경험과 그림</v>
      </c>
      <c r="AO8" s="261" t="s">
        <v>299</v>
      </c>
      <c r="AP8" s="261" t="s">
        <v>306</v>
      </c>
      <c r="AQ8" s="165" t="s">
        <v>308</v>
      </c>
      <c r="AR8" s="225"/>
    </row>
    <row r="9" ht="41.25" customHeight="1">
      <c r="A9" s="163"/>
      <c r="B9" s="172">
        <f t="shared" si="6"/>
        <v>2</v>
      </c>
      <c r="C9" s="172" t="s">
        <v>14</v>
      </c>
      <c r="D9" s="249" t="s">
        <v>11</v>
      </c>
      <c r="E9" s="250" t="s">
        <v>297</v>
      </c>
      <c r="F9" s="251" t="s">
        <v>298</v>
      </c>
      <c r="G9" s="252" t="s">
        <v>309</v>
      </c>
      <c r="H9" s="253" t="s">
        <v>310</v>
      </c>
      <c r="I9" s="254" t="s">
        <v>311</v>
      </c>
      <c r="J9" s="169" t="s">
        <v>162</v>
      </c>
      <c r="K9" s="255" t="s">
        <v>312</v>
      </c>
      <c r="L9" s="255"/>
      <c r="M9" s="255" t="s">
        <v>313</v>
      </c>
      <c r="N9" s="256">
        <f t="shared" si="7"/>
        <v>767</v>
      </c>
      <c r="O9" s="256" t="s">
        <v>314</v>
      </c>
      <c r="P9" s="172">
        <f t="shared" si="8"/>
        <v>6</v>
      </c>
      <c r="Q9" s="252"/>
      <c r="R9" s="175" t="s">
        <v>315</v>
      </c>
      <c r="S9" s="249">
        <f t="shared" si="9"/>
        <v>41</v>
      </c>
      <c r="T9" s="249" t="s">
        <v>69</v>
      </c>
      <c r="U9" s="255"/>
      <c r="V9" s="255"/>
      <c r="W9" s="257" t="s">
        <v>316</v>
      </c>
      <c r="X9" s="249" t="s">
        <v>68</v>
      </c>
      <c r="Y9" s="249" t="s">
        <v>68</v>
      </c>
      <c r="Z9" s="255"/>
      <c r="AA9" s="255"/>
      <c r="AB9" s="175" t="s">
        <v>317</v>
      </c>
      <c r="AC9" s="176"/>
      <c r="AD9" s="176"/>
      <c r="AE9" s="258"/>
      <c r="AF9" s="176"/>
      <c r="AG9" s="163"/>
      <c r="AH9" s="163"/>
      <c r="AI9" s="259" t="str">
        <f t="shared" si="10"/>
        <v>제2차 연합회 결성, 배화 폭동 보도 중지 요청, 중국에서의 사과 및 설명</v>
      </c>
      <c r="AJ9" s="175" t="s">
        <v>309</v>
      </c>
      <c r="AK9" s="260" t="s">
        <v>315</v>
      </c>
      <c r="AL9" s="260" t="s">
        <v>317</v>
      </c>
      <c r="AM9" s="163"/>
      <c r="AN9" s="225" t="str">
        <f t="shared" si="11"/>
        <v>조소앙의 사진</v>
      </c>
      <c r="AO9" s="261" t="s">
        <v>309</v>
      </c>
      <c r="AP9" s="261" t="s">
        <v>316</v>
      </c>
      <c r="AQ9" s="165" t="s">
        <v>318</v>
      </c>
      <c r="AR9" s="225"/>
    </row>
    <row r="10" ht="41.25" customHeight="1">
      <c r="A10" s="163"/>
      <c r="B10" s="172">
        <f t="shared" si="6"/>
        <v>3</v>
      </c>
      <c r="C10" s="172" t="s">
        <v>14</v>
      </c>
      <c r="D10" s="249" t="s">
        <v>11</v>
      </c>
      <c r="E10" s="250" t="s">
        <v>297</v>
      </c>
      <c r="F10" s="251" t="s">
        <v>298</v>
      </c>
      <c r="G10" s="252" t="s">
        <v>319</v>
      </c>
      <c r="H10" s="253" t="s">
        <v>320</v>
      </c>
      <c r="I10" s="254" t="s">
        <v>321</v>
      </c>
      <c r="J10" s="169" t="s">
        <v>162</v>
      </c>
      <c r="K10" s="255" t="s">
        <v>322</v>
      </c>
      <c r="L10" s="255"/>
      <c r="M10" s="255" t="s">
        <v>323</v>
      </c>
      <c r="N10" s="256">
        <f t="shared" si="7"/>
        <v>1107</v>
      </c>
      <c r="O10" s="252" t="s">
        <v>324</v>
      </c>
      <c r="P10" s="172">
        <f t="shared" si="8"/>
        <v>31</v>
      </c>
      <c r="Q10" s="252"/>
      <c r="R10" s="175" t="s">
        <v>325</v>
      </c>
      <c r="S10" s="249">
        <f t="shared" si="9"/>
        <v>63</v>
      </c>
      <c r="T10" s="249" t="s">
        <v>68</v>
      </c>
      <c r="U10" s="255"/>
      <c r="V10" s="255" t="s">
        <v>326</v>
      </c>
      <c r="W10" s="257" t="s">
        <v>327</v>
      </c>
      <c r="X10" s="249" t="s">
        <v>68</v>
      </c>
      <c r="Y10" s="249" t="s">
        <v>68</v>
      </c>
      <c r="Z10" s="255"/>
      <c r="AA10" s="255"/>
      <c r="AB10" s="175" t="s">
        <v>328</v>
      </c>
      <c r="AC10" s="176"/>
      <c r="AD10" s="176"/>
      <c r="AE10" s="258"/>
      <c r="AF10" s="176"/>
      <c r="AG10" s="163"/>
      <c r="AH10" s="163"/>
      <c r="AI10" s="259" t="str">
        <f t="shared" si="10"/>
        <v>길가메시 서사시, 최초 공 놀이, 영웅 길가메시, 동양의 호메로스, 수메르인 왕, 최초 권력자, 설형 문자 점토판</v>
      </c>
      <c r="AJ10" s="175" t="s">
        <v>319</v>
      </c>
      <c r="AK10" s="260" t="s">
        <v>329</v>
      </c>
      <c r="AL10" s="260" t="s">
        <v>328</v>
      </c>
      <c r="AM10" s="163"/>
      <c r="AN10" s="225" t="str">
        <f t="shared" si="11"/>
        <v>《길가메시 서사시》의 점토판</v>
      </c>
      <c r="AO10" s="261" t="s">
        <v>319</v>
      </c>
      <c r="AP10" s="261" t="s">
        <v>327</v>
      </c>
      <c r="AQ10" s="165" t="s">
        <v>330</v>
      </c>
      <c r="AR10" s="225"/>
    </row>
    <row r="11" ht="41.25" customHeight="1">
      <c r="A11" s="163"/>
      <c r="B11" s="172">
        <f t="shared" si="6"/>
        <v>4</v>
      </c>
      <c r="C11" s="172" t="s">
        <v>14</v>
      </c>
      <c r="D11" s="249" t="s">
        <v>11</v>
      </c>
      <c r="E11" s="250" t="s">
        <v>297</v>
      </c>
      <c r="F11" s="251" t="s">
        <v>298</v>
      </c>
      <c r="G11" s="252" t="s">
        <v>331</v>
      </c>
      <c r="H11" s="253" t="s">
        <v>332</v>
      </c>
      <c r="I11" s="254" t="s">
        <v>333</v>
      </c>
      <c r="J11" s="169" t="s">
        <v>162</v>
      </c>
      <c r="K11" s="255" t="s">
        <v>334</v>
      </c>
      <c r="L11" s="255"/>
      <c r="M11" s="255" t="s">
        <v>335</v>
      </c>
      <c r="N11" s="256">
        <f t="shared" si="7"/>
        <v>262</v>
      </c>
      <c r="O11" s="262" t="s">
        <v>336</v>
      </c>
      <c r="P11" s="172">
        <f t="shared" si="8"/>
        <v>10</v>
      </c>
      <c r="Q11" s="252"/>
      <c r="R11" s="175" t="s">
        <v>337</v>
      </c>
      <c r="S11" s="249">
        <f t="shared" si="9"/>
        <v>13</v>
      </c>
      <c r="T11" s="249" t="s">
        <v>69</v>
      </c>
      <c r="U11" s="255"/>
      <c r="V11" s="255"/>
      <c r="W11" s="257" t="s">
        <v>338</v>
      </c>
      <c r="X11" s="249" t="s">
        <v>67</v>
      </c>
      <c r="Y11" s="249" t="s">
        <v>67</v>
      </c>
      <c r="Z11" s="255"/>
      <c r="AA11" s="255"/>
      <c r="AB11" s="175" t="s">
        <v>339</v>
      </c>
      <c r="AC11" s="176"/>
      <c r="AD11" s="176"/>
      <c r="AE11" s="258"/>
      <c r="AF11" s="176"/>
      <c r="AG11" s="163"/>
      <c r="AH11" s="163"/>
      <c r="AI11" s="259" t="str">
        <f t="shared" si="10"/>
        <v>준비운동의 중요성과 방법</v>
      </c>
      <c r="AJ11" s="175" t="s">
        <v>331</v>
      </c>
      <c r="AK11" s="260" t="s">
        <v>337</v>
      </c>
      <c r="AL11" s="260" t="s">
        <v>339</v>
      </c>
      <c r="AM11" s="163"/>
      <c r="AN11" s="225" t="str">
        <f t="shared" si="11"/>
        <v>img는 관절 풀기를 시연하는 이미지</v>
      </c>
      <c r="AO11" s="261" t="s">
        <v>331</v>
      </c>
      <c r="AP11" s="261" t="s">
        <v>338</v>
      </c>
      <c r="AQ11" s="165" t="s">
        <v>340</v>
      </c>
      <c r="AR11" s="225"/>
    </row>
    <row r="12" ht="41.25" customHeight="1">
      <c r="A12" s="163"/>
      <c r="B12" s="172">
        <f t="shared" si="6"/>
        <v>5</v>
      </c>
      <c r="C12" s="172" t="s">
        <v>14</v>
      </c>
      <c r="D12" s="249" t="s">
        <v>11</v>
      </c>
      <c r="E12" s="250" t="s">
        <v>297</v>
      </c>
      <c r="F12" s="251" t="s">
        <v>298</v>
      </c>
      <c r="G12" s="252" t="s">
        <v>341</v>
      </c>
      <c r="H12" s="253" t="s">
        <v>342</v>
      </c>
      <c r="I12" s="254" t="s">
        <v>343</v>
      </c>
      <c r="J12" s="169" t="s">
        <v>162</v>
      </c>
      <c r="K12" s="255" t="s">
        <v>344</v>
      </c>
      <c r="L12" s="255"/>
      <c r="M12" s="255" t="s">
        <v>345</v>
      </c>
      <c r="N12" s="256">
        <f t="shared" si="7"/>
        <v>453</v>
      </c>
      <c r="O12" s="252" t="s">
        <v>346</v>
      </c>
      <c r="P12" s="172">
        <f t="shared" si="8"/>
        <v>28</v>
      </c>
      <c r="Q12" s="252"/>
      <c r="R12" s="175" t="s">
        <v>347</v>
      </c>
      <c r="S12" s="249">
        <f t="shared" si="9"/>
        <v>25</v>
      </c>
      <c r="T12" s="249" t="s">
        <v>67</v>
      </c>
      <c r="U12" s="255"/>
      <c r="V12" s="255"/>
      <c r="W12" s="257" t="s">
        <v>348</v>
      </c>
      <c r="X12" s="249" t="s">
        <v>67</v>
      </c>
      <c r="Y12" s="249" t="s">
        <v>67</v>
      </c>
      <c r="Z12" s="255"/>
      <c r="AA12" s="255"/>
      <c r="AB12" s="175" t="s">
        <v>349</v>
      </c>
      <c r="AC12" s="176"/>
      <c r="AD12" s="176"/>
      <c r="AE12" s="258"/>
      <c r="AF12" s="176"/>
      <c r="AG12" s="163"/>
      <c r="AH12" s="163"/>
      <c r="AI12" s="259" t="str">
        <f t="shared" si="10"/>
        <v>잠실 스포츠, 마이스 복합공간 조성 사업 개요</v>
      </c>
      <c r="AJ12" s="175" t="s">
        <v>341</v>
      </c>
      <c r="AK12" s="260" t="s">
        <v>347</v>
      </c>
      <c r="AL12" s="260" t="s">
        <v>349</v>
      </c>
      <c r="AM12" s="163"/>
      <c r="AN12" s="225" t="str">
        <f t="shared" si="11"/>
        <v>잠실 스포츠·마이스 복합공간 조감도</v>
      </c>
      <c r="AO12" s="261" t="s">
        <v>341</v>
      </c>
      <c r="AP12" s="261" t="s">
        <v>348</v>
      </c>
      <c r="AQ12" s="165" t="s">
        <v>350</v>
      </c>
      <c r="AR12" s="176"/>
    </row>
    <row r="13" ht="41.25" customHeight="1">
      <c r="A13" s="163"/>
      <c r="B13" s="172">
        <f t="shared" si="6"/>
        <v>6</v>
      </c>
      <c r="C13" s="172" t="s">
        <v>14</v>
      </c>
      <c r="D13" s="249" t="s">
        <v>11</v>
      </c>
      <c r="E13" s="250" t="s">
        <v>297</v>
      </c>
      <c r="F13" s="251" t="s">
        <v>298</v>
      </c>
      <c r="G13" s="252" t="s">
        <v>351</v>
      </c>
      <c r="H13" s="253" t="s">
        <v>352</v>
      </c>
      <c r="I13" s="254" t="s">
        <v>353</v>
      </c>
      <c r="J13" s="169" t="s">
        <v>162</v>
      </c>
      <c r="K13" s="255" t="s">
        <v>354</v>
      </c>
      <c r="L13" s="255"/>
      <c r="M13" s="255" t="s">
        <v>355</v>
      </c>
      <c r="N13" s="256">
        <f t="shared" si="7"/>
        <v>30</v>
      </c>
      <c r="O13" s="252" t="s">
        <v>356</v>
      </c>
      <c r="P13" s="172">
        <f t="shared" si="8"/>
        <v>6</v>
      </c>
      <c r="Q13" s="252"/>
      <c r="R13" s="175" t="s">
        <v>357</v>
      </c>
      <c r="S13" s="249">
        <f t="shared" si="9"/>
        <v>19</v>
      </c>
      <c r="T13" s="249" t="s">
        <v>67</v>
      </c>
      <c r="U13" s="255"/>
      <c r="V13" s="255"/>
      <c r="W13" s="257" t="s">
        <v>358</v>
      </c>
      <c r="X13" s="249" t="s">
        <v>68</v>
      </c>
      <c r="Y13" s="249" t="s">
        <v>68</v>
      </c>
      <c r="Z13" s="255"/>
      <c r="AA13" s="255"/>
      <c r="AB13" s="175" t="s">
        <v>359</v>
      </c>
      <c r="AC13" s="176"/>
      <c r="AD13" s="176"/>
      <c r="AE13" s="258"/>
      <c r="AF13" s="176"/>
      <c r="AG13" s="163"/>
      <c r="AH13" s="163"/>
      <c r="AI13" s="259" t="str">
        <f t="shared" si="10"/>
        <v>매장 인테리어, 주방, 바 레이아웃</v>
      </c>
      <c r="AJ13" s="175" t="s">
        <v>351</v>
      </c>
      <c r="AK13" s="260" t="s">
        <v>357</v>
      </c>
      <c r="AL13" s="260" t="s">
        <v>359</v>
      </c>
      <c r="AM13" s="163"/>
      <c r="AN13" s="225" t="str">
        <f t="shared" si="11"/>
        <v>상점의 내부 레이아웃 이미지</v>
      </c>
      <c r="AO13" s="261" t="s">
        <v>351</v>
      </c>
      <c r="AP13" s="261" t="s">
        <v>358</v>
      </c>
      <c r="AQ13" s="165" t="s">
        <v>360</v>
      </c>
      <c r="AR13" s="176"/>
    </row>
    <row r="14" ht="41.25" customHeight="1">
      <c r="A14" s="163"/>
      <c r="B14" s="172">
        <f t="shared" si="6"/>
        <v>7</v>
      </c>
      <c r="C14" s="172" t="s">
        <v>14</v>
      </c>
      <c r="D14" s="249" t="s">
        <v>11</v>
      </c>
      <c r="E14" s="250" t="s">
        <v>297</v>
      </c>
      <c r="F14" s="251" t="s">
        <v>298</v>
      </c>
      <c r="G14" s="252" t="s">
        <v>361</v>
      </c>
      <c r="H14" s="253" t="s">
        <v>362</v>
      </c>
      <c r="I14" s="254" t="s">
        <v>363</v>
      </c>
      <c r="J14" s="169" t="s">
        <v>162</v>
      </c>
      <c r="K14" s="255" t="s">
        <v>364</v>
      </c>
      <c r="L14" s="255"/>
      <c r="M14" s="255" t="s">
        <v>365</v>
      </c>
      <c r="N14" s="256">
        <f t="shared" si="7"/>
        <v>311</v>
      </c>
      <c r="O14" s="252" t="s">
        <v>366</v>
      </c>
      <c r="P14" s="172">
        <f t="shared" si="8"/>
        <v>18</v>
      </c>
      <c r="Q14" s="252"/>
      <c r="R14" s="263" t="s">
        <v>367</v>
      </c>
      <c r="S14" s="249">
        <f t="shared" si="9"/>
        <v>20</v>
      </c>
      <c r="T14" s="249" t="s">
        <v>69</v>
      </c>
      <c r="U14" s="255"/>
      <c r="V14" s="255"/>
      <c r="W14" s="257" t="s">
        <v>368</v>
      </c>
      <c r="X14" s="249" t="s">
        <v>67</v>
      </c>
      <c r="Y14" s="249" t="s">
        <v>67</v>
      </c>
      <c r="Z14" s="255"/>
      <c r="AA14" s="255"/>
      <c r="AB14" s="263" t="s">
        <v>369</v>
      </c>
      <c r="AC14" s="176"/>
      <c r="AD14" s="176"/>
      <c r="AE14" s="258"/>
      <c r="AF14" s="176"/>
      <c r="AG14" s="163"/>
      <c r="AH14" s="163"/>
      <c r="AI14" s="259" t="str">
        <f t="shared" si="10"/>
        <v>오브젝트' 생활잡화점의 전략 및 역할</v>
      </c>
      <c r="AJ14" s="175" t="s">
        <v>361</v>
      </c>
      <c r="AK14" s="264" t="s">
        <v>370</v>
      </c>
      <c r="AL14" s="264" t="s">
        <v>369</v>
      </c>
      <c r="AM14" s="163"/>
      <c r="AN14" s="225" t="str">
        <f t="shared" si="11"/>
        <v>오브젝트 매장의 전시와 팝업 스토어 이미지</v>
      </c>
      <c r="AO14" s="261" t="s">
        <v>361</v>
      </c>
      <c r="AP14" s="261" t="s">
        <v>368</v>
      </c>
      <c r="AQ14" s="165" t="s">
        <v>371</v>
      </c>
      <c r="AR14" s="176"/>
    </row>
    <row r="15" ht="41.25" customHeight="1">
      <c r="A15" s="163"/>
      <c r="B15" s="172">
        <f t="shared" si="6"/>
        <v>8</v>
      </c>
      <c r="C15" s="172" t="s">
        <v>14</v>
      </c>
      <c r="D15" s="249" t="s">
        <v>11</v>
      </c>
      <c r="E15" s="250" t="s">
        <v>297</v>
      </c>
      <c r="F15" s="251" t="s">
        <v>298</v>
      </c>
      <c r="G15" s="252" t="s">
        <v>372</v>
      </c>
      <c r="H15" s="253" t="s">
        <v>373</v>
      </c>
      <c r="I15" s="254" t="s">
        <v>374</v>
      </c>
      <c r="J15" s="169" t="s">
        <v>162</v>
      </c>
      <c r="K15" s="255" t="s">
        <v>375</v>
      </c>
      <c r="L15" s="255"/>
      <c r="M15" s="255" t="s">
        <v>376</v>
      </c>
      <c r="N15" s="256">
        <f t="shared" si="7"/>
        <v>829</v>
      </c>
      <c r="O15" s="252" t="s">
        <v>377</v>
      </c>
      <c r="P15" s="172">
        <f t="shared" si="8"/>
        <v>57</v>
      </c>
      <c r="Q15" s="252"/>
      <c r="R15" s="175" t="s">
        <v>378</v>
      </c>
      <c r="S15" s="249">
        <f t="shared" si="9"/>
        <v>47</v>
      </c>
      <c r="T15" s="249" t="s">
        <v>69</v>
      </c>
      <c r="U15" s="255"/>
      <c r="V15" s="255"/>
      <c r="W15" s="257" t="s">
        <v>379</v>
      </c>
      <c r="X15" s="249" t="s">
        <v>67</v>
      </c>
      <c r="Y15" s="249" t="s">
        <v>67</v>
      </c>
      <c r="Z15" s="255"/>
      <c r="AA15" s="255"/>
      <c r="AB15" s="175" t="s">
        <v>380</v>
      </c>
      <c r="AC15" s="176"/>
      <c r="AD15" s="176"/>
      <c r="AE15" s="258"/>
      <c r="AF15" s="176"/>
      <c r="AG15" s="163"/>
      <c r="AH15" s="163"/>
      <c r="AI15" s="259" t="str">
        <f t="shared" si="10"/>
        <v>남편과 아이의 티셔츠 만들기 활동, 아이의 감정과 남편의 이성적 판단, 아이의 자존감</v>
      </c>
      <c r="AJ15" s="175" t="s">
        <v>372</v>
      </c>
      <c r="AK15" s="260" t="s">
        <v>378</v>
      </c>
      <c r="AL15" s="260" t="s">
        <v>380</v>
      </c>
      <c r="AM15" s="163"/>
      <c r="AN15" s="225" t="str">
        <f t="shared" si="11"/>
        <v>아이와 아빠의 커스텀 옷과 신발 이미지</v>
      </c>
      <c r="AO15" s="261" t="s">
        <v>372</v>
      </c>
      <c r="AP15" s="261" t="s">
        <v>379</v>
      </c>
      <c r="AQ15" s="165" t="s">
        <v>381</v>
      </c>
      <c r="AR15" s="176"/>
    </row>
    <row r="16" ht="41.25" customHeight="1">
      <c r="A16" s="163"/>
      <c r="B16" s="172">
        <f t="shared" si="6"/>
        <v>9</v>
      </c>
      <c r="C16" s="172" t="s">
        <v>14</v>
      </c>
      <c r="D16" s="249" t="s">
        <v>11</v>
      </c>
      <c r="E16" s="250" t="s">
        <v>297</v>
      </c>
      <c r="F16" s="251" t="s">
        <v>298</v>
      </c>
      <c r="G16" s="252" t="s">
        <v>382</v>
      </c>
      <c r="H16" s="253" t="s">
        <v>383</v>
      </c>
      <c r="I16" s="254" t="s">
        <v>384</v>
      </c>
      <c r="J16" s="169" t="s">
        <v>162</v>
      </c>
      <c r="K16" s="255" t="s">
        <v>385</v>
      </c>
      <c r="L16" s="255"/>
      <c r="M16" s="255" t="s">
        <v>386</v>
      </c>
      <c r="N16" s="256">
        <f t="shared" si="7"/>
        <v>171</v>
      </c>
      <c r="O16" s="252" t="s">
        <v>387</v>
      </c>
      <c r="P16" s="172">
        <f t="shared" si="8"/>
        <v>26</v>
      </c>
      <c r="Q16" s="252"/>
      <c r="R16" s="175" t="s">
        <v>388</v>
      </c>
      <c r="S16" s="249">
        <f t="shared" si="9"/>
        <v>36</v>
      </c>
      <c r="T16" s="249" t="s">
        <v>68</v>
      </c>
      <c r="U16" s="255"/>
      <c r="V16" s="255" t="s">
        <v>389</v>
      </c>
      <c r="W16" s="257" t="s">
        <v>390</v>
      </c>
      <c r="X16" s="249" t="s">
        <v>69</v>
      </c>
      <c r="Y16" s="249" t="s">
        <v>69</v>
      </c>
      <c r="Z16" s="255"/>
      <c r="AA16" s="255"/>
      <c r="AB16" s="175" t="s">
        <v>391</v>
      </c>
      <c r="AC16" s="176"/>
      <c r="AD16" s="176"/>
      <c r="AE16" s="258"/>
      <c r="AF16" s="176"/>
      <c r="AG16" s="163"/>
      <c r="AH16" s="163"/>
      <c r="AI16" s="259" t="str">
        <f t="shared" si="10"/>
        <v>넷플릭스 오징어게임과 이상한 변호사 우영우의 내용 공급 방식 차이</v>
      </c>
      <c r="AJ16" s="175" t="s">
        <v>382</v>
      </c>
      <c r="AK16" s="260" t="s">
        <v>392</v>
      </c>
      <c r="AL16" s="260" t="s">
        <v>391</v>
      </c>
      <c r="AM16" s="163"/>
      <c r="AN16" s="225" t="str">
        <f t="shared" si="11"/>
        <v>넷플릭스 콘텐츠 공급 방식 비교</v>
      </c>
      <c r="AO16" s="261" t="s">
        <v>382</v>
      </c>
      <c r="AP16" s="261" t="s">
        <v>390</v>
      </c>
      <c r="AQ16" s="165" t="s">
        <v>393</v>
      </c>
      <c r="AR16" s="176"/>
    </row>
    <row r="17" ht="41.25" customHeight="1">
      <c r="A17" s="163"/>
      <c r="B17" s="172">
        <f t="shared" si="6"/>
        <v>10</v>
      </c>
      <c r="C17" s="172" t="s">
        <v>14</v>
      </c>
      <c r="D17" s="249" t="s">
        <v>11</v>
      </c>
      <c r="E17" s="250" t="s">
        <v>297</v>
      </c>
      <c r="F17" s="251" t="s">
        <v>298</v>
      </c>
      <c r="G17" s="252" t="s">
        <v>394</v>
      </c>
      <c r="H17" s="253" t="s">
        <v>395</v>
      </c>
      <c r="I17" s="254" t="s">
        <v>396</v>
      </c>
      <c r="J17" s="169" t="s">
        <v>162</v>
      </c>
      <c r="K17" s="255" t="s">
        <v>397</v>
      </c>
      <c r="L17" s="255"/>
      <c r="M17" s="255" t="s">
        <v>398</v>
      </c>
      <c r="N17" s="256">
        <f t="shared" si="7"/>
        <v>1488</v>
      </c>
      <c r="O17" s="252" t="s">
        <v>399</v>
      </c>
      <c r="P17" s="172">
        <f t="shared" si="8"/>
        <v>6</v>
      </c>
      <c r="Q17" s="252"/>
      <c r="R17" s="175" t="s">
        <v>400</v>
      </c>
      <c r="S17" s="249">
        <f t="shared" si="9"/>
        <v>34</v>
      </c>
      <c r="T17" s="249" t="s">
        <v>69</v>
      </c>
      <c r="U17" s="255"/>
      <c r="V17" s="255"/>
      <c r="W17" s="257" t="s">
        <v>401</v>
      </c>
      <c r="X17" s="249" t="s">
        <v>67</v>
      </c>
      <c r="Y17" s="249" t="s">
        <v>67</v>
      </c>
      <c r="Z17" s="255"/>
      <c r="AA17" s="255"/>
      <c r="AB17" s="175" t="s">
        <v>402</v>
      </c>
      <c r="AC17" s="176"/>
      <c r="AD17" s="176"/>
      <c r="AE17" s="258"/>
      <c r="AF17" s="176"/>
      <c r="AG17" s="163"/>
      <c r="AH17" s="163"/>
      <c r="AI17" s="259" t="str">
        <f t="shared" si="10"/>
        <v>임차인의 업무확장, 임대료 인상과 이전, 임대인의 경험과 조언</v>
      </c>
      <c r="AJ17" s="175" t="s">
        <v>394</v>
      </c>
      <c r="AK17" s="260" t="s">
        <v>400</v>
      </c>
      <c r="AL17" s="260" t="s">
        <v>402</v>
      </c>
      <c r="AM17" s="163"/>
      <c r="AN17" s="225" t="str">
        <f t="shared" si="11"/>
        <v>모 김밥집의 이전 전후 사진</v>
      </c>
      <c r="AO17" s="261" t="s">
        <v>394</v>
      </c>
      <c r="AP17" s="261" t="s">
        <v>401</v>
      </c>
      <c r="AQ17" s="165" t="s">
        <v>403</v>
      </c>
      <c r="AR17" s="176"/>
    </row>
    <row r="18" ht="41.25" customHeight="1">
      <c r="A18" s="163"/>
      <c r="B18" s="172">
        <f t="shared" si="6"/>
        <v>11</v>
      </c>
      <c r="C18" s="172" t="s">
        <v>14</v>
      </c>
      <c r="D18" s="249" t="s">
        <v>11</v>
      </c>
      <c r="E18" s="250" t="s">
        <v>297</v>
      </c>
      <c r="F18" s="251" t="s">
        <v>235</v>
      </c>
      <c r="G18" s="252" t="s">
        <v>404</v>
      </c>
      <c r="H18" s="253" t="s">
        <v>405</v>
      </c>
      <c r="I18" s="254" t="s">
        <v>406</v>
      </c>
      <c r="J18" s="169" t="s">
        <v>162</v>
      </c>
      <c r="K18" s="255" t="s">
        <v>407</v>
      </c>
      <c r="L18" s="255"/>
      <c r="M18" s="255" t="s">
        <v>408</v>
      </c>
      <c r="N18" s="256">
        <f t="shared" si="7"/>
        <v>806</v>
      </c>
      <c r="O18" s="252" t="s">
        <v>409</v>
      </c>
      <c r="P18" s="172">
        <f t="shared" si="8"/>
        <v>15</v>
      </c>
      <c r="Q18" s="252"/>
      <c r="R18" s="175" t="s">
        <v>410</v>
      </c>
      <c r="S18" s="249">
        <f t="shared" si="9"/>
        <v>27</v>
      </c>
      <c r="T18" s="249" t="s">
        <v>69</v>
      </c>
      <c r="U18" s="255"/>
      <c r="V18" s="255"/>
      <c r="W18" s="257" t="s">
        <v>411</v>
      </c>
      <c r="X18" s="249" t="s">
        <v>69</v>
      </c>
      <c r="Y18" s="249" t="s">
        <v>69</v>
      </c>
      <c r="Z18" s="255"/>
      <c r="AA18" s="255"/>
      <c r="AB18" s="175" t="s">
        <v>412</v>
      </c>
      <c r="AC18" s="176"/>
      <c r="AD18" s="176"/>
      <c r="AE18" s="258"/>
      <c r="AF18" s="176"/>
      <c r="AG18" s="163"/>
      <c r="AH18" s="163"/>
      <c r="AI18" s="259" t="str">
        <f t="shared" si="10"/>
        <v>조선 시대 고량주 소비와 생산, 현대 고량주 상태</v>
      </c>
      <c r="AJ18" s="175" t="s">
        <v>404</v>
      </c>
      <c r="AK18" s="260" t="s">
        <v>410</v>
      </c>
      <c r="AL18" s="260" t="s">
        <v>412</v>
      </c>
      <c r="AM18" s="163"/>
      <c r="AN18" s="225" t="str">
        <f t="shared" si="11"/>
        <v>고량주의 역사와 상황 나타냄</v>
      </c>
      <c r="AO18" s="261" t="s">
        <v>404</v>
      </c>
      <c r="AP18" s="261" t="s">
        <v>411</v>
      </c>
      <c r="AQ18" s="165" t="s">
        <v>413</v>
      </c>
      <c r="AR18" s="176"/>
    </row>
    <row r="19" ht="41.25" customHeight="1">
      <c r="A19" s="163"/>
      <c r="B19" s="172">
        <f t="shared" si="6"/>
        <v>12</v>
      </c>
      <c r="C19" s="172" t="s">
        <v>14</v>
      </c>
      <c r="D19" s="249" t="s">
        <v>11</v>
      </c>
      <c r="E19" s="250" t="s">
        <v>297</v>
      </c>
      <c r="F19" s="251" t="s">
        <v>158</v>
      </c>
      <c r="G19" s="252" t="s">
        <v>414</v>
      </c>
      <c r="H19" s="253" t="s">
        <v>415</v>
      </c>
      <c r="I19" s="254" t="s">
        <v>416</v>
      </c>
      <c r="J19" s="169" t="s">
        <v>162</v>
      </c>
      <c r="K19" s="255" t="s">
        <v>417</v>
      </c>
      <c r="L19" s="255"/>
      <c r="M19" s="255" t="s">
        <v>418</v>
      </c>
      <c r="N19" s="256">
        <f t="shared" si="7"/>
        <v>647</v>
      </c>
      <c r="O19" s="252" t="s">
        <v>419</v>
      </c>
      <c r="P19" s="172">
        <f t="shared" si="8"/>
        <v>8</v>
      </c>
      <c r="Q19" s="252"/>
      <c r="R19" s="175" t="s">
        <v>420</v>
      </c>
      <c r="S19" s="249">
        <f t="shared" si="9"/>
        <v>45</v>
      </c>
      <c r="T19" s="249" t="s">
        <v>69</v>
      </c>
      <c r="U19" s="255"/>
      <c r="V19" s="255"/>
      <c r="W19" s="257" t="s">
        <v>421</v>
      </c>
      <c r="X19" s="249" t="s">
        <v>67</v>
      </c>
      <c r="Y19" s="249" t="s">
        <v>67</v>
      </c>
      <c r="Z19" s="255"/>
      <c r="AA19" s="255"/>
      <c r="AB19" s="175" t="s">
        <v>422</v>
      </c>
      <c r="AC19" s="176"/>
      <c r="AD19" s="176"/>
      <c r="AE19" s="258"/>
      <c r="AF19" s="176"/>
      <c r="AG19" s="163"/>
      <c r="AH19" s="163"/>
      <c r="AI19" s="259" t="str">
        <f t="shared" si="10"/>
        <v>조선시대 도로관리 소홀, 왕의 행차 때문에 도로 정비, 무허가 가옥 및 논밭 철거</v>
      </c>
      <c r="AJ19" s="175" t="s">
        <v>414</v>
      </c>
      <c r="AK19" s="260" t="s">
        <v>420</v>
      </c>
      <c r="AL19" s="260" t="s">
        <v>422</v>
      </c>
      <c r="AM19" s="163"/>
      <c r="AN19" s="225" t="str">
        <f t="shared" si="11"/>
        <v>조선 후기의 왕의 행차길 풍경</v>
      </c>
      <c r="AO19" s="261" t="s">
        <v>414</v>
      </c>
      <c r="AP19" s="261" t="s">
        <v>421</v>
      </c>
      <c r="AQ19" s="165" t="s">
        <v>423</v>
      </c>
      <c r="AR19" s="176"/>
    </row>
    <row r="20" ht="41.25" customHeight="1">
      <c r="A20" s="163"/>
      <c r="B20" s="172">
        <f t="shared" si="6"/>
        <v>13</v>
      </c>
      <c r="C20" s="172" t="s">
        <v>14</v>
      </c>
      <c r="D20" s="249" t="s">
        <v>11</v>
      </c>
      <c r="E20" s="250" t="s">
        <v>297</v>
      </c>
      <c r="F20" s="251" t="s">
        <v>158</v>
      </c>
      <c r="G20" s="252" t="s">
        <v>424</v>
      </c>
      <c r="H20" s="253" t="s">
        <v>425</v>
      </c>
      <c r="I20" s="254" t="s">
        <v>426</v>
      </c>
      <c r="J20" s="169" t="s">
        <v>297</v>
      </c>
      <c r="K20" s="255" t="s">
        <v>302</v>
      </c>
      <c r="L20" s="255"/>
      <c r="M20" s="255" t="s">
        <v>427</v>
      </c>
      <c r="N20" s="256">
        <f t="shared" si="7"/>
        <v>382</v>
      </c>
      <c r="O20" s="252" t="s">
        <v>428</v>
      </c>
      <c r="P20" s="172">
        <f t="shared" si="8"/>
        <v>17</v>
      </c>
      <c r="Q20" s="252"/>
      <c r="R20" s="175" t="s">
        <v>429</v>
      </c>
      <c r="S20" s="249">
        <f t="shared" si="9"/>
        <v>20</v>
      </c>
      <c r="T20" s="249" t="s">
        <v>69</v>
      </c>
      <c r="U20" s="255"/>
      <c r="V20" s="255"/>
      <c r="W20" s="257" t="s">
        <v>430</v>
      </c>
      <c r="X20" s="249" t="s">
        <v>69</v>
      </c>
      <c r="Y20" s="249" t="s">
        <v>69</v>
      </c>
      <c r="Z20" s="255"/>
      <c r="AA20" s="255" t="s">
        <v>431</v>
      </c>
      <c r="AB20" s="175" t="s">
        <v>432</v>
      </c>
      <c r="AC20" s="176"/>
      <c r="AD20" s="176"/>
      <c r="AE20" s="258"/>
      <c r="AF20" s="176"/>
      <c r="AG20" s="163"/>
      <c r="AH20" s="163"/>
      <c r="AI20" s="259" t="str">
        <f t="shared" si="10"/>
        <v>전기력선과 자기력선의 공통점, 차이점</v>
      </c>
      <c r="AJ20" s="175" t="s">
        <v>424</v>
      </c>
      <c r="AK20" s="260" t="s">
        <v>429</v>
      </c>
      <c r="AL20" s="260" t="s">
        <v>432</v>
      </c>
      <c r="AM20" s="163"/>
      <c r="AN20" s="225" t="str">
        <f t="shared" si="11"/>
        <v>전기력선과 자기력선의 개념도식</v>
      </c>
      <c r="AO20" s="261" t="s">
        <v>424</v>
      </c>
      <c r="AP20" s="261" t="s">
        <v>430</v>
      </c>
      <c r="AQ20" s="165" t="s">
        <v>433</v>
      </c>
      <c r="AR20" s="176"/>
    </row>
    <row r="21" ht="41.25" customHeight="1">
      <c r="A21" s="163"/>
      <c r="B21" s="172">
        <f t="shared" si="6"/>
        <v>14</v>
      </c>
      <c r="C21" s="172" t="s">
        <v>14</v>
      </c>
      <c r="D21" s="249" t="s">
        <v>11</v>
      </c>
      <c r="E21" s="250" t="s">
        <v>297</v>
      </c>
      <c r="F21" s="251" t="s">
        <v>298</v>
      </c>
      <c r="G21" s="252" t="s">
        <v>434</v>
      </c>
      <c r="H21" s="253" t="s">
        <v>435</v>
      </c>
      <c r="I21" s="254" t="s">
        <v>436</v>
      </c>
      <c r="J21" s="169" t="s">
        <v>162</v>
      </c>
      <c r="K21" s="255" t="s">
        <v>437</v>
      </c>
      <c r="L21" s="255"/>
      <c r="M21" s="255" t="s">
        <v>438</v>
      </c>
      <c r="N21" s="256">
        <f t="shared" si="7"/>
        <v>352</v>
      </c>
      <c r="O21" s="252" t="s">
        <v>439</v>
      </c>
      <c r="P21" s="172">
        <f t="shared" si="8"/>
        <v>31</v>
      </c>
      <c r="Q21" s="252"/>
      <c r="R21" s="175" t="s">
        <v>440</v>
      </c>
      <c r="S21" s="249">
        <f t="shared" si="9"/>
        <v>32</v>
      </c>
      <c r="T21" s="249" t="s">
        <v>69</v>
      </c>
      <c r="U21" s="255"/>
      <c r="V21" s="255"/>
      <c r="W21" s="257" t="s">
        <v>441</v>
      </c>
      <c r="X21" s="249" t="s">
        <v>69</v>
      </c>
      <c r="Y21" s="249" t="s">
        <v>69</v>
      </c>
      <c r="Z21" s="255"/>
      <c r="AA21" s="255"/>
      <c r="AB21" s="175" t="s">
        <v>442</v>
      </c>
      <c r="AC21" s="176"/>
      <c r="AD21" s="176"/>
      <c r="AE21" s="258"/>
      <c r="AF21" s="176"/>
      <c r="AG21" s="163"/>
      <c r="AH21" s="163"/>
      <c r="AI21" s="259" t="str">
        <f t="shared" si="10"/>
        <v>개구장애, 외측익돌근, 통증, 증상, 설골근, 활성화 방법</v>
      </c>
      <c r="AJ21" s="175" t="s">
        <v>434</v>
      </c>
      <c r="AK21" s="260" t="s">
        <v>440</v>
      </c>
      <c r="AL21" s="260" t="s">
        <v>442</v>
      </c>
      <c r="AM21" s="163"/>
      <c r="AN21" s="225" t="str">
        <f t="shared" si="11"/>
        <v>발음 연습 그림</v>
      </c>
      <c r="AO21" s="261" t="s">
        <v>434</v>
      </c>
      <c r="AP21" s="261" t="s">
        <v>441</v>
      </c>
      <c r="AQ21" s="165" t="s">
        <v>443</v>
      </c>
      <c r="AR21" s="176"/>
    </row>
    <row r="22" ht="41.25" customHeight="1">
      <c r="A22" s="163"/>
      <c r="B22" s="172">
        <f t="shared" si="6"/>
        <v>15</v>
      </c>
      <c r="C22" s="172" t="s">
        <v>14</v>
      </c>
      <c r="D22" s="249" t="s">
        <v>11</v>
      </c>
      <c r="E22" s="250" t="s">
        <v>297</v>
      </c>
      <c r="F22" s="251" t="s">
        <v>298</v>
      </c>
      <c r="G22" s="256" t="s">
        <v>444</v>
      </c>
      <c r="H22" s="253" t="s">
        <v>445</v>
      </c>
      <c r="I22" s="254" t="s">
        <v>446</v>
      </c>
      <c r="J22" s="169" t="s">
        <v>162</v>
      </c>
      <c r="K22" s="255" t="s">
        <v>447</v>
      </c>
      <c r="L22" s="255"/>
      <c r="M22" s="255" t="s">
        <v>448</v>
      </c>
      <c r="N22" s="256">
        <f t="shared" si="7"/>
        <v>662</v>
      </c>
      <c r="O22" s="252" t="s">
        <v>449</v>
      </c>
      <c r="P22" s="172">
        <f t="shared" si="8"/>
        <v>17</v>
      </c>
      <c r="Q22" s="252"/>
      <c r="R22" s="175" t="s">
        <v>450</v>
      </c>
      <c r="S22" s="249">
        <f t="shared" si="9"/>
        <v>21</v>
      </c>
      <c r="T22" s="249" t="s">
        <v>69</v>
      </c>
      <c r="U22" s="255"/>
      <c r="V22" s="255"/>
      <c r="W22" s="257" t="s">
        <v>451</v>
      </c>
      <c r="X22" s="249" t="s">
        <v>69</v>
      </c>
      <c r="Y22" s="249" t="s">
        <v>69</v>
      </c>
      <c r="Z22" s="255"/>
      <c r="AA22" s="255"/>
      <c r="AB22" s="175" t="s">
        <v>452</v>
      </c>
      <c r="AC22" s="176"/>
      <c r="AD22" s="176"/>
      <c r="AE22" s="258"/>
      <c r="AF22" s="176"/>
      <c r="AG22" s="163"/>
      <c r="AH22" s="163"/>
      <c r="AI22" s="259" t="str">
        <f t="shared" si="10"/>
        <v>인도-네팔의 강한 종속성과 관계 복잡성</v>
      </c>
      <c r="AJ22" s="175" t="s">
        <v>444</v>
      </c>
      <c r="AK22" s="260" t="s">
        <v>450</v>
      </c>
      <c r="AL22" s="260" t="s">
        <v>452</v>
      </c>
      <c r="AM22" s="163"/>
      <c r="AN22" s="225" t="str">
        <f t="shared" si="11"/>
        <v>인도가 네팔의 생존을 지배하는 사실</v>
      </c>
      <c r="AO22" s="261" t="s">
        <v>444</v>
      </c>
      <c r="AP22" s="261" t="s">
        <v>451</v>
      </c>
      <c r="AQ22" s="165" t="s">
        <v>453</v>
      </c>
      <c r="AR22" s="176"/>
    </row>
    <row r="23" ht="41.25" customHeight="1">
      <c r="A23" s="163"/>
      <c r="B23" s="172">
        <f t="shared" si="6"/>
        <v>16</v>
      </c>
      <c r="C23" s="172" t="s">
        <v>14</v>
      </c>
      <c r="D23" s="249" t="s">
        <v>11</v>
      </c>
      <c r="E23" s="250" t="s">
        <v>297</v>
      </c>
      <c r="F23" s="251" t="s">
        <v>158</v>
      </c>
      <c r="G23" s="252" t="s">
        <v>454</v>
      </c>
      <c r="H23" s="253" t="s">
        <v>455</v>
      </c>
      <c r="I23" s="254" t="s">
        <v>456</v>
      </c>
      <c r="J23" s="169" t="s">
        <v>162</v>
      </c>
      <c r="K23" s="255" t="s">
        <v>457</v>
      </c>
      <c r="L23" s="255"/>
      <c r="M23" s="255" t="s">
        <v>458</v>
      </c>
      <c r="N23" s="256">
        <f t="shared" si="7"/>
        <v>70</v>
      </c>
      <c r="O23" s="252" t="s">
        <v>459</v>
      </c>
      <c r="P23" s="172">
        <f t="shared" si="8"/>
        <v>20</v>
      </c>
      <c r="Q23" s="252"/>
      <c r="R23" s="175" t="s">
        <v>460</v>
      </c>
      <c r="S23" s="249">
        <f t="shared" si="9"/>
        <v>43</v>
      </c>
      <c r="T23" s="249" t="s">
        <v>70</v>
      </c>
      <c r="U23" s="255"/>
      <c r="V23" s="255"/>
      <c r="W23" s="257" t="s">
        <v>461</v>
      </c>
      <c r="X23" s="249" t="s">
        <v>69</v>
      </c>
      <c r="Y23" s="249" t="s">
        <v>69</v>
      </c>
      <c r="Z23" s="255"/>
      <c r="AA23" s="255"/>
      <c r="AB23" s="175" t="s">
        <v>462</v>
      </c>
      <c r="AC23" s="176"/>
      <c r="AD23" s="176"/>
      <c r="AE23" s="258"/>
      <c r="AF23" s="176"/>
      <c r="AG23" s="163"/>
      <c r="AH23" s="163"/>
      <c r="AI23" s="259" t="str">
        <f t="shared" si="10"/>
        <v>오팔 호튼, 친구 유괴, 몸 숨김, 그림, 1985년, 앤 버지스 사진 제공.</v>
      </c>
      <c r="AJ23" s="175" t="s">
        <v>454</v>
      </c>
      <c r="AK23" s="260" t="s">
        <v>460</v>
      </c>
      <c r="AL23" s="260" t="s">
        <v>462</v>
      </c>
      <c r="AM23" s="163"/>
      <c r="AN23" s="225" t="str">
        <f t="shared" si="11"/>
        <v>오팔 호튼의 친구 유괴 장면 그림</v>
      </c>
      <c r="AO23" s="261" t="s">
        <v>454</v>
      </c>
      <c r="AP23" s="261" t="s">
        <v>461</v>
      </c>
      <c r="AQ23" s="165" t="s">
        <v>463</v>
      </c>
      <c r="AR23" s="176"/>
    </row>
    <row r="24" ht="41.25" customHeight="1">
      <c r="A24" s="163"/>
      <c r="B24" s="172">
        <f t="shared" si="6"/>
        <v>17</v>
      </c>
      <c r="C24" s="172" t="s">
        <v>14</v>
      </c>
      <c r="D24" s="249" t="s">
        <v>11</v>
      </c>
      <c r="E24" s="250" t="s">
        <v>297</v>
      </c>
      <c r="F24" s="251" t="s">
        <v>298</v>
      </c>
      <c r="G24" s="252" t="s">
        <v>464</v>
      </c>
      <c r="H24" s="253" t="s">
        <v>465</v>
      </c>
      <c r="I24" s="254" t="s">
        <v>466</v>
      </c>
      <c r="J24" s="169" t="s">
        <v>162</v>
      </c>
      <c r="K24" s="255" t="s">
        <v>467</v>
      </c>
      <c r="L24" s="255"/>
      <c r="M24" s="255" t="s">
        <v>468</v>
      </c>
      <c r="N24" s="256">
        <f t="shared" si="7"/>
        <v>709</v>
      </c>
      <c r="O24" s="252" t="s">
        <v>469</v>
      </c>
      <c r="P24" s="172">
        <f t="shared" si="8"/>
        <v>24</v>
      </c>
      <c r="Q24" s="252"/>
      <c r="R24" s="175" t="s">
        <v>470</v>
      </c>
      <c r="S24" s="249">
        <f t="shared" si="9"/>
        <v>38</v>
      </c>
      <c r="T24" s="249" t="s">
        <v>69</v>
      </c>
      <c r="U24" s="255"/>
      <c r="V24" s="255"/>
      <c r="W24" s="257" t="s">
        <v>471</v>
      </c>
      <c r="X24" s="249" t="s">
        <v>68</v>
      </c>
      <c r="Y24" s="249" t="s">
        <v>68</v>
      </c>
      <c r="Z24" s="255"/>
      <c r="AA24" s="255"/>
      <c r="AB24" s="175" t="s">
        <v>472</v>
      </c>
      <c r="AC24" s="176"/>
      <c r="AD24" s="176"/>
      <c r="AE24" s="258"/>
      <c r="AF24" s="176"/>
      <c r="AG24" s="163"/>
      <c r="AH24" s="163"/>
      <c r="AI24" s="259" t="str">
        <f t="shared" si="10"/>
        <v>베타 매장 제품 발굴방식, 고객 행동 분석, 고객 관심도 데이터 제공</v>
      </c>
      <c r="AJ24" s="175" t="s">
        <v>464</v>
      </c>
      <c r="AK24" s="260" t="s">
        <v>470</v>
      </c>
      <c r="AL24" s="260" t="s">
        <v>472</v>
      </c>
      <c r="AM24" s="163"/>
      <c r="AN24" s="225" t="str">
        <f t="shared" si="11"/>
        <v>베타 유라쿠초점 특별룸 표현</v>
      </c>
      <c r="AO24" s="261" t="s">
        <v>464</v>
      </c>
      <c r="AP24" s="261" t="s">
        <v>471</v>
      </c>
      <c r="AQ24" s="165" t="s">
        <v>473</v>
      </c>
      <c r="AR24" s="176"/>
    </row>
    <row r="25" ht="41.25" customHeight="1">
      <c r="A25" s="163"/>
      <c r="B25" s="172">
        <f t="shared" si="6"/>
        <v>18</v>
      </c>
      <c r="C25" s="172" t="s">
        <v>14</v>
      </c>
      <c r="D25" s="249" t="s">
        <v>11</v>
      </c>
      <c r="E25" s="250" t="s">
        <v>297</v>
      </c>
      <c r="F25" s="251" t="s">
        <v>298</v>
      </c>
      <c r="G25" s="252" t="s">
        <v>474</v>
      </c>
      <c r="H25" s="253" t="s">
        <v>475</v>
      </c>
      <c r="I25" s="254" t="s">
        <v>476</v>
      </c>
      <c r="J25" s="169" t="s">
        <v>162</v>
      </c>
      <c r="K25" s="255" t="s">
        <v>477</v>
      </c>
      <c r="L25" s="255"/>
      <c r="M25" s="255" t="s">
        <v>478</v>
      </c>
      <c r="N25" s="256">
        <f t="shared" si="7"/>
        <v>396</v>
      </c>
      <c r="O25" s="256" t="s">
        <v>479</v>
      </c>
      <c r="P25" s="172">
        <f t="shared" si="8"/>
        <v>27</v>
      </c>
      <c r="Q25" s="252"/>
      <c r="R25" s="175" t="s">
        <v>480</v>
      </c>
      <c r="S25" s="249">
        <f t="shared" si="9"/>
        <v>33</v>
      </c>
      <c r="T25" s="249" t="s">
        <v>69</v>
      </c>
      <c r="U25" s="255"/>
      <c r="V25" s="255"/>
      <c r="W25" s="257" t="s">
        <v>481</v>
      </c>
      <c r="X25" s="249" t="s">
        <v>68</v>
      </c>
      <c r="Y25" s="249" t="s">
        <v>69</v>
      </c>
      <c r="Z25" s="255" t="s">
        <v>482</v>
      </c>
      <c r="AA25" s="255"/>
      <c r="AB25" s="175" t="s">
        <v>483</v>
      </c>
      <c r="AC25" s="176"/>
      <c r="AD25" s="176"/>
      <c r="AE25" s="258"/>
      <c r="AF25" s="176"/>
      <c r="AG25" s="163"/>
      <c r="AH25" s="163"/>
      <c r="AI25" s="259" t="str">
        <f t="shared" si="10"/>
        <v>노모포비아 증후군, 스마트폰 의존 현대인, 성인 청소년 포함</v>
      </c>
      <c r="AJ25" s="175" t="s">
        <v>474</v>
      </c>
      <c r="AK25" s="260" t="s">
        <v>480</v>
      </c>
      <c r="AL25" s="260" t="s">
        <v>483</v>
      </c>
      <c r="AM25" s="163"/>
      <c r="AN25" s="225" t="str">
        <f t="shared" si="11"/>
        <v>노모포비아 현상을 겪는 사람들</v>
      </c>
      <c r="AO25" s="261" t="s">
        <v>474</v>
      </c>
      <c r="AP25" s="261" t="s">
        <v>481</v>
      </c>
      <c r="AQ25" s="165" t="s">
        <v>484</v>
      </c>
      <c r="AR25" s="176"/>
    </row>
    <row r="26" ht="41.25" customHeight="1">
      <c r="A26" s="163"/>
      <c r="B26" s="172">
        <f t="shared" si="6"/>
        <v>19</v>
      </c>
      <c r="C26" s="172" t="s">
        <v>14</v>
      </c>
      <c r="D26" s="249" t="s">
        <v>11</v>
      </c>
      <c r="E26" s="250" t="s">
        <v>297</v>
      </c>
      <c r="F26" s="251" t="s">
        <v>298</v>
      </c>
      <c r="G26" s="252" t="s">
        <v>485</v>
      </c>
      <c r="H26" s="253" t="s">
        <v>486</v>
      </c>
      <c r="I26" s="254" t="s">
        <v>487</v>
      </c>
      <c r="J26" s="169" t="s">
        <v>162</v>
      </c>
      <c r="K26" s="255" t="s">
        <v>488</v>
      </c>
      <c r="L26" s="255"/>
      <c r="M26" s="255" t="s">
        <v>489</v>
      </c>
      <c r="N26" s="256">
        <f t="shared" si="7"/>
        <v>770</v>
      </c>
      <c r="O26" s="252" t="s">
        <v>490</v>
      </c>
      <c r="P26" s="172">
        <f t="shared" si="8"/>
        <v>23</v>
      </c>
      <c r="Q26" s="252"/>
      <c r="R26" s="175" t="s">
        <v>491</v>
      </c>
      <c r="S26" s="249">
        <f t="shared" si="9"/>
        <v>12</v>
      </c>
      <c r="T26" s="249" t="s">
        <v>67</v>
      </c>
      <c r="U26" s="255"/>
      <c r="V26" s="255"/>
      <c r="W26" s="257" t="s">
        <v>492</v>
      </c>
      <c r="X26" s="249" t="s">
        <v>68</v>
      </c>
      <c r="Y26" s="249" t="s">
        <v>69</v>
      </c>
      <c r="Z26" s="255"/>
      <c r="AA26" s="255"/>
      <c r="AB26" s="175" t="s">
        <v>493</v>
      </c>
      <c r="AC26" s="176"/>
      <c r="AD26" s="176"/>
      <c r="AE26" s="258"/>
      <c r="AF26" s="176"/>
      <c r="AG26" s="163"/>
      <c r="AH26" s="163"/>
      <c r="AI26" s="259" t="str">
        <f t="shared" si="10"/>
        <v>꽃창포 뿌리 나눔 작업</v>
      </c>
      <c r="AJ26" s="175" t="s">
        <v>485</v>
      </c>
      <c r="AK26" s="260" t="s">
        <v>491</v>
      </c>
      <c r="AL26" s="260" t="s">
        <v>493</v>
      </c>
      <c r="AM26" s="163"/>
      <c r="AN26" s="225" t="str">
        <f t="shared" si="11"/>
        <v>꽃창포의 뿌리 나눔 작업 사진</v>
      </c>
      <c r="AO26" s="261" t="s">
        <v>485</v>
      </c>
      <c r="AP26" s="261" t="s">
        <v>492</v>
      </c>
      <c r="AQ26" s="165" t="s">
        <v>494</v>
      </c>
      <c r="AR26" s="176"/>
    </row>
    <row r="27" ht="41.25" customHeight="1">
      <c r="A27" s="163"/>
      <c r="B27" s="172">
        <f t="shared" si="6"/>
        <v>20</v>
      </c>
      <c r="C27" s="172" t="s">
        <v>14</v>
      </c>
      <c r="D27" s="249" t="s">
        <v>11</v>
      </c>
      <c r="E27" s="250" t="s">
        <v>297</v>
      </c>
      <c r="F27" s="251" t="s">
        <v>158</v>
      </c>
      <c r="G27" s="252" t="s">
        <v>495</v>
      </c>
      <c r="H27" s="253" t="s">
        <v>496</v>
      </c>
      <c r="I27" s="254" t="s">
        <v>497</v>
      </c>
      <c r="J27" s="169" t="s">
        <v>162</v>
      </c>
      <c r="K27" s="255" t="s">
        <v>498</v>
      </c>
      <c r="L27" s="255"/>
      <c r="M27" s="255" t="s">
        <v>499</v>
      </c>
      <c r="N27" s="256">
        <f t="shared" si="7"/>
        <v>1146</v>
      </c>
      <c r="O27" s="252" t="s">
        <v>500</v>
      </c>
      <c r="P27" s="172">
        <f t="shared" si="8"/>
        <v>16</v>
      </c>
      <c r="Q27" s="252"/>
      <c r="R27" s="175" t="s">
        <v>501</v>
      </c>
      <c r="S27" s="249">
        <f t="shared" si="9"/>
        <v>37</v>
      </c>
      <c r="T27" s="249" t="s">
        <v>69</v>
      </c>
      <c r="U27" s="255"/>
      <c r="V27" s="255"/>
      <c r="W27" s="257" t="s">
        <v>502</v>
      </c>
      <c r="X27" s="249" t="s">
        <v>67</v>
      </c>
      <c r="Y27" s="249" t="s">
        <v>67</v>
      </c>
      <c r="Z27" s="255"/>
      <c r="AA27" s="255"/>
      <c r="AB27" s="175" t="s">
        <v>503</v>
      </c>
      <c r="AC27" s="176"/>
      <c r="AD27" s="176"/>
      <c r="AE27" s="258"/>
      <c r="AF27" s="176"/>
      <c r="AG27" s="163"/>
      <c r="AH27" s="163"/>
      <c r="AI27" s="259" t="str">
        <f t="shared" si="10"/>
        <v>이토 히로부미의 죽음, 일본인 간수들의 안중근 지지, 안중근의 서예</v>
      </c>
      <c r="AJ27" s="175" t="s">
        <v>495</v>
      </c>
      <c r="AK27" s="260" t="s">
        <v>501</v>
      </c>
      <c r="AL27" s="260" t="s">
        <v>503</v>
      </c>
      <c r="AM27" s="163"/>
      <c r="AN27" s="225" t="str">
        <f t="shared" si="11"/>
        <v>이토 히로부미 사망 일러스트</v>
      </c>
      <c r="AO27" s="261" t="s">
        <v>495</v>
      </c>
      <c r="AP27" s="261" t="s">
        <v>502</v>
      </c>
      <c r="AQ27" s="165" t="s">
        <v>504</v>
      </c>
      <c r="AR27" s="176"/>
    </row>
    <row r="28" ht="41.25" customHeight="1">
      <c r="A28" s="163"/>
      <c r="B28" s="172">
        <f t="shared" si="6"/>
        <v>21</v>
      </c>
      <c r="C28" s="172" t="s">
        <v>14</v>
      </c>
      <c r="D28" s="249" t="s">
        <v>11</v>
      </c>
      <c r="E28" s="250" t="s">
        <v>297</v>
      </c>
      <c r="F28" s="251" t="s">
        <v>298</v>
      </c>
      <c r="G28" s="252" t="s">
        <v>505</v>
      </c>
      <c r="H28" s="253" t="s">
        <v>506</v>
      </c>
      <c r="I28" s="254" t="s">
        <v>497</v>
      </c>
      <c r="J28" s="169" t="s">
        <v>162</v>
      </c>
      <c r="K28" s="255" t="s">
        <v>507</v>
      </c>
      <c r="L28" s="255"/>
      <c r="M28" s="255" t="s">
        <v>508</v>
      </c>
      <c r="N28" s="256">
        <f t="shared" si="7"/>
        <v>255</v>
      </c>
      <c r="O28" s="252" t="s">
        <v>509</v>
      </c>
      <c r="P28" s="172">
        <f t="shared" si="8"/>
        <v>9</v>
      </c>
      <c r="Q28" s="252"/>
      <c r="R28" s="175" t="s">
        <v>510</v>
      </c>
      <c r="S28" s="249">
        <f t="shared" si="9"/>
        <v>18</v>
      </c>
      <c r="T28" s="249" t="s">
        <v>68</v>
      </c>
      <c r="U28" s="255"/>
      <c r="V28" s="255" t="s">
        <v>511</v>
      </c>
      <c r="W28" s="257" t="s">
        <v>509</v>
      </c>
      <c r="X28" s="249" t="s">
        <v>67</v>
      </c>
      <c r="Y28" s="249" t="s">
        <v>67</v>
      </c>
      <c r="Z28" s="255"/>
      <c r="AA28" s="255"/>
      <c r="AB28" s="175" t="s">
        <v>512</v>
      </c>
      <c r="AC28" s="176"/>
      <c r="AD28" s="176"/>
      <c r="AE28" s="258"/>
      <c r="AF28" s="176"/>
      <c r="AG28" s="163"/>
      <c r="AH28" s="163"/>
      <c r="AI28" s="259" t="str">
        <f t="shared" si="10"/>
        <v>안중근 동상 건립, 연기, 재건립</v>
      </c>
      <c r="AJ28" s="175" t="s">
        <v>505</v>
      </c>
      <c r="AK28" s="260" t="s">
        <v>513</v>
      </c>
      <c r="AL28" s="260" t="s">
        <v>512</v>
      </c>
      <c r="AM28" s="163"/>
      <c r="AN28" s="225" t="str">
        <f t="shared" si="11"/>
        <v>안중근 동상 사진</v>
      </c>
      <c r="AO28" s="261" t="s">
        <v>505</v>
      </c>
      <c r="AP28" s="261" t="s">
        <v>509</v>
      </c>
      <c r="AQ28" s="165" t="s">
        <v>514</v>
      </c>
      <c r="AR28" s="176"/>
    </row>
    <row r="29" ht="41.25" customHeight="1">
      <c r="A29" s="163"/>
      <c r="B29" s="172">
        <f t="shared" si="6"/>
        <v>22</v>
      </c>
      <c r="C29" s="172" t="s">
        <v>14</v>
      </c>
      <c r="D29" s="249" t="s">
        <v>11</v>
      </c>
      <c r="E29" s="250" t="s">
        <v>297</v>
      </c>
      <c r="F29" s="251" t="s">
        <v>298</v>
      </c>
      <c r="G29" s="252" t="s">
        <v>515</v>
      </c>
      <c r="H29" s="253" t="s">
        <v>516</v>
      </c>
      <c r="I29" s="254" t="s">
        <v>517</v>
      </c>
      <c r="J29" s="169" t="s">
        <v>162</v>
      </c>
      <c r="K29" s="255" t="s">
        <v>518</v>
      </c>
      <c r="L29" s="255"/>
      <c r="M29" s="255" t="s">
        <v>519</v>
      </c>
      <c r="N29" s="256">
        <f t="shared" si="7"/>
        <v>366</v>
      </c>
      <c r="O29" s="252" t="s">
        <v>520</v>
      </c>
      <c r="P29" s="172">
        <f t="shared" si="8"/>
        <v>13</v>
      </c>
      <c r="Q29" s="252"/>
      <c r="R29" s="175" t="s">
        <v>521</v>
      </c>
      <c r="S29" s="249">
        <f t="shared" si="9"/>
        <v>82</v>
      </c>
      <c r="T29" s="249" t="s">
        <v>69</v>
      </c>
      <c r="U29" s="255"/>
      <c r="V29" s="255"/>
      <c r="W29" s="257" t="s">
        <v>522</v>
      </c>
      <c r="X29" s="249" t="s">
        <v>68</v>
      </c>
      <c r="Y29" s="249" t="s">
        <v>67</v>
      </c>
      <c r="Z29" s="255"/>
      <c r="AA29" s="255"/>
      <c r="AB29" s="175" t="s">
        <v>523</v>
      </c>
      <c r="AC29" s="176"/>
      <c r="AD29" s="176"/>
      <c r="AE29" s="258"/>
      <c r="AF29" s="176"/>
      <c r="AG29" s="163"/>
      <c r="AH29" s="163"/>
      <c r="AI29" s="259" t="str">
        <f t="shared" si="10"/>
        <v>아파트형공장(originally known as 지식산업센터), 인천주안공장(최초의 아파트형공장), 서울 지식산업센터(제조 공장의 신규 등록 가능)</v>
      </c>
      <c r="AJ29" s="175" t="s">
        <v>515</v>
      </c>
      <c r="AK29" s="260" t="s">
        <v>521</v>
      </c>
      <c r="AL29" s="260" t="s">
        <v>523</v>
      </c>
      <c r="AM29" s="163"/>
      <c r="AN29" s="225" t="str">
        <f t="shared" si="11"/>
        <v>가산동 지식산업센터 이미지</v>
      </c>
      <c r="AO29" s="261" t="s">
        <v>515</v>
      </c>
      <c r="AP29" s="261" t="s">
        <v>522</v>
      </c>
      <c r="AQ29" s="165" t="s">
        <v>524</v>
      </c>
      <c r="AR29" s="176"/>
    </row>
    <row r="30" ht="41.25" customHeight="1">
      <c r="A30" s="163"/>
      <c r="B30" s="172">
        <f t="shared" si="6"/>
        <v>23</v>
      </c>
      <c r="C30" s="172" t="s">
        <v>14</v>
      </c>
      <c r="D30" s="249" t="s">
        <v>11</v>
      </c>
      <c r="E30" s="250" t="s">
        <v>297</v>
      </c>
      <c r="F30" s="251" t="s">
        <v>298</v>
      </c>
      <c r="G30" s="252" t="s">
        <v>525</v>
      </c>
      <c r="H30" s="253" t="s">
        <v>526</v>
      </c>
      <c r="I30" s="254" t="s">
        <v>527</v>
      </c>
      <c r="J30" s="169" t="s">
        <v>162</v>
      </c>
      <c r="K30" s="255" t="s">
        <v>528</v>
      </c>
      <c r="L30" s="255"/>
      <c r="M30" s="255" t="s">
        <v>529</v>
      </c>
      <c r="N30" s="256">
        <f t="shared" si="7"/>
        <v>279</v>
      </c>
      <c r="O30" s="265" t="s">
        <v>530</v>
      </c>
      <c r="P30" s="172">
        <f t="shared" si="8"/>
        <v>24</v>
      </c>
      <c r="Q30" s="252"/>
      <c r="R30" s="175" t="s">
        <v>531</v>
      </c>
      <c r="S30" s="249">
        <f t="shared" si="9"/>
        <v>23</v>
      </c>
      <c r="T30" s="249" t="s">
        <v>68</v>
      </c>
      <c r="U30" s="255"/>
      <c r="V30" s="255" t="s">
        <v>532</v>
      </c>
      <c r="W30" s="257" t="s">
        <v>533</v>
      </c>
      <c r="X30" s="249" t="s">
        <v>68</v>
      </c>
      <c r="Y30" s="249" t="s">
        <v>68</v>
      </c>
      <c r="Z30" s="255"/>
      <c r="AA30" s="255"/>
      <c r="AB30" s="175" t="s">
        <v>534</v>
      </c>
      <c r="AC30" s="176"/>
      <c r="AD30" s="176"/>
      <c r="AE30" s="258"/>
      <c r="AF30" s="176"/>
      <c r="AG30" s="163"/>
      <c r="AH30" s="163"/>
      <c r="AI30" s="259" t="str">
        <f t="shared" si="10"/>
        <v>초등 1학년 읽기능력, 교과서, 학습적응기</v>
      </c>
      <c r="AJ30" s="175" t="s">
        <v>525</v>
      </c>
      <c r="AK30" s="260" t="s">
        <v>535</v>
      </c>
      <c r="AL30" s="260" t="s">
        <v>534</v>
      </c>
      <c r="AM30" s="163"/>
      <c r="AN30" s="225" t="str">
        <f t="shared" si="11"/>
        <v>초등 1학년 국어 교과서 이미지</v>
      </c>
      <c r="AO30" s="261" t="s">
        <v>525</v>
      </c>
      <c r="AP30" s="261" t="s">
        <v>533</v>
      </c>
      <c r="AQ30" s="165" t="s">
        <v>536</v>
      </c>
      <c r="AR30" s="176"/>
    </row>
    <row r="31" ht="41.25" customHeight="1">
      <c r="A31" s="163"/>
      <c r="B31" s="172">
        <f t="shared" si="6"/>
        <v>24</v>
      </c>
      <c r="C31" s="172" t="s">
        <v>14</v>
      </c>
      <c r="D31" s="249" t="s">
        <v>11</v>
      </c>
      <c r="E31" s="250" t="s">
        <v>297</v>
      </c>
      <c r="F31" s="251" t="s">
        <v>158</v>
      </c>
      <c r="G31" s="252" t="s">
        <v>537</v>
      </c>
      <c r="H31" s="253" t="s">
        <v>538</v>
      </c>
      <c r="I31" s="254" t="s">
        <v>539</v>
      </c>
      <c r="J31" s="169" t="s">
        <v>162</v>
      </c>
      <c r="K31" s="255" t="s">
        <v>540</v>
      </c>
      <c r="L31" s="255"/>
      <c r="M31" s="255" t="s">
        <v>541</v>
      </c>
      <c r="N31" s="256">
        <f t="shared" si="7"/>
        <v>438</v>
      </c>
      <c r="O31" s="252" t="s">
        <v>542</v>
      </c>
      <c r="P31" s="172">
        <f t="shared" si="8"/>
        <v>22</v>
      </c>
      <c r="Q31" s="252" t="s">
        <v>543</v>
      </c>
      <c r="R31" s="175" t="s">
        <v>544</v>
      </c>
      <c r="S31" s="249">
        <f t="shared" si="9"/>
        <v>28</v>
      </c>
      <c r="T31" s="249" t="s">
        <v>67</v>
      </c>
      <c r="U31" s="255"/>
      <c r="V31" s="255"/>
      <c r="W31" s="257" t="s">
        <v>545</v>
      </c>
      <c r="X31" s="249" t="s">
        <v>68</v>
      </c>
      <c r="Y31" s="249" t="s">
        <v>67</v>
      </c>
      <c r="Z31" s="255"/>
      <c r="AA31" s="255"/>
      <c r="AB31" s="175" t="s">
        <v>546</v>
      </c>
      <c r="AC31" s="176"/>
      <c r="AD31" s="175" t="s">
        <v>547</v>
      </c>
      <c r="AE31" s="258">
        <f>LEN(AD31)</f>
        <v>65</v>
      </c>
      <c r="AF31" s="176"/>
      <c r="AG31" s="163"/>
      <c r="AH31" s="163"/>
      <c r="AI31" s="259" t="str">
        <f t="shared" si="10"/>
        <v>루카스 크라나흐의 작품 '성 안나와 성 모자' 분석</v>
      </c>
      <c r="AJ31" s="175" t="s">
        <v>537</v>
      </c>
      <c r="AK31" s="260" t="s">
        <v>548</v>
      </c>
      <c r="AL31" s="260" t="s">
        <v>549</v>
      </c>
      <c r="AM31" s="163"/>
      <c r="AN31" s="225" t="str">
        <f t="shared" si="11"/>
        <v>크라나흐의 작품 '성 안나와 성 모자'</v>
      </c>
      <c r="AO31" s="261" t="s">
        <v>537</v>
      </c>
      <c r="AP31" s="261" t="s">
        <v>545</v>
      </c>
      <c r="AQ31" s="165" t="s">
        <v>550</v>
      </c>
      <c r="AR31" s="176"/>
    </row>
    <row r="32" ht="41.25" customHeight="1">
      <c r="A32" s="163"/>
      <c r="B32" s="172">
        <f t="shared" si="6"/>
        <v>25</v>
      </c>
      <c r="C32" s="172" t="s">
        <v>14</v>
      </c>
      <c r="D32" s="249" t="s">
        <v>11</v>
      </c>
      <c r="E32" s="250" t="s">
        <v>297</v>
      </c>
      <c r="F32" s="251" t="s">
        <v>298</v>
      </c>
      <c r="G32" s="252" t="s">
        <v>551</v>
      </c>
      <c r="H32" s="253" t="s">
        <v>552</v>
      </c>
      <c r="I32" s="254" t="s">
        <v>553</v>
      </c>
      <c r="J32" s="169" t="s">
        <v>162</v>
      </c>
      <c r="K32" s="255" t="s">
        <v>554</v>
      </c>
      <c r="L32" s="255"/>
      <c r="M32" s="255" t="s">
        <v>555</v>
      </c>
      <c r="N32" s="256">
        <f t="shared" si="7"/>
        <v>598</v>
      </c>
      <c r="O32" s="256" t="s">
        <v>556</v>
      </c>
      <c r="P32" s="172">
        <f t="shared" si="8"/>
        <v>35</v>
      </c>
      <c r="Q32" s="252"/>
      <c r="R32" s="175" t="s">
        <v>557</v>
      </c>
      <c r="S32" s="249">
        <f t="shared" si="9"/>
        <v>48</v>
      </c>
      <c r="T32" s="249" t="s">
        <v>69</v>
      </c>
      <c r="U32" s="255"/>
      <c r="V32" s="255"/>
      <c r="W32" s="257" t="s">
        <v>558</v>
      </c>
      <c r="X32" s="249" t="s">
        <v>68</v>
      </c>
      <c r="Y32" s="249" t="s">
        <v>69</v>
      </c>
      <c r="Z32" s="255"/>
      <c r="AA32" s="255"/>
      <c r="AB32" s="175" t="s">
        <v>559</v>
      </c>
      <c r="AC32" s="176"/>
      <c r="AD32" s="176"/>
      <c r="AE32" s="258"/>
      <c r="AF32" s="176"/>
      <c r="AG32" s="163"/>
      <c r="AH32" s="163"/>
      <c r="AI32" s="259" t="str">
        <f t="shared" si="10"/>
        <v>영국 앨리스 전시회 인기, 앨리스 세계적 콘텐츠, 기기묘묘한 앨리스 175개 언어 번역</v>
      </c>
      <c r="AJ32" s="175" t="s">
        <v>551</v>
      </c>
      <c r="AK32" s="260" t="s">
        <v>557</v>
      </c>
      <c r="AL32" s="260" t="s">
        <v>559</v>
      </c>
      <c r="AM32" s="163"/>
      <c r="AN32" s="225" t="str">
        <f t="shared" si="11"/>
        <v>앨리스 전시의 사진</v>
      </c>
      <c r="AO32" s="261" t="s">
        <v>551</v>
      </c>
      <c r="AP32" s="261" t="s">
        <v>558</v>
      </c>
      <c r="AQ32" s="165" t="s">
        <v>560</v>
      </c>
      <c r="AR32" s="176"/>
    </row>
    <row r="33" ht="41.25" customHeight="1">
      <c r="A33" s="163"/>
      <c r="B33" s="172">
        <f t="shared" si="6"/>
        <v>26</v>
      </c>
      <c r="C33" s="172" t="s">
        <v>14</v>
      </c>
      <c r="D33" s="249" t="s">
        <v>11</v>
      </c>
      <c r="E33" s="250" t="s">
        <v>297</v>
      </c>
      <c r="F33" s="251" t="s">
        <v>298</v>
      </c>
      <c r="G33" s="252" t="s">
        <v>561</v>
      </c>
      <c r="H33" s="253" t="s">
        <v>562</v>
      </c>
      <c r="I33" s="254" t="s">
        <v>563</v>
      </c>
      <c r="J33" s="169" t="s">
        <v>162</v>
      </c>
      <c r="K33" s="255" t="s">
        <v>302</v>
      </c>
      <c r="L33" s="255"/>
      <c r="M33" s="255" t="s">
        <v>564</v>
      </c>
      <c r="N33" s="256">
        <f t="shared" si="7"/>
        <v>284</v>
      </c>
      <c r="O33" s="252" t="s">
        <v>565</v>
      </c>
      <c r="P33" s="172">
        <f t="shared" si="8"/>
        <v>15</v>
      </c>
      <c r="Q33" s="252" t="s">
        <v>566</v>
      </c>
      <c r="R33" s="175" t="s">
        <v>567</v>
      </c>
      <c r="S33" s="249">
        <f t="shared" si="9"/>
        <v>16</v>
      </c>
      <c r="T33" s="249" t="s">
        <v>69</v>
      </c>
      <c r="U33" s="255"/>
      <c r="V33" s="255"/>
      <c r="W33" s="257" t="s">
        <v>568</v>
      </c>
      <c r="X33" s="249" t="s">
        <v>69</v>
      </c>
      <c r="Y33" s="249" t="s">
        <v>69</v>
      </c>
      <c r="Z33" s="255"/>
      <c r="AA33" s="255"/>
      <c r="AB33" s="175" t="s">
        <v>569</v>
      </c>
      <c r="AC33" s="176"/>
      <c r="AD33" s="176"/>
      <c r="AE33" s="258"/>
      <c r="AF33" s="176"/>
      <c r="AG33" s="163"/>
      <c r="AH33" s="163"/>
      <c r="AI33" s="259" t="str">
        <f t="shared" si="10"/>
        <v>동이의 풍속, 대와 궁의 의미</v>
      </c>
      <c r="AJ33" s="175" t="s">
        <v>561</v>
      </c>
      <c r="AK33" s="260" t="s">
        <v>567</v>
      </c>
      <c r="AL33" s="260" t="s">
        <v>569</v>
      </c>
      <c r="AM33" s="163"/>
      <c r="AN33" s="225" t="str">
        <f t="shared" si="11"/>
        <v>동이의 풍속과 크기</v>
      </c>
      <c r="AO33" s="261" t="s">
        <v>561</v>
      </c>
      <c r="AP33" s="261" t="s">
        <v>568</v>
      </c>
      <c r="AQ33" s="165" t="s">
        <v>570</v>
      </c>
      <c r="AR33" s="176"/>
    </row>
    <row r="34" ht="41.25" customHeight="1">
      <c r="A34" s="163"/>
      <c r="B34" s="172">
        <f t="shared" si="6"/>
        <v>27</v>
      </c>
      <c r="C34" s="172" t="s">
        <v>14</v>
      </c>
      <c r="D34" s="249" t="s">
        <v>11</v>
      </c>
      <c r="E34" s="250" t="s">
        <v>297</v>
      </c>
      <c r="F34" s="251" t="s">
        <v>298</v>
      </c>
      <c r="G34" s="252" t="s">
        <v>571</v>
      </c>
      <c r="H34" s="253" t="s">
        <v>572</v>
      </c>
      <c r="I34" s="254" t="s">
        <v>573</v>
      </c>
      <c r="J34" s="169" t="s">
        <v>162</v>
      </c>
      <c r="K34" s="255" t="s">
        <v>574</v>
      </c>
      <c r="L34" s="255"/>
      <c r="M34" s="255" t="s">
        <v>575</v>
      </c>
      <c r="N34" s="256">
        <f t="shared" si="7"/>
        <v>341</v>
      </c>
      <c r="O34" s="252" t="s">
        <v>576</v>
      </c>
      <c r="P34" s="172">
        <f t="shared" si="8"/>
        <v>21</v>
      </c>
      <c r="Q34" s="252"/>
      <c r="R34" s="175" t="s">
        <v>577</v>
      </c>
      <c r="S34" s="249">
        <f t="shared" si="9"/>
        <v>21</v>
      </c>
      <c r="T34" s="249" t="s">
        <v>68</v>
      </c>
      <c r="U34" s="255"/>
      <c r="V34" s="255"/>
      <c r="W34" s="257" t="s">
        <v>578</v>
      </c>
      <c r="X34" s="249" t="s">
        <v>67</v>
      </c>
      <c r="Y34" s="249" t="s">
        <v>67</v>
      </c>
      <c r="Z34" s="255"/>
      <c r="AA34" s="255"/>
      <c r="AB34" s="175" t="s">
        <v>579</v>
      </c>
      <c r="AC34" s="176"/>
      <c r="AD34" s="176"/>
      <c r="AE34" s="258"/>
      <c r="AF34" s="176"/>
      <c r="AG34" s="163"/>
      <c r="AH34" s="163"/>
      <c r="AI34" s="259" t="str">
        <f t="shared" si="10"/>
        <v>안데스 절벽 십자가, 죽음의 도로 추모</v>
      </c>
      <c r="AJ34" s="175" t="s">
        <v>571</v>
      </c>
      <c r="AK34" s="260" t="s">
        <v>580</v>
      </c>
      <c r="AL34" s="260" t="s">
        <v>579</v>
      </c>
      <c r="AM34" s="163"/>
      <c r="AN34" s="225" t="str">
        <f t="shared" si="11"/>
        <v>안데스의 희생자 추모 시설</v>
      </c>
      <c r="AO34" s="261" t="s">
        <v>571</v>
      </c>
      <c r="AP34" s="261" t="s">
        <v>578</v>
      </c>
      <c r="AQ34" s="165" t="s">
        <v>581</v>
      </c>
      <c r="AR34" s="176"/>
    </row>
    <row r="35" ht="41.25" customHeight="1">
      <c r="A35" s="163"/>
      <c r="B35" s="172">
        <f t="shared" si="6"/>
        <v>28</v>
      </c>
      <c r="C35" s="172" t="s">
        <v>14</v>
      </c>
      <c r="D35" s="249" t="s">
        <v>11</v>
      </c>
      <c r="E35" s="250" t="s">
        <v>297</v>
      </c>
      <c r="F35" s="251" t="s">
        <v>298</v>
      </c>
      <c r="G35" s="252" t="s">
        <v>582</v>
      </c>
      <c r="H35" s="253" t="s">
        <v>583</v>
      </c>
      <c r="I35" s="254" t="s">
        <v>584</v>
      </c>
      <c r="J35" s="169" t="s">
        <v>162</v>
      </c>
      <c r="K35" s="255" t="s">
        <v>585</v>
      </c>
      <c r="L35" s="255"/>
      <c r="M35" s="255" t="s">
        <v>586</v>
      </c>
      <c r="N35" s="256">
        <f t="shared" si="7"/>
        <v>1070</v>
      </c>
      <c r="O35" s="252" t="s">
        <v>587</v>
      </c>
      <c r="P35" s="172">
        <f t="shared" si="8"/>
        <v>34</v>
      </c>
      <c r="Q35" s="252"/>
      <c r="R35" s="175" t="s">
        <v>588</v>
      </c>
      <c r="S35" s="249">
        <f t="shared" si="9"/>
        <v>31</v>
      </c>
      <c r="T35" s="249" t="s">
        <v>68</v>
      </c>
      <c r="U35" s="255"/>
      <c r="V35" s="255"/>
      <c r="W35" s="257" t="s">
        <v>589</v>
      </c>
      <c r="X35" s="249" t="s">
        <v>68</v>
      </c>
      <c r="Y35" s="249" t="s">
        <v>68</v>
      </c>
      <c r="Z35" s="255"/>
      <c r="AA35" s="255"/>
      <c r="AB35" s="175" t="s">
        <v>590</v>
      </c>
      <c r="AC35" s="176"/>
      <c r="AD35" s="176"/>
      <c r="AE35" s="258"/>
      <c r="AF35" s="176"/>
      <c r="AG35" s="163"/>
      <c r="AH35" s="163"/>
      <c r="AI35" s="259" t="str">
        <f t="shared" si="10"/>
        <v>가우디의 건축 방식과 구엘 공원, 가우디의 죽음과 추모.</v>
      </c>
      <c r="AJ35" s="175" t="s">
        <v>582</v>
      </c>
      <c r="AK35" s="260" t="s">
        <v>591</v>
      </c>
      <c r="AL35" s="260" t="s">
        <v>590</v>
      </c>
      <c r="AM35" s="163"/>
      <c r="AN35" s="225" t="str">
        <f t="shared" si="11"/>
        <v>구엘 공원의 자연과 건축물</v>
      </c>
      <c r="AO35" s="261" t="s">
        <v>582</v>
      </c>
      <c r="AP35" s="261" t="s">
        <v>589</v>
      </c>
      <c r="AQ35" s="165" t="s">
        <v>592</v>
      </c>
      <c r="AR35" s="176"/>
    </row>
    <row r="36" ht="41.25" customHeight="1">
      <c r="A36" s="163"/>
      <c r="B36" s="172">
        <f t="shared" si="6"/>
        <v>29</v>
      </c>
      <c r="C36" s="172" t="s">
        <v>14</v>
      </c>
      <c r="D36" s="249" t="s">
        <v>11</v>
      </c>
      <c r="E36" s="250" t="s">
        <v>297</v>
      </c>
      <c r="F36" s="251" t="s">
        <v>298</v>
      </c>
      <c r="G36" s="252" t="s">
        <v>593</v>
      </c>
      <c r="H36" s="253" t="s">
        <v>594</v>
      </c>
      <c r="I36" s="254" t="s">
        <v>595</v>
      </c>
      <c r="J36" s="169" t="s">
        <v>162</v>
      </c>
      <c r="K36" s="255" t="s">
        <v>596</v>
      </c>
      <c r="L36" s="255"/>
      <c r="M36" s="255" t="s">
        <v>597</v>
      </c>
      <c r="N36" s="256">
        <f t="shared" si="7"/>
        <v>452</v>
      </c>
      <c r="O36" s="252" t="s">
        <v>598</v>
      </c>
      <c r="P36" s="172">
        <f t="shared" si="8"/>
        <v>20</v>
      </c>
      <c r="Q36" s="252" t="s">
        <v>599</v>
      </c>
      <c r="R36" s="175" t="s">
        <v>600</v>
      </c>
      <c r="S36" s="249">
        <f t="shared" si="9"/>
        <v>50</v>
      </c>
      <c r="T36" s="249" t="s">
        <v>69</v>
      </c>
      <c r="U36" s="255"/>
      <c r="V36" s="255"/>
      <c r="W36" s="257" t="s">
        <v>601</v>
      </c>
      <c r="X36" s="249" t="s">
        <v>68</v>
      </c>
      <c r="Y36" s="249" t="s">
        <v>67</v>
      </c>
      <c r="Z36" s="255"/>
      <c r="AA36" s="255"/>
      <c r="AB36" s="175" t="s">
        <v>602</v>
      </c>
      <c r="AC36" s="176"/>
      <c r="AD36" s="176"/>
      <c r="AE36" s="258"/>
      <c r="AF36" s="176"/>
      <c r="AG36" s="163"/>
      <c r="AH36" s="163"/>
      <c r="AI36" s="259" t="str">
        <f t="shared" si="10"/>
        <v>마인크래프트, 높은 자유도 가진 게임, 가장 많이 팔린 게임, 1억 4,000만 명 사용자</v>
      </c>
      <c r="AJ36" s="175" t="s">
        <v>593</v>
      </c>
      <c r="AK36" s="260" t="s">
        <v>600</v>
      </c>
      <c r="AL36" s="260" t="s">
        <v>602</v>
      </c>
      <c r="AM36" s="163"/>
      <c r="AN36" s="225" t="str">
        <f t="shared" si="11"/>
        <v>마인크래프트 게임의 스크린샷</v>
      </c>
      <c r="AO36" s="261" t="s">
        <v>593</v>
      </c>
      <c r="AP36" s="261" t="s">
        <v>601</v>
      </c>
      <c r="AQ36" s="165" t="s">
        <v>603</v>
      </c>
      <c r="AR36" s="176"/>
    </row>
    <row r="37" ht="41.25" customHeight="1">
      <c r="A37" s="163"/>
      <c r="B37" s="172">
        <f t="shared" si="6"/>
        <v>30</v>
      </c>
      <c r="C37" s="172" t="s">
        <v>14</v>
      </c>
      <c r="D37" s="249" t="s">
        <v>11</v>
      </c>
      <c r="E37" s="250" t="s">
        <v>297</v>
      </c>
      <c r="F37" s="251" t="s">
        <v>298</v>
      </c>
      <c r="G37" s="252" t="s">
        <v>604</v>
      </c>
      <c r="H37" s="253" t="s">
        <v>605</v>
      </c>
      <c r="I37" s="254" t="s">
        <v>606</v>
      </c>
      <c r="J37" s="169" t="s">
        <v>162</v>
      </c>
      <c r="K37" s="255" t="s">
        <v>607</v>
      </c>
      <c r="L37" s="255"/>
      <c r="M37" s="255" t="s">
        <v>608</v>
      </c>
      <c r="N37" s="256">
        <f t="shared" si="7"/>
        <v>808</v>
      </c>
      <c r="O37" s="252" t="s">
        <v>609</v>
      </c>
      <c r="P37" s="172">
        <f t="shared" si="8"/>
        <v>23</v>
      </c>
      <c r="Q37" s="252" t="s">
        <v>610</v>
      </c>
      <c r="R37" s="175" t="s">
        <v>611</v>
      </c>
      <c r="S37" s="249">
        <f t="shared" si="9"/>
        <v>27</v>
      </c>
      <c r="T37" s="249" t="s">
        <v>69</v>
      </c>
      <c r="U37" s="255"/>
      <c r="V37" s="255"/>
      <c r="W37" s="257" t="s">
        <v>612</v>
      </c>
      <c r="X37" s="249" t="s">
        <v>67</v>
      </c>
      <c r="Y37" s="249" t="s">
        <v>67</v>
      </c>
      <c r="Z37" s="255"/>
      <c r="AA37" s="255"/>
      <c r="AB37" s="175" t="s">
        <v>613</v>
      </c>
      <c r="AC37" s="176"/>
      <c r="AD37" s="176"/>
      <c r="AE37" s="258"/>
      <c r="AF37" s="176"/>
      <c r="AG37" s="163"/>
      <c r="AH37" s="163"/>
      <c r="AI37" s="259" t="str">
        <f t="shared" si="10"/>
        <v>수염고래 이빨고래 차이, 음향능력, 해부학적 차이</v>
      </c>
      <c r="AJ37" s="175" t="s">
        <v>604</v>
      </c>
      <c r="AK37" s="260" t="s">
        <v>611</v>
      </c>
      <c r="AL37" s="260" t="s">
        <v>613</v>
      </c>
      <c r="AM37" s="163"/>
      <c r="AN37" s="225" t="str">
        <f t="shared" si="11"/>
        <v>북극고래의 수염판과 범고래의 이빨 사진</v>
      </c>
      <c r="AO37" s="261" t="s">
        <v>604</v>
      </c>
      <c r="AP37" s="261" t="s">
        <v>612</v>
      </c>
      <c r="AQ37" s="165" t="s">
        <v>614</v>
      </c>
      <c r="AR37" s="176"/>
    </row>
    <row r="38" ht="41.25" customHeight="1">
      <c r="A38" s="163"/>
      <c r="B38" s="172">
        <f t="shared" si="6"/>
        <v>31</v>
      </c>
      <c r="C38" s="172" t="s">
        <v>14</v>
      </c>
      <c r="D38" s="249" t="s">
        <v>11</v>
      </c>
      <c r="E38" s="250" t="s">
        <v>297</v>
      </c>
      <c r="F38" s="251" t="s">
        <v>158</v>
      </c>
      <c r="G38" s="252" t="s">
        <v>615</v>
      </c>
      <c r="H38" s="253" t="s">
        <v>616</v>
      </c>
      <c r="I38" s="254" t="s">
        <v>617</v>
      </c>
      <c r="J38" s="169" t="s">
        <v>162</v>
      </c>
      <c r="K38" s="255" t="s">
        <v>618</v>
      </c>
      <c r="L38" s="255"/>
      <c r="M38" s="255" t="s">
        <v>619</v>
      </c>
      <c r="N38" s="256">
        <f t="shared" si="7"/>
        <v>685</v>
      </c>
      <c r="O38" s="252" t="s">
        <v>620</v>
      </c>
      <c r="P38" s="172">
        <f t="shared" si="8"/>
        <v>35</v>
      </c>
      <c r="Q38" s="252"/>
      <c r="R38" s="175" t="s">
        <v>621</v>
      </c>
      <c r="S38" s="249">
        <f t="shared" si="9"/>
        <v>28</v>
      </c>
      <c r="T38" s="249" t="s">
        <v>69</v>
      </c>
      <c r="U38" s="255"/>
      <c r="V38" s="255"/>
      <c r="W38" s="257" t="s">
        <v>622</v>
      </c>
      <c r="X38" s="249" t="s">
        <v>69</v>
      </c>
      <c r="Y38" s="249" t="s">
        <v>69</v>
      </c>
      <c r="Z38" s="255"/>
      <c r="AA38" s="255"/>
      <c r="AB38" s="175" t="s">
        <v>623</v>
      </c>
      <c r="AC38" s="176"/>
      <c r="AD38" s="176"/>
      <c r="AE38" s="258"/>
      <c r="AF38" s="176"/>
      <c r="AG38" s="163"/>
      <c r="AH38" s="163"/>
      <c r="AI38" s="259" t="str">
        <f t="shared" si="10"/>
        <v>여행러가 그림을 그리며 느린 여행의 가치를 설명함.</v>
      </c>
      <c r="AJ38" s="175" t="s">
        <v>615</v>
      </c>
      <c r="AK38" s="260" t="s">
        <v>621</v>
      </c>
      <c r="AL38" s="260" t="s">
        <v>623</v>
      </c>
      <c r="AM38" s="163"/>
      <c r="AN38" s="225" t="str">
        <f t="shared" si="11"/>
        <v>그림가가 그린 풍경화 이미지</v>
      </c>
      <c r="AO38" s="261" t="s">
        <v>615</v>
      </c>
      <c r="AP38" s="261" t="s">
        <v>622</v>
      </c>
      <c r="AQ38" s="165" t="s">
        <v>624</v>
      </c>
      <c r="AR38" s="176"/>
    </row>
    <row r="39" ht="41.25" customHeight="1">
      <c r="A39" s="163"/>
      <c r="B39" s="172">
        <f t="shared" si="6"/>
        <v>32</v>
      </c>
      <c r="C39" s="172" t="s">
        <v>14</v>
      </c>
      <c r="D39" s="249" t="s">
        <v>11</v>
      </c>
      <c r="E39" s="250" t="s">
        <v>297</v>
      </c>
      <c r="F39" s="251" t="s">
        <v>235</v>
      </c>
      <c r="G39" s="252" t="s">
        <v>625</v>
      </c>
      <c r="H39" s="253" t="s">
        <v>626</v>
      </c>
      <c r="I39" s="254" t="s">
        <v>627</v>
      </c>
      <c r="J39" s="169" t="s">
        <v>162</v>
      </c>
      <c r="K39" s="255" t="s">
        <v>628</v>
      </c>
      <c r="L39" s="255"/>
      <c r="M39" s="255" t="s">
        <v>629</v>
      </c>
      <c r="N39" s="256">
        <f t="shared" si="7"/>
        <v>587</v>
      </c>
      <c r="O39" s="256" t="s">
        <v>630</v>
      </c>
      <c r="P39" s="172">
        <f t="shared" si="8"/>
        <v>26</v>
      </c>
      <c r="Q39" s="252" t="s">
        <v>631</v>
      </c>
      <c r="R39" s="175" t="s">
        <v>632</v>
      </c>
      <c r="S39" s="249">
        <f t="shared" si="9"/>
        <v>26</v>
      </c>
      <c r="T39" s="249" t="s">
        <v>70</v>
      </c>
      <c r="U39" s="255"/>
      <c r="V39" s="255"/>
      <c r="W39" s="257" t="s">
        <v>633</v>
      </c>
      <c r="X39" s="249" t="s">
        <v>67</v>
      </c>
      <c r="Y39" s="249" t="s">
        <v>67</v>
      </c>
      <c r="Z39" s="255"/>
      <c r="AA39" s="255"/>
      <c r="AB39" s="175" t="s">
        <v>634</v>
      </c>
      <c r="AC39" s="176"/>
      <c r="AD39" s="176"/>
      <c r="AE39" s="258"/>
      <c r="AF39" s="176"/>
      <c r="AG39" s="163"/>
      <c r="AH39" s="163"/>
      <c r="AI39" s="259" t="str">
        <f t="shared" si="10"/>
        <v>북양군과 일본군 비교, 병력 상황, 전투력 차이</v>
      </c>
      <c r="AJ39" s="175" t="s">
        <v>625</v>
      </c>
      <c r="AK39" s="260" t="s">
        <v>632</v>
      </c>
      <c r="AL39" s="260" t="s">
        <v>634</v>
      </c>
      <c r="AM39" s="163"/>
      <c r="AN39" s="225" t="str">
        <f t="shared" si="11"/>
        <v>신해혁명 전 북양군 배치도</v>
      </c>
      <c r="AO39" s="261" t="s">
        <v>625</v>
      </c>
      <c r="AP39" s="261" t="s">
        <v>633</v>
      </c>
      <c r="AQ39" s="165" t="s">
        <v>635</v>
      </c>
      <c r="AR39" s="176"/>
    </row>
    <row r="40" ht="41.25" customHeight="1">
      <c r="A40" s="163"/>
      <c r="B40" s="172">
        <f t="shared" si="6"/>
        <v>33</v>
      </c>
      <c r="C40" s="172" t="s">
        <v>14</v>
      </c>
      <c r="D40" s="249" t="s">
        <v>11</v>
      </c>
      <c r="E40" s="250" t="s">
        <v>297</v>
      </c>
      <c r="F40" s="251" t="s">
        <v>235</v>
      </c>
      <c r="G40" s="252" t="s">
        <v>636</v>
      </c>
      <c r="H40" s="253" t="s">
        <v>637</v>
      </c>
      <c r="I40" s="254" t="s">
        <v>638</v>
      </c>
      <c r="J40" s="169" t="s">
        <v>162</v>
      </c>
      <c r="K40" s="255" t="s">
        <v>639</v>
      </c>
      <c r="L40" s="255"/>
      <c r="M40" s="255" t="s">
        <v>640</v>
      </c>
      <c r="N40" s="256">
        <f t="shared" si="7"/>
        <v>994</v>
      </c>
      <c r="O40" s="252" t="s">
        <v>641</v>
      </c>
      <c r="P40" s="172">
        <f t="shared" si="8"/>
        <v>9</v>
      </c>
      <c r="Q40" s="252" t="s">
        <v>642</v>
      </c>
      <c r="R40" s="175" t="s">
        <v>643</v>
      </c>
      <c r="S40" s="249">
        <f t="shared" si="9"/>
        <v>27</v>
      </c>
      <c r="T40" s="249" t="s">
        <v>70</v>
      </c>
      <c r="U40" s="255"/>
      <c r="V40" s="255"/>
      <c r="W40" s="257" t="s">
        <v>644</v>
      </c>
      <c r="X40" s="249" t="s">
        <v>67</v>
      </c>
      <c r="Y40" s="249" t="s">
        <v>67</v>
      </c>
      <c r="Z40" s="255"/>
      <c r="AA40" s="255"/>
      <c r="AB40" s="175" t="s">
        <v>645</v>
      </c>
      <c r="AC40" s="176"/>
      <c r="AD40" s="176"/>
      <c r="AE40" s="258"/>
      <c r="AF40" s="176"/>
      <c r="AG40" s="163"/>
      <c r="AH40" s="163"/>
      <c r="AI40" s="259" t="str">
        <f t="shared" si="10"/>
        <v>흉노의 분열, 위치 변화, 세력 변동, 국가 건설</v>
      </c>
      <c r="AJ40" s="175" t="s">
        <v>636</v>
      </c>
      <c r="AK40" s="260" t="s">
        <v>643</v>
      </c>
      <c r="AL40" s="260" t="s">
        <v>645</v>
      </c>
      <c r="AM40" s="163"/>
      <c r="AN40" s="225" t="str">
        <f t="shared" si="11"/>
        <v>한나라와 흉노의 영토 분포도</v>
      </c>
      <c r="AO40" s="261" t="s">
        <v>636</v>
      </c>
      <c r="AP40" s="261" t="s">
        <v>644</v>
      </c>
      <c r="AQ40" s="165" t="s">
        <v>646</v>
      </c>
      <c r="AR40" s="176"/>
    </row>
    <row r="41" ht="41.25" customHeight="1">
      <c r="A41" s="163"/>
      <c r="B41" s="172">
        <f t="shared" si="6"/>
        <v>34</v>
      </c>
      <c r="C41" s="172" t="s">
        <v>15</v>
      </c>
      <c r="D41" s="249" t="s">
        <v>11</v>
      </c>
      <c r="E41" s="172" t="s">
        <v>21</v>
      </c>
      <c r="F41" s="266" t="s">
        <v>298</v>
      </c>
      <c r="G41" s="256" t="s">
        <v>647</v>
      </c>
      <c r="H41" s="253" t="s">
        <v>648</v>
      </c>
      <c r="I41" s="254" t="s">
        <v>649</v>
      </c>
      <c r="J41" s="169" t="s">
        <v>162</v>
      </c>
      <c r="K41" s="255" t="s">
        <v>650</v>
      </c>
      <c r="L41" s="255"/>
      <c r="M41" s="255" t="s">
        <v>651</v>
      </c>
      <c r="N41" s="256">
        <f t="shared" si="7"/>
        <v>413</v>
      </c>
      <c r="O41" s="255" t="s">
        <v>652</v>
      </c>
      <c r="P41" s="172">
        <f t="shared" si="8"/>
        <v>20</v>
      </c>
      <c r="Q41" s="252"/>
      <c r="R41" s="175" t="s">
        <v>653</v>
      </c>
      <c r="S41" s="249">
        <f t="shared" si="9"/>
        <v>22</v>
      </c>
      <c r="T41" s="249" t="s">
        <v>67</v>
      </c>
      <c r="U41" s="255"/>
      <c r="V41" s="255"/>
      <c r="W41" s="257" t="s">
        <v>654</v>
      </c>
      <c r="X41" s="249" t="s">
        <v>67</v>
      </c>
      <c r="Y41" s="249" t="s">
        <v>67</v>
      </c>
      <c r="Z41" s="255"/>
      <c r="AA41" s="255"/>
      <c r="AB41" s="175" t="s">
        <v>655</v>
      </c>
      <c r="AC41" s="176"/>
      <c r="AD41" s="176"/>
      <c r="AE41" s="258"/>
      <c r="AF41" s="176"/>
      <c r="AG41" s="163"/>
      <c r="AH41" s="163"/>
      <c r="AI41" s="259" t="str">
        <f t="shared" si="10"/>
        <v>이집트 투탕카멘 왕의 여행용 접이식 침대</v>
      </c>
      <c r="AJ41" s="175" t="s">
        <v>647</v>
      </c>
      <c r="AK41" s="260" t="s">
        <v>653</v>
      </c>
      <c r="AL41" s="260" t="s">
        <v>655</v>
      </c>
      <c r="AM41" s="163"/>
      <c r="AN41" s="225" t="str">
        <f t="shared" si="11"/>
        <v>투탕카멘의 여행용 접이식 침대</v>
      </c>
      <c r="AO41" s="261" t="s">
        <v>647</v>
      </c>
      <c r="AP41" s="261" t="s">
        <v>654</v>
      </c>
      <c r="AQ41" s="165" t="s">
        <v>656</v>
      </c>
      <c r="AR41" s="176"/>
    </row>
    <row r="42" ht="41.25" customHeight="1">
      <c r="A42" s="163"/>
      <c r="B42" s="172">
        <f t="shared" si="6"/>
        <v>35</v>
      </c>
      <c r="C42" s="172" t="s">
        <v>15</v>
      </c>
      <c r="D42" s="249" t="s">
        <v>11</v>
      </c>
      <c r="E42" s="172" t="s">
        <v>21</v>
      </c>
      <c r="F42" s="266" t="s">
        <v>298</v>
      </c>
      <c r="G42" s="256" t="s">
        <v>657</v>
      </c>
      <c r="H42" s="253" t="s">
        <v>658</v>
      </c>
      <c r="I42" s="254" t="s">
        <v>659</v>
      </c>
      <c r="J42" s="169" t="s">
        <v>162</v>
      </c>
      <c r="K42" s="255"/>
      <c r="L42" s="255"/>
      <c r="M42" s="255" t="s">
        <v>660</v>
      </c>
      <c r="N42" s="256">
        <f t="shared" si="7"/>
        <v>174</v>
      </c>
      <c r="O42" s="255" t="s">
        <v>661</v>
      </c>
      <c r="P42" s="172">
        <f t="shared" si="8"/>
        <v>17</v>
      </c>
      <c r="Q42" s="252"/>
      <c r="R42" s="175" t="s">
        <v>662</v>
      </c>
      <c r="S42" s="249">
        <f t="shared" si="9"/>
        <v>31</v>
      </c>
      <c r="T42" s="249" t="s">
        <v>69</v>
      </c>
      <c r="U42" s="255"/>
      <c r="V42" s="255"/>
      <c r="W42" s="257" t="s">
        <v>663</v>
      </c>
      <c r="X42" s="249" t="s">
        <v>68</v>
      </c>
      <c r="Y42" s="249" t="s">
        <v>69</v>
      </c>
      <c r="Z42" s="255"/>
      <c r="AA42" s="255"/>
      <c r="AB42" s="175" t="s">
        <v>664</v>
      </c>
      <c r="AC42" s="176"/>
      <c r="AD42" s="176"/>
      <c r="AE42" s="258"/>
      <c r="AF42" s="176"/>
      <c r="AG42" s="163"/>
      <c r="AH42" s="163"/>
      <c r="AI42" s="259" t="str">
        <f t="shared" si="10"/>
        <v>전원주택 이사, 새로운 추억, 새로운 공간과 행동의 기억</v>
      </c>
      <c r="AJ42" s="175" t="s">
        <v>657</v>
      </c>
      <c r="AK42" s="260" t="s">
        <v>662</v>
      </c>
      <c r="AL42" s="260" t="s">
        <v>664</v>
      </c>
      <c r="AM42" s="163"/>
      <c r="AN42" s="225" t="str">
        <f t="shared" si="11"/>
        <v>전원주택 이사 후 새로운 추억</v>
      </c>
      <c r="AO42" s="261" t="s">
        <v>657</v>
      </c>
      <c r="AP42" s="261" t="s">
        <v>663</v>
      </c>
      <c r="AQ42" s="165" t="s">
        <v>665</v>
      </c>
      <c r="AR42" s="176"/>
    </row>
    <row r="43" ht="41.25" customHeight="1">
      <c r="A43" s="163"/>
      <c r="B43" s="172">
        <f t="shared" si="6"/>
        <v>36</v>
      </c>
      <c r="C43" s="172" t="s">
        <v>15</v>
      </c>
      <c r="D43" s="249" t="s">
        <v>11</v>
      </c>
      <c r="E43" s="172" t="s">
        <v>21</v>
      </c>
      <c r="F43" s="266" t="s">
        <v>158</v>
      </c>
      <c r="G43" s="252" t="s">
        <v>666</v>
      </c>
      <c r="H43" s="253" t="s">
        <v>667</v>
      </c>
      <c r="I43" s="254" t="s">
        <v>668</v>
      </c>
      <c r="J43" s="169" t="s">
        <v>162</v>
      </c>
      <c r="K43" s="255"/>
      <c r="L43" s="255"/>
      <c r="M43" s="255" t="s">
        <v>669</v>
      </c>
      <c r="N43" s="256">
        <f t="shared" si="7"/>
        <v>100</v>
      </c>
      <c r="O43" s="255" t="s">
        <v>670</v>
      </c>
      <c r="P43" s="172">
        <f t="shared" si="8"/>
        <v>32</v>
      </c>
      <c r="Q43" s="252"/>
      <c r="R43" s="175" t="s">
        <v>671</v>
      </c>
      <c r="S43" s="249">
        <f t="shared" si="9"/>
        <v>27</v>
      </c>
      <c r="T43" s="249" t="s">
        <v>70</v>
      </c>
      <c r="U43" s="255"/>
      <c r="V43" s="255"/>
      <c r="W43" s="257" t="s">
        <v>672</v>
      </c>
      <c r="X43" s="249" t="s">
        <v>69</v>
      </c>
      <c r="Y43" s="249" t="s">
        <v>69</v>
      </c>
      <c r="Z43" s="255"/>
      <c r="AA43" s="255"/>
      <c r="AB43" s="175" t="s">
        <v>673</v>
      </c>
      <c r="AC43" s="176"/>
      <c r="AD43" s="176"/>
      <c r="AE43" s="258"/>
      <c r="AF43" s="176"/>
      <c r="AG43" s="163"/>
      <c r="AH43" s="163"/>
      <c r="AI43" s="259" t="str">
        <f t="shared" si="10"/>
        <v>그녀의 영향력 증폭, 창 닫기, 메모 분류 결정 </v>
      </c>
      <c r="AJ43" s="175" t="s">
        <v>666</v>
      </c>
      <c r="AK43" s="260" t="s">
        <v>671</v>
      </c>
      <c r="AL43" s="260" t="s">
        <v>673</v>
      </c>
      <c r="AM43" s="163"/>
      <c r="AN43" s="225" t="str">
        <f t="shared" si="11"/>
        <v>영향력 증폭 전략</v>
      </c>
      <c r="AO43" s="261" t="s">
        <v>666</v>
      </c>
      <c r="AP43" s="261" t="s">
        <v>672</v>
      </c>
      <c r="AQ43" s="165" t="s">
        <v>674</v>
      </c>
      <c r="AR43" s="176"/>
    </row>
    <row r="44" ht="41.25" customHeight="1">
      <c r="A44" s="163"/>
      <c r="B44" s="172">
        <f t="shared" si="6"/>
        <v>37</v>
      </c>
      <c r="C44" s="172" t="s">
        <v>15</v>
      </c>
      <c r="D44" s="249" t="s">
        <v>11</v>
      </c>
      <c r="E44" s="172" t="s">
        <v>21</v>
      </c>
      <c r="F44" s="266" t="s">
        <v>298</v>
      </c>
      <c r="G44" s="252" t="s">
        <v>675</v>
      </c>
      <c r="H44" s="253" t="s">
        <v>676</v>
      </c>
      <c r="I44" s="254" t="s">
        <v>677</v>
      </c>
      <c r="J44" s="169" t="s">
        <v>162</v>
      </c>
      <c r="K44" s="255"/>
      <c r="L44" s="255"/>
      <c r="M44" s="255" t="s">
        <v>678</v>
      </c>
      <c r="N44" s="256">
        <f t="shared" si="7"/>
        <v>196</v>
      </c>
      <c r="O44" s="255" t="s">
        <v>679</v>
      </c>
      <c r="P44" s="172">
        <f t="shared" si="8"/>
        <v>24</v>
      </c>
      <c r="Q44" s="252"/>
      <c r="R44" s="175" t="s">
        <v>680</v>
      </c>
      <c r="S44" s="249">
        <f t="shared" si="9"/>
        <v>27</v>
      </c>
      <c r="T44" s="249" t="s">
        <v>68</v>
      </c>
      <c r="U44" s="255"/>
      <c r="V44" s="255"/>
      <c r="W44" s="257" t="s">
        <v>681</v>
      </c>
      <c r="X44" s="249" t="s">
        <v>67</v>
      </c>
      <c r="Y44" s="249" t="s">
        <v>67</v>
      </c>
      <c r="Z44" s="255"/>
      <c r="AA44" s="255"/>
      <c r="AB44" s="175" t="s">
        <v>682</v>
      </c>
      <c r="AC44" s="176"/>
      <c r="AD44" s="176"/>
      <c r="AE44" s="258"/>
      <c r="AF44" s="176"/>
      <c r="AG44" s="163"/>
      <c r="AH44" s="163"/>
      <c r="AI44" s="259" t="str">
        <f t="shared" si="10"/>
        <v>평창 올림픽의 LED 드론 쇼, 단일 조종사 조작</v>
      </c>
      <c r="AJ44" s="175" t="s">
        <v>675</v>
      </c>
      <c r="AK44" s="260" t="s">
        <v>683</v>
      </c>
      <c r="AL44" s="260" t="s">
        <v>682</v>
      </c>
      <c r="AM44" s="163"/>
      <c r="AN44" s="225" t="str">
        <f t="shared" si="11"/>
        <v>평창 올림픽의 드론 쇼</v>
      </c>
      <c r="AO44" s="261" t="s">
        <v>675</v>
      </c>
      <c r="AP44" s="261" t="s">
        <v>681</v>
      </c>
      <c r="AQ44" s="165" t="s">
        <v>684</v>
      </c>
      <c r="AR44" s="176"/>
    </row>
    <row r="45" ht="41.25" customHeight="1">
      <c r="A45" s="163"/>
      <c r="B45" s="172">
        <f t="shared" si="6"/>
        <v>38</v>
      </c>
      <c r="C45" s="172" t="s">
        <v>15</v>
      </c>
      <c r="D45" s="249" t="s">
        <v>11</v>
      </c>
      <c r="E45" s="172" t="s">
        <v>21</v>
      </c>
      <c r="F45" s="266" t="s">
        <v>235</v>
      </c>
      <c r="G45" s="252" t="s">
        <v>685</v>
      </c>
      <c r="H45" s="253" t="s">
        <v>686</v>
      </c>
      <c r="I45" s="254" t="s">
        <v>687</v>
      </c>
      <c r="J45" s="169" t="s">
        <v>162</v>
      </c>
      <c r="K45" s="255"/>
      <c r="L45" s="255"/>
      <c r="M45" s="255" t="s">
        <v>688</v>
      </c>
      <c r="N45" s="256">
        <f t="shared" si="7"/>
        <v>443</v>
      </c>
      <c r="O45" s="255" t="s">
        <v>689</v>
      </c>
      <c r="P45" s="172">
        <f t="shared" si="8"/>
        <v>8</v>
      </c>
      <c r="Q45" s="252"/>
      <c r="R45" s="175" t="s">
        <v>690</v>
      </c>
      <c r="S45" s="249">
        <f t="shared" si="9"/>
        <v>43</v>
      </c>
      <c r="T45" s="249" t="s">
        <v>69</v>
      </c>
      <c r="U45" s="255"/>
      <c r="V45" s="255"/>
      <c r="W45" s="257" t="s">
        <v>691</v>
      </c>
      <c r="X45" s="249" t="s">
        <v>68</v>
      </c>
      <c r="Y45" s="249" t="s">
        <v>68</v>
      </c>
      <c r="Z45" s="255"/>
      <c r="AA45" s="255"/>
      <c r="AB45" s="175" t="s">
        <v>692</v>
      </c>
      <c r="AC45" s="176"/>
      <c r="AD45" s="176"/>
      <c r="AE45" s="258"/>
      <c r="AF45" s="176"/>
      <c r="AG45" s="163"/>
      <c r="AH45" s="163"/>
      <c r="AI45" s="259" t="str">
        <f t="shared" si="10"/>
        <v>김정호, 대동여지도, 22권, 22층, 병풍식, 조선전도, 크기, 범례, 축척</v>
      </c>
      <c r="AJ45" s="175" t="s">
        <v>685</v>
      </c>
      <c r="AK45" s="260" t="s">
        <v>693</v>
      </c>
      <c r="AL45" s="260" t="s">
        <v>692</v>
      </c>
      <c r="AM45" s="163"/>
      <c r="AN45" s="225" t="str">
        <f t="shared" si="11"/>
        <v>〈대동여지도〉의 작성방식과 특징</v>
      </c>
      <c r="AO45" s="261" t="s">
        <v>685</v>
      </c>
      <c r="AP45" s="261" t="s">
        <v>691</v>
      </c>
      <c r="AQ45" s="165" t="s">
        <v>694</v>
      </c>
      <c r="AR45" s="176"/>
    </row>
    <row r="46" ht="41.25" customHeight="1">
      <c r="A46" s="163"/>
      <c r="B46" s="172">
        <f t="shared" si="6"/>
        <v>39</v>
      </c>
      <c r="C46" s="172" t="s">
        <v>15</v>
      </c>
      <c r="D46" s="249" t="s">
        <v>11</v>
      </c>
      <c r="E46" s="172" t="s">
        <v>21</v>
      </c>
      <c r="F46" s="266" t="s">
        <v>298</v>
      </c>
      <c r="G46" s="252" t="s">
        <v>695</v>
      </c>
      <c r="H46" s="253" t="s">
        <v>696</v>
      </c>
      <c r="I46" s="254" t="s">
        <v>697</v>
      </c>
      <c r="J46" s="169" t="s">
        <v>162</v>
      </c>
      <c r="K46" s="255"/>
      <c r="L46" s="255"/>
      <c r="M46" s="255" t="s">
        <v>698</v>
      </c>
      <c r="N46" s="256">
        <f t="shared" si="7"/>
        <v>145</v>
      </c>
      <c r="O46" s="255" t="s">
        <v>699</v>
      </c>
      <c r="P46" s="172">
        <f t="shared" si="8"/>
        <v>17</v>
      </c>
      <c r="Q46" s="252"/>
      <c r="R46" s="175" t="s">
        <v>700</v>
      </c>
      <c r="S46" s="249">
        <f t="shared" si="9"/>
        <v>39</v>
      </c>
      <c r="T46" s="249" t="s">
        <v>68</v>
      </c>
      <c r="U46" s="255"/>
      <c r="V46" s="255"/>
      <c r="W46" s="257" t="s">
        <v>701</v>
      </c>
      <c r="X46" s="249" t="s">
        <v>69</v>
      </c>
      <c r="Y46" s="249" t="s">
        <v>69</v>
      </c>
      <c r="Z46" s="255"/>
      <c r="AA46" s="255"/>
      <c r="AB46" s="175" t="s">
        <v>702</v>
      </c>
      <c r="AC46" s="176"/>
      <c r="AD46" s="176"/>
      <c r="AE46" s="258"/>
      <c r="AF46" s="176"/>
      <c r="AG46" s="163"/>
      <c r="AH46" s="163"/>
      <c r="AI46" s="259" t="str">
        <f t="shared" si="10"/>
        <v>원격제어 실패, 고비용과 기술 호환문제, 구글 VR기기 카드보드 상용화</v>
      </c>
      <c r="AJ46" s="175" t="s">
        <v>695</v>
      </c>
      <c r="AK46" s="260" t="s">
        <v>703</v>
      </c>
      <c r="AL46" s="260" t="s">
        <v>702</v>
      </c>
      <c r="AM46" s="163"/>
      <c r="AN46" s="225" t="str">
        <f t="shared" si="11"/>
        <v>고비용 VR기기의 상용화 실패와 구글 카드보드의 성공</v>
      </c>
      <c r="AO46" s="261" t="s">
        <v>695</v>
      </c>
      <c r="AP46" s="261" t="s">
        <v>701</v>
      </c>
      <c r="AQ46" s="165" t="s">
        <v>704</v>
      </c>
      <c r="AR46" s="176"/>
    </row>
    <row r="47" ht="41.25" customHeight="1">
      <c r="A47" s="163"/>
      <c r="B47" s="172">
        <f t="shared" si="6"/>
        <v>40</v>
      </c>
      <c r="C47" s="172" t="s">
        <v>15</v>
      </c>
      <c r="D47" s="249" t="s">
        <v>11</v>
      </c>
      <c r="E47" s="172" t="s">
        <v>21</v>
      </c>
      <c r="F47" s="266" t="s">
        <v>298</v>
      </c>
      <c r="G47" s="252" t="s">
        <v>705</v>
      </c>
      <c r="H47" s="253" t="s">
        <v>706</v>
      </c>
      <c r="I47" s="254" t="s">
        <v>697</v>
      </c>
      <c r="J47" s="169" t="s">
        <v>162</v>
      </c>
      <c r="K47" s="255"/>
      <c r="L47" s="255"/>
      <c r="M47" s="255" t="s">
        <v>707</v>
      </c>
      <c r="N47" s="256">
        <f t="shared" si="7"/>
        <v>193</v>
      </c>
      <c r="O47" s="255" t="s">
        <v>708</v>
      </c>
      <c r="P47" s="172">
        <f t="shared" si="8"/>
        <v>10</v>
      </c>
      <c r="Q47" s="252"/>
      <c r="R47" s="175" t="s">
        <v>709</v>
      </c>
      <c r="S47" s="249">
        <f t="shared" si="9"/>
        <v>23</v>
      </c>
      <c r="T47" s="249" t="s">
        <v>69</v>
      </c>
      <c r="U47" s="255"/>
      <c r="V47" s="255"/>
      <c r="W47" s="257" t="s">
        <v>710</v>
      </c>
      <c r="X47" s="249" t="s">
        <v>69</v>
      </c>
      <c r="Y47" s="249" t="s">
        <v>69</v>
      </c>
      <c r="Z47" s="255"/>
      <c r="AA47" s="255"/>
      <c r="AB47" s="175" t="s">
        <v>711</v>
      </c>
      <c r="AC47" s="176"/>
      <c r="AD47" s="176"/>
      <c r="AE47" s="258"/>
      <c r="AF47" s="176"/>
      <c r="AG47" s="163"/>
      <c r="AH47" s="163"/>
      <c r="AI47" s="259" t="str">
        <f t="shared" si="10"/>
        <v>테슬라 모델3 배터리팩 유리섬유 매트 문제</v>
      </c>
      <c r="AJ47" s="175" t="s">
        <v>705</v>
      </c>
      <c r="AK47" s="260" t="s">
        <v>709</v>
      </c>
      <c r="AL47" s="260" t="s">
        <v>711</v>
      </c>
      <c r="AM47" s="163"/>
      <c r="AN47" s="225" t="str">
        <f t="shared" si="11"/>
        <v>테슬라 모델3의 배터리팩 유리섬유 매트</v>
      </c>
      <c r="AO47" s="261" t="s">
        <v>705</v>
      </c>
      <c r="AP47" s="261" t="s">
        <v>710</v>
      </c>
      <c r="AQ47" s="165" t="s">
        <v>712</v>
      </c>
      <c r="AR47" s="176"/>
    </row>
    <row r="48" ht="41.25" customHeight="1">
      <c r="A48" s="163"/>
      <c r="B48" s="172">
        <f t="shared" si="6"/>
        <v>41</v>
      </c>
      <c r="C48" s="172" t="s">
        <v>15</v>
      </c>
      <c r="D48" s="249" t="s">
        <v>11</v>
      </c>
      <c r="E48" s="172" t="s">
        <v>21</v>
      </c>
      <c r="F48" s="266" t="s">
        <v>158</v>
      </c>
      <c r="G48" s="252" t="s">
        <v>713</v>
      </c>
      <c r="H48" s="253" t="s">
        <v>714</v>
      </c>
      <c r="I48" s="254" t="s">
        <v>715</v>
      </c>
      <c r="J48" s="169" t="s">
        <v>162</v>
      </c>
      <c r="K48" s="255"/>
      <c r="L48" s="255"/>
      <c r="M48" s="255" t="s">
        <v>716</v>
      </c>
      <c r="N48" s="256">
        <f t="shared" si="7"/>
        <v>138</v>
      </c>
      <c r="O48" s="255" t="s">
        <v>717</v>
      </c>
      <c r="P48" s="172">
        <f t="shared" si="8"/>
        <v>23</v>
      </c>
      <c r="Q48" s="252"/>
      <c r="R48" s="175" t="s">
        <v>718</v>
      </c>
      <c r="S48" s="249">
        <f t="shared" si="9"/>
        <v>18</v>
      </c>
      <c r="T48" s="249" t="s">
        <v>67</v>
      </c>
      <c r="U48" s="255"/>
      <c r="V48" s="255"/>
      <c r="W48" s="257" t="s">
        <v>719</v>
      </c>
      <c r="X48" s="249" t="s">
        <v>68</v>
      </c>
      <c r="Y48" s="249" t="s">
        <v>69</v>
      </c>
      <c r="Z48" s="255"/>
      <c r="AA48" s="255"/>
      <c r="AB48" s="175" t="s">
        <v>720</v>
      </c>
      <c r="AC48" s="176"/>
      <c r="AD48" s="176"/>
      <c r="AE48" s="258"/>
      <c r="AF48" s="176"/>
      <c r="AG48" s="163"/>
      <c r="AH48" s="163"/>
      <c r="AI48" s="259" t="str">
        <f t="shared" si="10"/>
        <v>조선의 국경선 확장과 여진족 방어</v>
      </c>
      <c r="AJ48" s="175" t="s">
        <v>713</v>
      </c>
      <c r="AK48" s="260" t="s">
        <v>718</v>
      </c>
      <c r="AL48" s="260" t="s">
        <v>720</v>
      </c>
      <c r="AM48" s="163"/>
      <c r="AN48" s="225" t="str">
        <f t="shared" si="11"/>
        <v>조선의 국경 확장</v>
      </c>
      <c r="AO48" s="261" t="s">
        <v>713</v>
      </c>
      <c r="AP48" s="261" t="s">
        <v>719</v>
      </c>
      <c r="AQ48" s="165" t="s">
        <v>721</v>
      </c>
      <c r="AR48" s="176"/>
    </row>
    <row r="49" ht="41.25" customHeight="1">
      <c r="A49" s="163"/>
      <c r="B49" s="172">
        <f t="shared" si="6"/>
        <v>42</v>
      </c>
      <c r="C49" s="172" t="s">
        <v>15</v>
      </c>
      <c r="D49" s="249" t="s">
        <v>11</v>
      </c>
      <c r="E49" s="172" t="s">
        <v>21</v>
      </c>
      <c r="F49" s="266" t="s">
        <v>158</v>
      </c>
      <c r="G49" s="252" t="s">
        <v>722</v>
      </c>
      <c r="H49" s="253" t="s">
        <v>723</v>
      </c>
      <c r="I49" s="254" t="s">
        <v>715</v>
      </c>
      <c r="J49" s="169" t="s">
        <v>162</v>
      </c>
      <c r="K49" s="255"/>
      <c r="L49" s="255"/>
      <c r="M49" s="255" t="s">
        <v>724</v>
      </c>
      <c r="N49" s="256">
        <f t="shared" si="7"/>
        <v>127</v>
      </c>
      <c r="O49" s="255" t="s">
        <v>725</v>
      </c>
      <c r="P49" s="172">
        <f t="shared" si="8"/>
        <v>19</v>
      </c>
      <c r="Q49" s="252"/>
      <c r="R49" s="175" t="s">
        <v>726</v>
      </c>
      <c r="S49" s="249">
        <f t="shared" si="9"/>
        <v>14</v>
      </c>
      <c r="T49" s="249" t="s">
        <v>67</v>
      </c>
      <c r="U49" s="255"/>
      <c r="V49" s="255"/>
      <c r="W49" s="257" t="s">
        <v>727</v>
      </c>
      <c r="X49" s="249" t="s">
        <v>68</v>
      </c>
      <c r="Y49" s="249" t="s">
        <v>68</v>
      </c>
      <c r="Z49" s="255"/>
      <c r="AA49" s="255"/>
      <c r="AB49" s="175" t="s">
        <v>728</v>
      </c>
      <c r="AC49" s="176"/>
      <c r="AD49" s="176"/>
      <c r="AE49" s="258"/>
      <c r="AF49" s="176"/>
      <c r="AG49" s="163"/>
      <c r="AH49" s="163"/>
      <c r="AI49" s="259" t="str">
        <f t="shared" si="10"/>
        <v>정조의 초계문신 교육 방식</v>
      </c>
      <c r="AJ49" s="175" t="s">
        <v>722</v>
      </c>
      <c r="AK49" s="260" t="s">
        <v>726</v>
      </c>
      <c r="AL49" s="260" t="s">
        <v>728</v>
      </c>
      <c r="AM49" s="163"/>
      <c r="AN49" s="225" t="str">
        <f t="shared" si="11"/>
        <v>정조의 초계문신 교육 열정</v>
      </c>
      <c r="AO49" s="261" t="s">
        <v>722</v>
      </c>
      <c r="AP49" s="261" t="s">
        <v>727</v>
      </c>
      <c r="AQ49" s="165" t="s">
        <v>729</v>
      </c>
      <c r="AR49" s="176"/>
    </row>
    <row r="50" ht="41.25" customHeight="1">
      <c r="A50" s="163"/>
      <c r="B50" s="172">
        <f t="shared" si="6"/>
        <v>43</v>
      </c>
      <c r="C50" s="172" t="s">
        <v>15</v>
      </c>
      <c r="D50" s="249" t="s">
        <v>11</v>
      </c>
      <c r="E50" s="172" t="s">
        <v>21</v>
      </c>
      <c r="F50" s="266" t="s">
        <v>158</v>
      </c>
      <c r="G50" s="252" t="s">
        <v>730</v>
      </c>
      <c r="H50" s="253" t="s">
        <v>731</v>
      </c>
      <c r="I50" s="254" t="s">
        <v>715</v>
      </c>
      <c r="J50" s="169" t="s">
        <v>162</v>
      </c>
      <c r="K50" s="255"/>
      <c r="L50" s="255"/>
      <c r="M50" s="255" t="s">
        <v>732</v>
      </c>
      <c r="N50" s="256">
        <f t="shared" si="7"/>
        <v>51</v>
      </c>
      <c r="O50" s="255" t="s">
        <v>733</v>
      </c>
      <c r="P50" s="172">
        <f t="shared" si="8"/>
        <v>17</v>
      </c>
      <c r="Q50" s="252"/>
      <c r="R50" s="175" t="s">
        <v>734</v>
      </c>
      <c r="S50" s="249">
        <f t="shared" si="9"/>
        <v>20</v>
      </c>
      <c r="T50" s="249" t="s">
        <v>68</v>
      </c>
      <c r="U50" s="255"/>
      <c r="V50" s="255" t="s">
        <v>735</v>
      </c>
      <c r="W50" s="257" t="s">
        <v>736</v>
      </c>
      <c r="X50" s="249" t="s">
        <v>67</v>
      </c>
      <c r="Y50" s="249" t="s">
        <v>67</v>
      </c>
      <c r="Z50" s="255"/>
      <c r="AA50" s="255"/>
      <c r="AB50" s="175" t="s">
        <v>728</v>
      </c>
      <c r="AC50" s="176"/>
      <c r="AD50" s="176"/>
      <c r="AE50" s="258"/>
      <c r="AF50" s="166" t="s">
        <v>737</v>
      </c>
      <c r="AG50" s="163"/>
      <c r="AH50" s="163"/>
      <c r="AI50" s="259" t="str">
        <f t="shared" si="10"/>
        <v>세종, 걱정 목소리에도 책 놓지 않음 긴 설명: 세종이라는 인물이 있는 장면에서, 주변의 걱정스러운 분위기나 어떤 압박감에도 불구하고 그는 그의 책을 놓지 않았습니다. 즉, 세종이 어떤 상황에서도 학문에 대한 열정을 잃지 않은 것을 보여주고 있습니다.</v>
      </c>
      <c r="AJ50" s="175" t="s">
        <v>730</v>
      </c>
      <c r="AK50" s="260" t="s">
        <v>738</v>
      </c>
      <c r="AL50" s="260" t="s">
        <v>728</v>
      </c>
      <c r="AM50" s="163"/>
      <c r="AN50" s="225" t="str">
        <f t="shared" si="11"/>
        <v>세종의 고집스러운 학습 의지</v>
      </c>
      <c r="AO50" s="261" t="s">
        <v>730</v>
      </c>
      <c r="AP50" s="261" t="s">
        <v>736</v>
      </c>
      <c r="AQ50" s="165" t="s">
        <v>739</v>
      </c>
      <c r="AR50" s="176"/>
    </row>
    <row r="51" ht="41.25" customHeight="1">
      <c r="A51" s="163"/>
      <c r="B51" s="172">
        <f t="shared" si="6"/>
        <v>44</v>
      </c>
      <c r="C51" s="172" t="s">
        <v>15</v>
      </c>
      <c r="D51" s="249" t="s">
        <v>11</v>
      </c>
      <c r="E51" s="172" t="s">
        <v>21</v>
      </c>
      <c r="F51" s="266" t="s">
        <v>740</v>
      </c>
      <c r="G51" s="252" t="s">
        <v>741</v>
      </c>
      <c r="H51" s="253" t="s">
        <v>742</v>
      </c>
      <c r="I51" s="254" t="s">
        <v>743</v>
      </c>
      <c r="J51" s="169" t="s">
        <v>162</v>
      </c>
      <c r="K51" s="255"/>
      <c r="L51" s="255"/>
      <c r="M51" s="255" t="s">
        <v>744</v>
      </c>
      <c r="N51" s="256">
        <f t="shared" si="7"/>
        <v>151</v>
      </c>
      <c r="O51" s="252" t="s">
        <v>745</v>
      </c>
      <c r="P51" s="172">
        <f t="shared" si="8"/>
        <v>19</v>
      </c>
      <c r="Q51" s="252"/>
      <c r="R51" s="175" t="s">
        <v>746</v>
      </c>
      <c r="S51" s="249">
        <f t="shared" si="9"/>
        <v>34</v>
      </c>
      <c r="T51" s="249" t="s">
        <v>68</v>
      </c>
      <c r="U51" s="255"/>
      <c r="V51" s="255" t="s">
        <v>747</v>
      </c>
      <c r="W51" s="257" t="s">
        <v>748</v>
      </c>
      <c r="X51" s="249" t="s">
        <v>67</v>
      </c>
      <c r="Y51" s="249" t="s">
        <v>67</v>
      </c>
      <c r="Z51" s="255"/>
      <c r="AA51" s="255"/>
      <c r="AB51" s="175" t="s">
        <v>749</v>
      </c>
      <c r="AC51" s="176"/>
      <c r="AD51" s="176"/>
      <c r="AE51" s="258"/>
      <c r="AF51" s="176"/>
      <c r="AG51" s="163"/>
      <c r="AH51" s="163"/>
      <c r="AI51" s="259" t="str">
        <f t="shared" si="10"/>
        <v>책에 팝송과 관련된 정보 포함, QR 코드를 사용한 노래 접근</v>
      </c>
      <c r="AJ51" s="175" t="s">
        <v>741</v>
      </c>
      <c r="AK51" s="260" t="s">
        <v>750</v>
      </c>
      <c r="AL51" s="260" t="s">
        <v>749</v>
      </c>
      <c r="AM51" s="163"/>
      <c r="AN51" s="225" t="str">
        <f t="shared" si="11"/>
        <v>팝송 듣기 QR코드</v>
      </c>
      <c r="AO51" s="261" t="s">
        <v>741</v>
      </c>
      <c r="AP51" s="261" t="s">
        <v>748</v>
      </c>
      <c r="AQ51" s="165" t="s">
        <v>751</v>
      </c>
      <c r="AR51" s="176"/>
    </row>
    <row r="52" ht="41.25" customHeight="1">
      <c r="A52" s="163"/>
      <c r="B52" s="172">
        <f t="shared" si="6"/>
        <v>45</v>
      </c>
      <c r="C52" s="172" t="s">
        <v>15</v>
      </c>
      <c r="D52" s="249" t="s">
        <v>11</v>
      </c>
      <c r="E52" s="172" t="s">
        <v>21</v>
      </c>
      <c r="F52" s="266" t="s">
        <v>229</v>
      </c>
      <c r="G52" s="252" t="s">
        <v>752</v>
      </c>
      <c r="H52" s="253" t="s">
        <v>753</v>
      </c>
      <c r="I52" s="254" t="s">
        <v>754</v>
      </c>
      <c r="J52" s="169" t="s">
        <v>162</v>
      </c>
      <c r="K52" s="255"/>
      <c r="L52" s="255"/>
      <c r="M52" s="255" t="s">
        <v>755</v>
      </c>
      <c r="N52" s="256">
        <f t="shared" si="7"/>
        <v>38</v>
      </c>
      <c r="O52" s="252" t="s">
        <v>756</v>
      </c>
      <c r="P52" s="172">
        <f t="shared" si="8"/>
        <v>19</v>
      </c>
      <c r="Q52" s="256" t="s">
        <v>757</v>
      </c>
      <c r="R52" s="175" t="s">
        <v>758</v>
      </c>
      <c r="S52" s="249">
        <f t="shared" si="9"/>
        <v>20</v>
      </c>
      <c r="T52" s="249" t="s">
        <v>67</v>
      </c>
      <c r="U52" s="255"/>
      <c r="V52" s="255"/>
      <c r="W52" s="257" t="s">
        <v>759</v>
      </c>
      <c r="X52" s="249" t="s">
        <v>67</v>
      </c>
      <c r="Y52" s="249" t="s">
        <v>68</v>
      </c>
      <c r="Z52" s="255"/>
      <c r="AA52" s="255"/>
      <c r="AB52" s="175" t="s">
        <v>760</v>
      </c>
      <c r="AC52" s="176"/>
      <c r="AD52" s="176"/>
      <c r="AE52" s="258"/>
      <c r="AF52" s="176"/>
      <c r="AG52" s="163"/>
      <c r="AH52" s="163"/>
      <c r="AI52" s="259" t="str">
        <f t="shared" si="10"/>
        <v>문제 인식, 해결책 선택, 행동 실행</v>
      </c>
      <c r="AJ52" s="175" t="s">
        <v>752</v>
      </c>
      <c r="AK52" s="260" t="s">
        <v>758</v>
      </c>
      <c r="AL52" s="260" t="s">
        <v>760</v>
      </c>
      <c r="AM52" s="163"/>
      <c r="AN52" s="225" t="str">
        <f t="shared" si="11"/>
        <v>문제 해결 과정</v>
      </c>
      <c r="AO52" s="261" t="s">
        <v>752</v>
      </c>
      <c r="AP52" s="261" t="s">
        <v>759</v>
      </c>
      <c r="AQ52" s="165" t="s">
        <v>761</v>
      </c>
      <c r="AR52" s="176"/>
    </row>
    <row r="53" ht="41.25" customHeight="1">
      <c r="A53" s="163"/>
      <c r="B53" s="172">
        <f t="shared" si="6"/>
        <v>46</v>
      </c>
      <c r="C53" s="172" t="s">
        <v>15</v>
      </c>
      <c r="D53" s="249" t="s">
        <v>11</v>
      </c>
      <c r="E53" s="172" t="s">
        <v>21</v>
      </c>
      <c r="F53" s="266" t="s">
        <v>258</v>
      </c>
      <c r="G53" s="252" t="s">
        <v>762</v>
      </c>
      <c r="H53" s="253" t="s">
        <v>763</v>
      </c>
      <c r="I53" s="254" t="s">
        <v>764</v>
      </c>
      <c r="J53" s="169" t="s">
        <v>162</v>
      </c>
      <c r="K53" s="255"/>
      <c r="L53" s="255"/>
      <c r="M53" s="255" t="s">
        <v>765</v>
      </c>
      <c r="N53" s="256">
        <f t="shared" si="7"/>
        <v>89</v>
      </c>
      <c r="O53" s="252" t="s">
        <v>766</v>
      </c>
      <c r="P53" s="172">
        <f t="shared" si="8"/>
        <v>10</v>
      </c>
      <c r="Q53" s="256" t="s">
        <v>767</v>
      </c>
      <c r="R53" s="175" t="s">
        <v>768</v>
      </c>
      <c r="S53" s="249">
        <f t="shared" si="9"/>
        <v>21</v>
      </c>
      <c r="T53" s="249" t="s">
        <v>70</v>
      </c>
      <c r="U53" s="255"/>
      <c r="V53" s="255"/>
      <c r="W53" s="257" t="s">
        <v>769</v>
      </c>
      <c r="X53" s="249" t="s">
        <v>67</v>
      </c>
      <c r="Y53" s="249" t="s">
        <v>69</v>
      </c>
      <c r="Z53" s="255"/>
      <c r="AA53" s="255" t="s">
        <v>770</v>
      </c>
      <c r="AB53" s="175" t="s">
        <v>771</v>
      </c>
      <c r="AC53" s="176"/>
      <c r="AD53" s="176"/>
      <c r="AE53" s="258"/>
      <c r="AF53" s="176"/>
      <c r="AG53" s="163"/>
      <c r="AH53" s="163"/>
      <c r="AI53" s="259" t="str">
        <f t="shared" si="10"/>
        <v>고양이의 예민한 후각, 집사 냄새 구분</v>
      </c>
      <c r="AJ53" s="175" t="s">
        <v>762</v>
      </c>
      <c r="AK53" s="260" t="s">
        <v>768</v>
      </c>
      <c r="AL53" s="260" t="s">
        <v>771</v>
      </c>
      <c r="AM53" s="163"/>
      <c r="AN53" s="225" t="str">
        <f t="shared" si="11"/>
        <v>고양이의 예민한 후각능력</v>
      </c>
      <c r="AO53" s="261" t="s">
        <v>762</v>
      </c>
      <c r="AP53" s="261" t="s">
        <v>769</v>
      </c>
      <c r="AQ53" s="165" t="s">
        <v>772</v>
      </c>
      <c r="AR53" s="176"/>
    </row>
    <row r="54" ht="41.25" customHeight="1">
      <c r="A54" s="163"/>
      <c r="B54" s="172">
        <f t="shared" si="6"/>
        <v>47</v>
      </c>
      <c r="C54" s="172" t="s">
        <v>15</v>
      </c>
      <c r="D54" s="249" t="s">
        <v>11</v>
      </c>
      <c r="E54" s="172" t="s">
        <v>21</v>
      </c>
      <c r="F54" s="266" t="s">
        <v>773</v>
      </c>
      <c r="G54" s="252" t="s">
        <v>774</v>
      </c>
      <c r="H54" s="253" t="s">
        <v>775</v>
      </c>
      <c r="I54" s="254" t="s">
        <v>776</v>
      </c>
      <c r="J54" s="169" t="s">
        <v>162</v>
      </c>
      <c r="K54" s="255"/>
      <c r="L54" s="255"/>
      <c r="M54" s="255" t="s">
        <v>777</v>
      </c>
      <c r="N54" s="256">
        <f t="shared" si="7"/>
        <v>368</v>
      </c>
      <c r="O54" s="252" t="s">
        <v>778</v>
      </c>
      <c r="P54" s="172">
        <f t="shared" si="8"/>
        <v>61</v>
      </c>
      <c r="Q54" s="256"/>
      <c r="R54" s="175" t="s">
        <v>779</v>
      </c>
      <c r="S54" s="249">
        <f t="shared" si="9"/>
        <v>34</v>
      </c>
      <c r="T54" s="249" t="s">
        <v>69</v>
      </c>
      <c r="U54" s="255"/>
      <c r="V54" s="255"/>
      <c r="W54" s="257" t="s">
        <v>780</v>
      </c>
      <c r="X54" s="249" t="s">
        <v>68</v>
      </c>
      <c r="Y54" s="249" t="s">
        <v>69</v>
      </c>
      <c r="Z54" s="255"/>
      <c r="AA54" s="255"/>
      <c r="AB54" s="175" t="s">
        <v>781</v>
      </c>
      <c r="AC54" s="176"/>
      <c r="AD54" s="176"/>
      <c r="AE54" s="258"/>
      <c r="AF54" s="176"/>
      <c r="AG54" s="163"/>
      <c r="AH54" s="163"/>
      <c r="AI54" s="259" t="str">
        <f t="shared" si="10"/>
        <v>캐나다 예술위원회 지원, 154백만달러 투자, 예술 국민 전파</v>
      </c>
      <c r="AJ54" s="175" t="s">
        <v>774</v>
      </c>
      <c r="AK54" s="260" t="s">
        <v>779</v>
      </c>
      <c r="AL54" s="260" t="s">
        <v>781</v>
      </c>
      <c r="AM54" s="163"/>
      <c r="AN54" s="225" t="str">
        <f t="shared" si="11"/>
        <v>캐나다 예술 위원회의 지원</v>
      </c>
      <c r="AO54" s="261" t="s">
        <v>774</v>
      </c>
      <c r="AP54" s="261" t="s">
        <v>780</v>
      </c>
      <c r="AQ54" s="165" t="s">
        <v>782</v>
      </c>
      <c r="AR54" s="176"/>
    </row>
    <row r="55" ht="41.25" customHeight="1">
      <c r="A55" s="163"/>
      <c r="B55" s="172">
        <f t="shared" si="6"/>
        <v>48</v>
      </c>
      <c r="C55" s="172" t="s">
        <v>15</v>
      </c>
      <c r="D55" s="249" t="s">
        <v>11</v>
      </c>
      <c r="E55" s="172" t="s">
        <v>21</v>
      </c>
      <c r="F55" s="266" t="s">
        <v>229</v>
      </c>
      <c r="G55" s="252" t="s">
        <v>783</v>
      </c>
      <c r="H55" s="253" t="s">
        <v>784</v>
      </c>
      <c r="I55" s="254" t="s">
        <v>785</v>
      </c>
      <c r="J55" s="169" t="s">
        <v>162</v>
      </c>
      <c r="K55" s="255"/>
      <c r="L55" s="255"/>
      <c r="M55" s="255" t="s">
        <v>786</v>
      </c>
      <c r="N55" s="256">
        <f t="shared" si="7"/>
        <v>369</v>
      </c>
      <c r="O55" s="252" t="s">
        <v>787</v>
      </c>
      <c r="P55" s="172">
        <f t="shared" si="8"/>
        <v>30</v>
      </c>
      <c r="Q55" s="256" t="s">
        <v>788</v>
      </c>
      <c r="R55" s="175" t="s">
        <v>789</v>
      </c>
      <c r="S55" s="249">
        <f t="shared" si="9"/>
        <v>66</v>
      </c>
      <c r="T55" s="249" t="s">
        <v>70</v>
      </c>
      <c r="U55" s="255"/>
      <c r="V55" s="255"/>
      <c r="W55" s="257" t="s">
        <v>790</v>
      </c>
      <c r="X55" s="249" t="s">
        <v>67</v>
      </c>
      <c r="Y55" s="249" t="s">
        <v>67</v>
      </c>
      <c r="Z55" s="255"/>
      <c r="AA55" s="255" t="s">
        <v>19</v>
      </c>
      <c r="AB55" s="175" t="s">
        <v>791</v>
      </c>
      <c r="AC55" s="176"/>
      <c r="AD55" s="176"/>
      <c r="AE55" s="258"/>
      <c r="AF55" s="176"/>
      <c r="AG55" s="163"/>
      <c r="AH55" s="163"/>
      <c r="AI55" s="259" t="str">
        <f t="shared" si="10"/>
        <v>동태적 연결고리 중심 성공 달성 과정, 부정적 기운 극복, 긍정적 확신 도전, 시도-불확실-변혁 단계 거쳐 탁월함 도달</v>
      </c>
      <c r="AJ55" s="175" t="s">
        <v>783</v>
      </c>
      <c r="AK55" s="260" t="s">
        <v>789</v>
      </c>
      <c r="AL55" s="260" t="s">
        <v>791</v>
      </c>
      <c r="AM55" s="163"/>
      <c r="AN55" s="225" t="str">
        <f t="shared" si="11"/>
        <v>성공과 탁월함 달성 과정 그림</v>
      </c>
      <c r="AO55" s="261" t="s">
        <v>783</v>
      </c>
      <c r="AP55" s="261" t="s">
        <v>790</v>
      </c>
      <c r="AQ55" s="165" t="s">
        <v>792</v>
      </c>
      <c r="AR55" s="176"/>
    </row>
    <row r="56" ht="41.25" customHeight="1">
      <c r="A56" s="163"/>
      <c r="B56" s="172">
        <f t="shared" si="6"/>
        <v>49</v>
      </c>
      <c r="C56" s="172" t="s">
        <v>15</v>
      </c>
      <c r="D56" s="249" t="s">
        <v>11</v>
      </c>
      <c r="E56" s="172" t="s">
        <v>13</v>
      </c>
      <c r="F56" s="266" t="s">
        <v>158</v>
      </c>
      <c r="G56" s="256" t="s">
        <v>793</v>
      </c>
      <c r="H56" s="253" t="s">
        <v>794</v>
      </c>
      <c r="I56" s="254" t="s">
        <v>795</v>
      </c>
      <c r="J56" s="169" t="s">
        <v>162</v>
      </c>
      <c r="K56" s="255"/>
      <c r="L56" s="255"/>
      <c r="M56" s="255" t="s">
        <v>796</v>
      </c>
      <c r="N56" s="256">
        <f t="shared" si="7"/>
        <v>174</v>
      </c>
      <c r="O56" s="252" t="s">
        <v>797</v>
      </c>
      <c r="P56" s="172">
        <f t="shared" si="8"/>
        <v>23</v>
      </c>
      <c r="Q56" s="252"/>
      <c r="R56" s="175" t="s">
        <v>798</v>
      </c>
      <c r="S56" s="249">
        <f t="shared" si="9"/>
        <v>23</v>
      </c>
      <c r="T56" s="249" t="s">
        <v>67</v>
      </c>
      <c r="U56" s="255"/>
      <c r="V56" s="255"/>
      <c r="W56" s="257" t="s">
        <v>799</v>
      </c>
      <c r="X56" s="249" t="s">
        <v>67</v>
      </c>
      <c r="Y56" s="249" t="s">
        <v>67</v>
      </c>
      <c r="Z56" s="255"/>
      <c r="AA56" s="255"/>
      <c r="AB56" s="175" t="s">
        <v>800</v>
      </c>
      <c r="AC56" s="176"/>
      <c r="AD56" s="176"/>
      <c r="AE56" s="258"/>
      <c r="AF56" s="176"/>
      <c r="AG56" s="163"/>
      <c r="AH56" s="163"/>
      <c r="AI56" s="259" t="str">
        <f t="shared" si="10"/>
        <v>뒤 1 솔로이트스쿠인틀리 특징, 외양 설명</v>
      </c>
      <c r="AJ56" s="175" t="s">
        <v>793</v>
      </c>
      <c r="AK56" s="260" t="s">
        <v>798</v>
      </c>
      <c r="AL56" s="260" t="s">
        <v>800</v>
      </c>
      <c r="AM56" s="163"/>
      <c r="AN56" s="225" t="str">
        <f t="shared" si="11"/>
        <v>솔로이트스쿠인틀리 개의 특징</v>
      </c>
      <c r="AO56" s="261" t="s">
        <v>793</v>
      </c>
      <c r="AP56" s="261" t="s">
        <v>799</v>
      </c>
      <c r="AQ56" s="165" t="s">
        <v>801</v>
      </c>
      <c r="AR56" s="176"/>
    </row>
    <row r="57" ht="41.25" customHeight="1">
      <c r="A57" s="163"/>
      <c r="B57" s="172">
        <f t="shared" si="6"/>
        <v>50</v>
      </c>
      <c r="C57" s="172" t="s">
        <v>15</v>
      </c>
      <c r="D57" s="249" t="s">
        <v>11</v>
      </c>
      <c r="E57" s="172" t="s">
        <v>13</v>
      </c>
      <c r="F57" s="266" t="s">
        <v>158</v>
      </c>
      <c r="G57" s="256" t="s">
        <v>802</v>
      </c>
      <c r="H57" s="253" t="s">
        <v>803</v>
      </c>
      <c r="I57" s="254" t="s">
        <v>804</v>
      </c>
      <c r="J57" s="169" t="s">
        <v>162</v>
      </c>
      <c r="K57" s="255"/>
      <c r="L57" s="267"/>
      <c r="M57" s="267" t="s">
        <v>805</v>
      </c>
      <c r="N57" s="256">
        <f t="shared" si="7"/>
        <v>160</v>
      </c>
      <c r="O57" s="252" t="s">
        <v>806</v>
      </c>
      <c r="P57" s="172">
        <f t="shared" si="8"/>
        <v>25</v>
      </c>
      <c r="Q57" s="252"/>
      <c r="R57" s="175" t="s">
        <v>807</v>
      </c>
      <c r="S57" s="249">
        <f t="shared" si="9"/>
        <v>17</v>
      </c>
      <c r="T57" s="249" t="s">
        <v>68</v>
      </c>
      <c r="U57" s="255"/>
      <c r="V57" s="255"/>
      <c r="W57" s="257" t="s">
        <v>808</v>
      </c>
      <c r="X57" s="249" t="s">
        <v>68</v>
      </c>
      <c r="Y57" s="249" t="s">
        <v>68</v>
      </c>
      <c r="Z57" s="255"/>
      <c r="AA57" s="255"/>
      <c r="AB57" s="175" t="s">
        <v>809</v>
      </c>
      <c r="AC57" s="176"/>
      <c r="AD57" s="176"/>
      <c r="AE57" s="258"/>
      <c r="AF57" s="176"/>
      <c r="AG57" s="163"/>
      <c r="AH57" s="163"/>
      <c r="AI57" s="259" t="str">
        <f t="shared" si="10"/>
        <v>모눈종이 숫자 채우기 과제 설명</v>
      </c>
      <c r="AJ57" s="175" t="s">
        <v>802</v>
      </c>
      <c r="AK57" s="260" t="s">
        <v>807</v>
      </c>
      <c r="AL57" s="260" t="s">
        <v>809</v>
      </c>
      <c r="AM57" s="163"/>
      <c r="AN57" s="225" t="str">
        <f t="shared" si="11"/>
        <v>숫자 연결 놀이 문제</v>
      </c>
      <c r="AO57" s="261" t="s">
        <v>802</v>
      </c>
      <c r="AP57" s="261" t="s">
        <v>808</v>
      </c>
      <c r="AQ57" s="165" t="s">
        <v>810</v>
      </c>
      <c r="AR57" s="176"/>
    </row>
    <row r="58" ht="41.25" customHeight="1">
      <c r="A58" s="163"/>
      <c r="B58" s="172">
        <f t="shared" si="6"/>
        <v>51</v>
      </c>
      <c r="C58" s="172" t="s">
        <v>15</v>
      </c>
      <c r="D58" s="249" t="s">
        <v>11</v>
      </c>
      <c r="E58" s="172" t="s">
        <v>13</v>
      </c>
      <c r="F58" s="172" t="s">
        <v>298</v>
      </c>
      <c r="G58" s="252" t="s">
        <v>811</v>
      </c>
      <c r="H58" s="253" t="s">
        <v>812</v>
      </c>
      <c r="I58" s="254" t="s">
        <v>813</v>
      </c>
      <c r="J58" s="169" t="s">
        <v>162</v>
      </c>
      <c r="K58" s="255"/>
      <c r="L58" s="255"/>
      <c r="M58" s="255" t="s">
        <v>814</v>
      </c>
      <c r="N58" s="256">
        <f t="shared" si="7"/>
        <v>236</v>
      </c>
      <c r="O58" s="252" t="s">
        <v>815</v>
      </c>
      <c r="P58" s="172">
        <f t="shared" si="8"/>
        <v>14</v>
      </c>
      <c r="Q58" s="268" t="s">
        <v>816</v>
      </c>
      <c r="R58" s="175" t="s">
        <v>817</v>
      </c>
      <c r="S58" s="249">
        <f t="shared" si="9"/>
        <v>17</v>
      </c>
      <c r="T58" s="249" t="s">
        <v>67</v>
      </c>
      <c r="U58" s="255"/>
      <c r="V58" s="255"/>
      <c r="W58" s="257" t="s">
        <v>818</v>
      </c>
      <c r="X58" s="249" t="s">
        <v>67</v>
      </c>
      <c r="Y58" s="249" t="s">
        <v>68</v>
      </c>
      <c r="Z58" s="255"/>
      <c r="AA58" s="255"/>
      <c r="AB58" s="175" t="s">
        <v>819</v>
      </c>
      <c r="AC58" s="176"/>
      <c r="AD58" s="176"/>
      <c r="AE58" s="258"/>
      <c r="AF58" s="176"/>
      <c r="AG58" s="163"/>
      <c r="AH58" s="163"/>
      <c r="AI58" s="259" t="str">
        <f t="shared" si="10"/>
        <v>미국 주식 시장의 선택권과 크기</v>
      </c>
      <c r="AJ58" s="175" t="s">
        <v>811</v>
      </c>
      <c r="AK58" s="260" t="s">
        <v>817</v>
      </c>
      <c r="AL58" s="260" t="s">
        <v>819</v>
      </c>
      <c r="AM58" s="163"/>
      <c r="AN58" s="225" t="str">
        <f t="shared" si="11"/>
        <v>미국 주식 시장 우위</v>
      </c>
      <c r="AO58" s="261" t="s">
        <v>811</v>
      </c>
      <c r="AP58" s="261" t="s">
        <v>818</v>
      </c>
      <c r="AQ58" s="165" t="s">
        <v>820</v>
      </c>
      <c r="AR58" s="176"/>
    </row>
    <row r="59" ht="41.25" customHeight="1">
      <c r="A59" s="176"/>
      <c r="B59" s="172">
        <f t="shared" si="6"/>
        <v>52</v>
      </c>
      <c r="C59" s="172" t="s">
        <v>15</v>
      </c>
      <c r="D59" s="249" t="s">
        <v>11</v>
      </c>
      <c r="E59" s="172" t="s">
        <v>13</v>
      </c>
      <c r="F59" s="165" t="s">
        <v>158</v>
      </c>
      <c r="G59" s="166" t="s">
        <v>821</v>
      </c>
      <c r="H59" s="253" t="s">
        <v>822</v>
      </c>
      <c r="I59" s="168" t="s">
        <v>823</v>
      </c>
      <c r="J59" s="169" t="s">
        <v>162</v>
      </c>
      <c r="K59" s="176"/>
      <c r="L59" s="166"/>
      <c r="M59" s="166" t="s">
        <v>824</v>
      </c>
      <c r="N59" s="256">
        <f t="shared" si="7"/>
        <v>423</v>
      </c>
      <c r="O59" s="166" t="s">
        <v>825</v>
      </c>
      <c r="P59" s="172">
        <f t="shared" si="8"/>
        <v>16</v>
      </c>
      <c r="Q59" s="166" t="s">
        <v>826</v>
      </c>
      <c r="R59" s="175" t="s">
        <v>827</v>
      </c>
      <c r="S59" s="249">
        <f t="shared" si="9"/>
        <v>17</v>
      </c>
      <c r="T59" s="249" t="s">
        <v>67</v>
      </c>
      <c r="U59" s="255"/>
      <c r="V59" s="255"/>
      <c r="W59" s="257" t="s">
        <v>828</v>
      </c>
      <c r="X59" s="249" t="s">
        <v>67</v>
      </c>
      <c r="Y59" s="249" t="s">
        <v>67</v>
      </c>
      <c r="Z59" s="255"/>
      <c r="AA59" s="255"/>
      <c r="AB59" s="175" t="s">
        <v>829</v>
      </c>
      <c r="AC59" s="176"/>
      <c r="AD59" s="176"/>
      <c r="AE59" s="258"/>
      <c r="AF59" s="176"/>
      <c r="AG59" s="176"/>
      <c r="AH59" s="176"/>
      <c r="AI59" s="259" t="str">
        <f t="shared" si="10"/>
        <v>벼룩의 점프 능력과 유리병 실험</v>
      </c>
      <c r="AJ59" s="166" t="s">
        <v>821</v>
      </c>
      <c r="AK59" s="166" t="s">
        <v>827</v>
      </c>
      <c r="AL59" s="166" t="s">
        <v>829</v>
      </c>
      <c r="AM59" s="176"/>
      <c r="AN59" s="225" t="str">
        <f t="shared" si="11"/>
        <v>벼룩의 점프 제한 실험</v>
      </c>
      <c r="AO59" s="165" t="s">
        <v>821</v>
      </c>
      <c r="AP59" s="165" t="s">
        <v>828</v>
      </c>
      <c r="AQ59" s="165" t="s">
        <v>830</v>
      </c>
      <c r="AR59" s="176"/>
    </row>
    <row r="60" ht="41.25" customHeight="1">
      <c r="A60" s="176"/>
      <c r="B60" s="172">
        <f t="shared" si="6"/>
        <v>53</v>
      </c>
      <c r="C60" s="172" t="s">
        <v>15</v>
      </c>
      <c r="D60" s="249" t="s">
        <v>11</v>
      </c>
      <c r="E60" s="172" t="s">
        <v>13</v>
      </c>
      <c r="F60" s="165" t="s">
        <v>158</v>
      </c>
      <c r="G60" s="166" t="s">
        <v>831</v>
      </c>
      <c r="H60" s="253" t="s">
        <v>832</v>
      </c>
      <c r="I60" s="168" t="s">
        <v>833</v>
      </c>
      <c r="J60" s="169" t="s">
        <v>162</v>
      </c>
      <c r="K60" s="176"/>
      <c r="L60" s="166"/>
      <c r="M60" s="166" t="s">
        <v>834</v>
      </c>
      <c r="N60" s="256">
        <f t="shared" si="7"/>
        <v>164</v>
      </c>
      <c r="O60" s="166" t="s">
        <v>835</v>
      </c>
      <c r="P60" s="172">
        <f t="shared" si="8"/>
        <v>29</v>
      </c>
      <c r="Q60" s="176"/>
      <c r="R60" s="175" t="s">
        <v>836</v>
      </c>
      <c r="S60" s="249">
        <f t="shared" si="9"/>
        <v>22</v>
      </c>
      <c r="T60" s="249" t="s">
        <v>69</v>
      </c>
      <c r="U60" s="255"/>
      <c r="V60" s="255"/>
      <c r="W60" s="257" t="s">
        <v>837</v>
      </c>
      <c r="X60" s="249" t="s">
        <v>68</v>
      </c>
      <c r="Y60" s="249" t="s">
        <v>68</v>
      </c>
      <c r="Z60" s="255"/>
      <c r="AA60" s="255"/>
      <c r="AB60" s="175" t="s">
        <v>838</v>
      </c>
      <c r="AC60" s="176"/>
      <c r="AD60" s="176"/>
      <c r="AE60" s="258"/>
      <c r="AF60" s="176"/>
      <c r="AG60" s="176"/>
      <c r="AH60" s="176"/>
      <c r="AI60" s="259" t="str">
        <f t="shared" si="10"/>
        <v>속담 의미, 세상 이치, 루빈 꽃병 이해</v>
      </c>
      <c r="AJ60" s="166" t="s">
        <v>831</v>
      </c>
      <c r="AK60" s="166" t="s">
        <v>836</v>
      </c>
      <c r="AL60" s="166" t="s">
        <v>838</v>
      </c>
      <c r="AM60" s="176"/>
      <c r="AN60" s="225" t="str">
        <f t="shared" si="11"/>
        <v>다양한 시선의 이미지</v>
      </c>
      <c r="AO60" s="165" t="s">
        <v>831</v>
      </c>
      <c r="AP60" s="165" t="s">
        <v>837</v>
      </c>
      <c r="AQ60" s="165" t="s">
        <v>839</v>
      </c>
      <c r="AR60" s="176"/>
    </row>
    <row r="61" ht="41.25" customHeight="1">
      <c r="A61" s="176"/>
      <c r="B61" s="172">
        <f t="shared" si="6"/>
        <v>54</v>
      </c>
      <c r="C61" s="172" t="s">
        <v>15</v>
      </c>
      <c r="D61" s="249" t="s">
        <v>11</v>
      </c>
      <c r="E61" s="172" t="s">
        <v>13</v>
      </c>
      <c r="F61" s="165" t="s">
        <v>158</v>
      </c>
      <c r="G61" s="166" t="s">
        <v>840</v>
      </c>
      <c r="H61" s="253" t="s">
        <v>841</v>
      </c>
      <c r="I61" s="168" t="s">
        <v>842</v>
      </c>
      <c r="J61" s="169" t="s">
        <v>162</v>
      </c>
      <c r="K61" s="176"/>
      <c r="L61" s="166"/>
      <c r="M61" s="166" t="s">
        <v>843</v>
      </c>
      <c r="N61" s="256">
        <f t="shared" si="7"/>
        <v>391</v>
      </c>
      <c r="O61" s="166" t="s">
        <v>844</v>
      </c>
      <c r="P61" s="172">
        <f t="shared" si="8"/>
        <v>25</v>
      </c>
      <c r="Q61" s="176"/>
      <c r="R61" s="175" t="s">
        <v>845</v>
      </c>
      <c r="S61" s="249">
        <f t="shared" si="9"/>
        <v>22</v>
      </c>
      <c r="T61" s="249" t="s">
        <v>69</v>
      </c>
      <c r="U61" s="255"/>
      <c r="V61" s="255"/>
      <c r="W61" s="257" t="s">
        <v>846</v>
      </c>
      <c r="X61" s="249" t="s">
        <v>68</v>
      </c>
      <c r="Y61" s="249" t="s">
        <v>69</v>
      </c>
      <c r="Z61" s="255" t="s">
        <v>847</v>
      </c>
      <c r="AA61" s="255"/>
      <c r="AB61" s="175" t="s">
        <v>848</v>
      </c>
      <c r="AC61" s="176"/>
      <c r="AD61" s="176"/>
      <c r="AE61" s="258"/>
      <c r="AF61" s="176"/>
      <c r="AG61" s="176"/>
      <c r="AH61" s="176"/>
      <c r="AI61" s="259" t="str">
        <f t="shared" si="10"/>
        <v>로키, 북유럽 신화, 13의 불길한 숫자</v>
      </c>
      <c r="AJ61" s="166" t="s">
        <v>840</v>
      </c>
      <c r="AK61" s="166" t="s">
        <v>845</v>
      </c>
      <c r="AL61" s="166" t="s">
        <v>848</v>
      </c>
      <c r="AM61" s="176"/>
      <c r="AN61" s="225" t="str">
        <f t="shared" si="11"/>
        <v>로키와 13의 부정적 상관성</v>
      </c>
      <c r="AO61" s="165" t="s">
        <v>840</v>
      </c>
      <c r="AP61" s="165" t="s">
        <v>846</v>
      </c>
      <c r="AQ61" s="165" t="s">
        <v>849</v>
      </c>
      <c r="AR61" s="176"/>
    </row>
    <row r="62" ht="41.25" customHeight="1">
      <c r="A62" s="176"/>
      <c r="B62" s="172">
        <f t="shared" si="6"/>
        <v>55</v>
      </c>
      <c r="C62" s="172" t="s">
        <v>15</v>
      </c>
      <c r="D62" s="249" t="s">
        <v>11</v>
      </c>
      <c r="E62" s="172" t="s">
        <v>13</v>
      </c>
      <c r="F62" s="165" t="s">
        <v>298</v>
      </c>
      <c r="G62" s="166" t="s">
        <v>850</v>
      </c>
      <c r="H62" s="253" t="s">
        <v>851</v>
      </c>
      <c r="I62" s="168" t="s">
        <v>852</v>
      </c>
      <c r="J62" s="169" t="s">
        <v>162</v>
      </c>
      <c r="K62" s="176"/>
      <c r="L62" s="269"/>
      <c r="M62" s="269" t="s">
        <v>853</v>
      </c>
      <c r="N62" s="256">
        <f t="shared" si="7"/>
        <v>96</v>
      </c>
      <c r="O62" s="166" t="s">
        <v>854</v>
      </c>
      <c r="P62" s="172">
        <f t="shared" si="8"/>
        <v>21</v>
      </c>
      <c r="Q62" s="176"/>
      <c r="R62" s="175" t="s">
        <v>855</v>
      </c>
      <c r="S62" s="249">
        <f t="shared" si="9"/>
        <v>27</v>
      </c>
      <c r="T62" s="249" t="s">
        <v>68</v>
      </c>
      <c r="U62" s="255"/>
      <c r="V62" s="255" t="s">
        <v>856</v>
      </c>
      <c r="W62" s="257" t="s">
        <v>857</v>
      </c>
      <c r="X62" s="249" t="s">
        <v>68</v>
      </c>
      <c r="Y62" s="249" t="s">
        <v>68</v>
      </c>
      <c r="Z62" s="255"/>
      <c r="AA62" s="255"/>
      <c r="AB62" s="175" t="s">
        <v>858</v>
      </c>
      <c r="AC62" s="176"/>
      <c r="AD62" s="176"/>
      <c r="AE62" s="258"/>
      <c r="AF62" s="176"/>
      <c r="AG62" s="176"/>
      <c r="AH62" s="176"/>
      <c r="AI62" s="259" t="str">
        <f t="shared" si="10"/>
        <v>카운터 공백, 재활용 가구, 왜건, 사각쟁반 보관</v>
      </c>
      <c r="AJ62" s="166" t="s">
        <v>850</v>
      </c>
      <c r="AK62" s="166" t="s">
        <v>855</v>
      </c>
      <c r="AL62" s="166" t="s">
        <v>858</v>
      </c>
      <c r="AM62" s="176"/>
      <c r="AN62" s="225" t="str">
        <f t="shared" si="11"/>
        <v>재활용 왜건에 담긴 사각쟁반</v>
      </c>
      <c r="AO62" s="165" t="s">
        <v>850</v>
      </c>
      <c r="AP62" s="165" t="s">
        <v>857</v>
      </c>
      <c r="AQ62" s="165" t="s">
        <v>859</v>
      </c>
      <c r="AR62" s="176"/>
    </row>
    <row r="63" ht="41.25" customHeight="1">
      <c r="A63" s="176"/>
      <c r="B63" s="172">
        <f t="shared" si="6"/>
        <v>56</v>
      </c>
      <c r="C63" s="172" t="s">
        <v>15</v>
      </c>
      <c r="D63" s="249" t="s">
        <v>11</v>
      </c>
      <c r="E63" s="172" t="s">
        <v>13</v>
      </c>
      <c r="F63" s="165" t="s">
        <v>298</v>
      </c>
      <c r="G63" s="166" t="s">
        <v>860</v>
      </c>
      <c r="H63" s="253" t="s">
        <v>861</v>
      </c>
      <c r="I63" s="168" t="s">
        <v>862</v>
      </c>
      <c r="J63" s="169" t="s">
        <v>162</v>
      </c>
      <c r="K63" s="176"/>
      <c r="L63" s="166"/>
      <c r="M63" s="166" t="s">
        <v>863</v>
      </c>
      <c r="N63" s="256">
        <f t="shared" si="7"/>
        <v>485</v>
      </c>
      <c r="O63" s="166" t="s">
        <v>864</v>
      </c>
      <c r="P63" s="172">
        <f t="shared" si="8"/>
        <v>27</v>
      </c>
      <c r="Q63" s="176"/>
      <c r="R63" s="175" t="s">
        <v>865</v>
      </c>
      <c r="S63" s="249">
        <f t="shared" si="9"/>
        <v>39</v>
      </c>
      <c r="T63" s="249" t="s">
        <v>68</v>
      </c>
      <c r="U63" s="255"/>
      <c r="V63" s="255" t="s">
        <v>856</v>
      </c>
      <c r="W63" s="257" t="s">
        <v>866</v>
      </c>
      <c r="X63" s="249" t="s">
        <v>69</v>
      </c>
      <c r="Y63" s="249" t="s">
        <v>69</v>
      </c>
      <c r="Z63" s="255" t="s">
        <v>867</v>
      </c>
      <c r="AA63" s="255"/>
      <c r="AB63" s="175" t="s">
        <v>868</v>
      </c>
      <c r="AC63" s="176"/>
      <c r="AD63" s="176"/>
      <c r="AE63" s="258"/>
      <c r="AF63" s="176"/>
      <c r="AG63" s="176"/>
      <c r="AH63" s="176"/>
      <c r="AI63" s="259" t="str">
        <f t="shared" si="10"/>
        <v>체코슬로바키아 공산당 독재, 둡체크의 사회주의 개혁, 소련의 무력 경고</v>
      </c>
      <c r="AJ63" s="166" t="s">
        <v>860</v>
      </c>
      <c r="AK63" s="166" t="s">
        <v>865</v>
      </c>
      <c r="AL63" s="166" t="s">
        <v>868</v>
      </c>
      <c r="AM63" s="176"/>
      <c r="AN63" s="225" t="str">
        <f t="shared" si="11"/>
        <v>체코슬로바키아의 공산 관점 변화</v>
      </c>
      <c r="AO63" s="165" t="s">
        <v>860</v>
      </c>
      <c r="AP63" s="165" t="s">
        <v>866</v>
      </c>
      <c r="AQ63" s="165" t="s">
        <v>869</v>
      </c>
      <c r="AR63" s="176"/>
    </row>
    <row r="64" ht="41.25" customHeight="1">
      <c r="A64" s="176"/>
      <c r="B64" s="172">
        <f t="shared" si="6"/>
        <v>57</v>
      </c>
      <c r="C64" s="172" t="s">
        <v>15</v>
      </c>
      <c r="D64" s="249" t="s">
        <v>11</v>
      </c>
      <c r="E64" s="172" t="s">
        <v>13</v>
      </c>
      <c r="F64" s="165" t="s">
        <v>158</v>
      </c>
      <c r="G64" s="166" t="s">
        <v>870</v>
      </c>
      <c r="H64" s="253" t="s">
        <v>871</v>
      </c>
      <c r="I64" s="168" t="s">
        <v>872</v>
      </c>
      <c r="J64" s="169" t="s">
        <v>162</v>
      </c>
      <c r="K64" s="176"/>
      <c r="L64" s="166"/>
      <c r="M64" s="166" t="s">
        <v>873</v>
      </c>
      <c r="N64" s="256">
        <f t="shared" si="7"/>
        <v>207</v>
      </c>
      <c r="O64" s="166" t="s">
        <v>874</v>
      </c>
      <c r="P64" s="172">
        <f t="shared" si="8"/>
        <v>10</v>
      </c>
      <c r="Q64" s="176"/>
      <c r="R64" s="175" t="s">
        <v>875</v>
      </c>
      <c r="S64" s="249">
        <f t="shared" si="9"/>
        <v>24</v>
      </c>
      <c r="T64" s="249" t="s">
        <v>68</v>
      </c>
      <c r="U64" s="255"/>
      <c r="V64" s="255" t="s">
        <v>856</v>
      </c>
      <c r="W64" s="257" t="s">
        <v>876</v>
      </c>
      <c r="X64" s="249" t="s">
        <v>68</v>
      </c>
      <c r="Y64" s="249" t="s">
        <v>69</v>
      </c>
      <c r="Z64" s="255"/>
      <c r="AA64" s="255"/>
      <c r="AB64" s="175" t="s">
        <v>877</v>
      </c>
      <c r="AC64" s="176"/>
      <c r="AD64" s="176"/>
      <c r="AE64" s="258"/>
      <c r="AF64" s="176"/>
      <c r="AG64" s="176"/>
      <c r="AH64" s="176"/>
      <c r="AI64" s="259" t="str">
        <f t="shared" si="10"/>
        <v>헤럴드의 어원, 의술의 상징, 언론사의 각오</v>
      </c>
      <c r="AJ64" s="166" t="s">
        <v>870</v>
      </c>
      <c r="AK64" s="166" t="s">
        <v>875</v>
      </c>
      <c r="AL64" s="166" t="s">
        <v>877</v>
      </c>
      <c r="AM64" s="176"/>
      <c r="AN64" s="225" t="str">
        <f t="shared" si="11"/>
        <v>헤럴드'의 상징성</v>
      </c>
      <c r="AO64" s="165" t="s">
        <v>870</v>
      </c>
      <c r="AP64" s="270" t="s">
        <v>876</v>
      </c>
      <c r="AQ64" s="165" t="s">
        <v>878</v>
      </c>
      <c r="AR64" s="176"/>
    </row>
    <row r="65" ht="41.25" customHeight="1">
      <c r="A65" s="176"/>
      <c r="B65" s="172">
        <f t="shared" si="6"/>
        <v>58</v>
      </c>
      <c r="C65" s="172" t="s">
        <v>15</v>
      </c>
      <c r="D65" s="249" t="s">
        <v>11</v>
      </c>
      <c r="E65" s="172" t="s">
        <v>13</v>
      </c>
      <c r="F65" s="165" t="s">
        <v>298</v>
      </c>
      <c r="G65" s="166" t="s">
        <v>879</v>
      </c>
      <c r="H65" s="253" t="s">
        <v>880</v>
      </c>
      <c r="I65" s="168" t="s">
        <v>881</v>
      </c>
      <c r="J65" s="169" t="s">
        <v>162</v>
      </c>
      <c r="K65" s="176"/>
      <c r="L65" s="166"/>
      <c r="M65" s="166" t="s">
        <v>882</v>
      </c>
      <c r="N65" s="256">
        <f t="shared" si="7"/>
        <v>483</v>
      </c>
      <c r="O65" s="166" t="s">
        <v>883</v>
      </c>
      <c r="P65" s="172">
        <f t="shared" si="8"/>
        <v>34</v>
      </c>
      <c r="Q65" s="166" t="s">
        <v>884</v>
      </c>
      <c r="R65" s="175" t="s">
        <v>885</v>
      </c>
      <c r="S65" s="249">
        <f t="shared" si="9"/>
        <v>18</v>
      </c>
      <c r="T65" s="249" t="s">
        <v>67</v>
      </c>
      <c r="U65" s="255"/>
      <c r="V65" s="255"/>
      <c r="W65" s="257" t="s">
        <v>886</v>
      </c>
      <c r="X65" s="249" t="s">
        <v>68</v>
      </c>
      <c r="Y65" s="249" t="s">
        <v>67</v>
      </c>
      <c r="Z65" s="255"/>
      <c r="AA65" s="255"/>
      <c r="AB65" s="175" t="s">
        <v>887</v>
      </c>
      <c r="AC65" s="176"/>
      <c r="AD65" s="176"/>
      <c r="AE65" s="258"/>
      <c r="AF65" s="176"/>
      <c r="AG65" s="176"/>
      <c r="AH65" s="176"/>
      <c r="AI65" s="259" t="str">
        <f t="shared" si="10"/>
        <v>켄싱턴호텔 설악의 층별 테마 객실</v>
      </c>
      <c r="AJ65" s="166" t="s">
        <v>879</v>
      </c>
      <c r="AK65" s="166" t="s">
        <v>885</v>
      </c>
      <c r="AL65" s="166" t="s">
        <v>887</v>
      </c>
      <c r="AM65" s="176"/>
      <c r="AN65" s="225" t="str">
        <f t="shared" si="11"/>
        <v>켄싱턴호텔 객실층과 스타 공연의상</v>
      </c>
      <c r="AO65" s="165" t="s">
        <v>879</v>
      </c>
      <c r="AP65" s="165" t="s">
        <v>886</v>
      </c>
      <c r="AQ65" s="165" t="s">
        <v>888</v>
      </c>
      <c r="AR65" s="176"/>
    </row>
    <row r="66" ht="41.25" customHeight="1">
      <c r="A66" s="176"/>
      <c r="B66" s="172">
        <f t="shared" si="6"/>
        <v>59</v>
      </c>
      <c r="C66" s="172" t="s">
        <v>15</v>
      </c>
      <c r="D66" s="249" t="s">
        <v>11</v>
      </c>
      <c r="E66" s="172" t="s">
        <v>13</v>
      </c>
      <c r="F66" s="165" t="s">
        <v>229</v>
      </c>
      <c r="G66" s="166" t="s">
        <v>889</v>
      </c>
      <c r="H66" s="253" t="s">
        <v>890</v>
      </c>
      <c r="I66" s="168" t="s">
        <v>891</v>
      </c>
      <c r="J66" s="169" t="s">
        <v>162</v>
      </c>
      <c r="K66" s="176"/>
      <c r="L66" s="166"/>
      <c r="M66" s="166" t="s">
        <v>892</v>
      </c>
      <c r="N66" s="256">
        <f t="shared" si="7"/>
        <v>330</v>
      </c>
      <c r="O66" s="166" t="s">
        <v>893</v>
      </c>
      <c r="P66" s="172">
        <f t="shared" si="8"/>
        <v>29</v>
      </c>
      <c r="Q66" s="166" t="s">
        <v>894</v>
      </c>
      <c r="R66" s="175" t="s">
        <v>895</v>
      </c>
      <c r="S66" s="249">
        <f t="shared" si="9"/>
        <v>31</v>
      </c>
      <c r="T66" s="249" t="s">
        <v>67</v>
      </c>
      <c r="U66" s="255"/>
      <c r="V66" s="255"/>
      <c r="W66" s="257" t="s">
        <v>896</v>
      </c>
      <c r="X66" s="249" t="s">
        <v>68</v>
      </c>
      <c r="Y66" s="249" t="s">
        <v>67</v>
      </c>
      <c r="Z66" s="255"/>
      <c r="AA66" s="255"/>
      <c r="AB66" s="175" t="s">
        <v>897</v>
      </c>
      <c r="AC66" s="176"/>
      <c r="AD66" s="176"/>
      <c r="AE66" s="258"/>
      <c r="AF66" s="176"/>
      <c r="AG66" s="176"/>
      <c r="AH66" s="176"/>
      <c r="AI66" s="259" t="str">
        <f t="shared" si="10"/>
        <v>도넛 경제학의 모델 구조, 사회적-환경적 최소 조건 표현</v>
      </c>
      <c r="AJ66" s="166" t="s">
        <v>889</v>
      </c>
      <c r="AK66" s="166" t="s">
        <v>895</v>
      </c>
      <c r="AL66" s="166" t="s">
        <v>897</v>
      </c>
      <c r="AM66" s="176"/>
      <c r="AN66" s="225" t="str">
        <f t="shared" si="11"/>
        <v>도넛 경제학 모델 시각화</v>
      </c>
      <c r="AO66" s="165" t="s">
        <v>889</v>
      </c>
      <c r="AP66" s="165" t="s">
        <v>896</v>
      </c>
      <c r="AQ66" s="165" t="s">
        <v>898</v>
      </c>
      <c r="AR66" s="176"/>
    </row>
    <row r="67" ht="41.25" customHeight="1">
      <c r="A67" s="176"/>
      <c r="B67" s="172">
        <f t="shared" si="6"/>
        <v>60</v>
      </c>
      <c r="C67" s="172" t="s">
        <v>15</v>
      </c>
      <c r="D67" s="249" t="s">
        <v>11</v>
      </c>
      <c r="E67" s="172" t="s">
        <v>13</v>
      </c>
      <c r="F67" s="165" t="s">
        <v>195</v>
      </c>
      <c r="G67" s="166" t="s">
        <v>899</v>
      </c>
      <c r="H67" s="253" t="s">
        <v>900</v>
      </c>
      <c r="I67" s="168" t="s">
        <v>901</v>
      </c>
      <c r="J67" s="169" t="s">
        <v>162</v>
      </c>
      <c r="K67" s="176"/>
      <c r="L67" s="166"/>
      <c r="M67" s="166" t="s">
        <v>902</v>
      </c>
      <c r="N67" s="256">
        <f t="shared" si="7"/>
        <v>448</v>
      </c>
      <c r="O67" s="166" t="s">
        <v>903</v>
      </c>
      <c r="P67" s="172">
        <f t="shared" si="8"/>
        <v>23</v>
      </c>
      <c r="Q67" s="166" t="s">
        <v>904</v>
      </c>
      <c r="R67" s="175" t="s">
        <v>905</v>
      </c>
      <c r="S67" s="249">
        <f t="shared" si="9"/>
        <v>84</v>
      </c>
      <c r="T67" s="249" t="s">
        <v>68</v>
      </c>
      <c r="U67" s="255"/>
      <c r="V67" s="255" t="s">
        <v>906</v>
      </c>
      <c r="W67" s="257" t="s">
        <v>907</v>
      </c>
      <c r="X67" s="249" t="s">
        <v>67</v>
      </c>
      <c r="Y67" s="249" t="s">
        <v>67</v>
      </c>
      <c r="Z67" s="255"/>
      <c r="AA67" s="255"/>
      <c r="AB67" s="175" t="s">
        <v>908</v>
      </c>
      <c r="AC67" s="176"/>
      <c r="AD67" s="176"/>
      <c r="AE67" s="258"/>
      <c r="AF67" s="176"/>
      <c r="AG67" s="176"/>
      <c r="AH67" s="176"/>
      <c r="AI67" s="259" t="str">
        <f t="shared" si="10"/>
        <v>아툴 자인 연구, 전세계 농작물과 가축 온실가스 분석, 네이처 푸드 발표, 육류 57%, 식물 기반 식품 29%, 비식용 농산물 14% 온실가스 배출.</v>
      </c>
      <c r="AJ67" s="166" t="s">
        <v>899</v>
      </c>
      <c r="AK67" s="166" t="s">
        <v>905</v>
      </c>
      <c r="AL67" s="166" t="s">
        <v>908</v>
      </c>
      <c r="AM67" s="176"/>
      <c r="AN67" s="225" t="str">
        <f t="shared" si="11"/>
        <v>온실가스 배출량 분석 결과</v>
      </c>
      <c r="AO67" s="165" t="s">
        <v>899</v>
      </c>
      <c r="AP67" s="165" t="s">
        <v>907</v>
      </c>
      <c r="AQ67" s="165" t="s">
        <v>909</v>
      </c>
      <c r="AR67" s="176"/>
    </row>
    <row r="68" ht="57.75" customHeight="1">
      <c r="A68" s="176"/>
      <c r="B68" s="172">
        <f t="shared" si="6"/>
        <v>61</v>
      </c>
      <c r="C68" s="172" t="s">
        <v>15</v>
      </c>
      <c r="D68" s="249" t="s">
        <v>11</v>
      </c>
      <c r="E68" s="172" t="s">
        <v>13</v>
      </c>
      <c r="F68" s="165" t="s">
        <v>203</v>
      </c>
      <c r="G68" s="166" t="s">
        <v>910</v>
      </c>
      <c r="H68" s="253" t="s">
        <v>911</v>
      </c>
      <c r="I68" s="168" t="s">
        <v>912</v>
      </c>
      <c r="J68" s="169" t="s">
        <v>162</v>
      </c>
      <c r="K68" s="271" t="s">
        <v>302</v>
      </c>
      <c r="L68" s="166"/>
      <c r="M68" s="166" t="s">
        <v>913</v>
      </c>
      <c r="N68" s="256">
        <f t="shared" si="7"/>
        <v>206</v>
      </c>
      <c r="O68" s="166" t="s">
        <v>914</v>
      </c>
      <c r="P68" s="172">
        <f t="shared" si="8"/>
        <v>13</v>
      </c>
      <c r="Q68" s="166" t="s">
        <v>915</v>
      </c>
      <c r="R68" s="175" t="s">
        <v>916</v>
      </c>
      <c r="S68" s="249">
        <f t="shared" si="9"/>
        <v>31</v>
      </c>
      <c r="T68" s="249" t="s">
        <v>68</v>
      </c>
      <c r="U68" s="255"/>
      <c r="V68" s="255" t="s">
        <v>917</v>
      </c>
      <c r="W68" s="257" t="s">
        <v>918</v>
      </c>
      <c r="X68" s="249" t="s">
        <v>68</v>
      </c>
      <c r="Y68" s="249" t="s">
        <v>68</v>
      </c>
      <c r="Z68" s="255"/>
      <c r="AA68" s="255"/>
      <c r="AB68" s="175" t="s">
        <v>919</v>
      </c>
      <c r="AC68" s="249"/>
      <c r="AD68" s="175"/>
      <c r="AE68" s="255">
        <f>LEN($AD68)</f>
        <v>0</v>
      </c>
      <c r="AF68" s="255" t="s">
        <v>920</v>
      </c>
      <c r="AG68" s="176"/>
      <c r="AH68" s="176"/>
      <c r="AI68" s="259" t="str">
        <f t="shared" si="10"/>
        <v>배색 선호도, 파란색 선호, 전 세계 및 중국 조사 결과</v>
      </c>
      <c r="AJ68" s="166" t="s">
        <v>910</v>
      </c>
      <c r="AK68" s="166" t="s">
        <v>921</v>
      </c>
      <c r="AL68" s="166" t="s">
        <v>919</v>
      </c>
      <c r="AM68" s="176"/>
      <c r="AN68" s="225" t="str">
        <f t="shared" si="11"/>
        <v>파란색의 세계적 선호도</v>
      </c>
      <c r="AO68" s="165" t="s">
        <v>910</v>
      </c>
      <c r="AP68" s="165" t="s">
        <v>918</v>
      </c>
      <c r="AQ68" s="165" t="s">
        <v>922</v>
      </c>
      <c r="AR68" s="176"/>
    </row>
    <row r="69" ht="41.25" customHeight="1">
      <c r="A69" s="176"/>
      <c r="B69" s="172">
        <f t="shared" si="6"/>
        <v>62</v>
      </c>
      <c r="C69" s="172" t="s">
        <v>15</v>
      </c>
      <c r="D69" s="249" t="s">
        <v>11</v>
      </c>
      <c r="E69" s="172" t="s">
        <v>13</v>
      </c>
      <c r="F69" s="165" t="s">
        <v>258</v>
      </c>
      <c r="G69" s="166" t="s">
        <v>923</v>
      </c>
      <c r="H69" s="253" t="s">
        <v>924</v>
      </c>
      <c r="I69" s="168" t="s">
        <v>925</v>
      </c>
      <c r="J69" s="169" t="s">
        <v>162</v>
      </c>
      <c r="K69" s="176"/>
      <c r="L69" s="166"/>
      <c r="M69" s="166" t="s">
        <v>926</v>
      </c>
      <c r="N69" s="256">
        <f t="shared" si="7"/>
        <v>134</v>
      </c>
      <c r="O69" s="166" t="s">
        <v>927</v>
      </c>
      <c r="P69" s="172">
        <f t="shared" si="8"/>
        <v>13</v>
      </c>
      <c r="Q69" s="166" t="s">
        <v>928</v>
      </c>
      <c r="R69" s="175" t="s">
        <v>929</v>
      </c>
      <c r="S69" s="249">
        <f t="shared" si="9"/>
        <v>10</v>
      </c>
      <c r="T69" s="249" t="s">
        <v>69</v>
      </c>
      <c r="U69" s="255"/>
      <c r="V69" s="255"/>
      <c r="W69" s="257" t="s">
        <v>930</v>
      </c>
      <c r="X69" s="249" t="s">
        <v>69</v>
      </c>
      <c r="Y69" s="249" t="s">
        <v>69</v>
      </c>
      <c r="Z69" s="255" t="s">
        <v>931</v>
      </c>
      <c r="AA69" s="255"/>
      <c r="AB69" s="175" t="s">
        <v>932</v>
      </c>
      <c r="AC69" s="176"/>
      <c r="AD69" s="176"/>
      <c r="AE69" s="258"/>
      <c r="AF69" s="176"/>
      <c r="AG69" s="176"/>
      <c r="AH69" s="176"/>
      <c r="AI69" s="259" t="str">
        <f t="shared" si="10"/>
        <v>공감의 정의와 시작</v>
      </c>
      <c r="AJ69" s="166" t="s">
        <v>923</v>
      </c>
      <c r="AK69" s="166" t="s">
        <v>929</v>
      </c>
      <c r="AL69" s="166" t="s">
        <v>932</v>
      </c>
      <c r="AM69" s="176"/>
      <c r="AN69" s="225" t="str">
        <f t="shared" si="11"/>
        <v>공감의 의미와 시작</v>
      </c>
      <c r="AO69" s="165" t="s">
        <v>923</v>
      </c>
      <c r="AP69" s="165" t="s">
        <v>930</v>
      </c>
      <c r="AQ69" s="165" t="s">
        <v>933</v>
      </c>
      <c r="AR69" s="176"/>
    </row>
    <row r="70" ht="41.25" customHeight="1">
      <c r="A70" s="176"/>
      <c r="B70" s="172">
        <f t="shared" si="6"/>
        <v>63</v>
      </c>
      <c r="C70" s="172" t="s">
        <v>15</v>
      </c>
      <c r="D70" s="249" t="s">
        <v>11</v>
      </c>
      <c r="E70" s="172" t="s">
        <v>13</v>
      </c>
      <c r="F70" s="165" t="s">
        <v>229</v>
      </c>
      <c r="G70" s="166" t="s">
        <v>934</v>
      </c>
      <c r="H70" s="253" t="s">
        <v>935</v>
      </c>
      <c r="I70" s="168" t="s">
        <v>936</v>
      </c>
      <c r="J70" s="169" t="s">
        <v>162</v>
      </c>
      <c r="K70" s="176"/>
      <c r="L70" s="166"/>
      <c r="M70" s="166" t="s">
        <v>937</v>
      </c>
      <c r="N70" s="256">
        <f t="shared" si="7"/>
        <v>147</v>
      </c>
      <c r="O70" s="166" t="s">
        <v>938</v>
      </c>
      <c r="P70" s="172">
        <f t="shared" si="8"/>
        <v>11</v>
      </c>
      <c r="Q70" s="166" t="s">
        <v>939</v>
      </c>
      <c r="R70" s="175" t="s">
        <v>940</v>
      </c>
      <c r="S70" s="249">
        <f t="shared" si="9"/>
        <v>44</v>
      </c>
      <c r="T70" s="249" t="s">
        <v>67</v>
      </c>
      <c r="U70" s="255"/>
      <c r="V70" s="255"/>
      <c r="W70" s="257" t="s">
        <v>941</v>
      </c>
      <c r="X70" s="249" t="s">
        <v>68</v>
      </c>
      <c r="Y70" s="249" t="s">
        <v>67</v>
      </c>
      <c r="Z70" s="255"/>
      <c r="AA70" s="255"/>
      <c r="AB70" s="175" t="s">
        <v>942</v>
      </c>
      <c r="AC70" s="176"/>
      <c r="AD70" s="176"/>
      <c r="AE70" s="258"/>
      <c r="AF70" s="176"/>
      <c r="AG70" s="176"/>
      <c r="AH70" s="176"/>
      <c r="AI70" s="259" t="str">
        <f t="shared" si="10"/>
        <v>감정 층, 자기보호 전략, 짜증과 분노, 슬픔과 고통, 사랑과 유대에 대한 갈망</v>
      </c>
      <c r="AJ70" s="166" t="s">
        <v>934</v>
      </c>
      <c r="AK70" s="166" t="s">
        <v>940</v>
      </c>
      <c r="AL70" s="166" t="s">
        <v>942</v>
      </c>
      <c r="AM70" s="176"/>
      <c r="AN70" s="225" t="str">
        <f t="shared" si="11"/>
        <v>감정의 복잡한 층</v>
      </c>
      <c r="AO70" s="165" t="s">
        <v>934</v>
      </c>
      <c r="AP70" s="165" t="s">
        <v>941</v>
      </c>
      <c r="AQ70" s="165" t="s">
        <v>943</v>
      </c>
      <c r="AR70" s="176"/>
    </row>
    <row r="71" ht="41.25" customHeight="1">
      <c r="A71" s="176"/>
      <c r="B71" s="172">
        <f t="shared" si="6"/>
        <v>64</v>
      </c>
      <c r="C71" s="172" t="s">
        <v>15</v>
      </c>
      <c r="D71" s="249" t="s">
        <v>11</v>
      </c>
      <c r="E71" s="166" t="s">
        <v>944</v>
      </c>
      <c r="F71" s="165" t="s">
        <v>298</v>
      </c>
      <c r="G71" s="166" t="s">
        <v>945</v>
      </c>
      <c r="H71" s="253" t="s">
        <v>946</v>
      </c>
      <c r="I71" s="168" t="s">
        <v>947</v>
      </c>
      <c r="J71" s="169" t="s">
        <v>162</v>
      </c>
      <c r="K71" s="176"/>
      <c r="L71" s="166"/>
      <c r="M71" s="166" t="s">
        <v>948</v>
      </c>
      <c r="N71" s="256">
        <f t="shared" si="7"/>
        <v>234</v>
      </c>
      <c r="O71" s="166" t="s">
        <v>949</v>
      </c>
      <c r="P71" s="172">
        <f t="shared" si="8"/>
        <v>12</v>
      </c>
      <c r="Q71" s="176"/>
      <c r="R71" s="175" t="s">
        <v>950</v>
      </c>
      <c r="S71" s="249">
        <f t="shared" si="9"/>
        <v>43</v>
      </c>
      <c r="T71" s="249" t="s">
        <v>69</v>
      </c>
      <c r="U71" s="255"/>
      <c r="V71" s="255"/>
      <c r="W71" s="257" t="s">
        <v>951</v>
      </c>
      <c r="X71" s="249" t="s">
        <v>68</v>
      </c>
      <c r="Y71" s="249" t="s">
        <v>68</v>
      </c>
      <c r="Z71" s="255"/>
      <c r="AA71" s="255"/>
      <c r="AB71" s="175" t="s">
        <v>952</v>
      </c>
      <c r="AC71" s="176"/>
      <c r="AD71" s="176"/>
      <c r="AE71" s="258"/>
      <c r="AF71" s="176"/>
      <c r="AG71" s="176"/>
      <c r="AH71" s="176"/>
      <c r="AI71" s="259" t="str">
        <f t="shared" si="10"/>
        <v>아베이루 곤돌라, 몰리세이루, 소금과 수초 운송, 여행자 관광용, 수작업 그림</v>
      </c>
      <c r="AJ71" s="166" t="s">
        <v>945</v>
      </c>
      <c r="AK71" s="166" t="s">
        <v>953</v>
      </c>
      <c r="AL71" s="166" t="s">
        <v>952</v>
      </c>
      <c r="AM71" s="176"/>
      <c r="AN71" s="225" t="str">
        <f t="shared" si="11"/>
        <v>아베이루의 곤돌라, 몰리세이루</v>
      </c>
      <c r="AO71" s="165" t="s">
        <v>945</v>
      </c>
      <c r="AP71" s="165" t="s">
        <v>951</v>
      </c>
      <c r="AQ71" s="165" t="s">
        <v>954</v>
      </c>
      <c r="AR71" s="176"/>
    </row>
    <row r="72" ht="41.25" customHeight="1">
      <c r="A72" s="176"/>
      <c r="B72" s="172">
        <f t="shared" si="6"/>
        <v>65</v>
      </c>
      <c r="C72" s="172" t="s">
        <v>15</v>
      </c>
      <c r="D72" s="249" t="s">
        <v>11</v>
      </c>
      <c r="E72" s="166" t="s">
        <v>944</v>
      </c>
      <c r="F72" s="165" t="s">
        <v>158</v>
      </c>
      <c r="G72" s="166" t="s">
        <v>955</v>
      </c>
      <c r="H72" s="253" t="s">
        <v>956</v>
      </c>
      <c r="I72" s="168" t="s">
        <v>957</v>
      </c>
      <c r="J72" s="169" t="s">
        <v>162</v>
      </c>
      <c r="K72" s="176"/>
      <c r="L72" s="166"/>
      <c r="M72" s="166" t="s">
        <v>958</v>
      </c>
      <c r="N72" s="256">
        <f t="shared" si="7"/>
        <v>149</v>
      </c>
      <c r="O72" s="166" t="s">
        <v>959</v>
      </c>
      <c r="P72" s="172">
        <f t="shared" si="8"/>
        <v>29</v>
      </c>
      <c r="Q72" s="176"/>
      <c r="R72" s="175" t="s">
        <v>960</v>
      </c>
      <c r="S72" s="249">
        <f t="shared" si="9"/>
        <v>25</v>
      </c>
      <c r="T72" s="249" t="s">
        <v>68</v>
      </c>
      <c r="U72" s="255"/>
      <c r="V72" s="255" t="s">
        <v>856</v>
      </c>
      <c r="W72" s="257" t="s">
        <v>961</v>
      </c>
      <c r="X72" s="249" t="s">
        <v>67</v>
      </c>
      <c r="Y72" s="249" t="s">
        <v>68</v>
      </c>
      <c r="Z72" s="255"/>
      <c r="AA72" s="255"/>
      <c r="AB72" s="175" t="s">
        <v>962</v>
      </c>
      <c r="AC72" s="176"/>
      <c r="AD72" s="176"/>
      <c r="AE72" s="258"/>
      <c r="AF72" s="176"/>
      <c r="AG72" s="176"/>
      <c r="AH72" s="176"/>
      <c r="AI72" s="259" t="str">
        <f t="shared" si="10"/>
        <v>엘리자베트의 넘어짐, 반짇고리, 뮤직박스 파손</v>
      </c>
      <c r="AJ72" s="166" t="s">
        <v>955</v>
      </c>
      <c r="AK72" s="166" t="s">
        <v>960</v>
      </c>
      <c r="AL72" s="166" t="s">
        <v>962</v>
      </c>
      <c r="AM72" s="176"/>
      <c r="AN72" s="225" t="str">
        <f t="shared" si="11"/>
        <v>엘리자베트의 뮤직박스 파손</v>
      </c>
      <c r="AO72" s="165" t="s">
        <v>955</v>
      </c>
      <c r="AP72" s="165" t="s">
        <v>961</v>
      </c>
      <c r="AQ72" s="165" t="s">
        <v>963</v>
      </c>
      <c r="AR72" s="176"/>
    </row>
    <row r="73" ht="41.25" customHeight="1">
      <c r="A73" s="176"/>
      <c r="B73" s="172">
        <f t="shared" si="6"/>
        <v>66</v>
      </c>
      <c r="C73" s="172" t="s">
        <v>15</v>
      </c>
      <c r="D73" s="249" t="s">
        <v>11</v>
      </c>
      <c r="E73" s="166" t="s">
        <v>944</v>
      </c>
      <c r="F73" s="165" t="s">
        <v>964</v>
      </c>
      <c r="G73" s="272" t="s">
        <v>965</v>
      </c>
      <c r="H73" s="253" t="s">
        <v>966</v>
      </c>
      <c r="I73" s="168" t="s">
        <v>967</v>
      </c>
      <c r="J73" s="169" t="s">
        <v>162</v>
      </c>
      <c r="K73" s="176"/>
      <c r="L73" s="166"/>
      <c r="M73" s="166" t="s">
        <v>968</v>
      </c>
      <c r="N73" s="256">
        <f t="shared" si="7"/>
        <v>271</v>
      </c>
      <c r="O73" s="166" t="s">
        <v>969</v>
      </c>
      <c r="P73" s="172">
        <f t="shared" si="8"/>
        <v>16</v>
      </c>
      <c r="Q73" s="166" t="s">
        <v>970</v>
      </c>
      <c r="R73" s="175" t="s">
        <v>971</v>
      </c>
      <c r="S73" s="249">
        <f t="shared" si="9"/>
        <v>29</v>
      </c>
      <c r="T73" s="249"/>
      <c r="U73" s="255"/>
      <c r="V73" s="255"/>
      <c r="W73" s="257" t="s">
        <v>972</v>
      </c>
      <c r="X73" s="249" t="s">
        <v>67</v>
      </c>
      <c r="Y73" s="249" t="s">
        <v>67</v>
      </c>
      <c r="Z73" s="255"/>
      <c r="AA73" s="255"/>
      <c r="AB73" s="175" t="s">
        <v>973</v>
      </c>
      <c r="AC73" s="176"/>
      <c r="AD73" s="176"/>
      <c r="AE73" s="258"/>
      <c r="AF73" s="176"/>
      <c r="AG73" s="176"/>
      <c r="AH73" s="176"/>
      <c r="AI73" s="259" t="str">
        <f t="shared" si="10"/>
        <v>강아지 핥기 행동, 입술과 발 타겟, 냄새와 맛 자극</v>
      </c>
      <c r="AJ73" s="166" t="s">
        <v>965</v>
      </c>
      <c r="AK73" s="166" t="s">
        <v>971</v>
      </c>
      <c r="AL73" s="166" t="s">
        <v>973</v>
      </c>
      <c r="AM73" s="176"/>
      <c r="AN73" s="225" t="str">
        <f t="shared" si="11"/>
        <v>강아지가 사람 입술을 핥는 이유</v>
      </c>
      <c r="AO73" s="165" t="s">
        <v>965</v>
      </c>
      <c r="AP73" s="165" t="s">
        <v>972</v>
      </c>
      <c r="AQ73" s="165" t="s">
        <v>974</v>
      </c>
      <c r="AR73" s="176"/>
    </row>
    <row r="74" ht="41.25" customHeight="1">
      <c r="A74" s="176"/>
      <c r="B74" s="172">
        <f t="shared" si="6"/>
        <v>67</v>
      </c>
      <c r="C74" s="172" t="s">
        <v>15</v>
      </c>
      <c r="D74" s="249" t="s">
        <v>11</v>
      </c>
      <c r="E74" s="166" t="s">
        <v>944</v>
      </c>
      <c r="F74" s="165" t="s">
        <v>298</v>
      </c>
      <c r="G74" s="166" t="s">
        <v>975</v>
      </c>
      <c r="H74" s="253" t="s">
        <v>976</v>
      </c>
      <c r="I74" s="168" t="s">
        <v>446</v>
      </c>
      <c r="J74" s="169" t="s">
        <v>162</v>
      </c>
      <c r="K74" s="166" t="s">
        <v>977</v>
      </c>
      <c r="L74" s="166"/>
      <c r="M74" s="166" t="s">
        <v>978</v>
      </c>
      <c r="N74" s="256">
        <f t="shared" si="7"/>
        <v>484</v>
      </c>
      <c r="O74" s="166" t="s">
        <v>979</v>
      </c>
      <c r="P74" s="172">
        <f t="shared" si="8"/>
        <v>22</v>
      </c>
      <c r="Q74" s="176"/>
      <c r="R74" s="175" t="s">
        <v>980</v>
      </c>
      <c r="S74" s="249">
        <f t="shared" si="9"/>
        <v>19</v>
      </c>
      <c r="T74" s="249" t="s">
        <v>68</v>
      </c>
      <c r="U74" s="255"/>
      <c r="V74" s="255" t="s">
        <v>856</v>
      </c>
      <c r="W74" s="257" t="s">
        <v>981</v>
      </c>
      <c r="X74" s="249" t="s">
        <v>69</v>
      </c>
      <c r="Y74" s="249" t="s">
        <v>69</v>
      </c>
      <c r="Z74" s="255"/>
      <c r="AA74" s="255"/>
      <c r="AB74" s="175" t="s">
        <v>982</v>
      </c>
      <c r="AC74" s="176"/>
      <c r="AD74" s="176"/>
      <c r="AE74" s="258"/>
      <c r="AF74" s="176"/>
      <c r="AG74" s="176"/>
      <c r="AH74" s="176"/>
      <c r="AI74" s="259" t="str">
        <f t="shared" si="10"/>
        <v>나마스테 동작, 의미, 힌두교 기도</v>
      </c>
      <c r="AJ74" s="166" t="s">
        <v>975</v>
      </c>
      <c r="AK74" s="166" t="s">
        <v>980</v>
      </c>
      <c r="AL74" s="166" t="s">
        <v>982</v>
      </c>
      <c r="AM74" s="176"/>
      <c r="AN74" s="225" t="str">
        <f t="shared" si="11"/>
        <v>나마스테 동작 요약</v>
      </c>
      <c r="AO74" s="165" t="s">
        <v>975</v>
      </c>
      <c r="AP74" s="165" t="s">
        <v>981</v>
      </c>
      <c r="AQ74" s="165" t="s">
        <v>983</v>
      </c>
      <c r="AR74" s="176"/>
    </row>
    <row r="75" ht="41.25" customHeight="1">
      <c r="A75" s="176"/>
      <c r="B75" s="172">
        <f t="shared" si="6"/>
        <v>68</v>
      </c>
      <c r="C75" s="172" t="s">
        <v>15</v>
      </c>
      <c r="D75" s="249" t="s">
        <v>11</v>
      </c>
      <c r="E75" s="166" t="s">
        <v>944</v>
      </c>
      <c r="F75" s="165" t="s">
        <v>298</v>
      </c>
      <c r="G75" s="166" t="s">
        <v>984</v>
      </c>
      <c r="H75" s="253" t="s">
        <v>985</v>
      </c>
      <c r="I75" s="168" t="s">
        <v>986</v>
      </c>
      <c r="J75" s="169" t="s">
        <v>162</v>
      </c>
      <c r="K75" s="176"/>
      <c r="L75" s="166"/>
      <c r="M75" s="166" t="s">
        <v>987</v>
      </c>
      <c r="N75" s="256">
        <f t="shared" si="7"/>
        <v>117</v>
      </c>
      <c r="O75" s="166" t="s">
        <v>988</v>
      </c>
      <c r="P75" s="172">
        <f t="shared" si="8"/>
        <v>21</v>
      </c>
      <c r="Q75" s="176"/>
      <c r="R75" s="175" t="s">
        <v>989</v>
      </c>
      <c r="S75" s="249">
        <f t="shared" si="9"/>
        <v>25</v>
      </c>
      <c r="T75" s="249" t="s">
        <v>68</v>
      </c>
      <c r="U75" s="255"/>
      <c r="V75" s="255"/>
      <c r="W75" s="257" t="s">
        <v>990</v>
      </c>
      <c r="X75" s="249" t="s">
        <v>69</v>
      </c>
      <c r="Y75" s="249" t="s">
        <v>69</v>
      </c>
      <c r="Z75" s="255" t="s">
        <v>991</v>
      </c>
      <c r="AA75" s="255"/>
      <c r="AB75" s="175" t="s">
        <v>992</v>
      </c>
      <c r="AC75" s="176"/>
      <c r="AD75" s="176"/>
      <c r="AE75" s="258"/>
      <c r="AF75" s="176"/>
      <c r="AG75" s="176"/>
      <c r="AH75" s="176"/>
      <c r="AI75" s="259" t="str">
        <f t="shared" si="10"/>
        <v>다이버 사진, 상상력 이용, 이야기 작성 요청</v>
      </c>
      <c r="AJ75" s="166" t="s">
        <v>984</v>
      </c>
      <c r="AK75" s="166" t="s">
        <v>993</v>
      </c>
      <c r="AL75" s="166" t="s">
        <v>992</v>
      </c>
      <c r="AM75" s="176"/>
      <c r="AN75" s="225" t="str">
        <f t="shared" si="11"/>
        <v>상상력을 동원한 이야기 생성</v>
      </c>
      <c r="AO75" s="165" t="s">
        <v>984</v>
      </c>
      <c r="AP75" s="165" t="s">
        <v>990</v>
      </c>
      <c r="AQ75" s="165" t="s">
        <v>994</v>
      </c>
      <c r="AR75" s="176"/>
    </row>
    <row r="76" ht="41.25" customHeight="1">
      <c r="A76" s="176"/>
      <c r="B76" s="172">
        <f t="shared" si="6"/>
        <v>69</v>
      </c>
      <c r="C76" s="172" t="s">
        <v>15</v>
      </c>
      <c r="D76" s="249" t="s">
        <v>11</v>
      </c>
      <c r="E76" s="166" t="s">
        <v>944</v>
      </c>
      <c r="F76" s="165" t="s">
        <v>298</v>
      </c>
      <c r="G76" s="166" t="s">
        <v>995</v>
      </c>
      <c r="H76" s="253" t="s">
        <v>996</v>
      </c>
      <c r="I76" s="168" t="s">
        <v>997</v>
      </c>
      <c r="J76" s="169" t="s">
        <v>162</v>
      </c>
      <c r="K76" s="166" t="s">
        <v>998</v>
      </c>
      <c r="L76" s="166"/>
      <c r="M76" s="166" t="s">
        <v>999</v>
      </c>
      <c r="N76" s="256">
        <f t="shared" si="7"/>
        <v>348</v>
      </c>
      <c r="O76" s="166" t="s">
        <v>1000</v>
      </c>
      <c r="P76" s="172">
        <f t="shared" si="8"/>
        <v>21</v>
      </c>
      <c r="Q76" s="176"/>
      <c r="R76" s="175" t="s">
        <v>1001</v>
      </c>
      <c r="S76" s="249">
        <f t="shared" si="9"/>
        <v>45</v>
      </c>
      <c r="T76" s="249" t="s">
        <v>69</v>
      </c>
      <c r="U76" s="255"/>
      <c r="V76" s="255"/>
      <c r="W76" s="257" t="s">
        <v>1002</v>
      </c>
      <c r="X76" s="249" t="s">
        <v>69</v>
      </c>
      <c r="Y76" s="249" t="s">
        <v>69</v>
      </c>
      <c r="Z76" s="255"/>
      <c r="AA76" s="255"/>
      <c r="AB76" s="175" t="s">
        <v>1003</v>
      </c>
      <c r="AC76" s="176"/>
      <c r="AD76" s="176"/>
      <c r="AE76" s="258"/>
      <c r="AF76" s="176"/>
      <c r="AG76" s="176"/>
      <c r="AH76" s="176"/>
      <c r="AI76" s="259" t="str">
        <f t="shared" si="10"/>
        <v>시속삼십킬로미터 회사, 꿀 스틱 제작, 와디즈 펀딩, 뛰어난 기획능력, 테마 집중</v>
      </c>
      <c r="AJ76" s="166" t="s">
        <v>995</v>
      </c>
      <c r="AK76" s="166" t="s">
        <v>1001</v>
      </c>
      <c r="AL76" s="166" t="s">
        <v>1003</v>
      </c>
      <c r="AM76" s="176"/>
      <c r="AN76" s="225" t="str">
        <f t="shared" si="11"/>
        <v>회사 '시속삼십킬로미터' 설명</v>
      </c>
      <c r="AO76" s="165" t="s">
        <v>995</v>
      </c>
      <c r="AP76" s="165" t="s">
        <v>1002</v>
      </c>
      <c r="AQ76" s="270" t="s">
        <v>1004</v>
      </c>
      <c r="AR76" s="176"/>
    </row>
    <row r="77" ht="41.25" customHeight="1">
      <c r="A77" s="176"/>
      <c r="B77" s="172">
        <f t="shared" si="6"/>
        <v>70</v>
      </c>
      <c r="C77" s="172" t="s">
        <v>15</v>
      </c>
      <c r="D77" s="249" t="s">
        <v>11</v>
      </c>
      <c r="E77" s="166" t="s">
        <v>944</v>
      </c>
      <c r="F77" s="165" t="s">
        <v>298</v>
      </c>
      <c r="G77" s="166" t="s">
        <v>1005</v>
      </c>
      <c r="H77" s="253" t="s">
        <v>1006</v>
      </c>
      <c r="I77" s="168" t="s">
        <v>1007</v>
      </c>
      <c r="J77" s="169" t="s">
        <v>162</v>
      </c>
      <c r="K77" s="166" t="s">
        <v>1008</v>
      </c>
      <c r="L77" s="166"/>
      <c r="M77" s="166" t="s">
        <v>1009</v>
      </c>
      <c r="N77" s="256">
        <f t="shared" si="7"/>
        <v>354</v>
      </c>
      <c r="O77" s="166" t="s">
        <v>1010</v>
      </c>
      <c r="P77" s="172">
        <f t="shared" si="8"/>
        <v>9</v>
      </c>
      <c r="Q77" s="176"/>
      <c r="R77" s="175" t="s">
        <v>1011</v>
      </c>
      <c r="S77" s="249">
        <f t="shared" si="9"/>
        <v>14</v>
      </c>
      <c r="T77" s="249" t="s">
        <v>69</v>
      </c>
      <c r="U77" s="255"/>
      <c r="V77" s="255"/>
      <c r="W77" s="257" t="s">
        <v>1012</v>
      </c>
      <c r="X77" s="249" t="s">
        <v>69</v>
      </c>
      <c r="Y77" s="249" t="s">
        <v>69</v>
      </c>
      <c r="Z77" s="255"/>
      <c r="AA77" s="255"/>
      <c r="AB77" s="175" t="s">
        <v>1013</v>
      </c>
      <c r="AC77" s="176"/>
      <c r="AD77" s="176"/>
      <c r="AE77" s="258"/>
      <c r="AF77" s="176"/>
      <c r="AG77" s="176"/>
      <c r="AH77" s="176"/>
      <c r="AI77" s="259" t="str">
        <f t="shared" si="10"/>
        <v>과학공부 이해도 향상 방법</v>
      </c>
      <c r="AJ77" s="166" t="s">
        <v>1005</v>
      </c>
      <c r="AK77" s="166" t="s">
        <v>1011</v>
      </c>
      <c r="AL77" s="166" t="s">
        <v>1013</v>
      </c>
      <c r="AM77" s="176"/>
      <c r="AN77" s="225" t="str">
        <f t="shared" si="11"/>
        <v>과학 학습 과정과 방법</v>
      </c>
      <c r="AO77" s="165" t="s">
        <v>1005</v>
      </c>
      <c r="AP77" s="165" t="s">
        <v>1012</v>
      </c>
      <c r="AQ77" s="165" t="s">
        <v>1014</v>
      </c>
      <c r="AR77" s="176"/>
    </row>
    <row r="78" ht="41.25" customHeight="1">
      <c r="A78" s="176"/>
      <c r="B78" s="172">
        <f t="shared" si="6"/>
        <v>71</v>
      </c>
      <c r="C78" s="172" t="s">
        <v>15</v>
      </c>
      <c r="D78" s="249" t="s">
        <v>11</v>
      </c>
      <c r="E78" s="166" t="s">
        <v>944</v>
      </c>
      <c r="F78" s="165" t="s">
        <v>158</v>
      </c>
      <c r="G78" s="166" t="s">
        <v>1015</v>
      </c>
      <c r="H78" s="253" t="s">
        <v>1016</v>
      </c>
      <c r="I78" s="168" t="s">
        <v>1017</v>
      </c>
      <c r="J78" s="169" t="s">
        <v>162</v>
      </c>
      <c r="K78" s="166" t="s">
        <v>1018</v>
      </c>
      <c r="L78" s="166"/>
      <c r="M78" s="166" t="s">
        <v>1019</v>
      </c>
      <c r="N78" s="256">
        <f t="shared" si="7"/>
        <v>129</v>
      </c>
      <c r="O78" s="166" t="s">
        <v>1020</v>
      </c>
      <c r="P78" s="172">
        <f t="shared" si="8"/>
        <v>29</v>
      </c>
      <c r="Q78" s="176"/>
      <c r="R78" s="175" t="s">
        <v>1021</v>
      </c>
      <c r="S78" s="249">
        <f t="shared" si="9"/>
        <v>36</v>
      </c>
      <c r="T78" s="249" t="s">
        <v>69</v>
      </c>
      <c r="U78" s="255"/>
      <c r="V78" s="255" t="s">
        <v>1022</v>
      </c>
      <c r="W78" s="257" t="s">
        <v>1023</v>
      </c>
      <c r="X78" s="249" t="s">
        <v>67</v>
      </c>
      <c r="Y78" s="249" t="s">
        <v>67</v>
      </c>
      <c r="Z78" s="255"/>
      <c r="AA78" s="255" t="s">
        <v>1024</v>
      </c>
      <c r="AB78" s="175" t="s">
        <v>1025</v>
      </c>
      <c r="AC78" s="176"/>
      <c r="AD78" s="176"/>
      <c r="AE78" s="258"/>
      <c r="AF78" s="176"/>
      <c r="AG78" s="176"/>
      <c r="AH78" s="176"/>
      <c r="AI78" s="259" t="str">
        <f t="shared" si="10"/>
        <v>산드로 보티첼리, 시모네타 베스푸치, 비너스의 탄생, 폐결핵 사망</v>
      </c>
      <c r="AJ78" s="166" t="s">
        <v>1015</v>
      </c>
      <c r="AK78" s="166" t="s">
        <v>1021</v>
      </c>
      <c r="AL78" s="166" t="s">
        <v>1025</v>
      </c>
      <c r="AM78" s="176"/>
      <c r="AN78" s="225" t="str">
        <f t="shared" si="11"/>
        <v> 보티첼리의 작품 "비너스의 탄생"</v>
      </c>
      <c r="AO78" s="165" t="s">
        <v>1015</v>
      </c>
      <c r="AP78" s="165" t="s">
        <v>1023</v>
      </c>
      <c r="AQ78" s="165" t="s">
        <v>1026</v>
      </c>
      <c r="AR78" s="176"/>
    </row>
    <row r="79" ht="41.25" customHeight="1">
      <c r="A79" s="176"/>
      <c r="B79" s="172">
        <f t="shared" si="6"/>
        <v>72</v>
      </c>
      <c r="C79" s="172" t="s">
        <v>15</v>
      </c>
      <c r="D79" s="249" t="s">
        <v>11</v>
      </c>
      <c r="E79" s="166" t="s">
        <v>944</v>
      </c>
      <c r="F79" s="165" t="s">
        <v>298</v>
      </c>
      <c r="G79" s="166" t="s">
        <v>1027</v>
      </c>
      <c r="H79" s="253" t="s">
        <v>1028</v>
      </c>
      <c r="I79" s="168" t="s">
        <v>1029</v>
      </c>
      <c r="J79" s="169" t="s">
        <v>162</v>
      </c>
      <c r="K79" s="166" t="s">
        <v>1030</v>
      </c>
      <c r="L79" s="166"/>
      <c r="M79" s="166" t="s">
        <v>1031</v>
      </c>
      <c r="N79" s="256">
        <f t="shared" si="7"/>
        <v>263</v>
      </c>
      <c r="O79" s="166" t="s">
        <v>1032</v>
      </c>
      <c r="P79" s="172">
        <f t="shared" si="8"/>
        <v>12</v>
      </c>
      <c r="Q79" s="176"/>
      <c r="R79" s="175" t="s">
        <v>1033</v>
      </c>
      <c r="S79" s="249">
        <f t="shared" si="9"/>
        <v>37</v>
      </c>
      <c r="T79" s="249" t="s">
        <v>69</v>
      </c>
      <c r="U79" s="255"/>
      <c r="V79" s="255"/>
      <c r="W79" s="257" t="s">
        <v>1034</v>
      </c>
      <c r="X79" s="249" t="s">
        <v>69</v>
      </c>
      <c r="Y79" s="249" t="s">
        <v>69</v>
      </c>
      <c r="Z79" s="255"/>
      <c r="AA79" s="255"/>
      <c r="AB79" s="175" t="s">
        <v>1035</v>
      </c>
      <c r="AC79" s="176"/>
      <c r="AD79" s="176"/>
      <c r="AE79" s="258"/>
      <c r="AF79" s="176"/>
      <c r="AG79" s="176"/>
      <c r="AH79" s="176"/>
      <c r="AI79" s="259" t="str">
        <f t="shared" si="10"/>
        <v>스타필드 영향, 골목상권 우려, 하남인 포럼 심포지엄, 상생 고민.</v>
      </c>
      <c r="AJ79" s="166" t="s">
        <v>1027</v>
      </c>
      <c r="AK79" s="166" t="s">
        <v>1033</v>
      </c>
      <c r="AL79" s="166" t="s">
        <v>1035</v>
      </c>
      <c r="AM79" s="176"/>
      <c r="AN79" s="225" t="str">
        <f t="shared" si="11"/>
        <v>스타필드의 지역상권 영향</v>
      </c>
      <c r="AO79" s="165" t="s">
        <v>1027</v>
      </c>
      <c r="AP79" s="165" t="s">
        <v>1034</v>
      </c>
      <c r="AQ79" s="165" t="s">
        <v>1036</v>
      </c>
      <c r="AR79" s="176"/>
    </row>
    <row r="80" ht="41.25" customHeight="1">
      <c r="A80" s="176"/>
      <c r="B80" s="172">
        <f t="shared" si="6"/>
        <v>73</v>
      </c>
      <c r="C80" s="172" t="s">
        <v>15</v>
      </c>
      <c r="D80" s="249" t="s">
        <v>11</v>
      </c>
      <c r="E80" s="166" t="s">
        <v>944</v>
      </c>
      <c r="F80" s="165" t="s">
        <v>298</v>
      </c>
      <c r="G80" s="166" t="s">
        <v>1037</v>
      </c>
      <c r="H80" s="253" t="s">
        <v>1038</v>
      </c>
      <c r="I80" s="168" t="s">
        <v>1039</v>
      </c>
      <c r="J80" s="169" t="s">
        <v>162</v>
      </c>
      <c r="K80" s="166" t="s">
        <v>1040</v>
      </c>
      <c r="L80" s="166"/>
      <c r="M80" s="166" t="s">
        <v>1041</v>
      </c>
      <c r="N80" s="256">
        <f t="shared" si="7"/>
        <v>262</v>
      </c>
      <c r="O80" s="166" t="s">
        <v>1042</v>
      </c>
      <c r="P80" s="172">
        <f t="shared" si="8"/>
        <v>39</v>
      </c>
      <c r="Q80" s="176"/>
      <c r="R80" s="175" t="s">
        <v>1043</v>
      </c>
      <c r="S80" s="249">
        <f t="shared" si="9"/>
        <v>27</v>
      </c>
      <c r="T80" s="249" t="s">
        <v>67</v>
      </c>
      <c r="U80" s="255"/>
      <c r="V80" s="255"/>
      <c r="W80" s="257" t="s">
        <v>1044</v>
      </c>
      <c r="X80" s="249" t="s">
        <v>68</v>
      </c>
      <c r="Y80" s="249" t="s">
        <v>68</v>
      </c>
      <c r="Z80" s="255"/>
      <c r="AA80" s="255"/>
      <c r="AB80" s="175" t="s">
        <v>1045</v>
      </c>
      <c r="AC80" s="176"/>
      <c r="AD80" s="176"/>
      <c r="AE80" s="258"/>
      <c r="AF80" s="176"/>
      <c r="AG80" s="176"/>
      <c r="AH80" s="176"/>
      <c r="AI80" s="259" t="str">
        <f t="shared" si="10"/>
        <v>아빠와 한솔이의 낙하산 착륙, 기자들의 사진 촬영</v>
      </c>
      <c r="AJ80" s="166" t="s">
        <v>1037</v>
      </c>
      <c r="AK80" s="166" t="s">
        <v>1043</v>
      </c>
      <c r="AL80" s="166" t="s">
        <v>1045</v>
      </c>
      <c r="AM80" s="176"/>
      <c r="AN80" s="225" t="str">
        <f t="shared" si="11"/>
        <v>낙하산 점프 후 사진</v>
      </c>
      <c r="AO80" s="165" t="s">
        <v>1037</v>
      </c>
      <c r="AP80" s="165" t="s">
        <v>1044</v>
      </c>
      <c r="AQ80" s="165" t="s">
        <v>1046</v>
      </c>
      <c r="AR80" s="176"/>
    </row>
    <row r="81" ht="41.25" customHeight="1">
      <c r="A81" s="176"/>
      <c r="B81" s="172">
        <f t="shared" si="6"/>
        <v>74</v>
      </c>
      <c r="C81" s="172" t="s">
        <v>15</v>
      </c>
      <c r="D81" s="249" t="s">
        <v>11</v>
      </c>
      <c r="E81" s="166" t="s">
        <v>944</v>
      </c>
      <c r="F81" s="165" t="s">
        <v>203</v>
      </c>
      <c r="G81" s="166" t="s">
        <v>1047</v>
      </c>
      <c r="H81" s="253" t="s">
        <v>1048</v>
      </c>
      <c r="I81" s="168" t="s">
        <v>1049</v>
      </c>
      <c r="J81" s="169" t="s">
        <v>162</v>
      </c>
      <c r="K81" s="166" t="s">
        <v>1050</v>
      </c>
      <c r="L81" s="166"/>
      <c r="M81" s="166" t="s">
        <v>1051</v>
      </c>
      <c r="N81" s="256">
        <f t="shared" si="7"/>
        <v>97</v>
      </c>
      <c r="O81" s="166" t="s">
        <v>1052</v>
      </c>
      <c r="P81" s="172">
        <f t="shared" si="8"/>
        <v>31</v>
      </c>
      <c r="Q81" s="166" t="s">
        <v>1053</v>
      </c>
      <c r="R81" s="175" t="s">
        <v>1054</v>
      </c>
      <c r="S81" s="249">
        <f t="shared" si="9"/>
        <v>33</v>
      </c>
      <c r="T81" s="249" t="s">
        <v>68</v>
      </c>
      <c r="U81" s="255"/>
      <c r="V81" s="255" t="s">
        <v>1055</v>
      </c>
      <c r="W81" s="257" t="s">
        <v>1056</v>
      </c>
      <c r="X81" s="249" t="s">
        <v>68</v>
      </c>
      <c r="Y81" s="249" t="s">
        <v>68</v>
      </c>
      <c r="Z81" s="255"/>
      <c r="AA81" s="255"/>
      <c r="AB81" s="175" t="s">
        <v>1057</v>
      </c>
      <c r="AC81" s="273"/>
      <c r="AD81" s="176"/>
      <c r="AE81" s="258"/>
      <c r="AF81" s="176"/>
      <c r="AG81" s="176"/>
      <c r="AH81" s="176"/>
      <c r="AI81" s="259" t="str">
        <f t="shared" si="10"/>
        <v>51.3% 직장인, 주52시간 근무제 도입 후 여가시간 증가</v>
      </c>
      <c r="AJ81" s="166" t="s">
        <v>1047</v>
      </c>
      <c r="AK81" s="166" t="s">
        <v>1058</v>
      </c>
      <c r="AL81" s="166" t="s">
        <v>1057</v>
      </c>
      <c r="AM81" s="176"/>
      <c r="AN81" s="225" t="str">
        <f t="shared" si="11"/>
        <v>52시간 근무제 도입 이후 여가시간 증가</v>
      </c>
      <c r="AO81" s="165" t="s">
        <v>1047</v>
      </c>
      <c r="AP81" s="165" t="s">
        <v>1056</v>
      </c>
      <c r="AQ81" s="165" t="s">
        <v>1059</v>
      </c>
      <c r="AR81" s="176"/>
    </row>
    <row r="82" ht="41.25" customHeight="1">
      <c r="A82" s="176"/>
      <c r="B82" s="172">
        <f t="shared" si="6"/>
        <v>75</v>
      </c>
      <c r="C82" s="172" t="s">
        <v>15</v>
      </c>
      <c r="D82" s="249" t="s">
        <v>11</v>
      </c>
      <c r="E82" s="166" t="s">
        <v>944</v>
      </c>
      <c r="F82" s="165" t="s">
        <v>740</v>
      </c>
      <c r="G82" s="166" t="s">
        <v>1060</v>
      </c>
      <c r="H82" s="253" t="s">
        <v>1061</v>
      </c>
      <c r="I82" s="168" t="s">
        <v>1062</v>
      </c>
      <c r="J82" s="169" t="s">
        <v>162</v>
      </c>
      <c r="K82" s="166" t="s">
        <v>1063</v>
      </c>
      <c r="L82" s="166"/>
      <c r="M82" s="166" t="s">
        <v>1064</v>
      </c>
      <c r="N82" s="256">
        <f t="shared" si="7"/>
        <v>527</v>
      </c>
      <c r="O82" s="166" t="s">
        <v>1065</v>
      </c>
      <c r="P82" s="172">
        <f t="shared" si="8"/>
        <v>15</v>
      </c>
      <c r="Q82" s="176"/>
      <c r="R82" s="175" t="s">
        <v>1066</v>
      </c>
      <c r="S82" s="249">
        <f t="shared" si="9"/>
        <v>32</v>
      </c>
      <c r="T82" s="249" t="s">
        <v>69</v>
      </c>
      <c r="U82" s="255"/>
      <c r="V82" s="255"/>
      <c r="W82" s="257" t="s">
        <v>1067</v>
      </c>
      <c r="X82" s="249" t="s">
        <v>69</v>
      </c>
      <c r="Y82" s="249" t="s">
        <v>69</v>
      </c>
      <c r="Z82" s="255"/>
      <c r="AA82" s="255"/>
      <c r="AB82" s="175" t="s">
        <v>1068</v>
      </c>
      <c r="AC82" s="176"/>
      <c r="AD82" s="176"/>
      <c r="AE82" s="258"/>
      <c r="AF82" s="176"/>
      <c r="AG82" s="176"/>
      <c r="AH82" s="176"/>
      <c r="AI82" s="259" t="str">
        <f t="shared" si="10"/>
        <v>습관 제품 판매 상승, 유익한 콘텐츠 제작, 조회 수 증가</v>
      </c>
      <c r="AJ82" s="166" t="s">
        <v>1060</v>
      </c>
      <c r="AK82" s="166" t="s">
        <v>1066</v>
      </c>
      <c r="AL82" s="166" t="s">
        <v>1068</v>
      </c>
      <c r="AM82" s="176"/>
      <c r="AN82" s="225" t="str">
        <f t="shared" si="11"/>
        <v>습관 제품 판매 증가에 영향을 미친 동기부여 영상</v>
      </c>
      <c r="AO82" s="165" t="s">
        <v>1060</v>
      </c>
      <c r="AP82" s="165" t="s">
        <v>1067</v>
      </c>
      <c r="AQ82" s="165" t="s">
        <v>1069</v>
      </c>
      <c r="AR82" s="176"/>
    </row>
    <row r="83" ht="41.25" customHeight="1">
      <c r="A83" s="176"/>
      <c r="B83" s="172">
        <f t="shared" si="6"/>
        <v>76</v>
      </c>
      <c r="C83" s="172" t="s">
        <v>15</v>
      </c>
      <c r="D83" s="249" t="s">
        <v>11</v>
      </c>
      <c r="E83" s="166" t="s">
        <v>944</v>
      </c>
      <c r="F83" s="165" t="s">
        <v>258</v>
      </c>
      <c r="G83" s="166" t="s">
        <v>1070</v>
      </c>
      <c r="H83" s="253" t="s">
        <v>1071</v>
      </c>
      <c r="I83" s="168" t="s">
        <v>1072</v>
      </c>
      <c r="J83" s="169" t="s">
        <v>162</v>
      </c>
      <c r="K83" s="176"/>
      <c r="L83" s="166"/>
      <c r="M83" s="166" t="s">
        <v>1073</v>
      </c>
      <c r="N83" s="256">
        <f t="shared" si="7"/>
        <v>156</v>
      </c>
      <c r="O83" s="166" t="s">
        <v>1074</v>
      </c>
      <c r="P83" s="172">
        <f t="shared" si="8"/>
        <v>17</v>
      </c>
      <c r="Q83" s="166" t="s">
        <v>1075</v>
      </c>
      <c r="R83" s="175" t="s">
        <v>1076</v>
      </c>
      <c r="S83" s="249">
        <f t="shared" si="9"/>
        <v>14</v>
      </c>
      <c r="T83" s="249" t="s">
        <v>67</v>
      </c>
      <c r="U83" s="255"/>
      <c r="V83" s="255"/>
      <c r="W83" s="257" t="s">
        <v>1076</v>
      </c>
      <c r="X83" s="249" t="s">
        <v>67</v>
      </c>
      <c r="Y83" s="249" t="s">
        <v>67</v>
      </c>
      <c r="Z83" s="255"/>
      <c r="AA83" s="255" t="s">
        <v>258</v>
      </c>
      <c r="AB83" s="166" t="s">
        <v>1077</v>
      </c>
      <c r="AC83" s="176"/>
      <c r="AD83" s="176"/>
      <c r="AE83" s="258"/>
      <c r="AF83" s="176"/>
      <c r="AG83" s="176"/>
      <c r="AH83" s="176"/>
      <c r="AI83" s="259" t="str">
        <f t="shared" si="10"/>
        <v>학생들의 높임말 사용 실험</v>
      </c>
      <c r="AJ83" s="166" t="s">
        <v>1070</v>
      </c>
      <c r="AK83" s="166" t="s">
        <v>1076</v>
      </c>
      <c r="AL83" s="166" t="s">
        <v>1077</v>
      </c>
      <c r="AM83" s="176"/>
      <c r="AN83" s="225" t="str">
        <f t="shared" si="11"/>
        <v>학생들의 높임말 사용 실험</v>
      </c>
      <c r="AO83" s="165" t="s">
        <v>1070</v>
      </c>
      <c r="AP83" s="165" t="s">
        <v>1076</v>
      </c>
      <c r="AQ83" s="165" t="s">
        <v>1078</v>
      </c>
      <c r="AR83" s="176"/>
    </row>
    <row r="84" ht="41.25" customHeight="1">
      <c r="A84" s="176"/>
      <c r="B84" s="172">
        <f t="shared" si="6"/>
        <v>77</v>
      </c>
      <c r="C84" s="172" t="s">
        <v>15</v>
      </c>
      <c r="D84" s="249" t="s">
        <v>11</v>
      </c>
      <c r="E84" s="166" t="s">
        <v>944</v>
      </c>
      <c r="F84" s="165" t="s">
        <v>195</v>
      </c>
      <c r="G84" s="166" t="s">
        <v>1079</v>
      </c>
      <c r="H84" s="253" t="s">
        <v>1080</v>
      </c>
      <c r="I84" s="168" t="s">
        <v>1081</v>
      </c>
      <c r="J84" s="169" t="s">
        <v>162</v>
      </c>
      <c r="K84" s="166" t="s">
        <v>1082</v>
      </c>
      <c r="L84" s="166"/>
      <c r="M84" s="166" t="s">
        <v>1083</v>
      </c>
      <c r="N84" s="256">
        <f t="shared" si="7"/>
        <v>252</v>
      </c>
      <c r="O84" s="166" t="s">
        <v>1084</v>
      </c>
      <c r="P84" s="172">
        <f t="shared" si="8"/>
        <v>21</v>
      </c>
      <c r="Q84" s="166" t="s">
        <v>1085</v>
      </c>
      <c r="R84" s="175" t="s">
        <v>1086</v>
      </c>
      <c r="S84" s="249">
        <f t="shared" si="9"/>
        <v>28</v>
      </c>
      <c r="T84" s="249" t="s">
        <v>67</v>
      </c>
      <c r="U84" s="255"/>
      <c r="V84" s="255"/>
      <c r="W84" s="257" t="s">
        <v>1087</v>
      </c>
      <c r="X84" s="249" t="s">
        <v>67</v>
      </c>
      <c r="Y84" s="249" t="s">
        <v>67</v>
      </c>
      <c r="Z84" s="255"/>
      <c r="AA84" s="255"/>
      <c r="AB84" s="166" t="s">
        <v>1088</v>
      </c>
      <c r="AC84" s="176"/>
      <c r="AD84" s="176"/>
      <c r="AE84" s="258"/>
      <c r="AF84" s="176"/>
      <c r="AG84" s="176"/>
      <c r="AH84" s="176"/>
      <c r="AI84" s="259" t="str">
        <f t="shared" si="10"/>
        <v>웩슬러의 지능 정의, 웩슬러 아동용 지능 검사 지표</v>
      </c>
      <c r="AJ84" s="166" t="s">
        <v>1079</v>
      </c>
      <c r="AK84" s="166" t="s">
        <v>1086</v>
      </c>
      <c r="AL84" s="166" t="s">
        <v>1088</v>
      </c>
      <c r="AM84" s="176"/>
      <c r="AN84" s="225" t="str">
        <f t="shared" si="11"/>
        <v>웩슬러의 지능 정의 및 검사 지표</v>
      </c>
      <c r="AO84" s="165" t="s">
        <v>1079</v>
      </c>
      <c r="AP84" s="165" t="s">
        <v>1087</v>
      </c>
      <c r="AQ84" s="165" t="s">
        <v>1089</v>
      </c>
      <c r="AR84" s="176"/>
    </row>
    <row r="85" ht="41.25" customHeight="1">
      <c r="A85" s="176"/>
      <c r="B85" s="172">
        <f t="shared" si="6"/>
        <v>78</v>
      </c>
      <c r="C85" s="172" t="s">
        <v>15</v>
      </c>
      <c r="D85" s="249" t="s">
        <v>11</v>
      </c>
      <c r="E85" s="166" t="s">
        <v>944</v>
      </c>
      <c r="F85" s="165" t="s">
        <v>298</v>
      </c>
      <c r="G85" s="166" t="s">
        <v>1090</v>
      </c>
      <c r="H85" s="253" t="s">
        <v>1091</v>
      </c>
      <c r="I85" s="168" t="s">
        <v>1092</v>
      </c>
      <c r="J85" s="169" t="s">
        <v>162</v>
      </c>
      <c r="K85" s="166" t="s">
        <v>1093</v>
      </c>
      <c r="L85" s="166"/>
      <c r="M85" s="166" t="s">
        <v>1094</v>
      </c>
      <c r="N85" s="256">
        <f t="shared" si="7"/>
        <v>313</v>
      </c>
      <c r="O85" s="166" t="s">
        <v>1095</v>
      </c>
      <c r="P85" s="172">
        <f t="shared" si="8"/>
        <v>11</v>
      </c>
      <c r="Q85" s="166" t="s">
        <v>1096</v>
      </c>
      <c r="R85" s="175" t="s">
        <v>1097</v>
      </c>
      <c r="S85" s="249">
        <f t="shared" si="9"/>
        <v>24</v>
      </c>
      <c r="T85" s="249" t="s">
        <v>67</v>
      </c>
      <c r="U85" s="255"/>
      <c r="V85" s="255"/>
      <c r="W85" s="257" t="s">
        <v>1098</v>
      </c>
      <c r="X85" s="249" t="s">
        <v>68</v>
      </c>
      <c r="Y85" s="249" t="s">
        <v>68</v>
      </c>
      <c r="Z85" s="255"/>
      <c r="AA85" s="255"/>
      <c r="AB85" s="166" t="s">
        <v>1099</v>
      </c>
      <c r="AC85" s="176"/>
      <c r="AD85" s="176"/>
      <c r="AE85" s="258"/>
      <c r="AF85" s="176"/>
      <c r="AG85" s="176"/>
      <c r="AH85" s="176"/>
      <c r="AI85" s="259" t="str">
        <f t="shared" si="10"/>
        <v>겸양도장, 결재서류에 반영된 조직의 위계질서</v>
      </c>
      <c r="AJ85" s="166" t="s">
        <v>1090</v>
      </c>
      <c r="AK85" s="166" t="s">
        <v>1097</v>
      </c>
      <c r="AL85" s="166" t="s">
        <v>1099</v>
      </c>
      <c r="AM85" s="176"/>
      <c r="AN85" s="225" t="str">
        <f t="shared" si="11"/>
        <v>겸양도장 방식에 대한 그림</v>
      </c>
      <c r="AO85" s="165" t="s">
        <v>1090</v>
      </c>
      <c r="AP85" s="165" t="s">
        <v>1098</v>
      </c>
      <c r="AQ85" s="165" t="s">
        <v>1100</v>
      </c>
      <c r="AR85" s="176"/>
    </row>
    <row r="86">
      <c r="A86" s="176"/>
      <c r="B86" s="172">
        <f t="shared" si="6"/>
        <v>79</v>
      </c>
      <c r="C86" s="172" t="s">
        <v>16</v>
      </c>
      <c r="D86" s="249" t="s">
        <v>11</v>
      </c>
      <c r="E86" s="166" t="s">
        <v>21</v>
      </c>
      <c r="F86" s="165" t="s">
        <v>235</v>
      </c>
      <c r="G86" s="166" t="s">
        <v>1101</v>
      </c>
      <c r="H86" s="167" t="s">
        <v>1102</v>
      </c>
      <c r="I86" s="168" t="s">
        <v>1103</v>
      </c>
      <c r="J86" s="169" t="s">
        <v>162</v>
      </c>
      <c r="K86" s="166"/>
      <c r="L86" s="166"/>
      <c r="M86" s="166" t="s">
        <v>1104</v>
      </c>
      <c r="N86" s="256">
        <f t="shared" si="7"/>
        <v>23</v>
      </c>
      <c r="O86" s="166" t="s">
        <v>1105</v>
      </c>
      <c r="P86" s="172">
        <f t="shared" si="8"/>
        <v>12</v>
      </c>
      <c r="Q86" s="166" t="s">
        <v>1106</v>
      </c>
      <c r="R86" s="176"/>
      <c r="S86" s="249">
        <f t="shared" si="9"/>
        <v>0</v>
      </c>
      <c r="T86" s="273"/>
      <c r="U86" s="258"/>
      <c r="V86" s="258"/>
      <c r="W86" s="176" t="s">
        <v>1107</v>
      </c>
      <c r="X86" s="249" t="s">
        <v>67</v>
      </c>
      <c r="Y86" s="249" t="s">
        <v>67</v>
      </c>
      <c r="Z86" s="258"/>
      <c r="AA86" s="258"/>
      <c r="AB86" s="176" t="s">
        <v>1108</v>
      </c>
      <c r="AC86" s="273"/>
      <c r="AD86" s="176"/>
      <c r="AE86" s="258"/>
      <c r="AF86" s="166"/>
      <c r="AG86" s="176"/>
      <c r="AH86" s="176"/>
      <c r="AI86" s="176"/>
      <c r="AJ86" s="176"/>
      <c r="AK86" s="176"/>
      <c r="AL86" s="176"/>
      <c r="AM86" s="176"/>
      <c r="AN86" s="225" t="str">
        <f t="shared" si="11"/>
        <v>탄소중립 선언한 국가 목록</v>
      </c>
      <c r="AO86" s="165" t="s">
        <v>1101</v>
      </c>
      <c r="AP86" s="165" t="s">
        <v>1107</v>
      </c>
      <c r="AQ86" s="165" t="s">
        <v>1108</v>
      </c>
      <c r="AR86" s="176"/>
    </row>
    <row r="87">
      <c r="A87" s="176"/>
      <c r="B87" s="172">
        <f t="shared" si="6"/>
        <v>80</v>
      </c>
      <c r="C87" s="172" t="s">
        <v>16</v>
      </c>
      <c r="D87" s="249" t="s">
        <v>11</v>
      </c>
      <c r="E87" s="166" t="s">
        <v>21</v>
      </c>
      <c r="F87" s="165" t="s">
        <v>158</v>
      </c>
      <c r="G87" s="166" t="s">
        <v>1109</v>
      </c>
      <c r="H87" s="167" t="s">
        <v>1110</v>
      </c>
      <c r="I87" s="168" t="s">
        <v>242</v>
      </c>
      <c r="J87" s="169" t="s">
        <v>162</v>
      </c>
      <c r="K87" s="170"/>
      <c r="L87" s="166"/>
      <c r="M87" s="166" t="s">
        <v>1111</v>
      </c>
      <c r="N87" s="256">
        <f t="shared" si="7"/>
        <v>85</v>
      </c>
      <c r="O87" s="166" t="s">
        <v>1112</v>
      </c>
      <c r="P87" s="172">
        <f t="shared" si="8"/>
        <v>36</v>
      </c>
      <c r="Q87" s="176"/>
      <c r="R87" s="176"/>
      <c r="S87" s="249">
        <f t="shared" si="9"/>
        <v>0</v>
      </c>
      <c r="T87" s="273"/>
      <c r="U87" s="258"/>
      <c r="V87" s="258"/>
      <c r="W87" s="258" t="s">
        <v>1113</v>
      </c>
      <c r="X87" s="249" t="s">
        <v>69</v>
      </c>
      <c r="Y87" s="249" t="s">
        <v>69</v>
      </c>
      <c r="Z87" s="258"/>
      <c r="AA87" s="258"/>
      <c r="AB87" s="176" t="s">
        <v>1114</v>
      </c>
      <c r="AC87" s="273"/>
      <c r="AD87" s="176"/>
      <c r="AE87" s="258"/>
      <c r="AF87" s="176"/>
      <c r="AG87" s="176"/>
      <c r="AH87" s="176"/>
      <c r="AI87" s="176"/>
      <c r="AJ87" s="176"/>
      <c r="AK87" s="176"/>
      <c r="AL87" s="176"/>
      <c r="AM87" s="176"/>
      <c r="AN87" s="225" t="str">
        <f t="shared" si="11"/>
        <v>당뇨병 설명</v>
      </c>
      <c r="AO87" s="165" t="s">
        <v>1109</v>
      </c>
      <c r="AP87" s="165" t="s">
        <v>1113</v>
      </c>
      <c r="AQ87" s="165" t="s">
        <v>1114</v>
      </c>
      <c r="AR87" s="176"/>
    </row>
    <row r="88">
      <c r="A88" s="176"/>
      <c r="B88" s="172">
        <f t="shared" si="6"/>
        <v>81</v>
      </c>
      <c r="C88" s="172" t="s">
        <v>16</v>
      </c>
      <c r="D88" s="249" t="s">
        <v>11</v>
      </c>
      <c r="E88" s="166" t="s">
        <v>21</v>
      </c>
      <c r="F88" s="165" t="s">
        <v>158</v>
      </c>
      <c r="G88" s="166" t="s">
        <v>1115</v>
      </c>
      <c r="H88" s="167" t="s">
        <v>1116</v>
      </c>
      <c r="I88" s="168" t="s">
        <v>242</v>
      </c>
      <c r="J88" s="169" t="s">
        <v>162</v>
      </c>
      <c r="K88" s="170"/>
      <c r="L88" s="166"/>
      <c r="M88" s="166" t="s">
        <v>1117</v>
      </c>
      <c r="N88" s="256">
        <f t="shared" si="7"/>
        <v>16</v>
      </c>
      <c r="O88" s="166" t="s">
        <v>1118</v>
      </c>
      <c r="P88" s="172">
        <f t="shared" si="8"/>
        <v>24</v>
      </c>
      <c r="Q88" s="176"/>
      <c r="R88" s="176"/>
      <c r="S88" s="249">
        <f t="shared" si="9"/>
        <v>0</v>
      </c>
      <c r="T88" s="273"/>
      <c r="U88" s="258"/>
      <c r="V88" s="258"/>
      <c r="W88" s="258" t="s">
        <v>1119</v>
      </c>
      <c r="X88" s="249" t="s">
        <v>69</v>
      </c>
      <c r="Y88" s="249" t="s">
        <v>69</v>
      </c>
      <c r="Z88" s="258"/>
      <c r="AA88" s="258"/>
      <c r="AB88" s="176" t="s">
        <v>1120</v>
      </c>
      <c r="AC88" s="273"/>
      <c r="AD88" s="176"/>
      <c r="AE88" s="258"/>
      <c r="AF88" s="176"/>
      <c r="AG88" s="176"/>
      <c r="AH88" s="176"/>
      <c r="AI88" s="176"/>
      <c r="AJ88" s="176"/>
      <c r="AK88" s="176"/>
      <c r="AL88" s="176"/>
      <c r="AM88" s="176"/>
      <c r="AN88" s="225" t="str">
        <f t="shared" si="11"/>
        <v>뇌종양 사진</v>
      </c>
      <c r="AO88" s="165" t="s">
        <v>1115</v>
      </c>
      <c r="AP88" s="165" t="s">
        <v>1119</v>
      </c>
      <c r="AQ88" s="165" t="s">
        <v>1120</v>
      </c>
      <c r="AR88" s="176"/>
    </row>
    <row r="89">
      <c r="A89" s="176"/>
      <c r="B89" s="172">
        <f t="shared" si="6"/>
        <v>82</v>
      </c>
      <c r="C89" s="172" t="s">
        <v>16</v>
      </c>
      <c r="D89" s="249" t="s">
        <v>11</v>
      </c>
      <c r="E89" s="166" t="s">
        <v>21</v>
      </c>
      <c r="F89" s="165" t="s">
        <v>158</v>
      </c>
      <c r="G89" s="166" t="s">
        <v>1121</v>
      </c>
      <c r="H89" s="167" t="s">
        <v>1122</v>
      </c>
      <c r="I89" s="168" t="s">
        <v>242</v>
      </c>
      <c r="J89" s="169" t="s">
        <v>162</v>
      </c>
      <c r="K89" s="170"/>
      <c r="L89" s="166"/>
      <c r="M89" s="166" t="s">
        <v>1123</v>
      </c>
      <c r="N89" s="256">
        <f t="shared" si="7"/>
        <v>13</v>
      </c>
      <c r="O89" s="166" t="s">
        <v>1124</v>
      </c>
      <c r="P89" s="172">
        <f t="shared" si="8"/>
        <v>25</v>
      </c>
      <c r="Q89" s="176"/>
      <c r="R89" s="176"/>
      <c r="S89" s="249">
        <f t="shared" si="9"/>
        <v>0</v>
      </c>
      <c r="T89" s="273"/>
      <c r="U89" s="258"/>
      <c r="V89" s="258"/>
      <c r="W89" s="258" t="s">
        <v>1125</v>
      </c>
      <c r="X89" s="249" t="s">
        <v>68</v>
      </c>
      <c r="Y89" s="249" t="s">
        <v>69</v>
      </c>
      <c r="Z89" s="258"/>
      <c r="AA89" s="258"/>
      <c r="AB89" s="176" t="s">
        <v>1126</v>
      </c>
      <c r="AC89" s="273"/>
      <c r="AD89" s="176"/>
      <c r="AE89" s="258"/>
      <c r="AF89" s="176"/>
      <c r="AG89" s="176"/>
      <c r="AH89" s="176"/>
      <c r="AI89" s="176"/>
      <c r="AJ89" s="176"/>
      <c r="AK89" s="176"/>
      <c r="AL89" s="176"/>
      <c r="AM89" s="176"/>
      <c r="AN89" s="225" t="str">
        <f t="shared" si="11"/>
        <v>50세 나이 대장암 사진</v>
      </c>
      <c r="AO89" s="165" t="s">
        <v>1121</v>
      </c>
      <c r="AP89" s="165" t="s">
        <v>1125</v>
      </c>
      <c r="AQ89" s="165" t="s">
        <v>1126</v>
      </c>
      <c r="AR89" s="176"/>
    </row>
    <row r="90">
      <c r="A90" s="176"/>
      <c r="B90" s="172">
        <f t="shared" si="6"/>
        <v>83</v>
      </c>
      <c r="C90" s="172" t="s">
        <v>16</v>
      </c>
      <c r="D90" s="249" t="s">
        <v>11</v>
      </c>
      <c r="E90" s="166" t="s">
        <v>21</v>
      </c>
      <c r="F90" s="165" t="s">
        <v>158</v>
      </c>
      <c r="G90" s="166" t="s">
        <v>1127</v>
      </c>
      <c r="H90" s="167" t="s">
        <v>1128</v>
      </c>
      <c r="I90" s="168" t="s">
        <v>242</v>
      </c>
      <c r="J90" s="169" t="s">
        <v>162</v>
      </c>
      <c r="K90" s="170"/>
      <c r="L90" s="166"/>
      <c r="M90" s="166" t="s">
        <v>1129</v>
      </c>
      <c r="N90" s="256">
        <f t="shared" si="7"/>
        <v>14</v>
      </c>
      <c r="O90" s="166" t="s">
        <v>1130</v>
      </c>
      <c r="P90" s="172">
        <f t="shared" si="8"/>
        <v>38</v>
      </c>
      <c r="Q90" s="176"/>
      <c r="R90" s="176"/>
      <c r="S90" s="249">
        <f t="shared" si="9"/>
        <v>0</v>
      </c>
      <c r="T90" s="273"/>
      <c r="U90" s="258"/>
      <c r="V90" s="258"/>
      <c r="W90" s="258" t="s">
        <v>1131</v>
      </c>
      <c r="X90" s="249" t="s">
        <v>69</v>
      </c>
      <c r="Y90" s="249" t="s">
        <v>69</v>
      </c>
      <c r="Z90" s="258"/>
      <c r="AA90" s="258"/>
      <c r="AB90" s="176" t="s">
        <v>1132</v>
      </c>
      <c r="AC90" s="273"/>
      <c r="AD90" s="176"/>
      <c r="AE90" s="258"/>
      <c r="AF90" s="176"/>
      <c r="AG90" s="176"/>
      <c r="AH90" s="176"/>
      <c r="AI90" s="176"/>
      <c r="AJ90" s="176"/>
      <c r="AK90" s="176"/>
      <c r="AL90" s="176"/>
      <c r="AM90" s="176"/>
      <c r="AN90" s="225" t="str">
        <f t="shared" si="11"/>
        <v>자궁경부암 관련 이미지</v>
      </c>
      <c r="AO90" s="165" t="s">
        <v>1127</v>
      </c>
      <c r="AP90" s="165" t="s">
        <v>1131</v>
      </c>
      <c r="AQ90" s="165" t="s">
        <v>1132</v>
      </c>
      <c r="AR90" s="176"/>
    </row>
    <row r="91">
      <c r="A91" s="176"/>
      <c r="B91" s="172">
        <f t="shared" si="6"/>
        <v>84</v>
      </c>
      <c r="C91" s="172" t="s">
        <v>16</v>
      </c>
      <c r="D91" s="249" t="s">
        <v>11</v>
      </c>
      <c r="E91" s="166" t="s">
        <v>21</v>
      </c>
      <c r="F91" s="165" t="s">
        <v>158</v>
      </c>
      <c r="G91" s="166" t="s">
        <v>1133</v>
      </c>
      <c r="H91" s="167" t="s">
        <v>1134</v>
      </c>
      <c r="I91" s="168" t="s">
        <v>242</v>
      </c>
      <c r="J91" s="169" t="s">
        <v>162</v>
      </c>
      <c r="K91" s="170"/>
      <c r="L91" s="166"/>
      <c r="M91" s="166" t="s">
        <v>1135</v>
      </c>
      <c r="N91" s="256">
        <f t="shared" si="7"/>
        <v>13</v>
      </c>
      <c r="O91" s="166" t="s">
        <v>1136</v>
      </c>
      <c r="P91" s="172">
        <f t="shared" si="8"/>
        <v>32</v>
      </c>
      <c r="Q91" s="176"/>
      <c r="R91" s="176"/>
      <c r="S91" s="249">
        <f t="shared" si="9"/>
        <v>0</v>
      </c>
      <c r="T91" s="273"/>
      <c r="U91" s="258"/>
      <c r="V91" s="258"/>
      <c r="W91" s="258" t="s">
        <v>1137</v>
      </c>
      <c r="X91" s="249" t="s">
        <v>68</v>
      </c>
      <c r="Y91" s="249" t="s">
        <v>69</v>
      </c>
      <c r="Z91" s="258"/>
      <c r="AA91" s="258"/>
      <c r="AB91" s="176" t="s">
        <v>1138</v>
      </c>
      <c r="AC91" s="273"/>
      <c r="AD91" s="176"/>
      <c r="AE91" s="258"/>
      <c r="AF91" s="176"/>
      <c r="AG91" s="176"/>
      <c r="AH91" s="176"/>
      <c r="AI91" s="176"/>
      <c r="AJ91" s="176"/>
      <c r="AK91" s="176"/>
      <c r="AL91" s="176"/>
      <c r="AM91" s="176"/>
      <c r="AN91" s="225" t="str">
        <f t="shared" si="11"/>
        <v>갑상선암 관련 이미지</v>
      </c>
      <c r="AO91" s="165" t="s">
        <v>1133</v>
      </c>
      <c r="AP91" s="165" t="s">
        <v>1137</v>
      </c>
      <c r="AQ91" s="165" t="s">
        <v>1138</v>
      </c>
      <c r="AR91" s="176"/>
    </row>
    <row r="92">
      <c r="A92" s="176"/>
      <c r="B92" s="172">
        <f t="shared" si="6"/>
        <v>85</v>
      </c>
      <c r="C92" s="172" t="s">
        <v>16</v>
      </c>
      <c r="D92" s="249" t="s">
        <v>11</v>
      </c>
      <c r="E92" s="166" t="s">
        <v>21</v>
      </c>
      <c r="F92" s="165" t="s">
        <v>158</v>
      </c>
      <c r="G92" s="166" t="s">
        <v>1139</v>
      </c>
      <c r="H92" s="167" t="s">
        <v>1140</v>
      </c>
      <c r="I92" s="168" t="s">
        <v>1141</v>
      </c>
      <c r="J92" s="169" t="s">
        <v>162</v>
      </c>
      <c r="K92" s="176"/>
      <c r="L92" s="166"/>
      <c r="M92" s="166" t="s">
        <v>1142</v>
      </c>
      <c r="N92" s="256">
        <f t="shared" si="7"/>
        <v>22</v>
      </c>
      <c r="O92" s="166" t="s">
        <v>1143</v>
      </c>
      <c r="P92" s="172">
        <f t="shared" si="8"/>
        <v>31</v>
      </c>
      <c r="Q92" s="176"/>
      <c r="R92" s="176"/>
      <c r="S92" s="249">
        <f t="shared" si="9"/>
        <v>0</v>
      </c>
      <c r="T92" s="273"/>
      <c r="U92" s="258"/>
      <c r="V92" s="258"/>
      <c r="W92" s="258" t="s">
        <v>1144</v>
      </c>
      <c r="X92" s="249" t="s">
        <v>68</v>
      </c>
      <c r="Y92" s="249" t="s">
        <v>68</v>
      </c>
      <c r="Z92" s="258"/>
      <c r="AA92" s="258"/>
      <c r="AB92" s="176" t="s">
        <v>1145</v>
      </c>
      <c r="AC92" s="273"/>
      <c r="AD92" s="176"/>
      <c r="AE92" s="258"/>
      <c r="AF92" s="176"/>
      <c r="AG92" s="176"/>
      <c r="AH92" s="176"/>
      <c r="AI92" s="176"/>
      <c r="AJ92" s="176"/>
      <c r="AK92" s="176"/>
      <c r="AL92" s="176"/>
      <c r="AM92" s="176"/>
      <c r="AN92" s="225" t="str">
        <f t="shared" si="11"/>
        <v>MRI 이미지</v>
      </c>
      <c r="AO92" s="165" t="s">
        <v>1139</v>
      </c>
      <c r="AP92" s="165" t="s">
        <v>1144</v>
      </c>
      <c r="AQ92" s="165" t="s">
        <v>1145</v>
      </c>
      <c r="AR92" s="176"/>
    </row>
    <row r="93">
      <c r="A93" s="176"/>
      <c r="B93" s="172">
        <f t="shared" si="6"/>
        <v>86</v>
      </c>
      <c r="C93" s="172" t="s">
        <v>16</v>
      </c>
      <c r="D93" s="249" t="s">
        <v>11</v>
      </c>
      <c r="E93" s="166" t="s">
        <v>21</v>
      </c>
      <c r="F93" s="165" t="s">
        <v>158</v>
      </c>
      <c r="G93" s="166" t="s">
        <v>1146</v>
      </c>
      <c r="H93" s="167" t="s">
        <v>1147</v>
      </c>
      <c r="I93" s="168" t="s">
        <v>1141</v>
      </c>
      <c r="J93" s="169" t="s">
        <v>162</v>
      </c>
      <c r="K93" s="170"/>
      <c r="L93" s="166"/>
      <c r="M93" s="166" t="s">
        <v>1148</v>
      </c>
      <c r="N93" s="256">
        <f t="shared" si="7"/>
        <v>21</v>
      </c>
      <c r="O93" s="166" t="s">
        <v>1149</v>
      </c>
      <c r="P93" s="172">
        <f t="shared" si="8"/>
        <v>37</v>
      </c>
      <c r="Q93" s="176"/>
      <c r="R93" s="176"/>
      <c r="S93" s="249">
        <f t="shared" si="9"/>
        <v>0</v>
      </c>
      <c r="T93" s="273"/>
      <c r="U93" s="258"/>
      <c r="V93" s="258"/>
      <c r="W93" s="258" t="s">
        <v>1150</v>
      </c>
      <c r="X93" s="249" t="s">
        <v>68</v>
      </c>
      <c r="Y93" s="249" t="s">
        <v>68</v>
      </c>
      <c r="Z93" s="258"/>
      <c r="AA93" s="258"/>
      <c r="AB93" s="176" t="s">
        <v>1151</v>
      </c>
      <c r="AC93" s="273"/>
      <c r="AD93" s="176"/>
      <c r="AE93" s="258"/>
      <c r="AF93" s="176"/>
      <c r="AG93" s="176"/>
      <c r="AH93" s="176"/>
      <c r="AI93" s="176"/>
      <c r="AJ93" s="176"/>
      <c r="AK93" s="176"/>
      <c r="AL93" s="176"/>
      <c r="AM93" s="176"/>
      <c r="AN93" s="225" t="str">
        <f t="shared" si="11"/>
        <v>PET 스캔 이미지</v>
      </c>
      <c r="AO93" s="165" t="s">
        <v>1146</v>
      </c>
      <c r="AP93" s="165" t="s">
        <v>1150</v>
      </c>
      <c r="AQ93" s="165" t="s">
        <v>1151</v>
      </c>
      <c r="AR93" s="176"/>
    </row>
    <row r="94">
      <c r="A94" s="176"/>
      <c r="B94" s="172">
        <f t="shared" si="6"/>
        <v>87</v>
      </c>
      <c r="C94" s="172" t="s">
        <v>16</v>
      </c>
      <c r="D94" s="249" t="s">
        <v>11</v>
      </c>
      <c r="E94" s="166" t="s">
        <v>21</v>
      </c>
      <c r="F94" s="165" t="s">
        <v>158</v>
      </c>
      <c r="G94" s="166" t="s">
        <v>1152</v>
      </c>
      <c r="H94" s="167" t="s">
        <v>1153</v>
      </c>
      <c r="I94" s="168" t="s">
        <v>1154</v>
      </c>
      <c r="J94" s="169" t="s">
        <v>162</v>
      </c>
      <c r="K94" s="170"/>
      <c r="L94" s="166"/>
      <c r="M94" s="166" t="s">
        <v>1155</v>
      </c>
      <c r="N94" s="256">
        <f t="shared" si="7"/>
        <v>65</v>
      </c>
      <c r="O94" s="166" t="s">
        <v>1156</v>
      </c>
      <c r="P94" s="172">
        <f t="shared" si="8"/>
        <v>44</v>
      </c>
      <c r="Q94" s="176"/>
      <c r="R94" s="176"/>
      <c r="S94" s="249">
        <f t="shared" si="9"/>
        <v>0</v>
      </c>
      <c r="T94" s="273"/>
      <c r="U94" s="258"/>
      <c r="V94" s="258"/>
      <c r="W94" s="258" t="s">
        <v>1157</v>
      </c>
      <c r="X94" s="249" t="s">
        <v>69</v>
      </c>
      <c r="Y94" s="249" t="s">
        <v>69</v>
      </c>
      <c r="Z94" s="258"/>
      <c r="AA94" s="258"/>
      <c r="AB94" s="176" t="s">
        <v>1158</v>
      </c>
      <c r="AC94" s="273"/>
      <c r="AD94" s="176"/>
      <c r="AE94" s="258"/>
      <c r="AF94" s="176"/>
      <c r="AG94" s="176"/>
      <c r="AH94" s="176"/>
      <c r="AI94" s="176"/>
      <c r="AJ94" s="176"/>
      <c r="AK94" s="176"/>
      <c r="AL94" s="176"/>
      <c r="AM94" s="176"/>
      <c r="AN94" s="225" t="str">
        <f t="shared" si="11"/>
        <v>철수의 냄새와 목욕</v>
      </c>
      <c r="AO94" s="165" t="s">
        <v>1152</v>
      </c>
      <c r="AP94" s="165" t="s">
        <v>1157</v>
      </c>
      <c r="AQ94" s="165" t="s">
        <v>1158</v>
      </c>
      <c r="AR94" s="176"/>
    </row>
    <row r="95" ht="56.25" customHeight="1">
      <c r="A95" s="176"/>
      <c r="B95" s="172">
        <f t="shared" si="6"/>
        <v>88</v>
      </c>
      <c r="C95" s="172" t="s">
        <v>16</v>
      </c>
      <c r="D95" s="249" t="s">
        <v>11</v>
      </c>
      <c r="E95" s="166" t="s">
        <v>21</v>
      </c>
      <c r="F95" s="165" t="s">
        <v>158</v>
      </c>
      <c r="G95" s="166" t="s">
        <v>159</v>
      </c>
      <c r="H95" s="167" t="s">
        <v>160</v>
      </c>
      <c r="I95" s="168" t="s">
        <v>161</v>
      </c>
      <c r="J95" s="169" t="s">
        <v>162</v>
      </c>
      <c r="K95" s="170"/>
      <c r="L95" s="171"/>
      <c r="M95" s="171" t="s">
        <v>1159</v>
      </c>
      <c r="N95" s="256">
        <f t="shared" si="7"/>
        <v>412</v>
      </c>
      <c r="O95" s="166" t="s">
        <v>1160</v>
      </c>
      <c r="P95" s="172">
        <f t="shared" si="8"/>
        <v>44</v>
      </c>
      <c r="Q95" s="176"/>
      <c r="R95" s="176"/>
      <c r="S95" s="249">
        <f t="shared" si="9"/>
        <v>0</v>
      </c>
      <c r="T95" s="273"/>
      <c r="U95" s="258"/>
      <c r="V95" s="258"/>
      <c r="W95" s="258" t="s">
        <v>1161</v>
      </c>
      <c r="X95" s="249" t="s">
        <v>69</v>
      </c>
      <c r="Y95" s="249" t="s">
        <v>69</v>
      </c>
      <c r="Z95" s="274" t="s">
        <v>1162</v>
      </c>
      <c r="AA95" s="258"/>
      <c r="AB95" s="176" t="s">
        <v>1163</v>
      </c>
      <c r="AC95" s="273"/>
      <c r="AD95" s="176"/>
      <c r="AE95" s="258"/>
      <c r="AF95" s="176"/>
      <c r="AG95" s="176"/>
      <c r="AH95" s="176"/>
      <c r="AI95" s="176"/>
      <c r="AJ95" s="176"/>
      <c r="AK95" s="176"/>
      <c r="AL95" s="176"/>
      <c r="AM95" s="176"/>
      <c r="AN95" s="225" t="str">
        <f t="shared" si="11"/>
        <v>추추의 흉내 스피커 이야기</v>
      </c>
      <c r="AO95" s="165" t="s">
        <v>159</v>
      </c>
      <c r="AP95" s="165" t="s">
        <v>1161</v>
      </c>
      <c r="AQ95" s="165" t="s">
        <v>1163</v>
      </c>
      <c r="AR95" s="176"/>
    </row>
    <row r="96">
      <c r="A96" s="176"/>
      <c r="B96" s="172">
        <f t="shared" si="6"/>
        <v>89</v>
      </c>
      <c r="C96" s="172" t="s">
        <v>16</v>
      </c>
      <c r="D96" s="249" t="s">
        <v>11</v>
      </c>
      <c r="E96" s="166" t="s">
        <v>21</v>
      </c>
      <c r="F96" s="165" t="s">
        <v>158</v>
      </c>
      <c r="G96" s="166" t="s">
        <v>1164</v>
      </c>
      <c r="H96" s="167" t="s">
        <v>1165</v>
      </c>
      <c r="I96" s="168" t="s">
        <v>161</v>
      </c>
      <c r="J96" s="169" t="s">
        <v>162</v>
      </c>
      <c r="K96" s="170"/>
      <c r="L96" s="166"/>
      <c r="M96" s="166" t="s">
        <v>1166</v>
      </c>
      <c r="N96" s="256">
        <f t="shared" si="7"/>
        <v>58</v>
      </c>
      <c r="O96" s="166" t="s">
        <v>1167</v>
      </c>
      <c r="P96" s="172">
        <f t="shared" si="8"/>
        <v>32</v>
      </c>
      <c r="Q96" s="176"/>
      <c r="R96" s="176"/>
      <c r="S96" s="249">
        <f t="shared" si="9"/>
        <v>0</v>
      </c>
      <c r="T96" s="273"/>
      <c r="U96" s="258"/>
      <c r="V96" s="258"/>
      <c r="W96" s="258" t="s">
        <v>1168</v>
      </c>
      <c r="X96" s="249" t="s">
        <v>68</v>
      </c>
      <c r="Y96" s="249" t="s">
        <v>69</v>
      </c>
      <c r="Z96" s="274" t="s">
        <v>1169</v>
      </c>
      <c r="AA96" s="258"/>
      <c r="AB96" s="176" t="s">
        <v>1170</v>
      </c>
      <c r="AC96" s="273"/>
      <c r="AD96" s="176"/>
      <c r="AE96" s="258"/>
      <c r="AF96" s="176"/>
      <c r="AG96" s="176"/>
      <c r="AH96" s="176"/>
      <c r="AI96" s="176"/>
      <c r="AJ96" s="176"/>
      <c r="AK96" s="176"/>
      <c r="AL96" s="176"/>
      <c r="AM96" s="176"/>
      <c r="AN96" s="225" t="str">
        <f t="shared" si="11"/>
        <v>두 형제의 숨바꼭질</v>
      </c>
      <c r="AO96" s="165" t="s">
        <v>1164</v>
      </c>
      <c r="AP96" s="165" t="s">
        <v>1168</v>
      </c>
      <c r="AQ96" s="165" t="s">
        <v>1170</v>
      </c>
      <c r="AR96" s="176"/>
    </row>
    <row r="97">
      <c r="A97" s="176"/>
      <c r="B97" s="172">
        <f t="shared" si="6"/>
        <v>90</v>
      </c>
      <c r="C97" s="172" t="s">
        <v>16</v>
      </c>
      <c r="D97" s="249" t="s">
        <v>11</v>
      </c>
      <c r="E97" s="166" t="s">
        <v>21</v>
      </c>
      <c r="F97" s="165" t="s">
        <v>158</v>
      </c>
      <c r="G97" s="166" t="s">
        <v>1171</v>
      </c>
      <c r="H97" s="167" t="s">
        <v>1172</v>
      </c>
      <c r="I97" s="168" t="s">
        <v>161</v>
      </c>
      <c r="J97" s="169" t="s">
        <v>162</v>
      </c>
      <c r="K97" s="170"/>
      <c r="L97" s="166"/>
      <c r="M97" s="166" t="s">
        <v>1173</v>
      </c>
      <c r="N97" s="256">
        <f t="shared" si="7"/>
        <v>59</v>
      </c>
      <c r="O97" s="166" t="s">
        <v>1174</v>
      </c>
      <c r="P97" s="172">
        <f t="shared" si="8"/>
        <v>19</v>
      </c>
      <c r="Q97" s="176"/>
      <c r="R97" s="176"/>
      <c r="S97" s="249">
        <f t="shared" si="9"/>
        <v>0</v>
      </c>
      <c r="T97" s="273"/>
      <c r="U97" s="258"/>
      <c r="V97" s="258"/>
      <c r="W97" s="258" t="s">
        <v>1175</v>
      </c>
      <c r="X97" s="249" t="s">
        <v>68</v>
      </c>
      <c r="Y97" s="249" t="s">
        <v>68</v>
      </c>
      <c r="Z97" s="258"/>
      <c r="AA97" s="258"/>
      <c r="AB97" s="176" t="s">
        <v>1176</v>
      </c>
      <c r="AC97" s="273"/>
      <c r="AD97" s="176"/>
      <c r="AE97" s="258"/>
      <c r="AF97" s="176"/>
      <c r="AG97" s="176"/>
      <c r="AH97" s="176"/>
      <c r="AI97" s="176"/>
      <c r="AJ97" s="176"/>
      <c r="AK97" s="176"/>
      <c r="AL97" s="176"/>
      <c r="AM97" s="176"/>
      <c r="AN97" s="225" t="str">
        <f t="shared" si="11"/>
        <v>더더의 창문 출현</v>
      </c>
      <c r="AO97" s="165" t="s">
        <v>1171</v>
      </c>
      <c r="AP97" s="165" t="s">
        <v>1175</v>
      </c>
      <c r="AQ97" s="165" t="s">
        <v>1176</v>
      </c>
      <c r="AR97" s="176"/>
    </row>
    <row r="98">
      <c r="A98" s="176"/>
      <c r="B98" s="172">
        <f t="shared" si="6"/>
        <v>91</v>
      </c>
      <c r="C98" s="172" t="s">
        <v>16</v>
      </c>
      <c r="D98" s="249" t="s">
        <v>11</v>
      </c>
      <c r="E98" s="166" t="s">
        <v>21</v>
      </c>
      <c r="F98" s="165" t="s">
        <v>158</v>
      </c>
      <c r="G98" s="166" t="s">
        <v>1177</v>
      </c>
      <c r="H98" s="167" t="s">
        <v>1178</v>
      </c>
      <c r="I98" s="168" t="s">
        <v>161</v>
      </c>
      <c r="J98" s="169" t="s">
        <v>162</v>
      </c>
      <c r="K98" s="170"/>
      <c r="L98" s="166"/>
      <c r="M98" s="166" t="s">
        <v>1179</v>
      </c>
      <c r="N98" s="256">
        <f t="shared" si="7"/>
        <v>30</v>
      </c>
      <c r="O98" s="166" t="s">
        <v>1180</v>
      </c>
      <c r="P98" s="172">
        <f t="shared" si="8"/>
        <v>30</v>
      </c>
      <c r="Q98" s="176"/>
      <c r="R98" s="176"/>
      <c r="S98" s="249">
        <f t="shared" si="9"/>
        <v>0</v>
      </c>
      <c r="T98" s="273"/>
      <c r="U98" s="258"/>
      <c r="V98" s="258"/>
      <c r="W98" s="258" t="s">
        <v>1181</v>
      </c>
      <c r="X98" s="249" t="s">
        <v>68</v>
      </c>
      <c r="Y98" s="249" t="s">
        <v>69</v>
      </c>
      <c r="Z98" s="258"/>
      <c r="AA98" s="258"/>
      <c r="AB98" s="176" t="s">
        <v>1182</v>
      </c>
      <c r="AC98" s="273"/>
      <c r="AD98" s="176"/>
      <c r="AE98" s="258"/>
      <c r="AF98" s="176"/>
      <c r="AG98" s="176"/>
      <c r="AH98" s="176"/>
      <c r="AI98" s="176"/>
      <c r="AJ98" s="176"/>
      <c r="AK98" s="176"/>
      <c r="AL98" s="176"/>
      <c r="AM98" s="176"/>
      <c r="AN98" s="225" t="str">
        <f t="shared" si="11"/>
        <v>추추의 급한 이동과 대화</v>
      </c>
      <c r="AO98" s="165" t="s">
        <v>1177</v>
      </c>
      <c r="AP98" s="165" t="s">
        <v>1181</v>
      </c>
      <c r="AQ98" s="165" t="s">
        <v>1182</v>
      </c>
      <c r="AR98" s="176"/>
    </row>
    <row r="99">
      <c r="A99" s="176"/>
      <c r="B99" s="172">
        <f t="shared" si="6"/>
        <v>92</v>
      </c>
      <c r="C99" s="172" t="s">
        <v>16</v>
      </c>
      <c r="D99" s="249" t="s">
        <v>11</v>
      </c>
      <c r="E99" s="166" t="s">
        <v>21</v>
      </c>
      <c r="F99" s="165" t="s">
        <v>158</v>
      </c>
      <c r="G99" s="166" t="s">
        <v>1183</v>
      </c>
      <c r="H99" s="167" t="s">
        <v>1184</v>
      </c>
      <c r="I99" s="168" t="s">
        <v>161</v>
      </c>
      <c r="J99" s="169" t="s">
        <v>162</v>
      </c>
      <c r="K99" s="170"/>
      <c r="L99" s="166"/>
      <c r="M99" s="166" t="s">
        <v>1185</v>
      </c>
      <c r="N99" s="256">
        <f t="shared" si="7"/>
        <v>35</v>
      </c>
      <c r="O99" s="166" t="s">
        <v>1186</v>
      </c>
      <c r="P99" s="172">
        <f t="shared" si="8"/>
        <v>24</v>
      </c>
      <c r="Q99" s="176"/>
      <c r="R99" s="176"/>
      <c r="S99" s="249">
        <f t="shared" si="9"/>
        <v>0</v>
      </c>
      <c r="T99" s="273"/>
      <c r="U99" s="258"/>
      <c r="V99" s="258"/>
      <c r="W99" s="258" t="s">
        <v>1187</v>
      </c>
      <c r="X99" s="249" t="s">
        <v>69</v>
      </c>
      <c r="Y99" s="249" t="s">
        <v>69</v>
      </c>
      <c r="Z99" s="258"/>
      <c r="AA99" s="258"/>
      <c r="AB99" s="176" t="s">
        <v>1188</v>
      </c>
      <c r="AC99" s="273"/>
      <c r="AD99" s="176"/>
      <c r="AE99" s="258"/>
      <c r="AF99" s="176"/>
      <c r="AG99" s="176"/>
      <c r="AH99" s="176"/>
      <c r="AI99" s="176"/>
      <c r="AJ99" s="176"/>
      <c r="AK99" s="176"/>
      <c r="AL99" s="176"/>
      <c r="AM99" s="176"/>
      <c r="AN99" s="225" t="str">
        <f t="shared" si="11"/>
        <v>더더, 옷장, 즉석카메라, 말</v>
      </c>
      <c r="AO99" s="165" t="s">
        <v>1183</v>
      </c>
      <c r="AP99" s="165" t="s">
        <v>1187</v>
      </c>
      <c r="AQ99" s="165" t="s">
        <v>1188</v>
      </c>
      <c r="AR99" s="176"/>
    </row>
    <row r="100">
      <c r="A100" s="176"/>
      <c r="B100" s="172">
        <f t="shared" si="6"/>
        <v>93</v>
      </c>
      <c r="C100" s="172" t="s">
        <v>16</v>
      </c>
      <c r="D100" s="249" t="s">
        <v>11</v>
      </c>
      <c r="E100" s="166" t="s">
        <v>21</v>
      </c>
      <c r="F100" s="165" t="s">
        <v>158</v>
      </c>
      <c r="G100" s="166" t="s">
        <v>1189</v>
      </c>
      <c r="H100" s="167" t="s">
        <v>1190</v>
      </c>
      <c r="I100" s="168" t="s">
        <v>161</v>
      </c>
      <c r="J100" s="169" t="s">
        <v>162</v>
      </c>
      <c r="K100" s="170"/>
      <c r="L100" s="166"/>
      <c r="M100" s="166" t="s">
        <v>1191</v>
      </c>
      <c r="N100" s="256">
        <f t="shared" si="7"/>
        <v>144</v>
      </c>
      <c r="O100" s="166" t="s">
        <v>1192</v>
      </c>
      <c r="P100" s="172">
        <f t="shared" si="8"/>
        <v>50</v>
      </c>
      <c r="Q100" s="176"/>
      <c r="R100" s="176"/>
      <c r="S100" s="249">
        <f t="shared" si="9"/>
        <v>0</v>
      </c>
      <c r="T100" s="273"/>
      <c r="U100" s="258"/>
      <c r="V100" s="258"/>
      <c r="W100" s="258" t="s">
        <v>1193</v>
      </c>
      <c r="X100" s="249" t="s">
        <v>69</v>
      </c>
      <c r="Y100" s="249" t="s">
        <v>69</v>
      </c>
      <c r="Z100" s="258"/>
      <c r="AA100" s="258"/>
      <c r="AB100" s="176" t="s">
        <v>1194</v>
      </c>
      <c r="AC100" s="273"/>
      <c r="AD100" s="176"/>
      <c r="AE100" s="258"/>
      <c r="AF100" s="176"/>
      <c r="AG100" s="176"/>
      <c r="AH100" s="176"/>
      <c r="AI100" s="176"/>
      <c r="AJ100" s="176"/>
      <c r="AK100" s="176"/>
      <c r="AL100" s="176"/>
      <c r="AM100" s="176"/>
      <c r="AN100" s="225" t="str">
        <f t="shared" si="11"/>
        <v>사장님의 선언과 직원들의 반응</v>
      </c>
      <c r="AO100" s="165" t="s">
        <v>1189</v>
      </c>
      <c r="AP100" s="165" t="s">
        <v>1193</v>
      </c>
      <c r="AQ100" s="165" t="s">
        <v>1194</v>
      </c>
      <c r="AR100" s="176"/>
    </row>
    <row r="101">
      <c r="A101" s="176"/>
      <c r="B101" s="172">
        <f t="shared" si="6"/>
        <v>94</v>
      </c>
      <c r="C101" s="172" t="s">
        <v>16</v>
      </c>
      <c r="D101" s="249" t="s">
        <v>11</v>
      </c>
      <c r="E101" s="166" t="s">
        <v>21</v>
      </c>
      <c r="F101" s="165" t="s">
        <v>158</v>
      </c>
      <c r="G101" s="166" t="s">
        <v>1195</v>
      </c>
      <c r="H101" s="167" t="s">
        <v>1196</v>
      </c>
      <c r="I101" s="168" t="s">
        <v>161</v>
      </c>
      <c r="J101" s="169" t="s">
        <v>162</v>
      </c>
      <c r="K101" s="170"/>
      <c r="L101" s="166"/>
      <c r="M101" s="166" t="s">
        <v>1197</v>
      </c>
      <c r="N101" s="256">
        <f t="shared" si="7"/>
        <v>78</v>
      </c>
      <c r="O101" s="166" t="s">
        <v>1198</v>
      </c>
      <c r="P101" s="172">
        <f t="shared" si="8"/>
        <v>30</v>
      </c>
      <c r="Q101" s="176"/>
      <c r="R101" s="176"/>
      <c r="S101" s="249">
        <f t="shared" si="9"/>
        <v>0</v>
      </c>
      <c r="T101" s="273"/>
      <c r="U101" s="258"/>
      <c r="V101" s="258"/>
      <c r="W101" s="258" t="s">
        <v>1199</v>
      </c>
      <c r="X101" s="249" t="s">
        <v>67</v>
      </c>
      <c r="Y101" s="249" t="s">
        <v>69</v>
      </c>
      <c r="Z101" s="258"/>
      <c r="AA101" s="258"/>
      <c r="AB101" s="176" t="s">
        <v>1200</v>
      </c>
      <c r="AC101" s="273"/>
      <c r="AD101" s="176"/>
      <c r="AE101" s="258"/>
      <c r="AF101" s="176"/>
      <c r="AG101" s="176"/>
      <c r="AH101" s="176"/>
      <c r="AI101" s="176"/>
      <c r="AJ101" s="176"/>
      <c r="AK101" s="176"/>
      <c r="AL101" s="176"/>
      <c r="AM101" s="176"/>
      <c r="AN101" s="225" t="str">
        <f t="shared" si="11"/>
        <v>추추가 움직인 때 찍힌 사진</v>
      </c>
      <c r="AO101" s="165" t="s">
        <v>1195</v>
      </c>
      <c r="AP101" s="165" t="s">
        <v>1199</v>
      </c>
      <c r="AQ101" s="165" t="s">
        <v>1200</v>
      </c>
      <c r="AR101" s="176"/>
    </row>
    <row r="102">
      <c r="A102" s="176"/>
      <c r="B102" s="172">
        <f t="shared" si="6"/>
        <v>95</v>
      </c>
      <c r="C102" s="172" t="s">
        <v>16</v>
      </c>
      <c r="D102" s="249" t="s">
        <v>11</v>
      </c>
      <c r="E102" s="166" t="s">
        <v>21</v>
      </c>
      <c r="F102" s="165" t="s">
        <v>158</v>
      </c>
      <c r="G102" s="166" t="s">
        <v>1201</v>
      </c>
      <c r="H102" s="167" t="s">
        <v>1202</v>
      </c>
      <c r="I102" s="168" t="s">
        <v>161</v>
      </c>
      <c r="J102" s="169" t="s">
        <v>162</v>
      </c>
      <c r="K102" s="170"/>
      <c r="L102" s="166"/>
      <c r="M102" s="166" t="s">
        <v>1203</v>
      </c>
      <c r="N102" s="256">
        <f t="shared" si="7"/>
        <v>135</v>
      </c>
      <c r="O102" s="166" t="s">
        <v>1204</v>
      </c>
      <c r="P102" s="172">
        <f t="shared" si="8"/>
        <v>28</v>
      </c>
      <c r="Q102" s="176"/>
      <c r="R102" s="176"/>
      <c r="S102" s="249">
        <f t="shared" si="9"/>
        <v>0</v>
      </c>
      <c r="T102" s="273"/>
      <c r="U102" s="258"/>
      <c r="V102" s="258"/>
      <c r="W102" s="258" t="s">
        <v>1205</v>
      </c>
      <c r="X102" s="249" t="s">
        <v>68</v>
      </c>
      <c r="Y102" s="249" t="s">
        <v>69</v>
      </c>
      <c r="Z102" s="258"/>
      <c r="AA102" s="258"/>
      <c r="AB102" s="176" t="s">
        <v>1206</v>
      </c>
      <c r="AC102" s="273"/>
      <c r="AD102" s="176"/>
      <c r="AE102" s="258"/>
      <c r="AF102" s="176"/>
      <c r="AG102" s="176"/>
      <c r="AH102" s="176"/>
      <c r="AI102" s="176"/>
      <c r="AJ102" s="176"/>
      <c r="AK102" s="176"/>
      <c r="AL102" s="176"/>
      <c r="AM102" s="176"/>
      <c r="AN102" s="225" t="str">
        <f t="shared" si="11"/>
        <v>해방감에 가득찬 학생들</v>
      </c>
      <c r="AO102" s="165" t="s">
        <v>1201</v>
      </c>
      <c r="AP102" s="165" t="s">
        <v>1205</v>
      </c>
      <c r="AQ102" s="165" t="s">
        <v>1206</v>
      </c>
      <c r="AR102" s="176"/>
    </row>
    <row r="103">
      <c r="A103" s="176"/>
      <c r="B103" s="172">
        <f t="shared" si="6"/>
        <v>96</v>
      </c>
      <c r="C103" s="172" t="s">
        <v>16</v>
      </c>
      <c r="D103" s="249" t="s">
        <v>11</v>
      </c>
      <c r="E103" s="166" t="s">
        <v>21</v>
      </c>
      <c r="F103" s="165" t="s">
        <v>158</v>
      </c>
      <c r="G103" s="166" t="s">
        <v>1207</v>
      </c>
      <c r="H103" s="167" t="s">
        <v>1208</v>
      </c>
      <c r="I103" s="168" t="s">
        <v>161</v>
      </c>
      <c r="J103" s="169" t="s">
        <v>162</v>
      </c>
      <c r="K103" s="170"/>
      <c r="L103" s="166"/>
      <c r="M103" s="166" t="s">
        <v>1209</v>
      </c>
      <c r="N103" s="256">
        <f t="shared" si="7"/>
        <v>78</v>
      </c>
      <c r="O103" s="166" t="s">
        <v>1210</v>
      </c>
      <c r="P103" s="172">
        <f t="shared" si="8"/>
        <v>31</v>
      </c>
      <c r="Q103" s="176"/>
      <c r="R103" s="176"/>
      <c r="S103" s="249">
        <f t="shared" si="9"/>
        <v>0</v>
      </c>
      <c r="T103" s="273"/>
      <c r="U103" s="258"/>
      <c r="V103" s="258"/>
      <c r="W103" s="258" t="s">
        <v>1211</v>
      </c>
      <c r="X103" s="249" t="s">
        <v>67</v>
      </c>
      <c r="Y103" s="249" t="s">
        <v>67</v>
      </c>
      <c r="Z103" s="258"/>
      <c r="AA103" s="258"/>
      <c r="AB103" s="176" t="s">
        <v>1212</v>
      </c>
      <c r="AC103" s="273"/>
      <c r="AD103" s="176"/>
      <c r="AE103" s="258"/>
      <c r="AF103" s="176"/>
      <c r="AG103" s="176"/>
      <c r="AH103" s="176"/>
      <c r="AI103" s="176"/>
      <c r="AJ103" s="176"/>
      <c r="AK103" s="176"/>
      <c r="AL103" s="176"/>
      <c r="AM103" s="176"/>
      <c r="AN103" s="225" t="str">
        <f t="shared" si="11"/>
        <v>아기를 안은 부부 사진 -</v>
      </c>
      <c r="AO103" s="165" t="s">
        <v>1207</v>
      </c>
      <c r="AP103" s="165" t="s">
        <v>1211</v>
      </c>
      <c r="AQ103" s="165" t="s">
        <v>1212</v>
      </c>
      <c r="AR103" s="176"/>
    </row>
    <row r="104">
      <c r="A104" s="176"/>
      <c r="B104" s="172">
        <f t="shared" si="6"/>
        <v>97</v>
      </c>
      <c r="C104" s="172" t="s">
        <v>16</v>
      </c>
      <c r="D104" s="249" t="s">
        <v>11</v>
      </c>
      <c r="E104" s="166" t="s">
        <v>21</v>
      </c>
      <c r="F104" s="165" t="s">
        <v>158</v>
      </c>
      <c r="G104" s="166" t="s">
        <v>1213</v>
      </c>
      <c r="H104" s="167" t="s">
        <v>1214</v>
      </c>
      <c r="I104" s="168" t="s">
        <v>161</v>
      </c>
      <c r="J104" s="169" t="s">
        <v>162</v>
      </c>
      <c r="K104" s="170"/>
      <c r="L104" s="166"/>
      <c r="M104" s="166" t="s">
        <v>1215</v>
      </c>
      <c r="N104" s="256">
        <f t="shared" si="7"/>
        <v>43</v>
      </c>
      <c r="O104" s="166" t="s">
        <v>1216</v>
      </c>
      <c r="P104" s="172">
        <f t="shared" si="8"/>
        <v>29</v>
      </c>
      <c r="Q104" s="176"/>
      <c r="R104" s="176"/>
      <c r="S104" s="249">
        <f t="shared" si="9"/>
        <v>0</v>
      </c>
      <c r="T104" s="273"/>
      <c r="U104" s="258"/>
      <c r="V104" s="258"/>
      <c r="W104" s="258" t="s">
        <v>1217</v>
      </c>
      <c r="X104" s="249" t="s">
        <v>68</v>
      </c>
      <c r="Y104" s="249" t="s">
        <v>69</v>
      </c>
      <c r="Z104" s="258"/>
      <c r="AA104" s="258"/>
      <c r="AB104" s="176" t="s">
        <v>1218</v>
      </c>
      <c r="AC104" s="273"/>
      <c r="AD104" s="176"/>
      <c r="AE104" s="258"/>
      <c r="AF104" s="176"/>
      <c r="AG104" s="176"/>
      <c r="AH104" s="176"/>
      <c r="AI104" s="176"/>
      <c r="AJ104" s="176"/>
      <c r="AK104" s="176"/>
      <c r="AL104" s="176"/>
      <c r="AM104" s="176"/>
      <c r="AN104" s="225" t="str">
        <f t="shared" si="11"/>
        <v>추추네 가족의애잔한 모습</v>
      </c>
      <c r="AO104" s="165" t="s">
        <v>1213</v>
      </c>
      <c r="AP104" s="165" t="s">
        <v>1217</v>
      </c>
      <c r="AQ104" s="165" t="s">
        <v>1218</v>
      </c>
      <c r="AR104" s="176"/>
    </row>
    <row r="105">
      <c r="A105" s="176"/>
      <c r="B105" s="172">
        <f t="shared" si="6"/>
        <v>98</v>
      </c>
      <c r="C105" s="172" t="s">
        <v>16</v>
      </c>
      <c r="D105" s="249" t="s">
        <v>11</v>
      </c>
      <c r="E105" s="166" t="s">
        <v>21</v>
      </c>
      <c r="F105" s="165" t="s">
        <v>158</v>
      </c>
      <c r="G105" s="166" t="s">
        <v>1219</v>
      </c>
      <c r="H105" s="167" t="s">
        <v>1220</v>
      </c>
      <c r="I105" s="168" t="s">
        <v>161</v>
      </c>
      <c r="J105" s="169" t="s">
        <v>162</v>
      </c>
      <c r="K105" s="170"/>
      <c r="L105" s="166"/>
      <c r="M105" s="166" t="s">
        <v>1221</v>
      </c>
      <c r="N105" s="256">
        <f t="shared" si="7"/>
        <v>55</v>
      </c>
      <c r="O105" s="166" t="s">
        <v>1222</v>
      </c>
      <c r="P105" s="172">
        <f t="shared" si="8"/>
        <v>58</v>
      </c>
      <c r="Q105" s="176"/>
      <c r="R105" s="176"/>
      <c r="S105" s="249">
        <f t="shared" si="9"/>
        <v>0</v>
      </c>
      <c r="T105" s="273"/>
      <c r="U105" s="258"/>
      <c r="V105" s="258"/>
      <c r="W105" s="258" t="s">
        <v>1223</v>
      </c>
      <c r="X105" s="249" t="s">
        <v>67</v>
      </c>
      <c r="Y105" s="249" t="s">
        <v>67</v>
      </c>
      <c r="Z105" s="258"/>
      <c r="AA105" s="258"/>
      <c r="AB105" s="176" t="s">
        <v>1224</v>
      </c>
      <c r="AC105" s="273"/>
      <c r="AD105" s="176"/>
      <c r="AE105" s="258"/>
      <c r="AF105" s="176"/>
      <c r="AG105" s="176"/>
      <c r="AH105" s="176"/>
      <c r="AI105" s="176"/>
      <c r="AJ105" s="176"/>
      <c r="AK105" s="176"/>
      <c r="AL105" s="176"/>
      <c r="AM105" s="176"/>
      <c r="AN105" s="225" t="str">
        <f t="shared" si="11"/>
        <v>추추가 스피커를 더더네 집 앞에 파묻음.</v>
      </c>
      <c r="AO105" s="165" t="s">
        <v>1219</v>
      </c>
      <c r="AP105" s="165" t="s">
        <v>1223</v>
      </c>
      <c r="AQ105" s="165" t="s">
        <v>1224</v>
      </c>
      <c r="AR105" s="176"/>
    </row>
    <row r="106">
      <c r="A106" s="176"/>
      <c r="B106" s="172">
        <f t="shared" si="6"/>
        <v>99</v>
      </c>
      <c r="C106" s="172" t="s">
        <v>16</v>
      </c>
      <c r="D106" s="249" t="s">
        <v>11</v>
      </c>
      <c r="E106" s="166" t="s">
        <v>21</v>
      </c>
      <c r="F106" s="165" t="s">
        <v>158</v>
      </c>
      <c r="G106" s="166" t="s">
        <v>1225</v>
      </c>
      <c r="H106" s="167" t="s">
        <v>1226</v>
      </c>
      <c r="I106" s="168" t="s">
        <v>1227</v>
      </c>
      <c r="J106" s="169" t="s">
        <v>162</v>
      </c>
      <c r="K106" s="170"/>
      <c r="L106" s="166"/>
      <c r="M106" s="166" t="s">
        <v>1228</v>
      </c>
      <c r="N106" s="256">
        <f t="shared" si="7"/>
        <v>59</v>
      </c>
      <c r="O106" s="166" t="s">
        <v>1229</v>
      </c>
      <c r="P106" s="172">
        <f t="shared" si="8"/>
        <v>23</v>
      </c>
      <c r="Q106" s="176"/>
      <c r="R106" s="176"/>
      <c r="S106" s="249">
        <f t="shared" si="9"/>
        <v>0</v>
      </c>
      <c r="T106" s="273"/>
      <c r="U106" s="258"/>
      <c r="V106" s="258"/>
      <c r="W106" s="258" t="s">
        <v>1230</v>
      </c>
      <c r="X106" s="249" t="s">
        <v>69</v>
      </c>
      <c r="Y106" s="249" t="s">
        <v>69</v>
      </c>
      <c r="Z106" s="258"/>
      <c r="AA106" s="258"/>
      <c r="AB106" s="176" t="s">
        <v>1231</v>
      </c>
      <c r="AC106" s="273"/>
      <c r="AD106" s="176"/>
      <c r="AE106" s="258"/>
      <c r="AF106" s="176"/>
      <c r="AG106" s="176"/>
      <c r="AH106" s="176"/>
      <c r="AI106" s="176"/>
      <c r="AJ106" s="176"/>
      <c r="AK106" s="176"/>
      <c r="AL106" s="176"/>
      <c r="AM106" s="176"/>
      <c r="AN106" s="225" t="str">
        <f t="shared" si="11"/>
        <v>양치기 소년의 늑대 공포 소리</v>
      </c>
      <c r="AO106" s="165" t="s">
        <v>1225</v>
      </c>
      <c r="AP106" s="165" t="s">
        <v>1230</v>
      </c>
      <c r="AQ106" s="165" t="s">
        <v>1231</v>
      </c>
      <c r="AR106" s="176"/>
    </row>
    <row r="107">
      <c r="A107" s="176"/>
      <c r="B107" s="172">
        <f t="shared" si="6"/>
        <v>100</v>
      </c>
      <c r="C107" s="172" t="s">
        <v>16</v>
      </c>
      <c r="D107" s="249" t="s">
        <v>11</v>
      </c>
      <c r="E107" s="166" t="s">
        <v>21</v>
      </c>
      <c r="F107" s="165" t="s">
        <v>158</v>
      </c>
      <c r="G107" s="166" t="s">
        <v>1232</v>
      </c>
      <c r="H107" s="167" t="s">
        <v>1233</v>
      </c>
      <c r="I107" s="168" t="s">
        <v>1227</v>
      </c>
      <c r="J107" s="169" t="s">
        <v>162</v>
      </c>
      <c r="K107" s="170"/>
      <c r="L107" s="166"/>
      <c r="M107" s="166" t="s">
        <v>1234</v>
      </c>
      <c r="N107" s="256">
        <f t="shared" si="7"/>
        <v>125</v>
      </c>
      <c r="O107" s="166" t="s">
        <v>1235</v>
      </c>
      <c r="P107" s="172">
        <f t="shared" si="8"/>
        <v>25</v>
      </c>
      <c r="Q107" s="176"/>
      <c r="R107" s="176"/>
      <c r="S107" s="249">
        <f t="shared" si="9"/>
        <v>0</v>
      </c>
      <c r="T107" s="273"/>
      <c r="U107" s="258"/>
      <c r="V107" s="258"/>
      <c r="W107" s="258" t="s">
        <v>1236</v>
      </c>
      <c r="X107" s="249" t="s">
        <v>68</v>
      </c>
      <c r="Y107" s="249" t="s">
        <v>69</v>
      </c>
      <c r="Z107" s="258"/>
      <c r="AA107" s="258"/>
      <c r="AB107" s="176" t="s">
        <v>1237</v>
      </c>
      <c r="AC107" s="273"/>
      <c r="AD107" s="176"/>
      <c r="AE107" s="258"/>
      <c r="AF107" s="176"/>
      <c r="AG107" s="176"/>
      <c r="AH107" s="176"/>
      <c r="AI107" s="176"/>
      <c r="AJ107" s="176"/>
      <c r="AK107" s="176"/>
      <c r="AL107" s="176"/>
      <c r="AM107" s="176"/>
      <c r="AN107" s="225" t="str">
        <f t="shared" si="11"/>
        <v>황금알 낳는 거위 이야기</v>
      </c>
      <c r="AO107" s="165" t="s">
        <v>1232</v>
      </c>
      <c r="AP107" s="165" t="s">
        <v>1236</v>
      </c>
      <c r="AQ107" s="165" t="s">
        <v>1237</v>
      </c>
      <c r="AR107" s="176"/>
    </row>
    <row r="108">
      <c r="A108" s="176"/>
      <c r="B108" s="172">
        <f t="shared" si="6"/>
        <v>101</v>
      </c>
      <c r="C108" s="172" t="s">
        <v>16</v>
      </c>
      <c r="D108" s="249" t="s">
        <v>11</v>
      </c>
      <c r="E108" s="166" t="s">
        <v>21</v>
      </c>
      <c r="F108" s="165" t="s">
        <v>158</v>
      </c>
      <c r="G108" s="166" t="s">
        <v>1238</v>
      </c>
      <c r="H108" s="167" t="s">
        <v>1239</v>
      </c>
      <c r="I108" s="168" t="s">
        <v>1240</v>
      </c>
      <c r="J108" s="169" t="s">
        <v>162</v>
      </c>
      <c r="K108" s="176"/>
      <c r="L108" s="166"/>
      <c r="M108" s="166" t="s">
        <v>1241</v>
      </c>
      <c r="N108" s="256">
        <f t="shared" si="7"/>
        <v>90</v>
      </c>
      <c r="O108" s="166" t="s">
        <v>1242</v>
      </c>
      <c r="P108" s="172">
        <f t="shared" si="8"/>
        <v>40</v>
      </c>
      <c r="Q108" s="176"/>
      <c r="R108" s="170"/>
      <c r="S108" s="249">
        <f t="shared" si="9"/>
        <v>0</v>
      </c>
      <c r="T108" s="273"/>
      <c r="U108" s="258"/>
      <c r="V108" s="258"/>
      <c r="W108" s="258" t="s">
        <v>1243</v>
      </c>
      <c r="X108" s="249" t="s">
        <v>69</v>
      </c>
      <c r="Y108" s="249" t="s">
        <v>69</v>
      </c>
      <c r="Z108" s="258"/>
      <c r="AA108" s="258"/>
      <c r="AB108" s="176" t="s">
        <v>1244</v>
      </c>
      <c r="AC108" s="273"/>
      <c r="AD108" s="176"/>
      <c r="AE108" s="258"/>
      <c r="AF108" s="176"/>
      <c r="AG108" s="176"/>
      <c r="AH108" s="176"/>
      <c r="AI108" s="176"/>
      <c r="AJ108" s="176"/>
      <c r="AK108" s="176"/>
      <c r="AL108" s="176"/>
      <c r="AM108" s="176"/>
      <c r="AN108" s="225" t="str">
        <f t="shared" si="11"/>
        <v>앨리스와 토끼의 자전거 이야기.</v>
      </c>
      <c r="AO108" s="165" t="s">
        <v>1238</v>
      </c>
      <c r="AP108" s="165" t="s">
        <v>1243</v>
      </c>
      <c r="AQ108" s="165" t="s">
        <v>1244</v>
      </c>
      <c r="AR108" s="176"/>
    </row>
    <row r="109">
      <c r="A109" s="176"/>
      <c r="B109" s="172">
        <f t="shared" si="6"/>
        <v>102</v>
      </c>
      <c r="C109" s="172" t="s">
        <v>16</v>
      </c>
      <c r="D109" s="249" t="s">
        <v>11</v>
      </c>
      <c r="E109" s="166" t="s">
        <v>21</v>
      </c>
      <c r="F109" s="165" t="s">
        <v>158</v>
      </c>
      <c r="G109" s="166" t="s">
        <v>1245</v>
      </c>
      <c r="H109" s="167" t="s">
        <v>1246</v>
      </c>
      <c r="I109" s="168" t="s">
        <v>1240</v>
      </c>
      <c r="J109" s="169" t="s">
        <v>162</v>
      </c>
      <c r="K109" s="176"/>
      <c r="L109" s="166"/>
      <c r="M109" s="166" t="s">
        <v>1247</v>
      </c>
      <c r="N109" s="256">
        <f t="shared" si="7"/>
        <v>83</v>
      </c>
      <c r="O109" s="166" t="s">
        <v>1248</v>
      </c>
      <c r="P109" s="172">
        <f t="shared" si="8"/>
        <v>26</v>
      </c>
      <c r="Q109" s="176"/>
      <c r="R109" s="170"/>
      <c r="S109" s="249">
        <f t="shared" si="9"/>
        <v>0</v>
      </c>
      <c r="T109" s="273"/>
      <c r="U109" s="258"/>
      <c r="V109" s="258"/>
      <c r="W109" s="258" t="s">
        <v>1249</v>
      </c>
      <c r="X109" s="249" t="s">
        <v>69</v>
      </c>
      <c r="Y109" s="249" t="s">
        <v>68</v>
      </c>
      <c r="Z109" s="258"/>
      <c r="AA109" s="258"/>
      <c r="AB109" s="176" t="s">
        <v>1250</v>
      </c>
      <c r="AC109" s="273"/>
      <c r="AD109" s="176"/>
      <c r="AE109" s="258"/>
      <c r="AF109" s="176"/>
      <c r="AG109" s="176"/>
      <c r="AH109" s="176"/>
      <c r="AI109" s="176"/>
      <c r="AJ109" s="176"/>
      <c r="AK109" s="176"/>
      <c r="AL109" s="176"/>
      <c r="AM109" s="176"/>
      <c r="AN109" s="225" t="str">
        <f t="shared" si="11"/>
        <v>버섯과 쐐기벌레의 모습</v>
      </c>
      <c r="AO109" s="165" t="s">
        <v>1245</v>
      </c>
      <c r="AP109" s="165" t="s">
        <v>1249</v>
      </c>
      <c r="AQ109" s="165" t="s">
        <v>1250</v>
      </c>
      <c r="AR109" s="176"/>
    </row>
    <row r="110" ht="67.5" customHeight="1">
      <c r="A110" s="176"/>
      <c r="B110" s="172">
        <f t="shared" si="6"/>
        <v>103</v>
      </c>
      <c r="C110" s="172" t="s">
        <v>16</v>
      </c>
      <c r="D110" s="249" t="s">
        <v>11</v>
      </c>
      <c r="E110" s="166" t="s">
        <v>21</v>
      </c>
      <c r="F110" s="165" t="s">
        <v>158</v>
      </c>
      <c r="G110" s="166" t="s">
        <v>1251</v>
      </c>
      <c r="H110" s="167" t="s">
        <v>1252</v>
      </c>
      <c r="I110" s="168" t="s">
        <v>1240</v>
      </c>
      <c r="J110" s="169" t="s">
        <v>162</v>
      </c>
      <c r="K110" s="176"/>
      <c r="L110" s="166"/>
      <c r="M110" s="166" t="s">
        <v>1253</v>
      </c>
      <c r="N110" s="256">
        <f t="shared" si="7"/>
        <v>252</v>
      </c>
      <c r="O110" s="166" t="s">
        <v>1254</v>
      </c>
      <c r="P110" s="172">
        <f t="shared" si="8"/>
        <v>35</v>
      </c>
      <c r="Q110" s="176"/>
      <c r="R110" s="170"/>
      <c r="S110" s="249">
        <f t="shared" si="9"/>
        <v>0</v>
      </c>
      <c r="T110" s="273"/>
      <c r="U110" s="258"/>
      <c r="V110" s="258"/>
      <c r="W110" s="258" t="s">
        <v>1255</v>
      </c>
      <c r="X110" s="249" t="s">
        <v>69</v>
      </c>
      <c r="Y110" s="249" t="s">
        <v>69</v>
      </c>
      <c r="Z110" s="258"/>
      <c r="AA110" s="258"/>
      <c r="AB110" s="176" t="s">
        <v>1256</v>
      </c>
      <c r="AC110" s="273"/>
      <c r="AD110" s="176"/>
      <c r="AE110" s="258"/>
      <c r="AF110" s="176"/>
      <c r="AG110" s="176"/>
      <c r="AH110" s="176"/>
      <c r="AI110" s="176"/>
      <c r="AJ110" s="176"/>
      <c r="AK110" s="176"/>
      <c r="AL110" s="176"/>
      <c r="AM110" s="176"/>
      <c r="AN110" s="225" t="str">
        <f t="shared" si="11"/>
        <v>앨리스, 마트, 수박, 버섯, 맛, 엄마</v>
      </c>
      <c r="AO110" s="165" t="s">
        <v>1251</v>
      </c>
      <c r="AP110" s="165" t="s">
        <v>1255</v>
      </c>
      <c r="AQ110" s="165" t="s">
        <v>1256</v>
      </c>
      <c r="AR110" s="176"/>
    </row>
    <row r="111" ht="45.0" customHeight="1">
      <c r="A111" s="176"/>
      <c r="B111" s="172">
        <f t="shared" si="6"/>
        <v>104</v>
      </c>
      <c r="C111" s="172" t="s">
        <v>16</v>
      </c>
      <c r="D111" s="249" t="s">
        <v>11</v>
      </c>
      <c r="E111" s="166" t="s">
        <v>21</v>
      </c>
      <c r="F111" s="165" t="s">
        <v>158</v>
      </c>
      <c r="G111" s="166" t="s">
        <v>1257</v>
      </c>
      <c r="H111" s="167" t="s">
        <v>1258</v>
      </c>
      <c r="I111" s="168" t="s">
        <v>1240</v>
      </c>
      <c r="J111" s="169" t="s">
        <v>162</v>
      </c>
      <c r="K111" s="176"/>
      <c r="L111" s="166"/>
      <c r="M111" s="166" t="s">
        <v>1259</v>
      </c>
      <c r="N111" s="256">
        <f t="shared" si="7"/>
        <v>189</v>
      </c>
      <c r="O111" s="166" t="s">
        <v>1260</v>
      </c>
      <c r="P111" s="172">
        <f t="shared" si="8"/>
        <v>20</v>
      </c>
      <c r="Q111" s="176"/>
      <c r="R111" s="170"/>
      <c r="S111" s="249">
        <f t="shared" si="9"/>
        <v>0</v>
      </c>
      <c r="T111" s="273"/>
      <c r="U111" s="258"/>
      <c r="V111" s="258"/>
      <c r="W111" s="258" t="s">
        <v>1261</v>
      </c>
      <c r="X111" s="249" t="s">
        <v>67</v>
      </c>
      <c r="Y111" s="249" t="s">
        <v>67</v>
      </c>
      <c r="Z111" s="258"/>
      <c r="AA111" s="258"/>
      <c r="AB111" s="176" t="s">
        <v>1262</v>
      </c>
      <c r="AC111" s="273"/>
      <c r="AD111" s="176"/>
      <c r="AE111" s="258"/>
      <c r="AF111" s="176"/>
      <c r="AG111" s="176"/>
      <c r="AH111" s="176"/>
      <c r="AI111" s="176"/>
      <c r="AJ111" s="176"/>
      <c r="AK111" s="176"/>
      <c r="AL111" s="176"/>
      <c r="AM111" s="176"/>
      <c r="AN111" s="225" t="str">
        <f t="shared" si="11"/>
        <v>정원에서 페인트로 장미 칠하는 장면</v>
      </c>
      <c r="AO111" s="165" t="s">
        <v>1257</v>
      </c>
      <c r="AP111" s="165" t="s">
        <v>1261</v>
      </c>
      <c r="AQ111" s="165" t="s">
        <v>1262</v>
      </c>
      <c r="AR111" s="176"/>
    </row>
    <row r="112">
      <c r="A112" s="176"/>
      <c r="B112" s="172">
        <f t="shared" si="6"/>
        <v>105</v>
      </c>
      <c r="C112" s="172" t="s">
        <v>16</v>
      </c>
      <c r="D112" s="249" t="s">
        <v>11</v>
      </c>
      <c r="E112" s="166" t="s">
        <v>21</v>
      </c>
      <c r="F112" s="165" t="s">
        <v>158</v>
      </c>
      <c r="G112" s="166" t="s">
        <v>1263</v>
      </c>
      <c r="H112" s="167" t="s">
        <v>1264</v>
      </c>
      <c r="I112" s="168" t="s">
        <v>1240</v>
      </c>
      <c r="J112" s="169" t="s">
        <v>162</v>
      </c>
      <c r="K112" s="176"/>
      <c r="L112" s="166"/>
      <c r="M112" s="166" t="s">
        <v>1265</v>
      </c>
      <c r="N112" s="256">
        <f t="shared" si="7"/>
        <v>73</v>
      </c>
      <c r="O112" s="166" t="s">
        <v>1266</v>
      </c>
      <c r="P112" s="172">
        <f t="shared" si="8"/>
        <v>32</v>
      </c>
      <c r="Q112" s="176"/>
      <c r="R112" s="170"/>
      <c r="S112" s="249">
        <f t="shared" si="9"/>
        <v>0</v>
      </c>
      <c r="T112" s="273"/>
      <c r="U112" s="258"/>
      <c r="V112" s="258"/>
      <c r="W112" s="258" t="s">
        <v>1267</v>
      </c>
      <c r="X112" s="249" t="s">
        <v>68</v>
      </c>
      <c r="Y112" s="249" t="s">
        <v>69</v>
      </c>
      <c r="Z112" s="258"/>
      <c r="AA112" s="258"/>
      <c r="AB112" s="176" t="s">
        <v>1268</v>
      </c>
      <c r="AC112" s="273"/>
      <c r="AD112" s="176"/>
      <c r="AE112" s="258"/>
      <c r="AF112" s="176"/>
      <c r="AG112" s="176"/>
      <c r="AH112" s="176"/>
      <c r="AI112" s="176"/>
      <c r="AJ112" s="176"/>
      <c r="AK112" s="176"/>
      <c r="AL112" s="176"/>
      <c r="AM112" s="176"/>
      <c r="AN112" s="225" t="str">
        <f t="shared" si="11"/>
        <v>앨리스의 전동자전거 도움</v>
      </c>
      <c r="AO112" s="165" t="s">
        <v>1263</v>
      </c>
      <c r="AP112" s="165" t="s">
        <v>1267</v>
      </c>
      <c r="AQ112" s="165" t="s">
        <v>1268</v>
      </c>
      <c r="AR112" s="176"/>
    </row>
    <row r="113">
      <c r="A113" s="176"/>
      <c r="B113" s="172">
        <f t="shared" si="6"/>
        <v>106</v>
      </c>
      <c r="C113" s="172" t="s">
        <v>16</v>
      </c>
      <c r="D113" s="249" t="s">
        <v>11</v>
      </c>
      <c r="E113" s="166" t="s">
        <v>21</v>
      </c>
      <c r="F113" s="165" t="s">
        <v>158</v>
      </c>
      <c r="G113" s="166" t="s">
        <v>1269</v>
      </c>
      <c r="H113" s="167" t="s">
        <v>1270</v>
      </c>
      <c r="I113" s="168" t="s">
        <v>1240</v>
      </c>
      <c r="J113" s="169" t="s">
        <v>162</v>
      </c>
      <c r="K113" s="176"/>
      <c r="L113" s="166"/>
      <c r="M113" s="166" t="s">
        <v>1271</v>
      </c>
      <c r="N113" s="256">
        <f t="shared" si="7"/>
        <v>58</v>
      </c>
      <c r="O113" s="166" t="s">
        <v>1272</v>
      </c>
      <c r="P113" s="172">
        <f t="shared" si="8"/>
        <v>27</v>
      </c>
      <c r="Q113" s="176"/>
      <c r="R113" s="170"/>
      <c r="S113" s="249">
        <f t="shared" si="9"/>
        <v>0</v>
      </c>
      <c r="T113" s="273"/>
      <c r="U113" s="258"/>
      <c r="V113" s="258"/>
      <c r="W113" s="258" t="s">
        <v>1273</v>
      </c>
      <c r="X113" s="249" t="s">
        <v>67</v>
      </c>
      <c r="Y113" s="249" t="s">
        <v>67</v>
      </c>
      <c r="Z113" s="258"/>
      <c r="AA113" s="258"/>
      <c r="AB113" s="176" t="s">
        <v>1274</v>
      </c>
      <c r="AC113" s="273"/>
      <c r="AD113" s="176"/>
      <c r="AE113" s="258"/>
      <c r="AF113" s="176"/>
      <c r="AG113" s="176"/>
      <c r="AH113" s="176"/>
      <c r="AI113" s="176"/>
      <c r="AJ113" s="176"/>
      <c r="AK113" s="176"/>
      <c r="AL113" s="176"/>
      <c r="AM113" s="176"/>
      <c r="AN113" s="225" t="str">
        <f t="shared" si="11"/>
        <v>화난 언니와 달리는 앨리스 이미지</v>
      </c>
      <c r="AO113" s="165" t="s">
        <v>1269</v>
      </c>
      <c r="AP113" s="165" t="s">
        <v>1273</v>
      </c>
      <c r="AQ113" s="165" t="s">
        <v>1274</v>
      </c>
      <c r="AR113" s="176"/>
    </row>
    <row r="114">
      <c r="A114" s="176"/>
      <c r="B114" s="172">
        <f t="shared" si="6"/>
        <v>107</v>
      </c>
      <c r="C114" s="172" t="s">
        <v>16</v>
      </c>
      <c r="D114" s="249" t="s">
        <v>11</v>
      </c>
      <c r="E114" s="166" t="s">
        <v>21</v>
      </c>
      <c r="F114" s="165" t="s">
        <v>158</v>
      </c>
      <c r="G114" s="166" t="s">
        <v>1275</v>
      </c>
      <c r="H114" s="167" t="s">
        <v>1276</v>
      </c>
      <c r="I114" s="168" t="s">
        <v>1277</v>
      </c>
      <c r="J114" s="169" t="s">
        <v>162</v>
      </c>
      <c r="K114" s="176"/>
      <c r="L114" s="166"/>
      <c r="M114" s="166" t="s">
        <v>1278</v>
      </c>
      <c r="N114" s="256">
        <f t="shared" si="7"/>
        <v>30</v>
      </c>
      <c r="O114" s="166" t="s">
        <v>1279</v>
      </c>
      <c r="P114" s="172">
        <f t="shared" si="8"/>
        <v>24</v>
      </c>
      <c r="Q114" s="176"/>
      <c r="R114" s="170"/>
      <c r="S114" s="249">
        <f t="shared" si="9"/>
        <v>0</v>
      </c>
      <c r="T114" s="273"/>
      <c r="U114" s="258"/>
      <c r="V114" s="258"/>
      <c r="W114" s="258" t="s">
        <v>1280</v>
      </c>
      <c r="X114" s="249" t="s">
        <v>68</v>
      </c>
      <c r="Y114" s="249" t="s">
        <v>67</v>
      </c>
      <c r="Z114" s="258"/>
      <c r="AA114" s="258"/>
      <c r="AB114" s="176" t="s">
        <v>1281</v>
      </c>
      <c r="AC114" s="273"/>
      <c r="AD114" s="176"/>
      <c r="AE114" s="258"/>
      <c r="AF114" s="176"/>
      <c r="AG114" s="176"/>
      <c r="AH114" s="176"/>
      <c r="AI114" s="176"/>
      <c r="AJ114" s="176"/>
      <c r="AK114" s="176"/>
      <c r="AL114" s="176"/>
      <c r="AM114" s="176"/>
      <c r="AN114" s="225" t="str">
        <f t="shared" si="11"/>
        <v>미누스의 일곱 살 생일 파티</v>
      </c>
      <c r="AO114" s="165" t="s">
        <v>1275</v>
      </c>
      <c r="AP114" s="165" t="s">
        <v>1280</v>
      </c>
      <c r="AQ114" s="165" t="s">
        <v>1281</v>
      </c>
      <c r="AR114" s="176"/>
    </row>
    <row r="115">
      <c r="A115" s="176"/>
      <c r="B115" s="172">
        <f t="shared" si="6"/>
        <v>108</v>
      </c>
      <c r="C115" s="172" t="s">
        <v>16</v>
      </c>
      <c r="D115" s="249" t="s">
        <v>11</v>
      </c>
      <c r="E115" s="166" t="s">
        <v>21</v>
      </c>
      <c r="F115" s="165" t="s">
        <v>158</v>
      </c>
      <c r="G115" s="166" t="s">
        <v>1282</v>
      </c>
      <c r="H115" s="167" t="s">
        <v>1283</v>
      </c>
      <c r="I115" s="168" t="s">
        <v>1277</v>
      </c>
      <c r="J115" s="169" t="s">
        <v>162</v>
      </c>
      <c r="K115" s="176"/>
      <c r="L115" s="166"/>
      <c r="M115" s="166" t="s">
        <v>1284</v>
      </c>
      <c r="N115" s="256">
        <f t="shared" si="7"/>
        <v>73</v>
      </c>
      <c r="O115" s="166" t="s">
        <v>1285</v>
      </c>
      <c r="P115" s="172">
        <f t="shared" si="8"/>
        <v>31</v>
      </c>
      <c r="Q115" s="176"/>
      <c r="R115" s="170"/>
      <c r="S115" s="249">
        <f t="shared" si="9"/>
        <v>0</v>
      </c>
      <c r="T115" s="273"/>
      <c r="U115" s="258"/>
      <c r="V115" s="258"/>
      <c r="W115" s="258" t="s">
        <v>1286</v>
      </c>
      <c r="X115" s="249" t="s">
        <v>69</v>
      </c>
      <c r="Y115" s="249" t="s">
        <v>69</v>
      </c>
      <c r="Z115" s="258"/>
      <c r="AA115" s="258"/>
      <c r="AB115" s="176" t="s">
        <v>1287</v>
      </c>
      <c r="AC115" s="273"/>
      <c r="AD115" s="176"/>
      <c r="AE115" s="258"/>
      <c r="AF115" s="176"/>
      <c r="AG115" s="176"/>
      <c r="AH115" s="176"/>
      <c r="AI115" s="176"/>
      <c r="AJ115" s="176"/>
      <c r="AK115" s="176"/>
      <c r="AL115" s="176"/>
      <c r="AM115" s="176"/>
      <c r="AN115" s="225" t="str">
        <f t="shared" si="11"/>
        <v>루시의 생일이며, 미누스는 이해함.</v>
      </c>
      <c r="AO115" s="165" t="s">
        <v>1282</v>
      </c>
      <c r="AP115" s="165" t="s">
        <v>1286</v>
      </c>
      <c r="AQ115" s="165" t="s">
        <v>1287</v>
      </c>
      <c r="AR115" s="176"/>
    </row>
    <row r="116" ht="32.25" customHeight="1">
      <c r="A116" s="176"/>
      <c r="B116" s="172">
        <f t="shared" si="6"/>
        <v>109</v>
      </c>
      <c r="C116" s="172" t="s">
        <v>16</v>
      </c>
      <c r="D116" s="249" t="s">
        <v>11</v>
      </c>
      <c r="E116" s="166" t="s">
        <v>21</v>
      </c>
      <c r="F116" s="165" t="s">
        <v>158</v>
      </c>
      <c r="G116" s="166" t="s">
        <v>1288</v>
      </c>
      <c r="H116" s="167" t="s">
        <v>1289</v>
      </c>
      <c r="I116" s="168" t="s">
        <v>1277</v>
      </c>
      <c r="J116" s="169" t="s">
        <v>162</v>
      </c>
      <c r="K116" s="176"/>
      <c r="L116" s="166"/>
      <c r="M116" s="166" t="s">
        <v>1290</v>
      </c>
      <c r="N116" s="256">
        <f t="shared" si="7"/>
        <v>109</v>
      </c>
      <c r="O116" s="166" t="s">
        <v>1291</v>
      </c>
      <c r="P116" s="172">
        <f t="shared" si="8"/>
        <v>25</v>
      </c>
      <c r="Q116" s="176"/>
      <c r="R116" s="170"/>
      <c r="S116" s="249">
        <f t="shared" si="9"/>
        <v>0</v>
      </c>
      <c r="T116" s="273"/>
      <c r="U116" s="258"/>
      <c r="V116" s="258"/>
      <c r="W116" s="258" t="s">
        <v>1292</v>
      </c>
      <c r="X116" s="249" t="s">
        <v>67</v>
      </c>
      <c r="Y116" s="249" t="s">
        <v>68</v>
      </c>
      <c r="Z116" s="258"/>
      <c r="AA116" s="258"/>
      <c r="AB116" s="176" t="s">
        <v>1293</v>
      </c>
      <c r="AC116" s="273"/>
      <c r="AD116" s="176"/>
      <c r="AE116" s="258"/>
      <c r="AF116" s="176"/>
      <c r="AG116" s="176"/>
      <c r="AH116" s="176"/>
      <c r="AI116" s="176"/>
      <c r="AJ116" s="176"/>
      <c r="AK116" s="176"/>
      <c r="AL116" s="176"/>
      <c r="AM116" s="176"/>
      <c r="AN116" s="225" t="str">
        <f t="shared" si="11"/>
        <v>미누스와 루시의 대화</v>
      </c>
      <c r="AO116" s="165" t="s">
        <v>1288</v>
      </c>
      <c r="AP116" s="165" t="s">
        <v>1292</v>
      </c>
      <c r="AQ116" s="165" t="s">
        <v>1293</v>
      </c>
      <c r="AR116" s="176"/>
    </row>
    <row r="117">
      <c r="A117" s="176"/>
      <c r="B117" s="172">
        <f t="shared" si="6"/>
        <v>110</v>
      </c>
      <c r="C117" s="172" t="s">
        <v>16</v>
      </c>
      <c r="D117" s="249" t="s">
        <v>11</v>
      </c>
      <c r="E117" s="166" t="s">
        <v>21</v>
      </c>
      <c r="F117" s="165" t="s">
        <v>158</v>
      </c>
      <c r="G117" s="166" t="s">
        <v>1294</v>
      </c>
      <c r="H117" s="167" t="s">
        <v>1295</v>
      </c>
      <c r="I117" s="168" t="s">
        <v>1277</v>
      </c>
      <c r="J117" s="169" t="s">
        <v>162</v>
      </c>
      <c r="K117" s="176"/>
      <c r="L117" s="166"/>
      <c r="M117" s="166" t="s">
        <v>1296</v>
      </c>
      <c r="N117" s="256">
        <f t="shared" si="7"/>
        <v>68</v>
      </c>
      <c r="O117" s="166" t="s">
        <v>1297</v>
      </c>
      <c r="P117" s="172">
        <f t="shared" si="8"/>
        <v>36</v>
      </c>
      <c r="Q117" s="176"/>
      <c r="R117" s="170"/>
      <c r="S117" s="249">
        <f t="shared" si="9"/>
        <v>0</v>
      </c>
      <c r="T117" s="273"/>
      <c r="U117" s="258"/>
      <c r="V117" s="258"/>
      <c r="W117" s="258" t="s">
        <v>1298</v>
      </c>
      <c r="X117" s="249" t="s">
        <v>67</v>
      </c>
      <c r="Y117" s="249" t="s">
        <v>68</v>
      </c>
      <c r="Z117" s="258"/>
      <c r="AA117" s="258"/>
      <c r="AB117" s="176" t="s">
        <v>1299</v>
      </c>
      <c r="AC117" s="273"/>
      <c r="AD117" s="176"/>
      <c r="AE117" s="258"/>
      <c r="AF117" s="176"/>
      <c r="AG117" s="176"/>
      <c r="AH117" s="176"/>
      <c r="AI117" s="176"/>
      <c r="AJ117" s="176"/>
      <c r="AK117" s="176"/>
      <c r="AL117" s="176"/>
      <c r="AM117" s="176"/>
      <c r="AN117" s="225" t="str">
        <f t="shared" si="11"/>
        <v>나뭇잎 생일 초대장</v>
      </c>
      <c r="AO117" s="165" t="s">
        <v>1294</v>
      </c>
      <c r="AP117" s="165" t="s">
        <v>1298</v>
      </c>
      <c r="AQ117" s="165" t="s">
        <v>1299</v>
      </c>
      <c r="AR117" s="176"/>
    </row>
    <row r="118">
      <c r="A118" s="176"/>
      <c r="B118" s="172">
        <f t="shared" si="6"/>
        <v>111</v>
      </c>
      <c r="C118" s="172" t="s">
        <v>16</v>
      </c>
      <c r="D118" s="249" t="s">
        <v>11</v>
      </c>
      <c r="E118" s="166" t="s">
        <v>21</v>
      </c>
      <c r="F118" s="165" t="s">
        <v>158</v>
      </c>
      <c r="G118" s="166" t="s">
        <v>1300</v>
      </c>
      <c r="H118" s="167" t="s">
        <v>1301</v>
      </c>
      <c r="I118" s="168" t="s">
        <v>1277</v>
      </c>
      <c r="J118" s="169" t="s">
        <v>162</v>
      </c>
      <c r="K118" s="176"/>
      <c r="L118" s="166"/>
      <c r="M118" s="166" t="s">
        <v>1302</v>
      </c>
      <c r="N118" s="256">
        <f t="shared" si="7"/>
        <v>52</v>
      </c>
      <c r="O118" s="166" t="s">
        <v>1303</v>
      </c>
      <c r="P118" s="172">
        <f t="shared" si="8"/>
        <v>21</v>
      </c>
      <c r="Q118" s="176"/>
      <c r="R118" s="170"/>
      <c r="S118" s="249">
        <f t="shared" si="9"/>
        <v>0</v>
      </c>
      <c r="T118" s="273"/>
      <c r="U118" s="258"/>
      <c r="V118" s="258"/>
      <c r="W118" s="258" t="s">
        <v>1304</v>
      </c>
      <c r="X118" s="249" t="s">
        <v>69</v>
      </c>
      <c r="Y118" s="249" t="s">
        <v>69</v>
      </c>
      <c r="Z118" s="258"/>
      <c r="AA118" s="258"/>
      <c r="AB118" s="176" t="s">
        <v>1305</v>
      </c>
      <c r="AC118" s="273"/>
      <c r="AD118" s="176"/>
      <c r="AE118" s="258"/>
      <c r="AF118" s="176"/>
      <c r="AG118" s="176"/>
      <c r="AH118" s="176"/>
      <c r="AI118" s="176"/>
      <c r="AJ118" s="176"/>
      <c r="AK118" s="176"/>
      <c r="AL118" s="176"/>
      <c r="AM118" s="176"/>
      <c r="AN118" s="225" t="str">
        <f t="shared" si="11"/>
        <v> "톱시 생일상 오르기 시도"</v>
      </c>
      <c r="AO118" s="165" t="s">
        <v>1300</v>
      </c>
      <c r="AP118" s="165" t="s">
        <v>1304</v>
      </c>
      <c r="AQ118" s="165" t="s">
        <v>1305</v>
      </c>
      <c r="AR118" s="176"/>
    </row>
    <row r="119">
      <c r="A119" s="176"/>
      <c r="B119" s="172">
        <f t="shared" si="6"/>
        <v>112</v>
      </c>
      <c r="C119" s="172" t="s">
        <v>16</v>
      </c>
      <c r="D119" s="249" t="s">
        <v>11</v>
      </c>
      <c r="E119" s="166" t="s">
        <v>21</v>
      </c>
      <c r="F119" s="165" t="s">
        <v>158</v>
      </c>
      <c r="G119" s="166" t="s">
        <v>1306</v>
      </c>
      <c r="H119" s="167" t="s">
        <v>1307</v>
      </c>
      <c r="I119" s="168" t="s">
        <v>1277</v>
      </c>
      <c r="J119" s="169" t="s">
        <v>162</v>
      </c>
      <c r="K119" s="176"/>
      <c r="L119" s="166"/>
      <c r="M119" s="166" t="s">
        <v>1308</v>
      </c>
      <c r="N119" s="256">
        <f t="shared" si="7"/>
        <v>53</v>
      </c>
      <c r="O119" s="166" t="s">
        <v>1309</v>
      </c>
      <c r="P119" s="172">
        <f t="shared" si="8"/>
        <v>22</v>
      </c>
      <c r="Q119" s="176"/>
      <c r="R119" s="170"/>
      <c r="S119" s="249">
        <f t="shared" si="9"/>
        <v>0</v>
      </c>
      <c r="T119" s="273"/>
      <c r="U119" s="258"/>
      <c r="V119" s="258"/>
      <c r="W119" s="258" t="s">
        <v>1310</v>
      </c>
      <c r="X119" s="249" t="s">
        <v>67</v>
      </c>
      <c r="Y119" s="249" t="s">
        <v>67</v>
      </c>
      <c r="Z119" s="258"/>
      <c r="AA119" s="258"/>
      <c r="AB119" s="176" t="s">
        <v>1311</v>
      </c>
      <c r="AC119" s="273"/>
      <c r="AD119" s="176"/>
      <c r="AE119" s="258"/>
      <c r="AF119" s="176"/>
      <c r="AG119" s="176"/>
      <c r="AH119" s="176"/>
      <c r="AI119" s="176"/>
      <c r="AJ119" s="176"/>
      <c r="AK119" s="176"/>
      <c r="AL119" s="176"/>
      <c r="AM119" s="176"/>
      <c r="AN119" s="225" t="str">
        <f t="shared" si="11"/>
        <v>미누스가 어두운 동굴로 들어가는 장면</v>
      </c>
      <c r="AO119" s="165" t="s">
        <v>1306</v>
      </c>
      <c r="AP119" s="165" t="s">
        <v>1310</v>
      </c>
      <c r="AQ119" s="165" t="s">
        <v>1311</v>
      </c>
      <c r="AR119" s="176"/>
    </row>
    <row r="120" ht="66.0" customHeight="1">
      <c r="A120" s="176"/>
      <c r="B120" s="172">
        <f t="shared" si="6"/>
        <v>113</v>
      </c>
      <c r="C120" s="172" t="s">
        <v>16</v>
      </c>
      <c r="D120" s="249" t="s">
        <v>11</v>
      </c>
      <c r="E120" s="166" t="s">
        <v>21</v>
      </c>
      <c r="F120" s="165" t="s">
        <v>158</v>
      </c>
      <c r="G120" s="166" t="s">
        <v>167</v>
      </c>
      <c r="H120" s="167" t="s">
        <v>168</v>
      </c>
      <c r="I120" s="168" t="s">
        <v>169</v>
      </c>
      <c r="J120" s="169" t="s">
        <v>162</v>
      </c>
      <c r="K120" s="170"/>
      <c r="L120" s="177"/>
      <c r="M120" s="177" t="s">
        <v>1312</v>
      </c>
      <c r="N120" s="256">
        <f t="shared" si="7"/>
        <v>299</v>
      </c>
      <c r="O120" s="177" t="s">
        <v>1313</v>
      </c>
      <c r="P120" s="172">
        <f t="shared" si="8"/>
        <v>24</v>
      </c>
      <c r="Q120" s="176"/>
      <c r="R120" s="176"/>
      <c r="S120" s="249">
        <f t="shared" si="9"/>
        <v>0</v>
      </c>
      <c r="T120" s="273"/>
      <c r="U120" s="258"/>
      <c r="V120" s="258"/>
      <c r="W120" s="258" t="s">
        <v>1314</v>
      </c>
      <c r="X120" s="249" t="s">
        <v>68</v>
      </c>
      <c r="Y120" s="249" t="s">
        <v>69</v>
      </c>
      <c r="Z120" s="258"/>
      <c r="AA120" s="258"/>
      <c r="AB120" s="176" t="s">
        <v>1315</v>
      </c>
      <c r="AC120" s="273"/>
      <c r="AD120" s="176"/>
      <c r="AE120" s="258"/>
      <c r="AF120" s="176"/>
      <c r="AG120" s="176"/>
      <c r="AH120" s="176"/>
      <c r="AI120" s="176"/>
      <c r="AJ120" s="176"/>
      <c r="AK120" s="176"/>
      <c r="AL120" s="176"/>
      <c r="AM120" s="176"/>
      <c r="AN120" s="225" t="str">
        <f t="shared" si="11"/>
        <v>학생들의 운동장 레이스</v>
      </c>
      <c r="AO120" s="165" t="s">
        <v>167</v>
      </c>
      <c r="AP120" s="165" t="s">
        <v>1314</v>
      </c>
      <c r="AQ120" s="165" t="s">
        <v>1315</v>
      </c>
      <c r="AR120" s="176"/>
    </row>
    <row r="121" ht="64.5" customHeight="1">
      <c r="A121" s="176"/>
      <c r="B121" s="172">
        <f t="shared" si="6"/>
        <v>114</v>
      </c>
      <c r="C121" s="172" t="s">
        <v>16</v>
      </c>
      <c r="D121" s="249" t="s">
        <v>11</v>
      </c>
      <c r="E121" s="166" t="s">
        <v>21</v>
      </c>
      <c r="F121" s="165" t="s">
        <v>158</v>
      </c>
      <c r="G121" s="166" t="s">
        <v>174</v>
      </c>
      <c r="H121" s="167" t="s">
        <v>175</v>
      </c>
      <c r="I121" s="168" t="s">
        <v>176</v>
      </c>
      <c r="J121" s="169" t="s">
        <v>162</v>
      </c>
      <c r="K121" s="170"/>
      <c r="L121" s="177"/>
      <c r="M121" s="177" t="s">
        <v>1316</v>
      </c>
      <c r="N121" s="256">
        <f t="shared" si="7"/>
        <v>278</v>
      </c>
      <c r="O121" s="177" t="s">
        <v>1317</v>
      </c>
      <c r="P121" s="172">
        <f t="shared" si="8"/>
        <v>31</v>
      </c>
      <c r="Q121" s="176"/>
      <c r="R121" s="176"/>
      <c r="S121" s="249">
        <f t="shared" si="9"/>
        <v>0</v>
      </c>
      <c r="T121" s="273"/>
      <c r="U121" s="258"/>
      <c r="V121" s="258"/>
      <c r="W121" s="258" t="s">
        <v>1318</v>
      </c>
      <c r="X121" s="249" t="s">
        <v>69</v>
      </c>
      <c r="Y121" s="249" t="s">
        <v>69</v>
      </c>
      <c r="Z121" s="258"/>
      <c r="AA121" s="258"/>
      <c r="AB121" s="176" t="s">
        <v>1319</v>
      </c>
      <c r="AC121" s="273"/>
      <c r="AD121" s="176"/>
      <c r="AE121" s="258"/>
      <c r="AF121" s="176"/>
      <c r="AG121" s="176"/>
      <c r="AH121" s="176"/>
      <c r="AI121" s="176"/>
      <c r="AJ121" s="176"/>
      <c r="AK121" s="176"/>
      <c r="AL121" s="176"/>
      <c r="AM121" s="176"/>
      <c r="AN121" s="225" t="str">
        <f t="shared" si="11"/>
        <v>여우 아나운서의 트로피 전달</v>
      </c>
      <c r="AO121" s="165" t="s">
        <v>174</v>
      </c>
      <c r="AP121" s="165" t="s">
        <v>1318</v>
      </c>
      <c r="AQ121" s="165" t="s">
        <v>1319</v>
      </c>
      <c r="AR121" s="176"/>
    </row>
    <row r="122">
      <c r="A122" s="176"/>
      <c r="B122" s="172">
        <f t="shared" si="6"/>
        <v>115</v>
      </c>
      <c r="C122" s="172" t="s">
        <v>16</v>
      </c>
      <c r="D122" s="249" t="s">
        <v>11</v>
      </c>
      <c r="E122" s="166" t="s">
        <v>21</v>
      </c>
      <c r="F122" s="165" t="s">
        <v>158</v>
      </c>
      <c r="G122" s="166" t="s">
        <v>1320</v>
      </c>
      <c r="H122" s="167" t="s">
        <v>1321</v>
      </c>
      <c r="I122" s="168" t="s">
        <v>1322</v>
      </c>
      <c r="J122" s="169" t="s">
        <v>162</v>
      </c>
      <c r="K122" s="170"/>
      <c r="L122" s="166"/>
      <c r="M122" s="166" t="s">
        <v>1323</v>
      </c>
      <c r="N122" s="256">
        <f t="shared" si="7"/>
        <v>143</v>
      </c>
      <c r="O122" s="166" t="s">
        <v>1324</v>
      </c>
      <c r="P122" s="172">
        <f t="shared" si="8"/>
        <v>27</v>
      </c>
      <c r="Q122" s="176"/>
      <c r="R122" s="176"/>
      <c r="S122" s="249">
        <f t="shared" si="9"/>
        <v>0</v>
      </c>
      <c r="T122" s="273"/>
      <c r="U122" s="258"/>
      <c r="V122" s="258"/>
      <c r="W122" s="258" t="s">
        <v>1325</v>
      </c>
      <c r="X122" s="249" t="s">
        <v>69</v>
      </c>
      <c r="Y122" s="249" t="s">
        <v>69</v>
      </c>
      <c r="Z122" s="258"/>
      <c r="AA122" s="258"/>
      <c r="AB122" s="176" t="s">
        <v>1326</v>
      </c>
      <c r="AC122" s="273"/>
      <c r="AD122" s="176"/>
      <c r="AE122" s="258"/>
      <c r="AF122" s="176"/>
      <c r="AG122" s="176"/>
      <c r="AH122" s="176"/>
      <c r="AI122" s="176"/>
      <c r="AJ122" s="176"/>
      <c r="AK122" s="176"/>
      <c r="AL122" s="176"/>
      <c r="AM122" s="176"/>
      <c r="AN122" s="225" t="str">
        <f t="shared" si="11"/>
        <v>소개팅 남자, 재회, 돈가스 제안</v>
      </c>
      <c r="AO122" s="165" t="s">
        <v>1320</v>
      </c>
      <c r="AP122" s="165" t="s">
        <v>1325</v>
      </c>
      <c r="AQ122" s="165" t="s">
        <v>1326</v>
      </c>
      <c r="AR122" s="176"/>
    </row>
    <row r="123">
      <c r="A123" s="176"/>
      <c r="B123" s="172">
        <f t="shared" si="6"/>
        <v>116</v>
      </c>
      <c r="C123" s="172" t="s">
        <v>16</v>
      </c>
      <c r="D123" s="249" t="s">
        <v>11</v>
      </c>
      <c r="E123" s="166" t="s">
        <v>21</v>
      </c>
      <c r="F123" s="165" t="s">
        <v>158</v>
      </c>
      <c r="G123" s="166" t="s">
        <v>1327</v>
      </c>
      <c r="H123" s="167" t="s">
        <v>1328</v>
      </c>
      <c r="I123" s="168" t="s">
        <v>1322</v>
      </c>
      <c r="J123" s="169" t="s">
        <v>162</v>
      </c>
      <c r="K123" s="170"/>
      <c r="L123" s="166"/>
      <c r="M123" s="166" t="s">
        <v>1329</v>
      </c>
      <c r="N123" s="256">
        <f t="shared" si="7"/>
        <v>168</v>
      </c>
      <c r="O123" s="166" t="s">
        <v>1330</v>
      </c>
      <c r="P123" s="172">
        <f t="shared" si="8"/>
        <v>27</v>
      </c>
      <c r="Q123" s="176"/>
      <c r="R123" s="176"/>
      <c r="S123" s="249">
        <f t="shared" si="9"/>
        <v>0</v>
      </c>
      <c r="T123" s="273"/>
      <c r="U123" s="258"/>
      <c r="V123" s="258"/>
      <c r="W123" s="258" t="s">
        <v>1331</v>
      </c>
      <c r="X123" s="249" t="s">
        <v>67</v>
      </c>
      <c r="Y123" s="249" t="s">
        <v>67</v>
      </c>
      <c r="Z123" s="258"/>
      <c r="AA123" s="258"/>
      <c r="AB123" s="176" t="s">
        <v>1332</v>
      </c>
      <c r="AC123" s="273"/>
      <c r="AD123" s="176"/>
      <c r="AE123" s="258"/>
      <c r="AF123" s="176"/>
      <c r="AG123" s="176"/>
      <c r="AH123" s="176"/>
      <c r="AI123" s="176"/>
      <c r="AJ123" s="176"/>
      <c r="AK123" s="176"/>
      <c r="AL123" s="176"/>
      <c r="AM123" s="176"/>
      <c r="AN123" s="225" t="str">
        <f t="shared" si="11"/>
        <v>특별함을 빼앗는 마법소녀 김예린</v>
      </c>
      <c r="AO123" s="165" t="s">
        <v>1327</v>
      </c>
      <c r="AP123" s="165" t="s">
        <v>1331</v>
      </c>
      <c r="AQ123" s="165" t="s">
        <v>1332</v>
      </c>
      <c r="AR123" s="176"/>
    </row>
    <row r="124">
      <c r="A124" s="176"/>
      <c r="B124" s="172">
        <f t="shared" si="6"/>
        <v>117</v>
      </c>
      <c r="C124" s="172" t="s">
        <v>16</v>
      </c>
      <c r="D124" s="249" t="s">
        <v>11</v>
      </c>
      <c r="E124" s="166" t="s">
        <v>21</v>
      </c>
      <c r="F124" s="165" t="s">
        <v>158</v>
      </c>
      <c r="G124" s="166" t="s">
        <v>1333</v>
      </c>
      <c r="H124" s="167" t="s">
        <v>1334</v>
      </c>
      <c r="I124" s="168" t="s">
        <v>1322</v>
      </c>
      <c r="J124" s="169" t="s">
        <v>162</v>
      </c>
      <c r="K124" s="170"/>
      <c r="L124" s="166"/>
      <c r="M124" s="166" t="s">
        <v>1335</v>
      </c>
      <c r="N124" s="256">
        <f t="shared" si="7"/>
        <v>79</v>
      </c>
      <c r="O124" s="166" t="s">
        <v>1336</v>
      </c>
      <c r="P124" s="172">
        <f t="shared" si="8"/>
        <v>35</v>
      </c>
      <c r="Q124" s="176"/>
      <c r="R124" s="176"/>
      <c r="S124" s="249">
        <f t="shared" si="9"/>
        <v>0</v>
      </c>
      <c r="T124" s="273"/>
      <c r="U124" s="258"/>
      <c r="V124" s="258"/>
      <c r="W124" s="258" t="s">
        <v>1337</v>
      </c>
      <c r="X124" s="249" t="s">
        <v>68</v>
      </c>
      <c r="Y124" s="249" t="s">
        <v>68</v>
      </c>
      <c r="Z124" s="258"/>
      <c r="AA124" s="258"/>
      <c r="AB124" s="176" t="s">
        <v>1338</v>
      </c>
      <c r="AC124" s="273"/>
      <c r="AD124" s="176"/>
      <c r="AE124" s="258"/>
      <c r="AF124" s="176"/>
      <c r="AG124" s="176"/>
      <c r="AH124" s="176"/>
      <c r="AI124" s="176"/>
      <c r="AJ124" s="176"/>
      <c r="AK124" s="176"/>
      <c r="AL124" s="176"/>
      <c r="AM124" s="176"/>
      <c r="AN124" s="225" t="str">
        <f t="shared" si="11"/>
        <v>학원 건물이 미국으로 날아가는 상황</v>
      </c>
      <c r="AO124" s="165" t="s">
        <v>1333</v>
      </c>
      <c r="AP124" s="165" t="s">
        <v>1337</v>
      </c>
      <c r="AQ124" s="165" t="s">
        <v>1338</v>
      </c>
      <c r="AR124" s="176"/>
    </row>
    <row r="125">
      <c r="A125" s="176"/>
      <c r="B125" s="172">
        <f t="shared" si="6"/>
        <v>118</v>
      </c>
      <c r="C125" s="172" t="s">
        <v>16</v>
      </c>
      <c r="D125" s="249" t="s">
        <v>11</v>
      </c>
      <c r="E125" s="166" t="s">
        <v>21</v>
      </c>
      <c r="F125" s="165" t="s">
        <v>158</v>
      </c>
      <c r="G125" s="166" t="s">
        <v>1339</v>
      </c>
      <c r="H125" s="167" t="s">
        <v>1340</v>
      </c>
      <c r="I125" s="168" t="s">
        <v>1322</v>
      </c>
      <c r="J125" s="169" t="s">
        <v>162</v>
      </c>
      <c r="K125" s="170"/>
      <c r="L125" s="166"/>
      <c r="M125" s="166" t="s">
        <v>1341</v>
      </c>
      <c r="N125" s="256">
        <f t="shared" si="7"/>
        <v>92</v>
      </c>
      <c r="O125" s="166" t="s">
        <v>1342</v>
      </c>
      <c r="P125" s="172">
        <f t="shared" si="8"/>
        <v>28</v>
      </c>
      <c r="Q125" s="166" t="s">
        <v>1343</v>
      </c>
      <c r="R125" s="176"/>
      <c r="S125" s="249">
        <f t="shared" si="9"/>
        <v>0</v>
      </c>
      <c r="T125" s="273"/>
      <c r="U125" s="258"/>
      <c r="V125" s="258"/>
      <c r="W125" s="258" t="s">
        <v>1344</v>
      </c>
      <c r="X125" s="249" t="s">
        <v>68</v>
      </c>
      <c r="Y125" s="249" t="s">
        <v>68</v>
      </c>
      <c r="Z125" s="258"/>
      <c r="AA125" s="258"/>
      <c r="AB125" s="176" t="s">
        <v>1345</v>
      </c>
      <c r="AC125" s="273"/>
      <c r="AD125" s="176"/>
      <c r="AE125" s="258"/>
      <c r="AF125" s="176"/>
      <c r="AG125" s="176"/>
      <c r="AH125" s="176"/>
      <c r="AI125" s="176"/>
      <c r="AJ125" s="176"/>
      <c r="AK125" s="176"/>
      <c r="AL125" s="176"/>
      <c r="AM125" s="176"/>
      <c r="AN125" s="225" t="str">
        <f t="shared" si="11"/>
        <v>도현이의 귀마개 퀴즈 대처</v>
      </c>
      <c r="AO125" s="165" t="s">
        <v>1339</v>
      </c>
      <c r="AP125" s="165" t="s">
        <v>1344</v>
      </c>
      <c r="AQ125" s="165" t="s">
        <v>1345</v>
      </c>
      <c r="AR125" s="176"/>
    </row>
    <row r="126">
      <c r="A126" s="176"/>
      <c r="B126" s="172">
        <f t="shared" si="6"/>
        <v>119</v>
      </c>
      <c r="C126" s="172" t="s">
        <v>16</v>
      </c>
      <c r="D126" s="249" t="s">
        <v>11</v>
      </c>
      <c r="E126" s="166" t="s">
        <v>21</v>
      </c>
      <c r="F126" s="165" t="s">
        <v>158</v>
      </c>
      <c r="G126" s="166" t="s">
        <v>1346</v>
      </c>
      <c r="H126" s="167" t="s">
        <v>1347</v>
      </c>
      <c r="I126" s="168" t="s">
        <v>1322</v>
      </c>
      <c r="J126" s="169" t="s">
        <v>162</v>
      </c>
      <c r="K126" s="170"/>
      <c r="L126" s="166"/>
      <c r="M126" s="166" t="s">
        <v>1348</v>
      </c>
      <c r="N126" s="256">
        <f t="shared" si="7"/>
        <v>95</v>
      </c>
      <c r="O126" s="166" t="s">
        <v>1349</v>
      </c>
      <c r="P126" s="172">
        <f t="shared" si="8"/>
        <v>27</v>
      </c>
      <c r="Q126" s="176"/>
      <c r="R126" s="176"/>
      <c r="S126" s="249">
        <f t="shared" si="9"/>
        <v>0</v>
      </c>
      <c r="T126" s="273"/>
      <c r="U126" s="258"/>
      <c r="V126" s="258"/>
      <c r="W126" s="258" t="s">
        <v>1350</v>
      </c>
      <c r="X126" s="249" t="s">
        <v>69</v>
      </c>
      <c r="Y126" s="249" t="s">
        <v>69</v>
      </c>
      <c r="Z126" s="258"/>
      <c r="AA126" s="258"/>
      <c r="AB126" s="176" t="s">
        <v>1351</v>
      </c>
      <c r="AC126" s="273"/>
      <c r="AD126" s="176"/>
      <c r="AE126" s="258"/>
      <c r="AF126" s="176"/>
      <c r="AG126" s="176"/>
      <c r="AH126" s="176"/>
      <c r="AI126" s="176"/>
      <c r="AJ126" s="176"/>
      <c r="AK126" s="176"/>
      <c r="AL126" s="176"/>
      <c r="AM126" s="176"/>
      <c r="AN126" s="225" t="str">
        <f t="shared" si="11"/>
        <v>박윤빈의 별명 창조 방법</v>
      </c>
      <c r="AO126" s="165" t="s">
        <v>1346</v>
      </c>
      <c r="AP126" s="165" t="s">
        <v>1350</v>
      </c>
      <c r="AQ126" s="165" t="s">
        <v>1351</v>
      </c>
      <c r="AR126" s="176"/>
    </row>
    <row r="127">
      <c r="A127" s="176"/>
      <c r="B127" s="172">
        <f t="shared" si="6"/>
        <v>120</v>
      </c>
      <c r="C127" s="172" t="s">
        <v>16</v>
      </c>
      <c r="D127" s="249" t="s">
        <v>11</v>
      </c>
      <c r="E127" s="166" t="s">
        <v>21</v>
      </c>
      <c r="F127" s="165" t="s">
        <v>158</v>
      </c>
      <c r="G127" s="166" t="s">
        <v>1352</v>
      </c>
      <c r="H127" s="167" t="s">
        <v>1353</v>
      </c>
      <c r="I127" s="168" t="s">
        <v>1354</v>
      </c>
      <c r="J127" s="169" t="s">
        <v>162</v>
      </c>
      <c r="K127" s="170"/>
      <c r="L127" s="166"/>
      <c r="M127" s="166" t="s">
        <v>1355</v>
      </c>
      <c r="N127" s="256">
        <f t="shared" si="7"/>
        <v>145</v>
      </c>
      <c r="O127" s="166" t="s">
        <v>1356</v>
      </c>
      <c r="P127" s="172">
        <f t="shared" si="8"/>
        <v>31</v>
      </c>
      <c r="Q127" s="176"/>
      <c r="R127" s="176"/>
      <c r="S127" s="249">
        <f t="shared" si="9"/>
        <v>0</v>
      </c>
      <c r="T127" s="273"/>
      <c r="U127" s="258"/>
      <c r="V127" s="258"/>
      <c r="W127" s="258" t="s">
        <v>1357</v>
      </c>
      <c r="X127" s="249" t="s">
        <v>69</v>
      </c>
      <c r="Y127" s="249" t="s">
        <v>69</v>
      </c>
      <c r="Z127" s="258"/>
      <c r="AA127" s="258"/>
      <c r="AB127" s="176" t="s">
        <v>1358</v>
      </c>
      <c r="AC127" s="273"/>
      <c r="AD127" s="176"/>
      <c r="AE127" s="258"/>
      <c r="AF127" s="176"/>
      <c r="AG127" s="176"/>
      <c r="AH127" s="176"/>
      <c r="AI127" s="176"/>
      <c r="AJ127" s="176"/>
      <c r="AK127" s="176"/>
      <c r="AL127" s="176"/>
      <c r="AM127" s="176"/>
      <c r="AN127" s="225" t="str">
        <f t="shared" si="11"/>
        <v>속상한 일 대화 후폭풍</v>
      </c>
      <c r="AO127" s="165" t="s">
        <v>1352</v>
      </c>
      <c r="AP127" s="165" t="s">
        <v>1357</v>
      </c>
      <c r="AQ127" s="165" t="s">
        <v>1358</v>
      </c>
      <c r="AR127" s="176"/>
    </row>
    <row r="128">
      <c r="A128" s="176"/>
      <c r="B128" s="172">
        <f t="shared" si="6"/>
        <v>121</v>
      </c>
      <c r="C128" s="172" t="s">
        <v>16</v>
      </c>
      <c r="D128" s="249" t="s">
        <v>11</v>
      </c>
      <c r="E128" s="166" t="s">
        <v>21</v>
      </c>
      <c r="F128" s="165" t="s">
        <v>158</v>
      </c>
      <c r="G128" s="166" t="s">
        <v>1359</v>
      </c>
      <c r="H128" s="167" t="s">
        <v>1360</v>
      </c>
      <c r="I128" s="168" t="s">
        <v>1354</v>
      </c>
      <c r="J128" s="169" t="s">
        <v>162</v>
      </c>
      <c r="K128" s="170"/>
      <c r="L128" s="166"/>
      <c r="M128" s="166" t="s">
        <v>1361</v>
      </c>
      <c r="N128" s="256">
        <f t="shared" si="7"/>
        <v>87</v>
      </c>
      <c r="O128" s="166" t="s">
        <v>1362</v>
      </c>
      <c r="P128" s="172">
        <f t="shared" si="8"/>
        <v>29</v>
      </c>
      <c r="Q128" s="176"/>
      <c r="R128" s="176"/>
      <c r="S128" s="249">
        <f t="shared" si="9"/>
        <v>0</v>
      </c>
      <c r="T128" s="273"/>
      <c r="U128" s="258"/>
      <c r="V128" s="258"/>
      <c r="W128" s="258" t="s">
        <v>1363</v>
      </c>
      <c r="X128" s="249" t="s">
        <v>69</v>
      </c>
      <c r="Y128" s="249" t="s">
        <v>69</v>
      </c>
      <c r="Z128" s="258"/>
      <c r="AA128" s="258"/>
      <c r="AB128" s="176" t="s">
        <v>1364</v>
      </c>
      <c r="AC128" s="273"/>
      <c r="AD128" s="176"/>
      <c r="AE128" s="258"/>
      <c r="AF128" s="176"/>
      <c r="AG128" s="176"/>
      <c r="AH128" s="176"/>
      <c r="AI128" s="176"/>
      <c r="AJ128" s="176"/>
      <c r="AK128" s="176"/>
      <c r="AL128" s="176"/>
      <c r="AM128" s="176"/>
      <c r="AN128" s="225" t="str">
        <f t="shared" si="11"/>
        <v>믿음의 확인</v>
      </c>
      <c r="AO128" s="165" t="s">
        <v>1359</v>
      </c>
      <c r="AP128" s="165" t="s">
        <v>1363</v>
      </c>
      <c r="AQ128" s="165" t="s">
        <v>1364</v>
      </c>
      <c r="AR128" s="176"/>
    </row>
    <row r="129">
      <c r="A129" s="176"/>
      <c r="B129" s="172">
        <f t="shared" si="6"/>
        <v>122</v>
      </c>
      <c r="C129" s="172" t="s">
        <v>16</v>
      </c>
      <c r="D129" s="249" t="s">
        <v>11</v>
      </c>
      <c r="E129" s="166" t="s">
        <v>21</v>
      </c>
      <c r="F129" s="165" t="s">
        <v>158</v>
      </c>
      <c r="G129" s="166" t="s">
        <v>1365</v>
      </c>
      <c r="H129" s="167" t="s">
        <v>1366</v>
      </c>
      <c r="I129" s="168" t="s">
        <v>1354</v>
      </c>
      <c r="J129" s="169" t="s">
        <v>162</v>
      </c>
      <c r="K129" s="170"/>
      <c r="L129" s="166"/>
      <c r="M129" s="166" t="s">
        <v>1367</v>
      </c>
      <c r="N129" s="256">
        <f t="shared" si="7"/>
        <v>95</v>
      </c>
      <c r="O129" s="166" t="s">
        <v>1368</v>
      </c>
      <c r="P129" s="172">
        <f t="shared" si="8"/>
        <v>27</v>
      </c>
      <c r="Q129" s="176"/>
      <c r="R129" s="176"/>
      <c r="S129" s="249">
        <f t="shared" si="9"/>
        <v>0</v>
      </c>
      <c r="T129" s="273"/>
      <c r="U129" s="258"/>
      <c r="V129" s="258"/>
      <c r="W129" s="258" t="s">
        <v>1369</v>
      </c>
      <c r="X129" s="249" t="s">
        <v>69</v>
      </c>
      <c r="Y129" s="249" t="s">
        <v>69</v>
      </c>
      <c r="Z129" s="258"/>
      <c r="AA129" s="258"/>
      <c r="AB129" s="176" t="s">
        <v>1370</v>
      </c>
      <c r="AC129" s="273"/>
      <c r="AD129" s="176"/>
      <c r="AE129" s="258"/>
      <c r="AF129" s="176"/>
      <c r="AG129" s="176"/>
      <c r="AH129" s="176"/>
      <c r="AI129" s="176"/>
      <c r="AJ129" s="176"/>
      <c r="AK129" s="176"/>
      <c r="AL129" s="176"/>
      <c r="AM129" s="176"/>
      <c r="AN129" s="225" t="str">
        <f t="shared" si="11"/>
        <v>박병준의 대화 공개</v>
      </c>
      <c r="AO129" s="165" t="s">
        <v>1365</v>
      </c>
      <c r="AP129" s="165" t="s">
        <v>1369</v>
      </c>
      <c r="AQ129" s="165" t="s">
        <v>1370</v>
      </c>
      <c r="AR129" s="176"/>
    </row>
    <row r="130">
      <c r="A130" s="176"/>
      <c r="B130" s="172">
        <f t="shared" si="6"/>
        <v>123</v>
      </c>
      <c r="C130" s="172" t="s">
        <v>16</v>
      </c>
      <c r="D130" s="249" t="s">
        <v>11</v>
      </c>
      <c r="E130" s="166" t="s">
        <v>21</v>
      </c>
      <c r="F130" s="165" t="s">
        <v>158</v>
      </c>
      <c r="G130" s="166" t="s">
        <v>1371</v>
      </c>
      <c r="H130" s="167" t="s">
        <v>1372</v>
      </c>
      <c r="I130" s="168" t="s">
        <v>1354</v>
      </c>
      <c r="J130" s="169" t="s">
        <v>162</v>
      </c>
      <c r="K130" s="170"/>
      <c r="L130" s="166"/>
      <c r="M130" s="166" t="s">
        <v>1373</v>
      </c>
      <c r="N130" s="256">
        <f t="shared" si="7"/>
        <v>136</v>
      </c>
      <c r="O130" s="166" t="s">
        <v>1374</v>
      </c>
      <c r="P130" s="172">
        <f t="shared" si="8"/>
        <v>33</v>
      </c>
      <c r="Q130" s="176"/>
      <c r="R130" s="176"/>
      <c r="S130" s="249">
        <f t="shared" si="9"/>
        <v>0</v>
      </c>
      <c r="T130" s="273"/>
      <c r="U130" s="258"/>
      <c r="V130" s="258"/>
      <c r="W130" s="258" t="s">
        <v>1375</v>
      </c>
      <c r="X130" s="249" t="s">
        <v>69</v>
      </c>
      <c r="Y130" s="249" t="s">
        <v>69</v>
      </c>
      <c r="Z130" s="258"/>
      <c r="AA130" s="258"/>
      <c r="AB130" s="176" t="s">
        <v>1376</v>
      </c>
      <c r="AC130" s="273"/>
      <c r="AD130" s="176"/>
      <c r="AE130" s="258"/>
      <c r="AF130" s="176"/>
      <c r="AG130" s="176"/>
      <c r="AH130" s="176"/>
      <c r="AI130" s="176"/>
      <c r="AJ130" s="176"/>
      <c r="AK130" s="176"/>
      <c r="AL130" s="176"/>
      <c r="AM130" s="176"/>
      <c r="AN130" s="225" t="str">
        <f t="shared" si="11"/>
        <v>중학생과의 갈등</v>
      </c>
      <c r="AO130" s="165" t="s">
        <v>1371</v>
      </c>
      <c r="AP130" s="165" t="s">
        <v>1375</v>
      </c>
      <c r="AQ130" s="165" t="s">
        <v>1376</v>
      </c>
      <c r="AR130" s="176"/>
    </row>
    <row r="131" ht="53.25" customHeight="1">
      <c r="A131" s="176"/>
      <c r="B131" s="172">
        <f t="shared" si="6"/>
        <v>124</v>
      </c>
      <c r="C131" s="172" t="s">
        <v>16</v>
      </c>
      <c r="D131" s="249" t="s">
        <v>11</v>
      </c>
      <c r="E131" s="166" t="s">
        <v>21</v>
      </c>
      <c r="F131" s="165" t="s">
        <v>158</v>
      </c>
      <c r="G131" s="166" t="s">
        <v>1377</v>
      </c>
      <c r="H131" s="167" t="s">
        <v>1378</v>
      </c>
      <c r="I131" s="168" t="s">
        <v>1379</v>
      </c>
      <c r="J131" s="169" t="s">
        <v>162</v>
      </c>
      <c r="K131" s="170"/>
      <c r="L131" s="166"/>
      <c r="M131" s="166" t="s">
        <v>1380</v>
      </c>
      <c r="N131" s="256">
        <f t="shared" si="7"/>
        <v>248</v>
      </c>
      <c r="O131" s="166" t="s">
        <v>1381</v>
      </c>
      <c r="P131" s="172">
        <f t="shared" si="8"/>
        <v>34</v>
      </c>
      <c r="Q131" s="176"/>
      <c r="R131" s="176"/>
      <c r="S131" s="249">
        <f t="shared" si="9"/>
        <v>0</v>
      </c>
      <c r="T131" s="273"/>
      <c r="U131" s="258"/>
      <c r="V131" s="258"/>
      <c r="W131" s="258" t="s">
        <v>1382</v>
      </c>
      <c r="X131" s="249" t="s">
        <v>68</v>
      </c>
      <c r="Y131" s="249" t="s">
        <v>68</v>
      </c>
      <c r="Z131" s="258"/>
      <c r="AA131" s="258"/>
      <c r="AB131" s="176" t="s">
        <v>1383</v>
      </c>
      <c r="AC131" s="273"/>
      <c r="AD131" s="176"/>
      <c r="AE131" s="258"/>
      <c r="AF131" s="176"/>
      <c r="AG131" s="176"/>
      <c r="AH131" s="176"/>
      <c r="AI131" s="176"/>
      <c r="AJ131" s="176"/>
      <c r="AK131" s="176"/>
      <c r="AL131" s="176"/>
      <c r="AM131" s="176"/>
      <c r="AN131" s="225" t="str">
        <f t="shared" si="11"/>
        <v>가족이 소유한 떡집</v>
      </c>
      <c r="AO131" s="165" t="s">
        <v>1377</v>
      </c>
      <c r="AP131" s="165" t="s">
        <v>1382</v>
      </c>
      <c r="AQ131" s="165" t="s">
        <v>1383</v>
      </c>
      <c r="AR131" s="176"/>
    </row>
    <row r="132" ht="53.25" customHeight="1">
      <c r="A132" s="176"/>
      <c r="B132" s="172">
        <f t="shared" si="6"/>
        <v>125</v>
      </c>
      <c r="C132" s="172" t="s">
        <v>16</v>
      </c>
      <c r="D132" s="249" t="s">
        <v>11</v>
      </c>
      <c r="E132" s="166" t="s">
        <v>21</v>
      </c>
      <c r="F132" s="165" t="s">
        <v>158</v>
      </c>
      <c r="G132" s="166" t="s">
        <v>1384</v>
      </c>
      <c r="H132" s="167" t="s">
        <v>1385</v>
      </c>
      <c r="I132" s="168" t="s">
        <v>1379</v>
      </c>
      <c r="J132" s="169" t="s">
        <v>162</v>
      </c>
      <c r="K132" s="170"/>
      <c r="L132" s="166"/>
      <c r="M132" s="166" t="s">
        <v>1386</v>
      </c>
      <c r="N132" s="256">
        <f t="shared" si="7"/>
        <v>66</v>
      </c>
      <c r="O132" s="166" t="s">
        <v>1387</v>
      </c>
      <c r="P132" s="172">
        <f t="shared" si="8"/>
        <v>29</v>
      </c>
      <c r="Q132" s="176"/>
      <c r="R132" s="176"/>
      <c r="S132" s="249">
        <f t="shared" si="9"/>
        <v>0</v>
      </c>
      <c r="T132" s="273"/>
      <c r="U132" s="258"/>
      <c r="V132" s="258"/>
      <c r="W132" s="258" t="s">
        <v>1388</v>
      </c>
      <c r="X132" s="249" t="s">
        <v>69</v>
      </c>
      <c r="Y132" s="249" t="s">
        <v>69</v>
      </c>
      <c r="Z132" s="258"/>
      <c r="AA132" s="258"/>
      <c r="AB132" s="176" t="s">
        <v>1389</v>
      </c>
      <c r="AC132" s="273"/>
      <c r="AD132" s="176"/>
      <c r="AE132" s="258"/>
      <c r="AF132" s="176"/>
      <c r="AG132" s="176"/>
      <c r="AH132" s="176"/>
      <c r="AI132" s="176"/>
      <c r="AJ132" s="176"/>
      <c r="AK132" s="176"/>
      <c r="AL132" s="176"/>
      <c r="AM132" s="176"/>
      <c r="AN132" s="225" t="str">
        <f t="shared" si="11"/>
        <v>아빠의 놀라운 외침</v>
      </c>
      <c r="AO132" s="165" t="s">
        <v>1384</v>
      </c>
      <c r="AP132" s="165" t="s">
        <v>1388</v>
      </c>
      <c r="AQ132" s="165" t="s">
        <v>1389</v>
      </c>
      <c r="AR132" s="176"/>
    </row>
    <row r="133" ht="53.25" customHeight="1">
      <c r="A133" s="176"/>
      <c r="B133" s="172">
        <f t="shared" si="6"/>
        <v>126</v>
      </c>
      <c r="C133" s="172" t="s">
        <v>16</v>
      </c>
      <c r="D133" s="249" t="s">
        <v>11</v>
      </c>
      <c r="E133" s="166" t="s">
        <v>21</v>
      </c>
      <c r="F133" s="165" t="s">
        <v>158</v>
      </c>
      <c r="G133" s="166" t="s">
        <v>1390</v>
      </c>
      <c r="H133" s="167" t="s">
        <v>1391</v>
      </c>
      <c r="I133" s="168" t="s">
        <v>1379</v>
      </c>
      <c r="J133" s="169" t="s">
        <v>162</v>
      </c>
      <c r="K133" s="170"/>
      <c r="L133" s="166"/>
      <c r="M133" s="166" t="s">
        <v>1392</v>
      </c>
      <c r="N133" s="256">
        <f t="shared" si="7"/>
        <v>101</v>
      </c>
      <c r="O133" s="166" t="s">
        <v>1393</v>
      </c>
      <c r="P133" s="172">
        <f t="shared" si="8"/>
        <v>31</v>
      </c>
      <c r="Q133" s="176"/>
      <c r="R133" s="176"/>
      <c r="S133" s="249">
        <f t="shared" si="9"/>
        <v>0</v>
      </c>
      <c r="T133" s="273"/>
      <c r="U133" s="258"/>
      <c r="V133" s="258"/>
      <c r="W133" s="258" t="s">
        <v>1394</v>
      </c>
      <c r="X133" s="249" t="s">
        <v>68</v>
      </c>
      <c r="Y133" s="249" t="s">
        <v>68</v>
      </c>
      <c r="Z133" s="258"/>
      <c r="AA133" s="258"/>
      <c r="AB133" s="176" t="s">
        <v>1395</v>
      </c>
      <c r="AC133" s="273"/>
      <c r="AD133" s="176"/>
      <c r="AE133" s="258"/>
      <c r="AF133" s="176"/>
      <c r="AG133" s="176"/>
      <c r="AH133" s="176"/>
      <c r="AI133" s="176"/>
      <c r="AJ133" s="176"/>
      <c r="AK133" s="176"/>
      <c r="AL133" s="176"/>
      <c r="AM133" s="176"/>
      <c r="AN133" s="225" t="str">
        <f t="shared" si="11"/>
        <v>할머니와 하나도의 떡 간식 시간</v>
      </c>
      <c r="AO133" s="165" t="s">
        <v>1390</v>
      </c>
      <c r="AP133" s="165" t="s">
        <v>1394</v>
      </c>
      <c r="AQ133" s="165" t="s">
        <v>1395</v>
      </c>
      <c r="AR133" s="176"/>
    </row>
    <row r="134" ht="53.25" customHeight="1">
      <c r="A134" s="176"/>
      <c r="B134" s="172">
        <f t="shared" si="6"/>
        <v>127</v>
      </c>
      <c r="C134" s="172" t="s">
        <v>16</v>
      </c>
      <c r="D134" s="249" t="s">
        <v>11</v>
      </c>
      <c r="E134" s="166" t="s">
        <v>21</v>
      </c>
      <c r="F134" s="165" t="s">
        <v>158</v>
      </c>
      <c r="G134" s="166" t="s">
        <v>1396</v>
      </c>
      <c r="H134" s="167" t="s">
        <v>1397</v>
      </c>
      <c r="I134" s="168" t="s">
        <v>1379</v>
      </c>
      <c r="J134" s="169" t="s">
        <v>162</v>
      </c>
      <c r="K134" s="170"/>
      <c r="L134" s="166"/>
      <c r="M134" s="166" t="s">
        <v>1398</v>
      </c>
      <c r="N134" s="256">
        <f t="shared" si="7"/>
        <v>123</v>
      </c>
      <c r="O134" s="166" t="s">
        <v>1399</v>
      </c>
      <c r="P134" s="172">
        <f t="shared" si="8"/>
        <v>42</v>
      </c>
      <c r="Q134" s="176"/>
      <c r="R134" s="176"/>
      <c r="S134" s="249">
        <f t="shared" si="9"/>
        <v>0</v>
      </c>
      <c r="T134" s="273"/>
      <c r="U134" s="258"/>
      <c r="V134" s="258"/>
      <c r="W134" s="258" t="s">
        <v>1400</v>
      </c>
      <c r="X134" s="249" t="s">
        <v>68</v>
      </c>
      <c r="Y134" s="249" t="s">
        <v>68</v>
      </c>
      <c r="Z134" s="258"/>
      <c r="AA134" s="258"/>
      <c r="AB134" s="176" t="s">
        <v>1401</v>
      </c>
      <c r="AC134" s="273"/>
      <c r="AD134" s="176"/>
      <c r="AE134" s="258"/>
      <c r="AF134" s="176"/>
      <c r="AG134" s="176"/>
      <c r="AH134" s="176"/>
      <c r="AI134" s="176"/>
      <c r="AJ134" s="176"/>
      <c r="AK134" s="176"/>
      <c r="AL134" s="176"/>
      <c r="AM134" s="176"/>
      <c r="AN134" s="225" t="str">
        <f t="shared" si="11"/>
        <v>술 많이 마신 아빠의 귀가</v>
      </c>
      <c r="AO134" s="165" t="s">
        <v>1396</v>
      </c>
      <c r="AP134" s="165" t="s">
        <v>1400</v>
      </c>
      <c r="AQ134" s="165" t="s">
        <v>1401</v>
      </c>
      <c r="AR134" s="176"/>
    </row>
    <row r="135" ht="45.75" customHeight="1">
      <c r="A135" s="176"/>
      <c r="B135" s="172">
        <f t="shared" si="6"/>
        <v>128</v>
      </c>
      <c r="C135" s="172" t="s">
        <v>16</v>
      </c>
      <c r="D135" s="249" t="s">
        <v>11</v>
      </c>
      <c r="E135" s="166" t="s">
        <v>21</v>
      </c>
      <c r="F135" s="165" t="s">
        <v>158</v>
      </c>
      <c r="G135" s="166" t="s">
        <v>1402</v>
      </c>
      <c r="H135" s="167" t="s">
        <v>1403</v>
      </c>
      <c r="I135" s="168" t="s">
        <v>1379</v>
      </c>
      <c r="J135" s="169" t="s">
        <v>162</v>
      </c>
      <c r="K135" s="170"/>
      <c r="L135" s="166"/>
      <c r="M135" s="166" t="s">
        <v>1404</v>
      </c>
      <c r="N135" s="256">
        <f t="shared" si="7"/>
        <v>234</v>
      </c>
      <c r="O135" s="166" t="s">
        <v>1405</v>
      </c>
      <c r="P135" s="172">
        <f t="shared" si="8"/>
        <v>46</v>
      </c>
      <c r="Q135" s="176"/>
      <c r="R135" s="176"/>
      <c r="S135" s="249">
        <f t="shared" si="9"/>
        <v>0</v>
      </c>
      <c r="T135" s="273"/>
      <c r="U135" s="258"/>
      <c r="V135" s="258"/>
      <c r="W135" s="258" t="s">
        <v>1406</v>
      </c>
      <c r="X135" s="249" t="s">
        <v>69</v>
      </c>
      <c r="Y135" s="249" t="s">
        <v>69</v>
      </c>
      <c r="Z135" s="258"/>
      <c r="AA135" s="258"/>
      <c r="AB135" s="176" t="s">
        <v>1407</v>
      </c>
      <c r="AC135" s="273"/>
      <c r="AD135" s="176"/>
      <c r="AE135" s="258"/>
      <c r="AF135" s="176"/>
      <c r="AG135" s="176"/>
      <c r="AH135" s="176"/>
      <c r="AI135" s="176"/>
      <c r="AJ135" s="176"/>
      <c r="AK135" s="176"/>
      <c r="AL135" s="176"/>
      <c r="AM135" s="176"/>
      <c r="AN135" s="225" t="str">
        <f t="shared" si="11"/>
        <v>지수와 계인이의 밥 먹는 모습</v>
      </c>
      <c r="AO135" s="165" t="s">
        <v>1402</v>
      </c>
      <c r="AP135" s="165" t="s">
        <v>1406</v>
      </c>
      <c r="AQ135" s="165" t="s">
        <v>1407</v>
      </c>
      <c r="AR135" s="176"/>
    </row>
    <row r="136" ht="46.5" customHeight="1">
      <c r="A136" s="176"/>
      <c r="B136" s="172">
        <f t="shared" si="6"/>
        <v>129</v>
      </c>
      <c r="C136" s="172" t="s">
        <v>16</v>
      </c>
      <c r="D136" s="249" t="s">
        <v>11</v>
      </c>
      <c r="E136" s="166" t="s">
        <v>13</v>
      </c>
      <c r="F136" s="165" t="s">
        <v>158</v>
      </c>
      <c r="G136" s="166" t="s">
        <v>1408</v>
      </c>
      <c r="H136" s="167" t="s">
        <v>1409</v>
      </c>
      <c r="I136" s="168" t="s">
        <v>1410</v>
      </c>
      <c r="J136" s="169" t="s">
        <v>162</v>
      </c>
      <c r="K136" s="176"/>
      <c r="L136" s="166"/>
      <c r="M136" s="166" t="s">
        <v>1411</v>
      </c>
      <c r="N136" s="256">
        <f t="shared" si="7"/>
        <v>259</v>
      </c>
      <c r="O136" s="166" t="s">
        <v>1412</v>
      </c>
      <c r="P136" s="172">
        <f t="shared" si="8"/>
        <v>16</v>
      </c>
      <c r="Q136" s="176"/>
      <c r="R136" s="176"/>
      <c r="S136" s="249">
        <f t="shared" si="9"/>
        <v>0</v>
      </c>
      <c r="T136" s="273"/>
      <c r="U136" s="258"/>
      <c r="V136" s="258"/>
      <c r="W136" s="258" t="s">
        <v>1413</v>
      </c>
      <c r="X136" s="249" t="s">
        <v>67</v>
      </c>
      <c r="Y136" s="249" t="s">
        <v>68</v>
      </c>
      <c r="Z136" s="258"/>
      <c r="AA136" s="258"/>
      <c r="AB136" s="176" t="s">
        <v>1414</v>
      </c>
      <c r="AC136" s="273"/>
      <c r="AD136" s="176"/>
      <c r="AE136" s="258"/>
      <c r="AF136" s="176"/>
      <c r="AG136" s="176"/>
      <c r="AH136" s="176"/>
      <c r="AI136" s="176"/>
      <c r="AJ136" s="176"/>
      <c r="AK136" s="176"/>
      <c r="AL136" s="176"/>
      <c r="AM136" s="176"/>
      <c r="AN136" s="225" t="str">
        <f t="shared" si="11"/>
        <v>정상압수두증과 만성경막하혈종에 대한 설명</v>
      </c>
      <c r="AO136" s="165" t="s">
        <v>1408</v>
      </c>
      <c r="AP136" s="165" t="s">
        <v>1413</v>
      </c>
      <c r="AQ136" s="165" t="s">
        <v>1414</v>
      </c>
      <c r="AR136" s="176"/>
    </row>
    <row r="137" ht="42.75" customHeight="1">
      <c r="A137" s="176"/>
      <c r="B137" s="172">
        <f t="shared" si="6"/>
        <v>130</v>
      </c>
      <c r="C137" s="172" t="s">
        <v>16</v>
      </c>
      <c r="D137" s="249" t="s">
        <v>11</v>
      </c>
      <c r="E137" s="166" t="s">
        <v>13</v>
      </c>
      <c r="F137" s="165" t="s">
        <v>158</v>
      </c>
      <c r="G137" s="166" t="s">
        <v>1415</v>
      </c>
      <c r="H137" s="167" t="s">
        <v>1416</v>
      </c>
      <c r="I137" s="168" t="s">
        <v>1410</v>
      </c>
      <c r="J137" s="169" t="s">
        <v>162</v>
      </c>
      <c r="K137" s="176"/>
      <c r="L137" s="166"/>
      <c r="M137" s="166" t="s">
        <v>1417</v>
      </c>
      <c r="N137" s="256">
        <f t="shared" si="7"/>
        <v>338</v>
      </c>
      <c r="O137" s="166" t="s">
        <v>1418</v>
      </c>
      <c r="P137" s="172">
        <f t="shared" si="8"/>
        <v>29</v>
      </c>
      <c r="Q137" s="176"/>
      <c r="R137" s="176"/>
      <c r="S137" s="249">
        <f t="shared" si="9"/>
        <v>0</v>
      </c>
      <c r="T137" s="273"/>
      <c r="U137" s="258"/>
      <c r="V137" s="258"/>
      <c r="W137" s="258" t="s">
        <v>1419</v>
      </c>
      <c r="X137" s="249" t="s">
        <v>68</v>
      </c>
      <c r="Y137" s="249" t="s">
        <v>69</v>
      </c>
      <c r="Z137" s="258"/>
      <c r="AA137" s="258"/>
      <c r="AB137" s="176" t="s">
        <v>1420</v>
      </c>
      <c r="AC137" s="273"/>
      <c r="AD137" s="176"/>
      <c r="AE137" s="258"/>
      <c r="AF137" s="176"/>
      <c r="AG137" s="176"/>
      <c r="AH137" s="176"/>
      <c r="AI137" s="176"/>
      <c r="AJ137" s="176"/>
      <c r="AK137" s="176"/>
      <c r="AL137" s="176"/>
      <c r="AM137" s="176"/>
      <c r="AN137" s="225" t="str">
        <f t="shared" si="11"/>
        <v>타우단백질과 알츠하이머 연관 연구</v>
      </c>
      <c r="AO137" s="165" t="s">
        <v>1415</v>
      </c>
      <c r="AP137" s="165" t="s">
        <v>1419</v>
      </c>
      <c r="AQ137" s="165" t="s">
        <v>1420</v>
      </c>
      <c r="AR137" s="176"/>
    </row>
    <row r="138" ht="41.25" customHeight="1">
      <c r="A138" s="176"/>
      <c r="B138" s="172">
        <f t="shared" si="6"/>
        <v>131</v>
      </c>
      <c r="C138" s="172" t="s">
        <v>16</v>
      </c>
      <c r="D138" s="249" t="s">
        <v>11</v>
      </c>
      <c r="E138" s="166" t="s">
        <v>13</v>
      </c>
      <c r="F138" s="165" t="s">
        <v>158</v>
      </c>
      <c r="G138" s="166" t="s">
        <v>1421</v>
      </c>
      <c r="H138" s="275" t="s">
        <v>1422</v>
      </c>
      <c r="I138" s="168" t="s">
        <v>1423</v>
      </c>
      <c r="J138" s="169" t="s">
        <v>162</v>
      </c>
      <c r="K138" s="166" t="s">
        <v>1424</v>
      </c>
      <c r="L138" s="166"/>
      <c r="M138" s="166" t="s">
        <v>1425</v>
      </c>
      <c r="N138" s="256">
        <f t="shared" si="7"/>
        <v>172</v>
      </c>
      <c r="O138" s="166" t="s">
        <v>1426</v>
      </c>
      <c r="P138" s="172">
        <f t="shared" si="8"/>
        <v>13</v>
      </c>
      <c r="Q138" s="176"/>
      <c r="R138" s="176"/>
      <c r="S138" s="249">
        <f t="shared" si="9"/>
        <v>0</v>
      </c>
      <c r="T138" s="273"/>
      <c r="U138" s="258"/>
      <c r="V138" s="258"/>
      <c r="W138" s="258" t="s">
        <v>1427</v>
      </c>
      <c r="X138" s="249" t="s">
        <v>67</v>
      </c>
      <c r="Y138" s="249" t="s">
        <v>67</v>
      </c>
      <c r="Z138" s="258"/>
      <c r="AA138" s="258"/>
      <c r="AB138" s="176" t="s">
        <v>1428</v>
      </c>
      <c r="AC138" s="273"/>
      <c r="AD138" s="176"/>
      <c r="AE138" s="258"/>
      <c r="AF138" s="176"/>
      <c r="AG138" s="176"/>
      <c r="AH138" s="176"/>
      <c r="AI138" s="176"/>
      <c r="AJ138" s="176"/>
      <c r="AK138" s="176"/>
      <c r="AL138" s="176"/>
      <c r="AM138" s="176"/>
      <c r="AN138" s="225" t="str">
        <f t="shared" si="11"/>
        <v>해골들이 춤추고 놀고 있는 장면</v>
      </c>
      <c r="AO138" s="165" t="s">
        <v>1421</v>
      </c>
      <c r="AP138" s="165" t="s">
        <v>1427</v>
      </c>
      <c r="AQ138" s="165" t="s">
        <v>1428</v>
      </c>
      <c r="AR138" s="176"/>
    </row>
    <row r="139" ht="57.0" customHeight="1">
      <c r="A139" s="176"/>
      <c r="B139" s="172">
        <f t="shared" si="6"/>
        <v>132</v>
      </c>
      <c r="C139" s="172" t="s">
        <v>16</v>
      </c>
      <c r="D139" s="249" t="s">
        <v>11</v>
      </c>
      <c r="E139" s="166" t="s">
        <v>13</v>
      </c>
      <c r="F139" s="165" t="s">
        <v>203</v>
      </c>
      <c r="G139" s="166" t="s">
        <v>1429</v>
      </c>
      <c r="H139" s="275" t="s">
        <v>1430</v>
      </c>
      <c r="I139" s="168" t="s">
        <v>1431</v>
      </c>
      <c r="J139" s="169" t="s">
        <v>162</v>
      </c>
      <c r="K139" s="176"/>
      <c r="L139" s="166"/>
      <c r="M139" s="166" t="s">
        <v>1432</v>
      </c>
      <c r="N139" s="256">
        <f t="shared" si="7"/>
        <v>284</v>
      </c>
      <c r="O139" s="166" t="s">
        <v>1433</v>
      </c>
      <c r="P139" s="172">
        <f t="shared" si="8"/>
        <v>22</v>
      </c>
      <c r="Q139" s="176"/>
      <c r="R139" s="176"/>
      <c r="S139" s="249">
        <f t="shared" si="9"/>
        <v>0</v>
      </c>
      <c r="T139" s="273"/>
      <c r="U139" s="258"/>
      <c r="V139" s="258"/>
      <c r="W139" s="258" t="s">
        <v>1434</v>
      </c>
      <c r="X139" s="249" t="s">
        <v>68</v>
      </c>
      <c r="Y139" s="249" t="s">
        <v>68</v>
      </c>
      <c r="Z139" s="258"/>
      <c r="AA139" s="258"/>
      <c r="AB139" s="176" t="s">
        <v>1435</v>
      </c>
      <c r="AC139" s="273"/>
      <c r="AD139" s="176"/>
      <c r="AE139" s="258"/>
      <c r="AF139" s="176"/>
      <c r="AG139" s="176"/>
      <c r="AH139" s="176"/>
      <c r="AI139" s="176"/>
      <c r="AJ139" s="176"/>
      <c r="AK139" s="176"/>
      <c r="AL139" s="176"/>
      <c r="AM139" s="176"/>
      <c r="AN139" s="225" t="str">
        <f t="shared" si="11"/>
        <v>아마존의 시장 진출과 실적 변화</v>
      </c>
      <c r="AO139" s="165" t="s">
        <v>1429</v>
      </c>
      <c r="AP139" s="165" t="s">
        <v>1434</v>
      </c>
      <c r="AQ139" s="165" t="s">
        <v>1435</v>
      </c>
      <c r="AR139" s="176"/>
    </row>
    <row r="140" ht="72.75" customHeight="1">
      <c r="A140" s="176"/>
      <c r="B140" s="172">
        <f t="shared" si="6"/>
        <v>133</v>
      </c>
      <c r="C140" s="172" t="s">
        <v>16</v>
      </c>
      <c r="D140" s="249" t="s">
        <v>11</v>
      </c>
      <c r="E140" s="166" t="s">
        <v>13</v>
      </c>
      <c r="F140" s="165" t="s">
        <v>1436</v>
      </c>
      <c r="G140" s="166" t="s">
        <v>1437</v>
      </c>
      <c r="H140" s="275" t="s">
        <v>1438</v>
      </c>
      <c r="I140" s="168" t="s">
        <v>1439</v>
      </c>
      <c r="J140" s="169" t="s">
        <v>162</v>
      </c>
      <c r="K140" s="176"/>
      <c r="L140" s="166"/>
      <c r="M140" s="166" t="s">
        <v>1440</v>
      </c>
      <c r="N140" s="256">
        <f t="shared" si="7"/>
        <v>658</v>
      </c>
      <c r="O140" s="166" t="s">
        <v>1441</v>
      </c>
      <c r="P140" s="172">
        <f t="shared" si="8"/>
        <v>12</v>
      </c>
      <c r="Q140" s="176"/>
      <c r="R140" s="176"/>
      <c r="S140" s="249">
        <f t="shared" si="9"/>
        <v>0</v>
      </c>
      <c r="T140" s="273"/>
      <c r="U140" s="258"/>
      <c r="V140" s="258"/>
      <c r="W140" s="258" t="s">
        <v>1442</v>
      </c>
      <c r="X140" s="249" t="s">
        <v>69</v>
      </c>
      <c r="Y140" s="249" t="s">
        <v>69</v>
      </c>
      <c r="Z140" s="258"/>
      <c r="AA140" s="274" t="s">
        <v>431</v>
      </c>
      <c r="AB140" s="176" t="s">
        <v>1443</v>
      </c>
      <c r="AC140" s="273"/>
      <c r="AD140" s="176"/>
      <c r="AE140" s="258"/>
      <c r="AF140" s="176"/>
      <c r="AG140" s="176"/>
      <c r="AH140" s="176"/>
      <c r="AI140" s="176"/>
      <c r="AJ140" s="176"/>
      <c r="AK140" s="176"/>
      <c r="AL140" s="176"/>
      <c r="AM140" s="176"/>
      <c r="AN140" s="225" t="str">
        <f t="shared" si="11"/>
        <v>아스피린의 개발 이력</v>
      </c>
      <c r="AO140" s="165" t="s">
        <v>1437</v>
      </c>
      <c r="AP140" s="165" t="s">
        <v>1442</v>
      </c>
      <c r="AQ140" s="165" t="s">
        <v>1443</v>
      </c>
      <c r="AR140" s="176"/>
    </row>
    <row r="141" ht="57.75" customHeight="1">
      <c r="A141" s="176"/>
      <c r="B141" s="172">
        <f t="shared" si="6"/>
        <v>134</v>
      </c>
      <c r="C141" s="172" t="s">
        <v>16</v>
      </c>
      <c r="D141" s="249" t="s">
        <v>11</v>
      </c>
      <c r="E141" s="166" t="s">
        <v>13</v>
      </c>
      <c r="F141" s="165" t="s">
        <v>158</v>
      </c>
      <c r="G141" s="166" t="s">
        <v>1444</v>
      </c>
      <c r="H141" s="275" t="s">
        <v>1445</v>
      </c>
      <c r="I141" s="168" t="s">
        <v>1439</v>
      </c>
      <c r="J141" s="169" t="s">
        <v>162</v>
      </c>
      <c r="K141" s="176"/>
      <c r="L141" s="166"/>
      <c r="M141" s="166" t="s">
        <v>1446</v>
      </c>
      <c r="N141" s="256">
        <f t="shared" si="7"/>
        <v>370</v>
      </c>
      <c r="O141" s="166" t="s">
        <v>1447</v>
      </c>
      <c r="P141" s="172">
        <f t="shared" si="8"/>
        <v>21</v>
      </c>
      <c r="Q141" s="176"/>
      <c r="R141" s="176"/>
      <c r="S141" s="249">
        <f t="shared" si="9"/>
        <v>0</v>
      </c>
      <c r="T141" s="273"/>
      <c r="U141" s="258"/>
      <c r="V141" s="258"/>
      <c r="W141" s="258" t="e">
        <v>#N/A</v>
      </c>
      <c r="X141" s="249"/>
      <c r="Y141" s="249"/>
      <c r="Z141" s="258"/>
      <c r="AA141" s="258"/>
      <c r="AB141" s="176" t="s">
        <v>1448</v>
      </c>
      <c r="AC141" s="273"/>
      <c r="AD141" s="176"/>
      <c r="AE141" s="258"/>
      <c r="AF141" s="176"/>
      <c r="AG141" s="176"/>
      <c r="AH141" s="176"/>
      <c r="AI141" s="176"/>
      <c r="AJ141" s="176"/>
      <c r="AK141" s="176"/>
      <c r="AL141" s="176"/>
      <c r="AM141" s="176"/>
      <c r="AN141" s="225" t="str">
        <f t="shared" si="11"/>
        <v>#N/A</v>
      </c>
      <c r="AO141" s="273"/>
      <c r="AP141" s="165" t="s">
        <v>1449</v>
      </c>
      <c r="AQ141" s="165" t="s">
        <v>1448</v>
      </c>
      <c r="AR141" s="176"/>
    </row>
    <row r="142" ht="68.25" customHeight="1">
      <c r="A142" s="176"/>
      <c r="B142" s="172">
        <f t="shared" si="6"/>
        <v>135</v>
      </c>
      <c r="C142" s="172" t="s">
        <v>16</v>
      </c>
      <c r="D142" s="249" t="s">
        <v>11</v>
      </c>
      <c r="E142" s="166" t="s">
        <v>13</v>
      </c>
      <c r="F142" s="165" t="s">
        <v>158</v>
      </c>
      <c r="G142" s="166" t="s">
        <v>1450</v>
      </c>
      <c r="H142" s="167" t="s">
        <v>1451</v>
      </c>
      <c r="I142" s="168" t="s">
        <v>1439</v>
      </c>
      <c r="J142" s="169" t="s">
        <v>162</v>
      </c>
      <c r="K142" s="176"/>
      <c r="L142" s="166"/>
      <c r="M142" s="166" t="s">
        <v>1452</v>
      </c>
      <c r="N142" s="256">
        <f t="shared" si="7"/>
        <v>271</v>
      </c>
      <c r="O142" s="166" t="s">
        <v>1453</v>
      </c>
      <c r="P142" s="172">
        <f t="shared" si="8"/>
        <v>26</v>
      </c>
      <c r="Q142" s="176"/>
      <c r="R142" s="176"/>
      <c r="S142" s="249">
        <f t="shared" si="9"/>
        <v>0</v>
      </c>
      <c r="T142" s="273"/>
      <c r="U142" s="258"/>
      <c r="V142" s="258"/>
      <c r="W142" s="258" t="s">
        <v>1454</v>
      </c>
      <c r="X142" s="249" t="s">
        <v>69</v>
      </c>
      <c r="Y142" s="249" t="s">
        <v>68</v>
      </c>
      <c r="Z142" s="258"/>
      <c r="AA142" s="258"/>
      <c r="AB142" s="176" t="s">
        <v>1455</v>
      </c>
      <c r="AC142" s="273"/>
      <c r="AD142" s="176"/>
      <c r="AE142" s="258"/>
      <c r="AF142" s="176"/>
      <c r="AG142" s="176"/>
      <c r="AH142" s="176"/>
      <c r="AI142" s="176"/>
      <c r="AJ142" s="176"/>
      <c r="AK142" s="176"/>
      <c r="AL142" s="176"/>
      <c r="AM142" s="176"/>
      <c r="AN142" s="225" t="str">
        <f t="shared" si="11"/>
        <v>암세포 증식 관련 혈관 생성</v>
      </c>
      <c r="AO142" s="165" t="s">
        <v>1450</v>
      </c>
      <c r="AP142" s="165" t="s">
        <v>1454</v>
      </c>
      <c r="AQ142" s="165" t="s">
        <v>1455</v>
      </c>
      <c r="AR142" s="176"/>
    </row>
    <row r="143">
      <c r="A143" s="176"/>
      <c r="B143" s="172">
        <f t="shared" si="6"/>
        <v>136</v>
      </c>
      <c r="C143" s="172" t="s">
        <v>16</v>
      </c>
      <c r="D143" s="249" t="s">
        <v>11</v>
      </c>
      <c r="E143" s="166" t="s">
        <v>13</v>
      </c>
      <c r="F143" s="165" t="s">
        <v>158</v>
      </c>
      <c r="G143" s="166" t="s">
        <v>1456</v>
      </c>
      <c r="H143" s="275" t="s">
        <v>1457</v>
      </c>
      <c r="I143" s="168" t="s">
        <v>1458</v>
      </c>
      <c r="J143" s="169" t="s">
        <v>162</v>
      </c>
      <c r="K143" s="176"/>
      <c r="L143" s="166"/>
      <c r="M143" s="166" t="s">
        <v>1459</v>
      </c>
      <c r="N143" s="256">
        <f t="shared" si="7"/>
        <v>138</v>
      </c>
      <c r="O143" s="166" t="s">
        <v>1460</v>
      </c>
      <c r="P143" s="172">
        <f t="shared" si="8"/>
        <v>11</v>
      </c>
      <c r="Q143" s="176"/>
      <c r="R143" s="176"/>
      <c r="S143" s="249">
        <f t="shared" si="9"/>
        <v>0</v>
      </c>
      <c r="T143" s="273"/>
      <c r="U143" s="258"/>
      <c r="V143" s="258"/>
      <c r="W143" s="258" t="s">
        <v>1461</v>
      </c>
      <c r="X143" s="249" t="s">
        <v>69</v>
      </c>
      <c r="Y143" s="249" t="s">
        <v>69</v>
      </c>
      <c r="Z143" s="258"/>
      <c r="AA143" s="258"/>
      <c r="AB143" s="176" t="s">
        <v>1462</v>
      </c>
      <c r="AC143" s="273"/>
      <c r="AD143" s="176"/>
      <c r="AE143" s="258"/>
      <c r="AF143" s="176"/>
      <c r="AG143" s="176"/>
      <c r="AH143" s="176"/>
      <c r="AI143" s="176"/>
      <c r="AJ143" s="176"/>
      <c r="AK143" s="176"/>
      <c r="AL143" s="176"/>
      <c r="AM143" s="176"/>
      <c r="AN143" s="225" t="str">
        <f t="shared" si="11"/>
        <v>전지와 연료전지 차이점</v>
      </c>
      <c r="AO143" s="165" t="s">
        <v>1456</v>
      </c>
      <c r="AP143" s="165" t="s">
        <v>1461</v>
      </c>
      <c r="AQ143" s="165" t="s">
        <v>1462</v>
      </c>
      <c r="AR143" s="176"/>
    </row>
    <row r="144">
      <c r="A144" s="176"/>
      <c r="B144" s="172">
        <f t="shared" si="6"/>
        <v>137</v>
      </c>
      <c r="C144" s="172" t="s">
        <v>16</v>
      </c>
      <c r="D144" s="249" t="s">
        <v>11</v>
      </c>
      <c r="E144" s="166" t="s">
        <v>13</v>
      </c>
      <c r="F144" s="165" t="s">
        <v>158</v>
      </c>
      <c r="G144" s="166" t="s">
        <v>1463</v>
      </c>
      <c r="H144" s="275" t="s">
        <v>1464</v>
      </c>
      <c r="I144" s="168" t="s">
        <v>1458</v>
      </c>
      <c r="J144" s="169" t="s">
        <v>162</v>
      </c>
      <c r="K144" s="176"/>
      <c r="L144" s="166"/>
      <c r="M144" s="166" t="s">
        <v>1465</v>
      </c>
      <c r="N144" s="256">
        <f t="shared" si="7"/>
        <v>130</v>
      </c>
      <c r="O144" s="166" t="s">
        <v>1466</v>
      </c>
      <c r="P144" s="172">
        <f t="shared" si="8"/>
        <v>13</v>
      </c>
      <c r="Q144" s="176"/>
      <c r="R144" s="176"/>
      <c r="S144" s="249">
        <f t="shared" si="9"/>
        <v>0</v>
      </c>
      <c r="T144" s="273"/>
      <c r="U144" s="258"/>
      <c r="V144" s="258"/>
      <c r="W144" s="258" t="s">
        <v>1467</v>
      </c>
      <c r="X144" s="249" t="s">
        <v>68</v>
      </c>
      <c r="Y144" s="249" t="s">
        <v>68</v>
      </c>
      <c r="Z144" s="258"/>
      <c r="AA144" s="258"/>
      <c r="AB144" s="176" t="s">
        <v>1468</v>
      </c>
      <c r="AC144" s="273"/>
      <c r="AD144" s="176"/>
      <c r="AE144" s="258"/>
      <c r="AF144" s="176"/>
      <c r="AG144" s="176"/>
      <c r="AH144" s="176"/>
      <c r="AI144" s="176"/>
      <c r="AJ144" s="176"/>
      <c r="AK144" s="176"/>
      <c r="AL144" s="176"/>
      <c r="AM144" s="176"/>
      <c r="AN144" s="225" t="str">
        <f t="shared" si="11"/>
        <v>수소저장합금의 흡수능력</v>
      </c>
      <c r="AO144" s="165" t="s">
        <v>1463</v>
      </c>
      <c r="AP144" s="165" t="s">
        <v>1467</v>
      </c>
      <c r="AQ144" s="165" t="s">
        <v>1468</v>
      </c>
      <c r="AR144" s="176"/>
    </row>
    <row r="145" ht="98.25" customHeight="1">
      <c r="A145" s="176"/>
      <c r="B145" s="172">
        <f t="shared" si="6"/>
        <v>138</v>
      </c>
      <c r="C145" s="172" t="s">
        <v>16</v>
      </c>
      <c r="D145" s="249" t="s">
        <v>11</v>
      </c>
      <c r="E145" s="166" t="s">
        <v>13</v>
      </c>
      <c r="F145" s="165" t="s">
        <v>158</v>
      </c>
      <c r="G145" s="166" t="s">
        <v>1469</v>
      </c>
      <c r="H145" s="167" t="s">
        <v>1470</v>
      </c>
      <c r="I145" s="168" t="s">
        <v>1458</v>
      </c>
      <c r="J145" s="169" t="s">
        <v>162</v>
      </c>
      <c r="K145" s="176"/>
      <c r="L145" s="166"/>
      <c r="M145" s="166" t="s">
        <v>1471</v>
      </c>
      <c r="N145" s="256">
        <f t="shared" si="7"/>
        <v>276</v>
      </c>
      <c r="O145" s="166" t="s">
        <v>1472</v>
      </c>
      <c r="P145" s="172">
        <f t="shared" si="8"/>
        <v>17</v>
      </c>
      <c r="Q145" s="176"/>
      <c r="R145" s="176"/>
      <c r="S145" s="249">
        <f t="shared" si="9"/>
        <v>0</v>
      </c>
      <c r="T145" s="273"/>
      <c r="U145" s="258"/>
      <c r="V145" s="258"/>
      <c r="W145" s="258" t="s">
        <v>1473</v>
      </c>
      <c r="X145" s="249" t="s">
        <v>69</v>
      </c>
      <c r="Y145" s="249" t="s">
        <v>69</v>
      </c>
      <c r="Z145" s="258"/>
      <c r="AA145" s="258"/>
      <c r="AB145" s="176" t="s">
        <v>1474</v>
      </c>
      <c r="AC145" s="273"/>
      <c r="AD145" s="176"/>
      <c r="AE145" s="258"/>
      <c r="AF145" s="176"/>
      <c r="AG145" s="176"/>
      <c r="AH145" s="176"/>
      <c r="AI145" s="176"/>
      <c r="AJ145" s="176"/>
      <c r="AK145" s="176"/>
      <c r="AL145" s="176"/>
      <c r="AM145" s="176"/>
      <c r="AN145" s="225" t="str">
        <f t="shared" si="11"/>
        <v>리튬염과 그 특성</v>
      </c>
      <c r="AO145" s="165" t="s">
        <v>1469</v>
      </c>
      <c r="AP145" s="165" t="s">
        <v>1473</v>
      </c>
      <c r="AQ145" s="165" t="s">
        <v>1474</v>
      </c>
      <c r="AR145" s="176"/>
    </row>
    <row r="146">
      <c r="A146" s="176"/>
      <c r="B146" s="172">
        <f t="shared" si="6"/>
        <v>139</v>
      </c>
      <c r="C146" s="172" t="s">
        <v>16</v>
      </c>
      <c r="D146" s="249" t="s">
        <v>11</v>
      </c>
      <c r="E146" s="166" t="s">
        <v>13</v>
      </c>
      <c r="F146" s="165" t="s">
        <v>158</v>
      </c>
      <c r="G146" s="166" t="s">
        <v>1475</v>
      </c>
      <c r="H146" s="275" t="s">
        <v>1476</v>
      </c>
      <c r="I146" s="168" t="s">
        <v>1477</v>
      </c>
      <c r="J146" s="169" t="s">
        <v>162</v>
      </c>
      <c r="K146" s="176"/>
      <c r="L146" s="166"/>
      <c r="M146" s="166" t="s">
        <v>1478</v>
      </c>
      <c r="N146" s="256">
        <f t="shared" si="7"/>
        <v>51</v>
      </c>
      <c r="O146" s="166" t="s">
        <v>1479</v>
      </c>
      <c r="P146" s="172">
        <f t="shared" si="8"/>
        <v>44</v>
      </c>
      <c r="Q146" s="176"/>
      <c r="R146" s="176"/>
      <c r="S146" s="249">
        <f t="shared" si="9"/>
        <v>0</v>
      </c>
      <c r="T146" s="273"/>
      <c r="U146" s="258"/>
      <c r="V146" s="258"/>
      <c r="W146" s="258" t="s">
        <v>1480</v>
      </c>
      <c r="X146" s="249" t="s">
        <v>68</v>
      </c>
      <c r="Y146" s="249" t="s">
        <v>68</v>
      </c>
      <c r="Z146" s="258"/>
      <c r="AA146" s="258"/>
      <c r="AB146" s="176" t="s">
        <v>1481</v>
      </c>
      <c r="AC146" s="273"/>
      <c r="AD146" s="176"/>
      <c r="AE146" s="258"/>
      <c r="AF146" s="176"/>
      <c r="AG146" s="176"/>
      <c r="AH146" s="176"/>
      <c r="AI146" s="176"/>
      <c r="AJ146" s="176"/>
      <c r="AK146" s="176"/>
      <c r="AL146" s="176"/>
      <c r="AM146" s="176"/>
      <c r="AN146" s="225" t="str">
        <f t="shared" si="11"/>
        <v>아이 맞춤형 휴지심 벽 부착</v>
      </c>
      <c r="AO146" s="165" t="s">
        <v>1475</v>
      </c>
      <c r="AP146" s="165" t="s">
        <v>1480</v>
      </c>
      <c r="AQ146" s="165" t="s">
        <v>1481</v>
      </c>
      <c r="AR146" s="176"/>
    </row>
    <row r="147">
      <c r="A147" s="176"/>
      <c r="B147" s="172">
        <f t="shared" si="6"/>
        <v>140</v>
      </c>
      <c r="C147" s="172" t="s">
        <v>16</v>
      </c>
      <c r="D147" s="249" t="s">
        <v>11</v>
      </c>
      <c r="E147" s="166" t="s">
        <v>13</v>
      </c>
      <c r="F147" s="165" t="s">
        <v>158</v>
      </c>
      <c r="G147" s="166" t="s">
        <v>1482</v>
      </c>
      <c r="H147" s="167" t="s">
        <v>1483</v>
      </c>
      <c r="I147" s="168" t="s">
        <v>1484</v>
      </c>
      <c r="J147" s="169" t="s">
        <v>162</v>
      </c>
      <c r="K147" s="176"/>
      <c r="L147" s="166"/>
      <c r="M147" s="166" t="s">
        <v>1485</v>
      </c>
      <c r="N147" s="256">
        <f t="shared" si="7"/>
        <v>113</v>
      </c>
      <c r="O147" s="166" t="s">
        <v>1484</v>
      </c>
      <c r="P147" s="172">
        <f t="shared" si="8"/>
        <v>40</v>
      </c>
      <c r="Q147" s="176"/>
      <c r="R147" s="176"/>
      <c r="S147" s="249">
        <f t="shared" si="9"/>
        <v>0</v>
      </c>
      <c r="T147" s="273"/>
      <c r="U147" s="258"/>
      <c r="V147" s="258"/>
      <c r="W147" s="258" t="s">
        <v>1486</v>
      </c>
      <c r="X147" s="249" t="s">
        <v>69</v>
      </c>
      <c r="Y147" s="249" t="s">
        <v>68</v>
      </c>
      <c r="Z147" s="258"/>
      <c r="AA147" s="258"/>
      <c r="AB147" s="176" t="s">
        <v>1487</v>
      </c>
      <c r="AC147" s="273"/>
      <c r="AD147" s="176"/>
      <c r="AE147" s="258"/>
      <c r="AF147" s="176"/>
      <c r="AG147" s="176"/>
      <c r="AH147" s="176"/>
      <c r="AI147" s="176"/>
      <c r="AJ147" s="176"/>
      <c r="AK147" s="176"/>
      <c r="AL147" s="176"/>
      <c r="AM147" s="176"/>
      <c r="AN147" s="225" t="str">
        <f t="shared" si="11"/>
        <v>장난감 거미줄 게임</v>
      </c>
      <c r="AO147" s="165" t="s">
        <v>1482</v>
      </c>
      <c r="AP147" s="165" t="s">
        <v>1486</v>
      </c>
      <c r="AQ147" s="165" t="s">
        <v>1487</v>
      </c>
      <c r="AR147" s="176"/>
    </row>
    <row r="148" ht="87.75" customHeight="1">
      <c r="A148" s="176"/>
      <c r="B148" s="172">
        <f t="shared" si="6"/>
        <v>141</v>
      </c>
      <c r="C148" s="172" t="s">
        <v>16</v>
      </c>
      <c r="D148" s="249" t="s">
        <v>11</v>
      </c>
      <c r="E148" s="166" t="s">
        <v>13</v>
      </c>
      <c r="F148" s="165" t="s">
        <v>158</v>
      </c>
      <c r="G148" s="166" t="s">
        <v>1488</v>
      </c>
      <c r="H148" s="275" t="s">
        <v>1489</v>
      </c>
      <c r="I148" s="168" t="s">
        <v>1490</v>
      </c>
      <c r="J148" s="169" t="s">
        <v>162</v>
      </c>
      <c r="K148" s="176"/>
      <c r="L148" s="166"/>
      <c r="M148" s="166" t="s">
        <v>1491</v>
      </c>
      <c r="N148" s="256">
        <f t="shared" si="7"/>
        <v>210</v>
      </c>
      <c r="O148" s="166" t="s">
        <v>1492</v>
      </c>
      <c r="P148" s="172">
        <f t="shared" si="8"/>
        <v>22</v>
      </c>
      <c r="Q148" s="176"/>
      <c r="R148" s="176"/>
      <c r="S148" s="249">
        <f t="shared" si="9"/>
        <v>0</v>
      </c>
      <c r="T148" s="273"/>
      <c r="U148" s="258"/>
      <c r="V148" s="258"/>
      <c r="W148" s="258" t="s">
        <v>1493</v>
      </c>
      <c r="X148" s="249" t="s">
        <v>69</v>
      </c>
      <c r="Y148" s="249" t="s">
        <v>68</v>
      </c>
      <c r="Z148" s="258"/>
      <c r="AA148" s="258"/>
      <c r="AB148" s="176" t="s">
        <v>1494</v>
      </c>
      <c r="AC148" s="273"/>
      <c r="AD148" s="176"/>
      <c r="AE148" s="258"/>
      <c r="AF148" s="176"/>
      <c r="AG148" s="176"/>
      <c r="AH148" s="176"/>
      <c r="AI148" s="176"/>
      <c r="AJ148" s="176"/>
      <c r="AK148" s="176"/>
      <c r="AL148" s="176"/>
      <c r="AM148" s="176"/>
      <c r="AN148" s="225" t="str">
        <f t="shared" si="11"/>
        <v>유리 제조 과정</v>
      </c>
      <c r="AO148" s="165" t="s">
        <v>1488</v>
      </c>
      <c r="AP148" s="165" t="s">
        <v>1493</v>
      </c>
      <c r="AQ148" s="165" t="s">
        <v>1494</v>
      </c>
      <c r="AR148" s="176"/>
    </row>
    <row r="149" ht="105.75" customHeight="1">
      <c r="A149" s="176"/>
      <c r="B149" s="172">
        <f t="shared" si="6"/>
        <v>142</v>
      </c>
      <c r="C149" s="172" t="s">
        <v>16</v>
      </c>
      <c r="D149" s="249" t="s">
        <v>11</v>
      </c>
      <c r="E149" s="166" t="s">
        <v>13</v>
      </c>
      <c r="F149" s="165" t="s">
        <v>158</v>
      </c>
      <c r="G149" s="166" t="s">
        <v>1495</v>
      </c>
      <c r="H149" s="275" t="s">
        <v>1496</v>
      </c>
      <c r="I149" s="276" t="s">
        <v>1497</v>
      </c>
      <c r="J149" s="169" t="s">
        <v>162</v>
      </c>
      <c r="K149" s="176"/>
      <c r="L149" s="166"/>
      <c r="M149" s="166" t="s">
        <v>1498</v>
      </c>
      <c r="N149" s="256">
        <f t="shared" si="7"/>
        <v>395</v>
      </c>
      <c r="O149" s="166" t="s">
        <v>1499</v>
      </c>
      <c r="P149" s="172">
        <f t="shared" si="8"/>
        <v>5</v>
      </c>
      <c r="Q149" s="176"/>
      <c r="R149" s="176"/>
      <c r="S149" s="249">
        <f t="shared" si="9"/>
        <v>0</v>
      </c>
      <c r="T149" s="273"/>
      <c r="U149" s="258"/>
      <c r="V149" s="258"/>
      <c r="W149" s="258" t="s">
        <v>1500</v>
      </c>
      <c r="X149" s="249" t="s">
        <v>67</v>
      </c>
      <c r="Y149" s="249" t="s">
        <v>67</v>
      </c>
      <c r="Z149" s="258"/>
      <c r="AA149" s="258"/>
      <c r="AB149" s="176" t="s">
        <v>1501</v>
      </c>
      <c r="AC149" s="273"/>
      <c r="AD149" s="176"/>
      <c r="AE149" s="258"/>
      <c r="AF149" s="176"/>
      <c r="AG149" s="176"/>
      <c r="AH149" s="176"/>
      <c r="AI149" s="176"/>
      <c r="AJ149" s="176"/>
      <c r="AK149" s="176"/>
      <c r="AL149" s="176"/>
      <c r="AM149" s="176"/>
      <c r="AN149" s="225" t="str">
        <f t="shared" si="11"/>
        <v>인간 뇌의 뉴런 구조 이미지</v>
      </c>
      <c r="AO149" s="165" t="s">
        <v>1495</v>
      </c>
      <c r="AP149" s="165" t="s">
        <v>1500</v>
      </c>
      <c r="AQ149" s="165" t="s">
        <v>1501</v>
      </c>
      <c r="AR149" s="176"/>
    </row>
    <row r="150">
      <c r="A150" s="176"/>
      <c r="B150" s="172">
        <f t="shared" si="6"/>
        <v>143</v>
      </c>
      <c r="C150" s="172" t="s">
        <v>16</v>
      </c>
      <c r="D150" s="249" t="s">
        <v>11</v>
      </c>
      <c r="E150" s="166" t="s">
        <v>13</v>
      </c>
      <c r="F150" s="165" t="s">
        <v>158</v>
      </c>
      <c r="G150" s="166" t="s">
        <v>1502</v>
      </c>
      <c r="H150" s="275" t="s">
        <v>1503</v>
      </c>
      <c r="I150" s="168" t="s">
        <v>256</v>
      </c>
      <c r="J150" s="169" t="s">
        <v>162</v>
      </c>
      <c r="K150" s="176"/>
      <c r="L150" s="166"/>
      <c r="M150" s="166" t="s">
        <v>1504</v>
      </c>
      <c r="N150" s="256">
        <f t="shared" si="7"/>
        <v>275</v>
      </c>
      <c r="O150" s="166" t="s">
        <v>1505</v>
      </c>
      <c r="P150" s="172">
        <f t="shared" si="8"/>
        <v>10</v>
      </c>
      <c r="Q150" s="176"/>
      <c r="R150" s="176"/>
      <c r="S150" s="249">
        <f t="shared" si="9"/>
        <v>0</v>
      </c>
      <c r="T150" s="273"/>
      <c r="U150" s="258"/>
      <c r="V150" s="258"/>
      <c r="W150" s="258" t="s">
        <v>1506</v>
      </c>
      <c r="X150" s="249" t="s">
        <v>67</v>
      </c>
      <c r="Y150" s="249" t="s">
        <v>67</v>
      </c>
      <c r="Z150" s="258"/>
      <c r="AA150" s="258"/>
      <c r="AB150" s="176" t="s">
        <v>1507</v>
      </c>
      <c r="AC150" s="273"/>
      <c r="AD150" s="176"/>
      <c r="AE150" s="258"/>
      <c r="AF150" s="176"/>
      <c r="AG150" s="176"/>
      <c r="AH150" s="176"/>
      <c r="AI150" s="176"/>
      <c r="AJ150" s="176"/>
      <c r="AK150" s="176"/>
      <c r="AL150" s="176"/>
      <c r="AM150" s="176"/>
      <c r="AN150" s="225" t="str">
        <f t="shared" si="11"/>
        <v> "위암 진행 단계 판별 방법"</v>
      </c>
      <c r="AO150" s="165" t="s">
        <v>1502</v>
      </c>
      <c r="AP150" s="165" t="s">
        <v>1506</v>
      </c>
      <c r="AQ150" s="165" t="s">
        <v>1507</v>
      </c>
      <c r="AR150" s="176"/>
    </row>
    <row r="151">
      <c r="A151" s="176"/>
      <c r="B151" s="172">
        <f t="shared" si="6"/>
        <v>144</v>
      </c>
      <c r="C151" s="172" t="s">
        <v>16</v>
      </c>
      <c r="D151" s="249" t="s">
        <v>11</v>
      </c>
      <c r="E151" s="166" t="s">
        <v>13</v>
      </c>
      <c r="F151" s="165" t="s">
        <v>158</v>
      </c>
      <c r="G151" s="166" t="s">
        <v>1508</v>
      </c>
      <c r="H151" s="275" t="s">
        <v>1509</v>
      </c>
      <c r="I151" s="168" t="s">
        <v>256</v>
      </c>
      <c r="J151" s="169" t="s">
        <v>162</v>
      </c>
      <c r="K151" s="176"/>
      <c r="L151" s="166"/>
      <c r="M151" s="166" t="s">
        <v>1510</v>
      </c>
      <c r="N151" s="256">
        <f t="shared" si="7"/>
        <v>219</v>
      </c>
      <c r="O151" s="166" t="s">
        <v>1511</v>
      </c>
      <c r="P151" s="172">
        <f t="shared" si="8"/>
        <v>23</v>
      </c>
      <c r="Q151" s="176"/>
      <c r="R151" s="176"/>
      <c r="S151" s="249">
        <f t="shared" si="9"/>
        <v>0</v>
      </c>
      <c r="T151" s="273"/>
      <c r="U151" s="258"/>
      <c r="V151" s="258"/>
      <c r="W151" s="258" t="s">
        <v>1512</v>
      </c>
      <c r="X151" s="249" t="s">
        <v>67</v>
      </c>
      <c r="Y151" s="249" t="s">
        <v>67</v>
      </c>
      <c r="Z151" s="258"/>
      <c r="AA151" s="258"/>
      <c r="AB151" s="176" t="s">
        <v>1513</v>
      </c>
      <c r="AC151" s="273"/>
      <c r="AD151" s="176"/>
      <c r="AE151" s="258"/>
      <c r="AF151" s="176"/>
      <c r="AG151" s="176"/>
      <c r="AH151" s="176"/>
      <c r="AI151" s="176"/>
      <c r="AJ151" s="176"/>
      <c r="AK151" s="176"/>
      <c r="AL151" s="176"/>
      <c r="AM151" s="176"/>
      <c r="AN151" s="225" t="str">
        <f t="shared" si="11"/>
        <v>위 절제 후 연결 방법</v>
      </c>
      <c r="AO151" s="165" t="s">
        <v>1508</v>
      </c>
      <c r="AP151" s="165" t="s">
        <v>1512</v>
      </c>
      <c r="AQ151" s="165" t="s">
        <v>1513</v>
      </c>
      <c r="AR151" s="176"/>
    </row>
    <row r="152">
      <c r="A152" s="176"/>
      <c r="B152" s="172">
        <f t="shared" si="6"/>
        <v>145</v>
      </c>
      <c r="C152" s="172" t="s">
        <v>16</v>
      </c>
      <c r="D152" s="249" t="s">
        <v>11</v>
      </c>
      <c r="E152" s="166" t="s">
        <v>13</v>
      </c>
      <c r="F152" s="165" t="s">
        <v>195</v>
      </c>
      <c r="G152" s="166" t="s">
        <v>1514</v>
      </c>
      <c r="H152" s="167" t="s">
        <v>1515</v>
      </c>
      <c r="I152" s="168" t="s">
        <v>1516</v>
      </c>
      <c r="J152" s="169" t="s">
        <v>162</v>
      </c>
      <c r="K152" s="176"/>
      <c r="L152" s="166"/>
      <c r="M152" s="166" t="s">
        <v>1517</v>
      </c>
      <c r="N152" s="256">
        <f t="shared" si="7"/>
        <v>123</v>
      </c>
      <c r="O152" s="166" t="s">
        <v>1518</v>
      </c>
      <c r="P152" s="172">
        <f t="shared" si="8"/>
        <v>16</v>
      </c>
      <c r="Q152" s="176"/>
      <c r="R152" s="176"/>
      <c r="S152" s="249">
        <f t="shared" si="9"/>
        <v>0</v>
      </c>
      <c r="T152" s="273"/>
      <c r="U152" s="258"/>
      <c r="V152" s="258"/>
      <c r="W152" s="258" t="s">
        <v>1519</v>
      </c>
      <c r="X152" s="249" t="s">
        <v>69</v>
      </c>
      <c r="Y152" s="249" t="s">
        <v>69</v>
      </c>
      <c r="Z152" s="258"/>
      <c r="AA152" s="258"/>
      <c r="AB152" s="176" t="s">
        <v>1520</v>
      </c>
      <c r="AC152" s="273"/>
      <c r="AD152" s="176"/>
      <c r="AE152" s="258"/>
      <c r="AF152" s="176"/>
      <c r="AG152" s="176"/>
      <c r="AH152" s="176"/>
      <c r="AI152" s="176"/>
      <c r="AJ152" s="176"/>
      <c r="AK152" s="176"/>
      <c r="AL152" s="176"/>
      <c r="AM152" s="176"/>
      <c r="AN152" s="225" t="str">
        <f t="shared" si="11"/>
        <v>반도체 칩의 가치 부여 과정</v>
      </c>
      <c r="AO152" s="165" t="s">
        <v>1514</v>
      </c>
      <c r="AP152" s="165" t="s">
        <v>1519</v>
      </c>
      <c r="AQ152" s="165" t="s">
        <v>1520</v>
      </c>
      <c r="AR152" s="176"/>
    </row>
    <row r="153">
      <c r="A153" s="176"/>
      <c r="B153" s="172">
        <f t="shared" si="6"/>
        <v>146</v>
      </c>
      <c r="C153" s="172" t="s">
        <v>16</v>
      </c>
      <c r="D153" s="249" t="s">
        <v>11</v>
      </c>
      <c r="E153" s="166" t="s">
        <v>13</v>
      </c>
      <c r="F153" s="165" t="s">
        <v>195</v>
      </c>
      <c r="G153" s="166" t="s">
        <v>1521</v>
      </c>
      <c r="H153" s="167" t="s">
        <v>1522</v>
      </c>
      <c r="I153" s="168" t="s">
        <v>198</v>
      </c>
      <c r="J153" s="169" t="s">
        <v>162</v>
      </c>
      <c r="K153" s="176"/>
      <c r="L153" s="166"/>
      <c r="M153" s="166" t="s">
        <v>1523</v>
      </c>
      <c r="N153" s="256">
        <f t="shared" si="7"/>
        <v>186</v>
      </c>
      <c r="O153" s="166" t="s">
        <v>1524</v>
      </c>
      <c r="P153" s="172">
        <f t="shared" si="8"/>
        <v>17</v>
      </c>
      <c r="Q153" s="176"/>
      <c r="R153" s="176"/>
      <c r="S153" s="249">
        <f t="shared" si="9"/>
        <v>0</v>
      </c>
      <c r="T153" s="273"/>
      <c r="U153" s="258"/>
      <c r="V153" s="258"/>
      <c r="W153" s="258" t="s">
        <v>1525</v>
      </c>
      <c r="X153" s="249" t="s">
        <v>67</v>
      </c>
      <c r="Y153" s="249" t="s">
        <v>67</v>
      </c>
      <c r="Z153" s="258"/>
      <c r="AA153" s="258"/>
      <c r="AB153" s="176" t="s">
        <v>1526</v>
      </c>
      <c r="AC153" s="273"/>
      <c r="AD153" s="176"/>
      <c r="AE153" s="258"/>
      <c r="AF153" s="176"/>
      <c r="AG153" s="176"/>
      <c r="AH153" s="176"/>
      <c r="AI153" s="176"/>
      <c r="AJ153" s="176"/>
      <c r="AK153" s="176"/>
      <c r="AL153" s="176"/>
      <c r="AM153" s="176"/>
      <c r="AN153" s="225" t="str">
        <f t="shared" si="11"/>
        <v>ARKG ETF 주가 차트 이미지</v>
      </c>
      <c r="AO153" s="165" t="s">
        <v>1521</v>
      </c>
      <c r="AP153" s="165" t="s">
        <v>1525</v>
      </c>
      <c r="AQ153" s="165" t="s">
        <v>1526</v>
      </c>
      <c r="AR153" s="176"/>
    </row>
    <row r="154" ht="169.5" customHeight="1">
      <c r="A154" s="176"/>
      <c r="B154" s="172">
        <f t="shared" si="6"/>
        <v>147</v>
      </c>
      <c r="C154" s="172" t="s">
        <v>16</v>
      </c>
      <c r="D154" s="249" t="s">
        <v>11</v>
      </c>
      <c r="E154" s="166" t="s">
        <v>13</v>
      </c>
      <c r="F154" s="165" t="s">
        <v>195</v>
      </c>
      <c r="G154" s="166" t="s">
        <v>1527</v>
      </c>
      <c r="H154" s="275" t="s">
        <v>1528</v>
      </c>
      <c r="I154" s="168" t="s">
        <v>198</v>
      </c>
      <c r="J154" s="169" t="s">
        <v>162</v>
      </c>
      <c r="K154" s="176"/>
      <c r="L154" s="166"/>
      <c r="M154" s="166" t="s">
        <v>1529</v>
      </c>
      <c r="N154" s="256">
        <f t="shared" si="7"/>
        <v>1345</v>
      </c>
      <c r="O154" s="166" t="s">
        <v>1530</v>
      </c>
      <c r="P154" s="172">
        <f t="shared" si="8"/>
        <v>20</v>
      </c>
      <c r="Q154" s="176"/>
      <c r="R154" s="176"/>
      <c r="S154" s="249">
        <f t="shared" si="9"/>
        <v>0</v>
      </c>
      <c r="T154" s="273"/>
      <c r="U154" s="258"/>
      <c r="V154" s="258"/>
      <c r="W154" s="258" t="s">
        <v>1531</v>
      </c>
      <c r="X154" s="249" t="s">
        <v>68</v>
      </c>
      <c r="Y154" s="249" t="s">
        <v>68</v>
      </c>
      <c r="Z154" s="258"/>
      <c r="AA154" s="258"/>
      <c r="AB154" s="176" t="s">
        <v>1532</v>
      </c>
      <c r="AC154" s="273"/>
      <c r="AD154" s="176"/>
      <c r="AE154" s="258"/>
      <c r="AF154" s="176"/>
      <c r="AG154" s="176"/>
      <c r="AH154" s="176"/>
      <c r="AI154" s="176"/>
      <c r="AJ154" s="176"/>
      <c r="AK154" s="176"/>
      <c r="AL154" s="176"/>
      <c r="AM154" s="176"/>
      <c r="AN154" s="225" t="str">
        <f t="shared" si="11"/>
        <v>유전자 재조합을 이용한 인슐린 생산</v>
      </c>
      <c r="AO154" s="165" t="s">
        <v>1527</v>
      </c>
      <c r="AP154" s="165" t="s">
        <v>1531</v>
      </c>
      <c r="AQ154" s="165" t="s">
        <v>1532</v>
      </c>
      <c r="AR154" s="176"/>
    </row>
    <row r="155" ht="183.75" customHeight="1">
      <c r="A155" s="176"/>
      <c r="B155" s="172">
        <f t="shared" si="6"/>
        <v>148</v>
      </c>
      <c r="C155" s="172" t="s">
        <v>16</v>
      </c>
      <c r="D155" s="249" t="s">
        <v>11</v>
      </c>
      <c r="E155" s="166" t="s">
        <v>13</v>
      </c>
      <c r="F155" s="165" t="s">
        <v>195</v>
      </c>
      <c r="G155" s="166" t="s">
        <v>1533</v>
      </c>
      <c r="H155" s="275" t="s">
        <v>1534</v>
      </c>
      <c r="I155" s="168" t="s">
        <v>198</v>
      </c>
      <c r="J155" s="169" t="s">
        <v>162</v>
      </c>
      <c r="K155" s="176"/>
      <c r="L155" s="166"/>
      <c r="M155" s="166" t="s">
        <v>1535</v>
      </c>
      <c r="N155" s="256">
        <f t="shared" si="7"/>
        <v>1856</v>
      </c>
      <c r="O155" s="166" t="s">
        <v>1536</v>
      </c>
      <c r="P155" s="172">
        <f t="shared" si="8"/>
        <v>16</v>
      </c>
      <c r="Q155" s="176"/>
      <c r="R155" s="176"/>
      <c r="S155" s="249">
        <f t="shared" si="9"/>
        <v>0</v>
      </c>
      <c r="T155" s="273"/>
      <c r="U155" s="258"/>
      <c r="V155" s="258"/>
      <c r="W155" s="258" t="s">
        <v>1537</v>
      </c>
      <c r="X155" s="249" t="s">
        <v>69</v>
      </c>
      <c r="Y155" s="249" t="s">
        <v>69</v>
      </c>
      <c r="Z155" s="258"/>
      <c r="AA155" s="258"/>
      <c r="AB155" s="176" t="s">
        <v>1538</v>
      </c>
      <c r="AC155" s="273"/>
      <c r="AD155" s="176"/>
      <c r="AE155" s="258"/>
      <c r="AF155" s="176"/>
      <c r="AG155" s="176"/>
      <c r="AH155" s="176"/>
      <c r="AI155" s="176"/>
      <c r="AJ155" s="176"/>
      <c r="AK155" s="176"/>
      <c r="AL155" s="176"/>
      <c r="AM155" s="176"/>
      <c r="AN155" s="225" t="str">
        <f t="shared" si="11"/>
        <v>DNA의 역할 및 NGS 기술의 중요성</v>
      </c>
      <c r="AO155" s="165" t="s">
        <v>1533</v>
      </c>
      <c r="AP155" s="165" t="s">
        <v>1537</v>
      </c>
      <c r="AQ155" s="165" t="s">
        <v>1538</v>
      </c>
      <c r="AR155" s="176"/>
    </row>
    <row r="156" ht="125.25" customHeight="1">
      <c r="A156" s="166"/>
      <c r="B156" s="172">
        <f t="shared" si="6"/>
        <v>149</v>
      </c>
      <c r="C156" s="172" t="s">
        <v>16</v>
      </c>
      <c r="D156" s="249" t="s">
        <v>11</v>
      </c>
      <c r="E156" s="166" t="s">
        <v>13</v>
      </c>
      <c r="F156" s="165" t="s">
        <v>195</v>
      </c>
      <c r="G156" s="166" t="s">
        <v>196</v>
      </c>
      <c r="H156" s="275" t="s">
        <v>197</v>
      </c>
      <c r="I156" s="277" t="s">
        <v>198</v>
      </c>
      <c r="J156" s="169" t="s">
        <v>162</v>
      </c>
      <c r="K156" s="176"/>
      <c r="L156" s="278"/>
      <c r="M156" s="278" t="s">
        <v>1539</v>
      </c>
      <c r="N156" s="256">
        <f t="shared" si="7"/>
        <v>828</v>
      </c>
      <c r="O156" s="278" t="s">
        <v>1540</v>
      </c>
      <c r="P156" s="172">
        <f t="shared" si="8"/>
        <v>9</v>
      </c>
      <c r="Q156" s="176"/>
      <c r="R156" s="176"/>
      <c r="S156" s="249">
        <f t="shared" si="9"/>
        <v>0</v>
      </c>
      <c r="T156" s="273"/>
      <c r="U156" s="258"/>
      <c r="V156" s="258"/>
      <c r="W156" s="258" t="s">
        <v>1541</v>
      </c>
      <c r="X156" s="249" t="s">
        <v>67</v>
      </c>
      <c r="Y156" s="249" t="s">
        <v>67</v>
      </c>
      <c r="Z156" s="258"/>
      <c r="AA156" s="258"/>
      <c r="AB156" s="176" t="s">
        <v>1542</v>
      </c>
      <c r="AC156" s="273"/>
      <c r="AD156" s="176"/>
      <c r="AE156" s="258"/>
      <c r="AF156" s="176"/>
      <c r="AG156" s="176"/>
      <c r="AH156" s="176"/>
      <c r="AI156" s="176"/>
      <c r="AJ156" s="176"/>
      <c r="AK156" s="176"/>
      <c r="AL156" s="176"/>
      <c r="AM156" s="176"/>
      <c r="AN156" s="225" t="str">
        <f t="shared" si="11"/>
        <v>세포와 핵의 구조</v>
      </c>
      <c r="AO156" s="165" t="s">
        <v>196</v>
      </c>
      <c r="AP156" s="165" t="s">
        <v>1541</v>
      </c>
      <c r="AQ156" s="165" t="s">
        <v>1542</v>
      </c>
      <c r="AR156" s="176"/>
    </row>
    <row r="157" ht="105.75" customHeight="1">
      <c r="A157" s="176"/>
      <c r="B157" s="172">
        <f t="shared" si="6"/>
        <v>150</v>
      </c>
      <c r="C157" s="172" t="s">
        <v>16</v>
      </c>
      <c r="D157" s="249" t="s">
        <v>11</v>
      </c>
      <c r="E157" s="166" t="s">
        <v>13</v>
      </c>
      <c r="F157" s="165" t="s">
        <v>195</v>
      </c>
      <c r="G157" s="166" t="s">
        <v>1543</v>
      </c>
      <c r="H157" s="167" t="s">
        <v>1544</v>
      </c>
      <c r="I157" s="168" t="s">
        <v>198</v>
      </c>
      <c r="J157" s="169" t="s">
        <v>162</v>
      </c>
      <c r="K157" s="176"/>
      <c r="L157" s="166"/>
      <c r="M157" s="166" t="s">
        <v>1545</v>
      </c>
      <c r="N157" s="256">
        <f t="shared" si="7"/>
        <v>369</v>
      </c>
      <c r="O157" s="166" t="s">
        <v>1546</v>
      </c>
      <c r="P157" s="172">
        <f t="shared" si="8"/>
        <v>12</v>
      </c>
      <c r="Q157" s="176"/>
      <c r="R157" s="176"/>
      <c r="S157" s="249">
        <f t="shared" si="9"/>
        <v>0</v>
      </c>
      <c r="T157" s="273"/>
      <c r="U157" s="258"/>
      <c r="V157" s="258"/>
      <c r="W157" s="258" t="s">
        <v>1547</v>
      </c>
      <c r="X157" s="249" t="s">
        <v>67</v>
      </c>
      <c r="Y157" s="249" t="s">
        <v>67</v>
      </c>
      <c r="Z157" s="258"/>
      <c r="AA157" s="258"/>
      <c r="AB157" s="176" t="s">
        <v>1548</v>
      </c>
      <c r="AC157" s="273"/>
      <c r="AD157" s="176"/>
      <c r="AE157" s="258"/>
      <c r="AF157" s="176"/>
      <c r="AG157" s="176"/>
      <c r="AH157" s="176"/>
      <c r="AI157" s="176"/>
      <c r="AJ157" s="176"/>
      <c r="AK157" s="176"/>
      <c r="AL157" s="176"/>
      <c r="AM157" s="176"/>
      <c r="AN157" s="225" t="str">
        <f t="shared" si="11"/>
        <v>DNA 염색체 구조와 NGS 기술</v>
      </c>
      <c r="AO157" s="165" t="s">
        <v>1543</v>
      </c>
      <c r="AP157" s="165" t="s">
        <v>1547</v>
      </c>
      <c r="AQ157" s="165" t="s">
        <v>1548</v>
      </c>
      <c r="AR157" s="176"/>
    </row>
    <row r="158" ht="88.5" customHeight="1">
      <c r="A158" s="176"/>
      <c r="B158" s="172">
        <f t="shared" si="6"/>
        <v>151</v>
      </c>
      <c r="C158" s="172" t="s">
        <v>16</v>
      </c>
      <c r="D158" s="249" t="s">
        <v>11</v>
      </c>
      <c r="E158" s="166" t="s">
        <v>13</v>
      </c>
      <c r="F158" s="165" t="s">
        <v>158</v>
      </c>
      <c r="G158" s="166" t="s">
        <v>1549</v>
      </c>
      <c r="H158" s="275" t="s">
        <v>1550</v>
      </c>
      <c r="I158" s="168" t="s">
        <v>1551</v>
      </c>
      <c r="J158" s="169" t="s">
        <v>162</v>
      </c>
      <c r="K158" s="176"/>
      <c r="L158" s="166"/>
      <c r="M158" s="166" t="s">
        <v>1552</v>
      </c>
      <c r="N158" s="256">
        <f t="shared" si="7"/>
        <v>487</v>
      </c>
      <c r="O158" s="166" t="s">
        <v>1553</v>
      </c>
      <c r="P158" s="172">
        <f t="shared" si="8"/>
        <v>17</v>
      </c>
      <c r="Q158" s="176"/>
      <c r="R158" s="176"/>
      <c r="S158" s="249">
        <f t="shared" si="9"/>
        <v>0</v>
      </c>
      <c r="T158" s="273"/>
      <c r="U158" s="258"/>
      <c r="V158" s="258"/>
      <c r="W158" s="258" t="s">
        <v>1554</v>
      </c>
      <c r="X158" s="249" t="s">
        <v>68</v>
      </c>
      <c r="Y158" s="249" t="s">
        <v>68</v>
      </c>
      <c r="Z158" s="258"/>
      <c r="AA158" s="258"/>
      <c r="AB158" s="279" t="s">
        <v>1555</v>
      </c>
      <c r="AC158" s="273"/>
      <c r="AD158" s="176"/>
      <c r="AE158" s="258"/>
      <c r="AF158" s="176"/>
      <c r="AG158" s="176"/>
      <c r="AH158" s="176"/>
      <c r="AI158" s="176"/>
      <c r="AJ158" s="176"/>
      <c r="AK158" s="176"/>
      <c r="AL158" s="176"/>
      <c r="AM158" s="176"/>
      <c r="AN158" s="225" t="str">
        <f t="shared" si="11"/>
        <v>다빈치의 벽화 '최후의 만찬'</v>
      </c>
      <c r="AO158" s="165" t="s">
        <v>1549</v>
      </c>
      <c r="AP158" s="165" t="s">
        <v>1554</v>
      </c>
      <c r="AQ158" s="270" t="s">
        <v>1555</v>
      </c>
      <c r="AR158" s="176"/>
    </row>
    <row r="159" ht="92.25" customHeight="1">
      <c r="A159" s="176"/>
      <c r="B159" s="172">
        <f t="shared" si="6"/>
        <v>152</v>
      </c>
      <c r="C159" s="172" t="s">
        <v>16</v>
      </c>
      <c r="D159" s="249" t="s">
        <v>11</v>
      </c>
      <c r="E159" s="166" t="s">
        <v>13</v>
      </c>
      <c r="F159" s="165" t="s">
        <v>203</v>
      </c>
      <c r="G159" s="166" t="s">
        <v>1556</v>
      </c>
      <c r="H159" s="275" t="s">
        <v>1557</v>
      </c>
      <c r="I159" s="168" t="s">
        <v>1551</v>
      </c>
      <c r="J159" s="169" t="s">
        <v>162</v>
      </c>
      <c r="K159" s="176"/>
      <c r="L159" s="166"/>
      <c r="M159" s="166" t="s">
        <v>1558</v>
      </c>
      <c r="N159" s="256">
        <f t="shared" si="7"/>
        <v>233</v>
      </c>
      <c r="O159" s="166" t="s">
        <v>1559</v>
      </c>
      <c r="P159" s="172">
        <f t="shared" si="8"/>
        <v>21</v>
      </c>
      <c r="Q159" s="176"/>
      <c r="R159" s="176"/>
      <c r="S159" s="249">
        <f t="shared" si="9"/>
        <v>0</v>
      </c>
      <c r="T159" s="273"/>
      <c r="U159" s="258"/>
      <c r="V159" s="258"/>
      <c r="W159" s="258" t="s">
        <v>1560</v>
      </c>
      <c r="X159" s="249" t="s">
        <v>69</v>
      </c>
      <c r="Y159" s="249" t="s">
        <v>69</v>
      </c>
      <c r="Z159" s="258"/>
      <c r="AA159" s="258"/>
      <c r="AB159" s="279" t="s">
        <v>1561</v>
      </c>
      <c r="AC159" s="273"/>
      <c r="AD159" s="176"/>
      <c r="AE159" s="258"/>
      <c r="AF159" s="176"/>
      <c r="AG159" s="176"/>
      <c r="AH159" s="176"/>
      <c r="AI159" s="176"/>
      <c r="AJ159" s="176"/>
      <c r="AK159" s="176"/>
      <c r="AL159" s="176"/>
      <c r="AM159" s="176"/>
      <c r="AN159" s="225" t="str">
        <f t="shared" si="11"/>
        <v>좌표와 좌표공간 그림'</v>
      </c>
      <c r="AO159" s="165" t="s">
        <v>1556</v>
      </c>
      <c r="AP159" s="270" t="s">
        <v>1560</v>
      </c>
      <c r="AQ159" s="270" t="s">
        <v>1561</v>
      </c>
      <c r="AR159" s="176"/>
    </row>
    <row r="160" ht="96.0" customHeight="1">
      <c r="A160" s="176"/>
      <c r="B160" s="172">
        <f t="shared" si="6"/>
        <v>153</v>
      </c>
      <c r="C160" s="172" t="s">
        <v>16</v>
      </c>
      <c r="D160" s="249" t="s">
        <v>11</v>
      </c>
      <c r="E160" s="166" t="s">
        <v>13</v>
      </c>
      <c r="F160" s="165" t="s">
        <v>158</v>
      </c>
      <c r="G160" s="166" t="s">
        <v>1562</v>
      </c>
      <c r="H160" s="275" t="s">
        <v>1563</v>
      </c>
      <c r="I160" s="168" t="s">
        <v>1564</v>
      </c>
      <c r="J160" s="169" t="s">
        <v>162</v>
      </c>
      <c r="K160" s="176"/>
      <c r="L160" s="166"/>
      <c r="M160" s="166" t="s">
        <v>1565</v>
      </c>
      <c r="N160" s="256">
        <f t="shared" si="7"/>
        <v>481</v>
      </c>
      <c r="O160" s="166" t="s">
        <v>1566</v>
      </c>
      <c r="P160" s="172">
        <f t="shared" si="8"/>
        <v>20</v>
      </c>
      <c r="Q160" s="176"/>
      <c r="R160" s="176"/>
      <c r="S160" s="249">
        <f t="shared" si="9"/>
        <v>0</v>
      </c>
      <c r="T160" s="273"/>
      <c r="U160" s="258"/>
      <c r="V160" s="258"/>
      <c r="W160" s="258" t="s">
        <v>1567</v>
      </c>
      <c r="X160" s="249" t="s">
        <v>68</v>
      </c>
      <c r="Y160" s="249" t="s">
        <v>68</v>
      </c>
      <c r="Z160" s="258"/>
      <c r="AA160" s="258"/>
      <c r="AB160" s="176" t="s">
        <v>1568</v>
      </c>
      <c r="AC160" s="273"/>
      <c r="AD160" s="176"/>
      <c r="AE160" s="258"/>
      <c r="AF160" s="176"/>
      <c r="AG160" s="176"/>
      <c r="AH160" s="176"/>
      <c r="AI160" s="176"/>
      <c r="AJ160" s="176"/>
      <c r="AK160" s="176"/>
      <c r="AL160" s="176"/>
      <c r="AM160" s="176"/>
      <c r="AN160" s="225" t="str">
        <f t="shared" si="11"/>
        <v>우주배경복사파 감지 난이도</v>
      </c>
      <c r="AO160" s="165" t="s">
        <v>1562</v>
      </c>
      <c r="AP160" s="165" t="s">
        <v>1567</v>
      </c>
      <c r="AQ160" s="165" t="s">
        <v>1568</v>
      </c>
      <c r="AR160" s="176"/>
    </row>
    <row r="161">
      <c r="A161" s="176"/>
      <c r="B161" s="172">
        <f t="shared" si="6"/>
        <v>154</v>
      </c>
      <c r="C161" s="172" t="s">
        <v>16</v>
      </c>
      <c r="D161" s="249" t="s">
        <v>11</v>
      </c>
      <c r="E161" s="166" t="s">
        <v>13</v>
      </c>
      <c r="F161" s="165" t="s">
        <v>298</v>
      </c>
      <c r="G161" s="166" t="s">
        <v>1569</v>
      </c>
      <c r="H161" s="275" t="s">
        <v>1570</v>
      </c>
      <c r="I161" s="168" t="s">
        <v>1564</v>
      </c>
      <c r="J161" s="169" t="s">
        <v>162</v>
      </c>
      <c r="K161" s="176"/>
      <c r="L161" s="166"/>
      <c r="M161" s="166" t="s">
        <v>1571</v>
      </c>
      <c r="N161" s="256">
        <f t="shared" si="7"/>
        <v>204</v>
      </c>
      <c r="O161" s="166" t="s">
        <v>1572</v>
      </c>
      <c r="P161" s="172">
        <f t="shared" si="8"/>
        <v>39</v>
      </c>
      <c r="Q161" s="176"/>
      <c r="R161" s="176"/>
      <c r="S161" s="249">
        <f t="shared" si="9"/>
        <v>0</v>
      </c>
      <c r="T161" s="273"/>
      <c r="U161" s="274" t="s">
        <v>1573</v>
      </c>
      <c r="V161" s="258"/>
      <c r="W161" s="258" t="s">
        <v>1574</v>
      </c>
      <c r="X161" s="249" t="s">
        <v>67</v>
      </c>
      <c r="Y161" s="249" t="s">
        <v>68</v>
      </c>
      <c r="Z161" s="258"/>
      <c r="AA161" s="258"/>
      <c r="AB161" s="176" t="s">
        <v>1575</v>
      </c>
      <c r="AC161" s="273"/>
      <c r="AD161" s="176"/>
      <c r="AE161" s="258"/>
      <c r="AF161" s="176"/>
      <c r="AG161" s="176"/>
      <c r="AH161" s="176"/>
      <c r="AI161" s="176"/>
      <c r="AJ161" s="176"/>
      <c r="AK161" s="176"/>
      <c r="AL161" s="176"/>
      <c r="AM161" s="176"/>
      <c r="AN161" s="225" t="str">
        <f t="shared" si="11"/>
        <v>우주배경복사 온도 분포도</v>
      </c>
      <c r="AO161" s="165" t="s">
        <v>1569</v>
      </c>
      <c r="AP161" s="165" t="s">
        <v>1574</v>
      </c>
      <c r="AQ161" s="165" t="s">
        <v>1575</v>
      </c>
      <c r="AR161" s="176"/>
    </row>
    <row r="162" ht="81.75" customHeight="1">
      <c r="A162" s="176"/>
      <c r="B162" s="172">
        <f t="shared" si="6"/>
        <v>155</v>
      </c>
      <c r="C162" s="172" t="s">
        <v>16</v>
      </c>
      <c r="D162" s="249" t="s">
        <v>11</v>
      </c>
      <c r="E162" s="166" t="s">
        <v>13</v>
      </c>
      <c r="F162" s="165" t="s">
        <v>203</v>
      </c>
      <c r="G162" s="166" t="s">
        <v>1576</v>
      </c>
      <c r="H162" s="275" t="s">
        <v>1577</v>
      </c>
      <c r="I162" s="168" t="s">
        <v>1564</v>
      </c>
      <c r="J162" s="169" t="s">
        <v>162</v>
      </c>
      <c r="K162" s="176"/>
      <c r="L162" s="166"/>
      <c r="M162" s="166" t="s">
        <v>1578</v>
      </c>
      <c r="N162" s="256">
        <f t="shared" si="7"/>
        <v>239</v>
      </c>
      <c r="O162" s="166" t="s">
        <v>1579</v>
      </c>
      <c r="P162" s="172">
        <f t="shared" si="8"/>
        <v>19</v>
      </c>
      <c r="Q162" s="176"/>
      <c r="R162" s="176"/>
      <c r="S162" s="249">
        <f t="shared" si="9"/>
        <v>0</v>
      </c>
      <c r="T162" s="273"/>
      <c r="U162" s="274" t="s">
        <v>1580</v>
      </c>
      <c r="V162" s="258"/>
      <c r="W162" s="258" t="s">
        <v>1581</v>
      </c>
      <c r="X162" s="249" t="s">
        <v>67</v>
      </c>
      <c r="Y162" s="249" t="s">
        <v>68</v>
      </c>
      <c r="Z162" s="258"/>
      <c r="AA162" s="258"/>
      <c r="AB162" s="176" t="s">
        <v>1582</v>
      </c>
      <c r="AC162" s="273"/>
      <c r="AD162" s="176"/>
      <c r="AE162" s="258"/>
      <c r="AF162" s="176"/>
      <c r="AG162" s="176"/>
      <c r="AH162" s="176"/>
      <c r="AI162" s="176"/>
      <c r="AJ162" s="176"/>
      <c r="AK162" s="176"/>
      <c r="AL162" s="176"/>
      <c r="AM162" s="176"/>
      <c r="AN162" s="225" t="str">
        <f t="shared" si="11"/>
        <v>코비탐사선의 우주배경복사 곡선 이미지</v>
      </c>
      <c r="AO162" s="165" t="s">
        <v>1576</v>
      </c>
      <c r="AP162" s="165" t="s">
        <v>1581</v>
      </c>
      <c r="AQ162" s="165" t="s">
        <v>1582</v>
      </c>
      <c r="AR162" s="176"/>
    </row>
    <row r="163">
      <c r="A163" s="176"/>
      <c r="B163" s="172">
        <f t="shared" si="6"/>
        <v>156</v>
      </c>
      <c r="C163" s="172" t="s">
        <v>16</v>
      </c>
      <c r="D163" s="249" t="s">
        <v>11</v>
      </c>
      <c r="E163" s="166" t="s">
        <v>13</v>
      </c>
      <c r="F163" s="165" t="s">
        <v>158</v>
      </c>
      <c r="G163" s="166" t="s">
        <v>1583</v>
      </c>
      <c r="H163" s="275" t="s">
        <v>1584</v>
      </c>
      <c r="I163" s="168" t="s">
        <v>1564</v>
      </c>
      <c r="J163" s="169" t="s">
        <v>162</v>
      </c>
      <c r="K163" s="176"/>
      <c r="L163" s="166"/>
      <c r="M163" s="166" t="s">
        <v>1585</v>
      </c>
      <c r="N163" s="256">
        <f t="shared" si="7"/>
        <v>118</v>
      </c>
      <c r="O163" s="166" t="s">
        <v>1586</v>
      </c>
      <c r="P163" s="172">
        <f t="shared" si="8"/>
        <v>11</v>
      </c>
      <c r="Q163" s="176"/>
      <c r="R163" s="176"/>
      <c r="S163" s="249">
        <f t="shared" si="9"/>
        <v>0</v>
      </c>
      <c r="T163" s="273"/>
      <c r="U163" s="274" t="s">
        <v>1587</v>
      </c>
      <c r="V163" s="258"/>
      <c r="W163" s="258" t="s">
        <v>1588</v>
      </c>
      <c r="X163" s="249" t="s">
        <v>68</v>
      </c>
      <c r="Y163" s="249" t="s">
        <v>68</v>
      </c>
      <c r="Z163" s="258"/>
      <c r="AA163" s="258"/>
      <c r="AB163" s="176" t="s">
        <v>1589</v>
      </c>
      <c r="AC163" s="273"/>
      <c r="AD163" s="176"/>
      <c r="AE163" s="258"/>
      <c r="AF163" s="176"/>
      <c r="AG163" s="176"/>
      <c r="AH163" s="176"/>
      <c r="AI163" s="176"/>
      <c r="AJ163" s="176"/>
      <c r="AK163" s="176"/>
      <c r="AL163" s="176"/>
      <c r="AM163" s="176"/>
      <c r="AN163" s="225" t="str">
        <f t="shared" si="11"/>
        <v>수소 스펙트럼의 수학식 발견</v>
      </c>
      <c r="AO163" s="165" t="s">
        <v>1583</v>
      </c>
      <c r="AP163" s="165" t="s">
        <v>1588</v>
      </c>
      <c r="AQ163" s="165" t="s">
        <v>1589</v>
      </c>
      <c r="AR163" s="176"/>
    </row>
    <row r="164">
      <c r="A164" s="176"/>
      <c r="B164" s="172">
        <f t="shared" si="6"/>
        <v>157</v>
      </c>
      <c r="C164" s="172" t="s">
        <v>16</v>
      </c>
      <c r="D164" s="249" t="s">
        <v>11</v>
      </c>
      <c r="E164" s="166" t="s">
        <v>13</v>
      </c>
      <c r="F164" s="165" t="s">
        <v>158</v>
      </c>
      <c r="G164" s="166" t="s">
        <v>1590</v>
      </c>
      <c r="H164" s="275" t="s">
        <v>1591</v>
      </c>
      <c r="I164" s="168" t="s">
        <v>1564</v>
      </c>
      <c r="J164" s="169" t="s">
        <v>162</v>
      </c>
      <c r="K164" s="176"/>
      <c r="L164" s="166"/>
      <c r="M164" s="166" t="s">
        <v>1592</v>
      </c>
      <c r="N164" s="256">
        <f t="shared" si="7"/>
        <v>192</v>
      </c>
      <c r="O164" s="166" t="s">
        <v>1593</v>
      </c>
      <c r="P164" s="172">
        <f t="shared" si="8"/>
        <v>23</v>
      </c>
      <c r="Q164" s="176"/>
      <c r="R164" s="176"/>
      <c r="S164" s="249">
        <f t="shared" si="9"/>
        <v>0</v>
      </c>
      <c r="T164" s="273"/>
      <c r="U164" s="258"/>
      <c r="V164" s="258"/>
      <c r="W164" s="258" t="s">
        <v>1594</v>
      </c>
      <c r="X164" s="249" t="s">
        <v>67</v>
      </c>
      <c r="Y164" s="249" t="s">
        <v>68</v>
      </c>
      <c r="Z164" s="258"/>
      <c r="AA164" s="258"/>
      <c r="AB164" s="176" t="s">
        <v>1595</v>
      </c>
      <c r="AC164" s="273"/>
      <c r="AD164" s="176"/>
      <c r="AE164" s="258"/>
      <c r="AF164" s="176"/>
      <c r="AG164" s="176"/>
      <c r="AH164" s="176"/>
      <c r="AI164" s="176"/>
      <c r="AJ164" s="176"/>
      <c r="AK164" s="176"/>
      <c r="AL164" s="176"/>
      <c r="AM164" s="176"/>
      <c r="AN164" s="225" t="str">
        <f t="shared" si="11"/>
        <v>파동의 합성과 전자의 해석</v>
      </c>
      <c r="AO164" s="165" t="s">
        <v>1590</v>
      </c>
      <c r="AP164" s="165" t="s">
        <v>1594</v>
      </c>
      <c r="AQ164" s="165" t="s">
        <v>1595</v>
      </c>
      <c r="AR164" s="176"/>
    </row>
    <row r="165">
      <c r="A165" s="176"/>
      <c r="B165" s="172">
        <f t="shared" si="6"/>
        <v>158</v>
      </c>
      <c r="C165" s="172" t="s">
        <v>16</v>
      </c>
      <c r="D165" s="249" t="s">
        <v>11</v>
      </c>
      <c r="E165" s="166" t="s">
        <v>13</v>
      </c>
      <c r="F165" s="165" t="s">
        <v>203</v>
      </c>
      <c r="G165" s="166" t="s">
        <v>1596</v>
      </c>
      <c r="H165" s="275" t="s">
        <v>1597</v>
      </c>
      <c r="I165" s="168" t="s">
        <v>1564</v>
      </c>
      <c r="J165" s="169" t="s">
        <v>162</v>
      </c>
      <c r="K165" s="176"/>
      <c r="L165" s="166"/>
      <c r="M165" s="166" t="s">
        <v>1598</v>
      </c>
      <c r="N165" s="256">
        <f t="shared" si="7"/>
        <v>87</v>
      </c>
      <c r="O165" s="166" t="s">
        <v>1599</v>
      </c>
      <c r="P165" s="172">
        <f t="shared" si="8"/>
        <v>23</v>
      </c>
      <c r="Q165" s="176"/>
      <c r="R165" s="176"/>
      <c r="S165" s="249">
        <f t="shared" si="9"/>
        <v>0</v>
      </c>
      <c r="T165" s="273"/>
      <c r="U165" s="274" t="s">
        <v>1600</v>
      </c>
      <c r="V165" s="258"/>
      <c r="W165" s="258" t="s">
        <v>1601</v>
      </c>
      <c r="X165" s="249" t="s">
        <v>68</v>
      </c>
      <c r="Y165" s="249" t="s">
        <v>68</v>
      </c>
      <c r="Z165" s="258"/>
      <c r="AA165" s="258"/>
      <c r="AB165" s="176" t="s">
        <v>1602</v>
      </c>
      <c r="AC165" s="273"/>
      <c r="AD165" s="176"/>
      <c r="AE165" s="258"/>
      <c r="AF165" s="176"/>
      <c r="AG165" s="176"/>
      <c r="AH165" s="176"/>
      <c r="AI165" s="176"/>
      <c r="AJ165" s="176"/>
      <c r="AK165" s="176"/>
      <c r="AL165" s="176"/>
      <c r="AM165" s="176"/>
      <c r="AN165" s="225" t="str">
        <f t="shared" si="11"/>
        <v>힘과 에너지 상관도 그림</v>
      </c>
      <c r="AO165" s="165" t="s">
        <v>1596</v>
      </c>
      <c r="AP165" s="165" t="s">
        <v>1601</v>
      </c>
      <c r="AQ165" s="165" t="s">
        <v>1602</v>
      </c>
      <c r="AR165" s="176"/>
    </row>
    <row r="166" ht="93.0" customHeight="1">
      <c r="A166" s="176"/>
      <c r="B166" s="172">
        <f t="shared" si="6"/>
        <v>159</v>
      </c>
      <c r="C166" s="172" t="s">
        <v>16</v>
      </c>
      <c r="D166" s="249" t="s">
        <v>11</v>
      </c>
      <c r="E166" s="166" t="s">
        <v>13</v>
      </c>
      <c r="F166" s="165" t="s">
        <v>158</v>
      </c>
      <c r="G166" s="166" t="s">
        <v>1603</v>
      </c>
      <c r="H166" s="167" t="s">
        <v>1604</v>
      </c>
      <c r="I166" s="168" t="s">
        <v>226</v>
      </c>
      <c r="J166" s="169" t="s">
        <v>162</v>
      </c>
      <c r="K166" s="176"/>
      <c r="L166" s="166"/>
      <c r="M166" s="166" t="s">
        <v>1605</v>
      </c>
      <c r="N166" s="256">
        <f t="shared" si="7"/>
        <v>231</v>
      </c>
      <c r="O166" s="166" t="s">
        <v>1606</v>
      </c>
      <c r="P166" s="172">
        <f t="shared" si="8"/>
        <v>23</v>
      </c>
      <c r="Q166" s="176"/>
      <c r="R166" s="176"/>
      <c r="S166" s="249">
        <f t="shared" si="9"/>
        <v>0</v>
      </c>
      <c r="T166" s="273"/>
      <c r="U166" s="258"/>
      <c r="V166" s="258"/>
      <c r="W166" s="258" t="s">
        <v>1607</v>
      </c>
      <c r="X166" s="249" t="s">
        <v>69</v>
      </c>
      <c r="Y166" s="249" t="s">
        <v>69</v>
      </c>
      <c r="Z166" s="258"/>
      <c r="AA166" s="258"/>
      <c r="AB166" s="176" t="s">
        <v>1608</v>
      </c>
      <c r="AC166" s="273"/>
      <c r="AD166" s="176"/>
      <c r="AE166" s="258"/>
      <c r="AF166" s="176"/>
      <c r="AG166" s="176"/>
      <c r="AH166" s="176"/>
      <c r="AI166" s="176"/>
      <c r="AJ166" s="176"/>
      <c r="AK166" s="176"/>
      <c r="AL166" s="176"/>
      <c r="AM166" s="176"/>
      <c r="AN166" s="225" t="str">
        <f t="shared" si="11"/>
        <v>할로겐 원소와 알칼리의 특성</v>
      </c>
      <c r="AO166" s="165" t="s">
        <v>1603</v>
      </c>
      <c r="AP166" s="165" t="s">
        <v>1607</v>
      </c>
      <c r="AQ166" s="165" t="s">
        <v>1608</v>
      </c>
      <c r="AR166" s="176"/>
    </row>
    <row r="167" ht="93.75" customHeight="1">
      <c r="A167" s="176"/>
      <c r="B167" s="172">
        <f t="shared" si="6"/>
        <v>160</v>
      </c>
      <c r="C167" s="172" t="s">
        <v>16</v>
      </c>
      <c r="D167" s="249" t="s">
        <v>11</v>
      </c>
      <c r="E167" s="166" t="s">
        <v>13</v>
      </c>
      <c r="F167" s="165" t="s">
        <v>235</v>
      </c>
      <c r="G167" s="166" t="s">
        <v>1609</v>
      </c>
      <c r="H167" s="275" t="s">
        <v>1610</v>
      </c>
      <c r="I167" s="168" t="s">
        <v>1611</v>
      </c>
      <c r="J167" s="169" t="s">
        <v>162</v>
      </c>
      <c r="K167" s="176"/>
      <c r="L167" s="166"/>
      <c r="M167" s="166" t="s">
        <v>1612</v>
      </c>
      <c r="N167" s="256">
        <f t="shared" si="7"/>
        <v>242</v>
      </c>
      <c r="O167" s="166" t="s">
        <v>1613</v>
      </c>
      <c r="P167" s="172">
        <f t="shared" si="8"/>
        <v>15</v>
      </c>
      <c r="Q167" s="176"/>
      <c r="R167" s="176"/>
      <c r="S167" s="249">
        <f t="shared" si="9"/>
        <v>0</v>
      </c>
      <c r="T167" s="273"/>
      <c r="U167" s="258"/>
      <c r="V167" s="258"/>
      <c r="W167" s="258" t="s">
        <v>1614</v>
      </c>
      <c r="X167" s="249" t="s">
        <v>69</v>
      </c>
      <c r="Y167" s="249" t="s">
        <v>69</v>
      </c>
      <c r="Z167" s="258"/>
      <c r="AA167" s="258"/>
      <c r="AB167" s="176" t="s">
        <v>1615</v>
      </c>
      <c r="AC167" s="273"/>
      <c r="AD167" s="176"/>
      <c r="AE167" s="258"/>
      <c r="AF167" s="176"/>
      <c r="AG167" s="176"/>
      <c r="AH167" s="176"/>
      <c r="AI167" s="176"/>
      <c r="AJ167" s="176"/>
      <c r="AK167" s="176"/>
      <c r="AL167" s="176"/>
      <c r="AM167" s="176"/>
      <c r="AN167" s="225" t="str">
        <f t="shared" si="11"/>
        <v>신성로마제국 통일방해</v>
      </c>
      <c r="AO167" s="165" t="s">
        <v>1609</v>
      </c>
      <c r="AP167" s="165" t="s">
        <v>1614</v>
      </c>
      <c r="AQ167" s="165" t="s">
        <v>1615</v>
      </c>
      <c r="AR167" s="176"/>
    </row>
    <row r="168">
      <c r="A168" s="176"/>
      <c r="B168" s="172">
        <f t="shared" si="6"/>
        <v>161</v>
      </c>
      <c r="C168" s="172" t="s">
        <v>16</v>
      </c>
      <c r="D168" s="249" t="s">
        <v>11</v>
      </c>
      <c r="E168" s="166" t="s">
        <v>13</v>
      </c>
      <c r="F168" s="165" t="s">
        <v>158</v>
      </c>
      <c r="G168" s="166" t="s">
        <v>1616</v>
      </c>
      <c r="H168" s="275" t="s">
        <v>1617</v>
      </c>
      <c r="I168" s="168" t="s">
        <v>1618</v>
      </c>
      <c r="J168" s="169" t="s">
        <v>162</v>
      </c>
      <c r="K168" s="176"/>
      <c r="L168" s="166"/>
      <c r="M168" s="166" t="s">
        <v>1619</v>
      </c>
      <c r="N168" s="256">
        <f t="shared" si="7"/>
        <v>160</v>
      </c>
      <c r="O168" s="166" t="s">
        <v>1620</v>
      </c>
      <c r="P168" s="172">
        <f t="shared" si="8"/>
        <v>13</v>
      </c>
      <c r="Q168" s="176"/>
      <c r="R168" s="176"/>
      <c r="S168" s="249">
        <f t="shared" si="9"/>
        <v>0</v>
      </c>
      <c r="T168" s="273"/>
      <c r="U168" s="258"/>
      <c r="V168" s="258"/>
      <c r="W168" s="258" t="s">
        <v>1621</v>
      </c>
      <c r="X168" s="249" t="s">
        <v>67</v>
      </c>
      <c r="Y168" s="249" t="s">
        <v>67</v>
      </c>
      <c r="Z168" s="258"/>
      <c r="AA168" s="258"/>
      <c r="AB168" s="176" t="s">
        <v>1622</v>
      </c>
      <c r="AC168" s="273"/>
      <c r="AD168" s="176"/>
      <c r="AE168" s="258"/>
      <c r="AF168" s="176"/>
      <c r="AG168" s="176"/>
      <c r="AH168" s="176"/>
      <c r="AI168" s="176"/>
      <c r="AJ168" s="176"/>
      <c r="AK168" s="176"/>
      <c r="AL168" s="176"/>
      <c r="AM168" s="176"/>
      <c r="AN168" s="225" t="str">
        <f t="shared" si="11"/>
        <v>영국의 국기 유니언 잭 해석</v>
      </c>
      <c r="AO168" s="165" t="s">
        <v>1616</v>
      </c>
      <c r="AP168" s="165" t="s">
        <v>1621</v>
      </c>
      <c r="AQ168" s="165" t="s">
        <v>1622</v>
      </c>
      <c r="AR168" s="176"/>
    </row>
    <row r="169">
      <c r="A169" s="176"/>
      <c r="B169" s="172">
        <f t="shared" si="6"/>
        <v>162</v>
      </c>
      <c r="C169" s="172" t="s">
        <v>16</v>
      </c>
      <c r="D169" s="249" t="s">
        <v>11</v>
      </c>
      <c r="E169" s="166" t="s">
        <v>13</v>
      </c>
      <c r="F169" s="165" t="s">
        <v>229</v>
      </c>
      <c r="G169" s="166" t="s">
        <v>1623</v>
      </c>
      <c r="H169" s="167" t="s">
        <v>1624</v>
      </c>
      <c r="I169" s="168" t="s">
        <v>1618</v>
      </c>
      <c r="J169" s="169" t="s">
        <v>162</v>
      </c>
      <c r="K169" s="176"/>
      <c r="L169" s="166"/>
      <c r="M169" s="166" t="s">
        <v>1625</v>
      </c>
      <c r="N169" s="256">
        <f t="shared" si="7"/>
        <v>298</v>
      </c>
      <c r="O169" s="166" t="s">
        <v>1626</v>
      </c>
      <c r="P169" s="172">
        <f t="shared" si="8"/>
        <v>21</v>
      </c>
      <c r="Q169" s="176"/>
      <c r="R169" s="176"/>
      <c r="S169" s="249">
        <f t="shared" si="9"/>
        <v>0</v>
      </c>
      <c r="T169" s="273"/>
      <c r="U169" s="258"/>
      <c r="V169" s="258"/>
      <c r="W169" s="258" t="s">
        <v>1627</v>
      </c>
      <c r="X169" s="249" t="s">
        <v>69</v>
      </c>
      <c r="Y169" s="249" t="s">
        <v>69</v>
      </c>
      <c r="Z169" s="258"/>
      <c r="AA169" s="258"/>
      <c r="AB169" s="176" t="s">
        <v>1628</v>
      </c>
      <c r="AC169" s="273"/>
      <c r="AD169" s="176"/>
      <c r="AE169" s="258"/>
      <c r="AF169" s="176"/>
      <c r="AG169" s="176"/>
      <c r="AH169" s="176"/>
      <c r="AI169" s="176"/>
      <c r="AJ169" s="176"/>
      <c r="AK169" s="176"/>
      <c r="AL169" s="176"/>
      <c r="AM169" s="176"/>
      <c r="AN169" s="225" t="str">
        <f t="shared" si="11"/>
        <v>장미전쟁의 시작</v>
      </c>
      <c r="AO169" s="165" t="s">
        <v>1623</v>
      </c>
      <c r="AP169" s="165" t="s">
        <v>1627</v>
      </c>
      <c r="AQ169" s="165" t="s">
        <v>1628</v>
      </c>
      <c r="AR169" s="176"/>
    </row>
    <row r="170" ht="82.5" customHeight="1">
      <c r="A170" s="176"/>
      <c r="B170" s="172">
        <f t="shared" si="6"/>
        <v>163</v>
      </c>
      <c r="C170" s="172" t="s">
        <v>16</v>
      </c>
      <c r="D170" s="249" t="s">
        <v>11</v>
      </c>
      <c r="E170" s="166" t="s">
        <v>13</v>
      </c>
      <c r="F170" s="165" t="s">
        <v>158</v>
      </c>
      <c r="G170" s="166" t="s">
        <v>1629</v>
      </c>
      <c r="H170" s="275" t="s">
        <v>1630</v>
      </c>
      <c r="I170" s="168" t="s">
        <v>1631</v>
      </c>
      <c r="J170" s="169" t="s">
        <v>162</v>
      </c>
      <c r="K170" s="176"/>
      <c r="L170" s="166"/>
      <c r="M170" s="166" t="s">
        <v>1632</v>
      </c>
      <c r="N170" s="256">
        <f t="shared" si="7"/>
        <v>395</v>
      </c>
      <c r="O170" s="166" t="s">
        <v>1633</v>
      </c>
      <c r="P170" s="172">
        <f t="shared" si="8"/>
        <v>30</v>
      </c>
      <c r="Q170" s="176"/>
      <c r="R170" s="176"/>
      <c r="S170" s="249">
        <f t="shared" si="9"/>
        <v>0</v>
      </c>
      <c r="T170" s="273"/>
      <c r="U170" s="258"/>
      <c r="V170" s="258"/>
      <c r="W170" s="258" t="s">
        <v>1634</v>
      </c>
      <c r="X170" s="249" t="s">
        <v>68</v>
      </c>
      <c r="Y170" s="249" t="s">
        <v>68</v>
      </c>
      <c r="Z170" s="258"/>
      <c r="AA170" s="258"/>
      <c r="AB170" s="176" t="s">
        <v>1635</v>
      </c>
      <c r="AC170" s="273"/>
      <c r="AD170" s="176"/>
      <c r="AE170" s="258"/>
      <c r="AF170" s="176"/>
      <c r="AG170" s="176"/>
      <c r="AH170" s="176"/>
      <c r="AI170" s="176"/>
      <c r="AJ170" s="176"/>
      <c r="AK170" s="176"/>
      <c r="AL170" s="176"/>
      <c r="AM170" s="176"/>
      <c r="AN170" s="225" t="str">
        <f t="shared" si="11"/>
        <v>마찰력에 의한 운동량 변화</v>
      </c>
      <c r="AO170" s="165" t="s">
        <v>1629</v>
      </c>
      <c r="AP170" s="165" t="s">
        <v>1634</v>
      </c>
      <c r="AQ170" s="165" t="s">
        <v>1635</v>
      </c>
      <c r="AR170" s="176"/>
    </row>
    <row r="171">
      <c r="A171" s="176"/>
      <c r="B171" s="172">
        <f t="shared" si="6"/>
        <v>164</v>
      </c>
      <c r="C171" s="172" t="s">
        <v>16</v>
      </c>
      <c r="D171" s="249" t="s">
        <v>11</v>
      </c>
      <c r="E171" s="166" t="s">
        <v>13</v>
      </c>
      <c r="F171" s="165" t="s">
        <v>203</v>
      </c>
      <c r="G171" s="166" t="s">
        <v>1636</v>
      </c>
      <c r="H171" s="275" t="s">
        <v>1637</v>
      </c>
      <c r="I171" s="168" t="s">
        <v>1631</v>
      </c>
      <c r="J171" s="169" t="s">
        <v>162</v>
      </c>
      <c r="K171" s="176"/>
      <c r="L171" s="166"/>
      <c r="M171" s="166" t="s">
        <v>1638</v>
      </c>
      <c r="N171" s="256">
        <f t="shared" si="7"/>
        <v>63</v>
      </c>
      <c r="O171" s="166" t="s">
        <v>1639</v>
      </c>
      <c r="P171" s="172">
        <f t="shared" si="8"/>
        <v>18</v>
      </c>
      <c r="Q171" s="176"/>
      <c r="R171" s="176"/>
      <c r="S171" s="249">
        <f t="shared" si="9"/>
        <v>0</v>
      </c>
      <c r="T171" s="273"/>
      <c r="U171" s="258"/>
      <c r="V171" s="258"/>
      <c r="W171" s="258" t="s">
        <v>1640</v>
      </c>
      <c r="X171" s="249" t="s">
        <v>68</v>
      </c>
      <c r="Y171" s="249" t="s">
        <v>67</v>
      </c>
      <c r="Z171" s="258"/>
      <c r="AA171" s="258"/>
      <c r="AB171" s="176" t="s">
        <v>1641</v>
      </c>
      <c r="AC171" s="273"/>
      <c r="AD171" s="176"/>
      <c r="AE171" s="258"/>
      <c r="AF171" s="176"/>
      <c r="AG171" s="176"/>
      <c r="AH171" s="176"/>
      <c r="AI171" s="176"/>
      <c r="AJ171" s="176"/>
      <c r="AK171" s="176"/>
      <c r="AL171" s="176"/>
      <c r="AM171" s="176"/>
      <c r="AN171" s="225" t="str">
        <f t="shared" si="11"/>
        <v>힘과 가속도의 관계 식</v>
      </c>
      <c r="AO171" s="165" t="s">
        <v>1636</v>
      </c>
      <c r="AP171" s="165" t="s">
        <v>1640</v>
      </c>
      <c r="AQ171" s="165" t="s">
        <v>1641</v>
      </c>
      <c r="AR171" s="176"/>
    </row>
    <row r="172">
      <c r="A172" s="176"/>
      <c r="B172" s="172">
        <f t="shared" si="6"/>
        <v>165</v>
      </c>
      <c r="C172" s="172" t="s">
        <v>16</v>
      </c>
      <c r="D172" s="249" t="s">
        <v>11</v>
      </c>
      <c r="E172" s="166" t="s">
        <v>13</v>
      </c>
      <c r="F172" s="165" t="s">
        <v>203</v>
      </c>
      <c r="G172" s="166" t="s">
        <v>1642</v>
      </c>
      <c r="H172" s="275" t="s">
        <v>1643</v>
      </c>
      <c r="I172" s="168" t="s">
        <v>1631</v>
      </c>
      <c r="J172" s="169" t="s">
        <v>162</v>
      </c>
      <c r="K172" s="176"/>
      <c r="L172" s="166"/>
      <c r="M172" s="166" t="s">
        <v>1644</v>
      </c>
      <c r="N172" s="256">
        <f t="shared" si="7"/>
        <v>142</v>
      </c>
      <c r="O172" s="166" t="s">
        <v>1645</v>
      </c>
      <c r="P172" s="172">
        <f t="shared" si="8"/>
        <v>25</v>
      </c>
      <c r="Q172" s="176"/>
      <c r="R172" s="176"/>
      <c r="S172" s="249">
        <f t="shared" si="9"/>
        <v>0</v>
      </c>
      <c r="T172" s="273"/>
      <c r="U172" s="258"/>
      <c r="V172" s="258"/>
      <c r="W172" s="258" t="s">
        <v>1646</v>
      </c>
      <c r="X172" s="249" t="s">
        <v>67</v>
      </c>
      <c r="Y172" s="249" t="s">
        <v>68</v>
      </c>
      <c r="Z172" s="258"/>
      <c r="AA172" s="274" t="s">
        <v>1647</v>
      </c>
      <c r="AB172" s="176" t="s">
        <v>1648</v>
      </c>
      <c r="AC172" s="273"/>
      <c r="AD172" s="176"/>
      <c r="AE172" s="258"/>
      <c r="AF172" s="176"/>
      <c r="AG172" s="176"/>
      <c r="AH172" s="176"/>
      <c r="AI172" s="176"/>
      <c r="AJ172" s="176"/>
      <c r="AK172" s="176"/>
      <c r="AL172" s="176"/>
      <c r="AM172" s="176"/>
      <c r="AN172" s="225" t="str">
        <f t="shared" si="11"/>
        <v>S₁과 S₂의 충견력 비교 이미지</v>
      </c>
      <c r="AO172" s="165" t="s">
        <v>1642</v>
      </c>
      <c r="AP172" s="165" t="s">
        <v>1646</v>
      </c>
      <c r="AQ172" s="165" t="s">
        <v>1648</v>
      </c>
      <c r="AR172" s="176"/>
    </row>
    <row r="173">
      <c r="A173" s="176"/>
      <c r="B173" s="172">
        <f t="shared" si="6"/>
        <v>166</v>
      </c>
      <c r="C173" s="172" t="s">
        <v>16</v>
      </c>
      <c r="D173" s="249" t="s">
        <v>11</v>
      </c>
      <c r="E173" s="166" t="s">
        <v>13</v>
      </c>
      <c r="F173" s="165" t="s">
        <v>203</v>
      </c>
      <c r="G173" s="166" t="s">
        <v>1649</v>
      </c>
      <c r="H173" s="275" t="s">
        <v>1650</v>
      </c>
      <c r="I173" s="168" t="s">
        <v>1631</v>
      </c>
      <c r="J173" s="169" t="s">
        <v>162</v>
      </c>
      <c r="K173" s="176"/>
      <c r="L173" s="166"/>
      <c r="M173" s="166" t="s">
        <v>1651</v>
      </c>
      <c r="N173" s="256">
        <f t="shared" si="7"/>
        <v>184</v>
      </c>
      <c r="O173" s="166" t="s">
        <v>1652</v>
      </c>
      <c r="P173" s="172">
        <f t="shared" si="8"/>
        <v>14</v>
      </c>
      <c r="Q173" s="176"/>
      <c r="R173" s="176"/>
      <c r="S173" s="249">
        <f t="shared" si="9"/>
        <v>0</v>
      </c>
      <c r="T173" s="273"/>
      <c r="U173" s="258"/>
      <c r="V173" s="258"/>
      <c r="W173" s="258" t="s">
        <v>1653</v>
      </c>
      <c r="X173" s="249" t="s">
        <v>67</v>
      </c>
      <c r="Y173" s="249" t="s">
        <v>68</v>
      </c>
      <c r="Z173" s="258"/>
      <c r="AA173" s="258"/>
      <c r="AB173" s="176" t="s">
        <v>1654</v>
      </c>
      <c r="AC173" s="273"/>
      <c r="AD173" s="176"/>
      <c r="AE173" s="258"/>
      <c r="AF173" s="176"/>
      <c r="AG173" s="176"/>
      <c r="AH173" s="176"/>
      <c r="AI173" s="176"/>
      <c r="AJ173" s="176"/>
      <c r="AK173" s="176"/>
      <c r="AL173" s="176"/>
      <c r="AM173" s="176"/>
      <c r="AN173" s="225" t="str">
        <f t="shared" si="11"/>
        <v>지구 중력과 마찰력의 원리</v>
      </c>
      <c r="AO173" s="165" t="s">
        <v>1649</v>
      </c>
      <c r="AP173" s="165" t="s">
        <v>1653</v>
      </c>
      <c r="AQ173" s="165" t="s">
        <v>1654</v>
      </c>
      <c r="AR173" s="176"/>
    </row>
    <row r="174">
      <c r="A174" s="166"/>
      <c r="B174" s="172">
        <f t="shared" si="6"/>
        <v>167</v>
      </c>
      <c r="C174" s="172" t="s">
        <v>16</v>
      </c>
      <c r="D174" s="249" t="s">
        <v>11</v>
      </c>
      <c r="E174" s="166" t="s">
        <v>13</v>
      </c>
      <c r="F174" s="165" t="s">
        <v>158</v>
      </c>
      <c r="G174" s="166" t="s">
        <v>188</v>
      </c>
      <c r="H174" s="275" t="s">
        <v>189</v>
      </c>
      <c r="I174" s="277" t="s">
        <v>190</v>
      </c>
      <c r="J174" s="169" t="s">
        <v>162</v>
      </c>
      <c r="K174" s="176"/>
      <c r="L174" s="280"/>
      <c r="M174" s="280" t="s">
        <v>1655</v>
      </c>
      <c r="N174" s="256">
        <f t="shared" si="7"/>
        <v>554</v>
      </c>
      <c r="O174" s="278" t="s">
        <v>193</v>
      </c>
      <c r="P174" s="172">
        <f t="shared" si="8"/>
        <v>24</v>
      </c>
      <c r="Q174" s="176"/>
      <c r="R174" s="176"/>
      <c r="S174" s="249">
        <f t="shared" si="9"/>
        <v>0</v>
      </c>
      <c r="T174" s="273"/>
      <c r="U174" s="258"/>
      <c r="V174" s="258"/>
      <c r="W174" s="258" t="s">
        <v>1656</v>
      </c>
      <c r="X174" s="249" t="s">
        <v>69</v>
      </c>
      <c r="Y174" s="249" t="s">
        <v>68</v>
      </c>
      <c r="Z174" s="258"/>
      <c r="AA174" s="258"/>
      <c r="AB174" s="176" t="s">
        <v>1657</v>
      </c>
      <c r="AC174" s="273"/>
      <c r="AD174" s="176"/>
      <c r="AE174" s="258"/>
      <c r="AF174" s="176"/>
      <c r="AG174" s="176"/>
      <c r="AH174" s="176"/>
      <c r="AI174" s="176"/>
      <c r="AJ174" s="176"/>
      <c r="AK174" s="176"/>
      <c r="AL174" s="176"/>
      <c r="AM174" s="176"/>
      <c r="AN174" s="225" t="str">
        <f t="shared" si="11"/>
        <v>뢰머의 빛의 속도 연구</v>
      </c>
      <c r="AO174" s="165" t="s">
        <v>188</v>
      </c>
      <c r="AP174" s="165" t="s">
        <v>1656</v>
      </c>
      <c r="AQ174" s="165" t="s">
        <v>1657</v>
      </c>
      <c r="AR174" s="176"/>
    </row>
    <row r="175">
      <c r="A175" s="176"/>
      <c r="B175" s="172">
        <f t="shared" si="6"/>
        <v>168</v>
      </c>
      <c r="C175" s="172" t="s">
        <v>16</v>
      </c>
      <c r="D175" s="249" t="s">
        <v>11</v>
      </c>
      <c r="E175" s="166" t="s">
        <v>13</v>
      </c>
      <c r="F175" s="165" t="s">
        <v>158</v>
      </c>
      <c r="G175" s="166" t="s">
        <v>1658</v>
      </c>
      <c r="H175" s="275" t="s">
        <v>1659</v>
      </c>
      <c r="I175" s="168" t="s">
        <v>190</v>
      </c>
      <c r="J175" s="169" t="s">
        <v>162</v>
      </c>
      <c r="K175" s="176"/>
      <c r="L175" s="166"/>
      <c r="M175" s="166" t="s">
        <v>1660</v>
      </c>
      <c r="N175" s="256">
        <f t="shared" si="7"/>
        <v>166</v>
      </c>
      <c r="O175" s="166" t="s">
        <v>1661</v>
      </c>
      <c r="P175" s="172">
        <f t="shared" si="8"/>
        <v>27</v>
      </c>
      <c r="Q175" s="176"/>
      <c r="R175" s="176"/>
      <c r="S175" s="249">
        <f t="shared" si="9"/>
        <v>0</v>
      </c>
      <c r="T175" s="273"/>
      <c r="U175" s="258"/>
      <c r="V175" s="258"/>
      <c r="W175" s="258" t="s">
        <v>1662</v>
      </c>
      <c r="X175" s="249" t="s">
        <v>69</v>
      </c>
      <c r="Y175" s="249" t="s">
        <v>69</v>
      </c>
      <c r="Z175" s="258"/>
      <c r="AA175" s="258"/>
      <c r="AB175" s="176" t="s">
        <v>1663</v>
      </c>
      <c r="AC175" s="273"/>
      <c r="AD175" s="176"/>
      <c r="AE175" s="258"/>
      <c r="AF175" s="176"/>
      <c r="AG175" s="176"/>
      <c r="AH175" s="176"/>
      <c r="AI175" s="176"/>
      <c r="AJ175" s="176"/>
      <c r="AK175" s="176"/>
      <c r="AL175" s="176"/>
      <c r="AM175" s="176"/>
      <c r="AN175" s="225" t="str">
        <f t="shared" si="11"/>
        <v> "빛의 속도로 여행하는 시간의 상대성"</v>
      </c>
      <c r="AO175" s="165" t="s">
        <v>1658</v>
      </c>
      <c r="AP175" s="165" t="s">
        <v>1662</v>
      </c>
      <c r="AQ175" s="165" t="s">
        <v>1663</v>
      </c>
      <c r="AR175" s="176"/>
    </row>
    <row r="176">
      <c r="A176" s="176"/>
      <c r="B176" s="172">
        <f t="shared" si="6"/>
        <v>169</v>
      </c>
      <c r="C176" s="172" t="s">
        <v>16</v>
      </c>
      <c r="D176" s="249" t="s">
        <v>11</v>
      </c>
      <c r="E176" s="166" t="s">
        <v>13</v>
      </c>
      <c r="F176" s="165" t="s">
        <v>158</v>
      </c>
      <c r="G176" s="166" t="s">
        <v>1664</v>
      </c>
      <c r="H176" s="275" t="s">
        <v>1665</v>
      </c>
      <c r="I176" s="168" t="s">
        <v>190</v>
      </c>
      <c r="J176" s="169" t="s">
        <v>162</v>
      </c>
      <c r="K176" s="176"/>
      <c r="L176" s="166"/>
      <c r="M176" s="166" t="s">
        <v>1666</v>
      </c>
      <c r="N176" s="256">
        <f t="shared" si="7"/>
        <v>513</v>
      </c>
      <c r="O176" s="166" t="s">
        <v>1667</v>
      </c>
      <c r="P176" s="172">
        <f t="shared" si="8"/>
        <v>6</v>
      </c>
      <c r="Q176" s="176"/>
      <c r="R176" s="176"/>
      <c r="S176" s="249">
        <f t="shared" si="9"/>
        <v>0</v>
      </c>
      <c r="T176" s="273"/>
      <c r="U176" s="258"/>
      <c r="V176" s="258"/>
      <c r="W176" s="258" t="s">
        <v>1668</v>
      </c>
      <c r="X176" s="249" t="s">
        <v>68</v>
      </c>
      <c r="Y176" s="249" t="s">
        <v>69</v>
      </c>
      <c r="Z176" s="258"/>
      <c r="AA176" s="258"/>
      <c r="AB176" s="176" t="s">
        <v>1669</v>
      </c>
      <c r="AC176" s="273"/>
      <c r="AD176" s="176"/>
      <c r="AE176" s="258"/>
      <c r="AF176" s="176"/>
      <c r="AG176" s="176"/>
      <c r="AH176" s="176"/>
      <c r="AI176" s="176"/>
      <c r="AJ176" s="176"/>
      <c r="AK176" s="176"/>
      <c r="AL176" s="176"/>
      <c r="AM176" s="176"/>
      <c r="AN176" s="225" t="str">
        <f t="shared" si="11"/>
        <v>입자의 쌍생성과 쌍소멸, 그리고 은하계 γ선</v>
      </c>
      <c r="AO176" s="165" t="s">
        <v>1664</v>
      </c>
      <c r="AP176" s="165" t="s">
        <v>1668</v>
      </c>
      <c r="AQ176" s="165" t="s">
        <v>1669</v>
      </c>
      <c r="AR176" s="176"/>
    </row>
    <row r="177" ht="62.25" customHeight="1">
      <c r="A177" s="176"/>
      <c r="B177" s="172">
        <f t="shared" si="6"/>
        <v>170</v>
      </c>
      <c r="C177" s="172" t="s">
        <v>16</v>
      </c>
      <c r="D177" s="249" t="s">
        <v>11</v>
      </c>
      <c r="E177" s="166" t="s">
        <v>13</v>
      </c>
      <c r="F177" s="165" t="s">
        <v>195</v>
      </c>
      <c r="G177" s="166" t="s">
        <v>1670</v>
      </c>
      <c r="H177" s="275" t="s">
        <v>1671</v>
      </c>
      <c r="I177" s="168" t="s">
        <v>1672</v>
      </c>
      <c r="J177" s="169" t="s">
        <v>162</v>
      </c>
      <c r="K177" s="176"/>
      <c r="L177" s="166"/>
      <c r="M177" s="166" t="s">
        <v>1673</v>
      </c>
      <c r="N177" s="256">
        <f t="shared" si="7"/>
        <v>237</v>
      </c>
      <c r="O177" s="166" t="s">
        <v>1674</v>
      </c>
      <c r="P177" s="172">
        <f t="shared" si="8"/>
        <v>27</v>
      </c>
      <c r="Q177" s="176"/>
      <c r="R177" s="176"/>
      <c r="S177" s="249">
        <f t="shared" si="9"/>
        <v>0</v>
      </c>
      <c r="T177" s="273"/>
      <c r="U177" s="258"/>
      <c r="V177" s="258"/>
      <c r="W177" s="258" t="s">
        <v>1675</v>
      </c>
      <c r="X177" s="249" t="s">
        <v>67</v>
      </c>
      <c r="Y177" s="249" t="s">
        <v>68</v>
      </c>
      <c r="Z177" s="258"/>
      <c r="AA177" s="258"/>
      <c r="AB177" s="176" t="s">
        <v>1676</v>
      </c>
      <c r="AC177" s="273"/>
      <c r="AD177" s="176"/>
      <c r="AE177" s="258"/>
      <c r="AF177" s="176"/>
      <c r="AG177" s="176"/>
      <c r="AH177" s="176"/>
      <c r="AI177" s="176"/>
      <c r="AJ177" s="176"/>
      <c r="AK177" s="176"/>
      <c r="AL177" s="176"/>
      <c r="AM177" s="176"/>
      <c r="AN177" s="225" t="str">
        <f t="shared" si="11"/>
        <v>검색 엔진의 검색 결과 최적화</v>
      </c>
      <c r="AO177" s="165" t="s">
        <v>1670</v>
      </c>
      <c r="AP177" s="165" t="s">
        <v>1675</v>
      </c>
      <c r="AQ177" s="165" t="s">
        <v>1676</v>
      </c>
      <c r="AR177" s="176"/>
    </row>
    <row r="178">
      <c r="A178" s="176"/>
      <c r="B178" s="172">
        <f t="shared" si="6"/>
        <v>171</v>
      </c>
      <c r="C178" s="172" t="s">
        <v>16</v>
      </c>
      <c r="D178" s="249" t="s">
        <v>11</v>
      </c>
      <c r="E178" s="166" t="s">
        <v>13</v>
      </c>
      <c r="F178" s="165" t="s">
        <v>158</v>
      </c>
      <c r="G178" s="166" t="s">
        <v>1677</v>
      </c>
      <c r="H178" s="275" t="s">
        <v>1678</v>
      </c>
      <c r="I178" s="168" t="s">
        <v>232</v>
      </c>
      <c r="J178" s="169" t="s">
        <v>162</v>
      </c>
      <c r="K178" s="176"/>
      <c r="L178" s="166"/>
      <c r="M178" s="166" t="s">
        <v>1679</v>
      </c>
      <c r="N178" s="256">
        <f t="shared" si="7"/>
        <v>106</v>
      </c>
      <c r="O178" s="166" t="s">
        <v>1680</v>
      </c>
      <c r="P178" s="172">
        <f t="shared" si="8"/>
        <v>18</v>
      </c>
      <c r="Q178" s="176"/>
      <c r="R178" s="176"/>
      <c r="S178" s="249">
        <f t="shared" si="9"/>
        <v>0</v>
      </c>
      <c r="T178" s="273"/>
      <c r="U178" s="258"/>
      <c r="V178" s="258"/>
      <c r="W178" s="258" t="s">
        <v>1681</v>
      </c>
      <c r="X178" s="249" t="s">
        <v>67</v>
      </c>
      <c r="Y178" s="249" t="s">
        <v>68</v>
      </c>
      <c r="Z178" s="258"/>
      <c r="AA178" s="258"/>
      <c r="AB178" s="176" t="s">
        <v>1682</v>
      </c>
      <c r="AC178" s="273"/>
      <c r="AD178" s="176"/>
      <c r="AE178" s="258"/>
      <c r="AF178" s="176"/>
      <c r="AG178" s="176"/>
      <c r="AH178" s="176"/>
      <c r="AI178" s="176"/>
      <c r="AJ178" s="176"/>
      <c r="AK178" s="176"/>
      <c r="AL178" s="176"/>
      <c r="AM178" s="176"/>
      <c r="AN178" s="225" t="str">
        <f t="shared" si="11"/>
        <v>피시본 방법에 대한 그림입니다.</v>
      </c>
      <c r="AO178" s="165" t="s">
        <v>1677</v>
      </c>
      <c r="AP178" s="165" t="s">
        <v>1681</v>
      </c>
      <c r="AQ178" s="165" t="s">
        <v>1682</v>
      </c>
      <c r="AR178" s="176"/>
    </row>
    <row r="179">
      <c r="A179" s="176"/>
      <c r="B179" s="172">
        <f t="shared" si="6"/>
        <v>172</v>
      </c>
      <c r="C179" s="172" t="s">
        <v>16</v>
      </c>
      <c r="D179" s="249" t="s">
        <v>11</v>
      </c>
      <c r="E179" s="166" t="s">
        <v>13</v>
      </c>
      <c r="F179" s="165" t="s">
        <v>158</v>
      </c>
      <c r="G179" s="166" t="s">
        <v>1683</v>
      </c>
      <c r="H179" s="275" t="s">
        <v>1684</v>
      </c>
      <c r="I179" s="168" t="s">
        <v>1685</v>
      </c>
      <c r="J179" s="169" t="s">
        <v>162</v>
      </c>
      <c r="K179" s="176"/>
      <c r="L179" s="166"/>
      <c r="M179" s="166" t="s">
        <v>1686</v>
      </c>
      <c r="N179" s="256">
        <f t="shared" si="7"/>
        <v>271</v>
      </c>
      <c r="O179" s="166" t="s">
        <v>1687</v>
      </c>
      <c r="P179" s="172">
        <f t="shared" si="8"/>
        <v>18</v>
      </c>
      <c r="Q179" s="176"/>
      <c r="R179" s="176"/>
      <c r="S179" s="249">
        <f t="shared" si="9"/>
        <v>0</v>
      </c>
      <c r="T179" s="273"/>
      <c r="U179" s="258"/>
      <c r="V179" s="258"/>
      <c r="W179" s="258" t="s">
        <v>1688</v>
      </c>
      <c r="X179" s="249" t="s">
        <v>67</v>
      </c>
      <c r="Y179" s="249" t="s">
        <v>67</v>
      </c>
      <c r="Z179" s="258"/>
      <c r="AA179" s="258"/>
      <c r="AB179" s="176" t="s">
        <v>1689</v>
      </c>
      <c r="AC179" s="273"/>
      <c r="AD179" s="176"/>
      <c r="AE179" s="258"/>
      <c r="AF179" s="176"/>
      <c r="AG179" s="176"/>
      <c r="AH179" s="176"/>
      <c r="AI179" s="176"/>
      <c r="AJ179" s="176"/>
      <c r="AK179" s="176"/>
      <c r="AL179" s="176"/>
      <c r="AM179" s="176"/>
      <c r="AN179" s="225" t="str">
        <f t="shared" si="11"/>
        <v>프로이트의 의식 구조 표현</v>
      </c>
      <c r="AO179" s="165" t="s">
        <v>1683</v>
      </c>
      <c r="AP179" s="165" t="s">
        <v>1688</v>
      </c>
      <c r="AQ179" s="165" t="s">
        <v>1689</v>
      </c>
      <c r="AR179" s="176"/>
    </row>
    <row r="180" ht="103.5" customHeight="1">
      <c r="A180" s="166"/>
      <c r="B180" s="172">
        <f t="shared" si="6"/>
        <v>173</v>
      </c>
      <c r="C180" s="172" t="s">
        <v>16</v>
      </c>
      <c r="D180" s="249" t="s">
        <v>11</v>
      </c>
      <c r="E180" s="166" t="s">
        <v>13</v>
      </c>
      <c r="F180" s="165" t="s">
        <v>158</v>
      </c>
      <c r="G180" s="166" t="s">
        <v>181</v>
      </c>
      <c r="H180" s="275" t="s">
        <v>1690</v>
      </c>
      <c r="I180" s="277" t="s">
        <v>183</v>
      </c>
      <c r="J180" s="169" t="s">
        <v>162</v>
      </c>
      <c r="K180" s="176"/>
      <c r="L180" s="278"/>
      <c r="M180" s="278" t="s">
        <v>1691</v>
      </c>
      <c r="N180" s="256">
        <f t="shared" si="7"/>
        <v>689</v>
      </c>
      <c r="O180" s="278" t="s">
        <v>186</v>
      </c>
      <c r="P180" s="172">
        <f t="shared" si="8"/>
        <v>12</v>
      </c>
      <c r="Q180" s="176"/>
      <c r="R180" s="176"/>
      <c r="S180" s="249">
        <f t="shared" si="9"/>
        <v>0</v>
      </c>
      <c r="T180" s="273"/>
      <c r="U180" s="258"/>
      <c r="V180" s="258"/>
      <c r="W180" s="258" t="s">
        <v>1692</v>
      </c>
      <c r="X180" s="249" t="s">
        <v>68</v>
      </c>
      <c r="Y180" s="249" t="s">
        <v>67</v>
      </c>
      <c r="Z180" s="258"/>
      <c r="AA180" s="258"/>
      <c r="AB180" s="176" t="s">
        <v>1693</v>
      </c>
      <c r="AC180" s="273"/>
      <c r="AD180" s="176"/>
      <c r="AE180" s="258"/>
      <c r="AF180" s="176"/>
      <c r="AG180" s="176"/>
      <c r="AH180" s="176"/>
      <c r="AI180" s="176"/>
      <c r="AJ180" s="176"/>
      <c r="AK180" s="176"/>
      <c r="AL180" s="176"/>
      <c r="AM180" s="176"/>
      <c r="AN180" s="225" t="str">
        <f t="shared" si="11"/>
        <v>빈센트의 추수 풍경화</v>
      </c>
      <c r="AO180" s="165" t="s">
        <v>181</v>
      </c>
      <c r="AP180" s="165" t="s">
        <v>1692</v>
      </c>
      <c r="AQ180" s="165" t="s">
        <v>1693</v>
      </c>
      <c r="AR180" s="176"/>
    </row>
    <row r="181">
      <c r="A181" s="176"/>
      <c r="B181" s="172">
        <f t="shared" si="6"/>
        <v>174</v>
      </c>
      <c r="C181" s="172" t="s">
        <v>16</v>
      </c>
      <c r="D181" s="249" t="s">
        <v>11</v>
      </c>
      <c r="E181" s="166" t="s">
        <v>13</v>
      </c>
      <c r="F181" s="165" t="s">
        <v>298</v>
      </c>
      <c r="G181" s="166" t="s">
        <v>1694</v>
      </c>
      <c r="H181" s="275" t="s">
        <v>1695</v>
      </c>
      <c r="I181" s="168" t="s">
        <v>1696</v>
      </c>
      <c r="J181" s="169" t="s">
        <v>162</v>
      </c>
      <c r="K181" s="176"/>
      <c r="L181" s="166"/>
      <c r="M181" s="166" t="s">
        <v>1697</v>
      </c>
      <c r="N181" s="256">
        <f t="shared" si="7"/>
        <v>185</v>
      </c>
      <c r="O181" s="166" t="s">
        <v>1698</v>
      </c>
      <c r="P181" s="172">
        <f t="shared" si="8"/>
        <v>29</v>
      </c>
      <c r="Q181" s="176"/>
      <c r="R181" s="176"/>
      <c r="S181" s="249">
        <f t="shared" si="9"/>
        <v>0</v>
      </c>
      <c r="T181" s="273"/>
      <c r="U181" s="258"/>
      <c r="V181" s="258"/>
      <c r="W181" s="258" t="s">
        <v>1699</v>
      </c>
      <c r="X181" s="249" t="s">
        <v>69</v>
      </c>
      <c r="Y181" s="249" t="s">
        <v>69</v>
      </c>
      <c r="Z181" s="258"/>
      <c r="AA181" s="258"/>
      <c r="AB181" s="176" t="s">
        <v>1700</v>
      </c>
      <c r="AC181" s="273"/>
      <c r="AD181" s="176"/>
      <c r="AE181" s="258"/>
      <c r="AF181" s="176"/>
      <c r="AG181" s="176"/>
      <c r="AH181" s="176"/>
      <c r="AI181" s="176"/>
      <c r="AJ181" s="176"/>
      <c r="AK181" s="176"/>
      <c r="AL181" s="176"/>
      <c r="AM181" s="176"/>
      <c r="AN181" s="225" t="str">
        <f t="shared" si="11"/>
        <v>아킬레우스와 헥토르의 대결 후</v>
      </c>
      <c r="AO181" s="165" t="s">
        <v>1694</v>
      </c>
      <c r="AP181" s="165" t="s">
        <v>1699</v>
      </c>
      <c r="AQ181" s="165" t="s">
        <v>1700</v>
      </c>
      <c r="AR181" s="176"/>
    </row>
    <row r="182">
      <c r="A182" s="176"/>
      <c r="B182" s="172">
        <f t="shared" si="6"/>
        <v>175</v>
      </c>
      <c r="C182" s="172" t="s">
        <v>16</v>
      </c>
      <c r="D182" s="249" t="s">
        <v>11</v>
      </c>
      <c r="E182" s="166" t="s">
        <v>13</v>
      </c>
      <c r="F182" s="165" t="s">
        <v>298</v>
      </c>
      <c r="G182" s="166" t="s">
        <v>1701</v>
      </c>
      <c r="H182" s="275" t="s">
        <v>1702</v>
      </c>
      <c r="I182" s="168" t="s">
        <v>1696</v>
      </c>
      <c r="J182" s="169" t="s">
        <v>162</v>
      </c>
      <c r="K182" s="176"/>
      <c r="L182" s="166"/>
      <c r="M182" s="166" t="s">
        <v>1703</v>
      </c>
      <c r="N182" s="256">
        <f t="shared" si="7"/>
        <v>201</v>
      </c>
      <c r="O182" s="166" t="s">
        <v>1704</v>
      </c>
      <c r="P182" s="172">
        <f t="shared" si="8"/>
        <v>21</v>
      </c>
      <c r="Q182" s="176"/>
      <c r="R182" s="176"/>
      <c r="S182" s="249">
        <f t="shared" si="9"/>
        <v>0</v>
      </c>
      <c r="T182" s="273"/>
      <c r="U182" s="258"/>
      <c r="V182" s="258"/>
      <c r="W182" s="258" t="s">
        <v>1705</v>
      </c>
      <c r="X182" s="249" t="s">
        <v>69</v>
      </c>
      <c r="Y182" s="249" t="s">
        <v>68</v>
      </c>
      <c r="Z182" s="258"/>
      <c r="AA182" s="258"/>
      <c r="AB182" s="176" t="s">
        <v>1706</v>
      </c>
      <c r="AC182" s="273"/>
      <c r="AD182" s="176"/>
      <c r="AE182" s="258"/>
      <c r="AF182" s="176"/>
      <c r="AG182" s="176"/>
      <c r="AH182" s="176"/>
      <c r="AI182" s="176"/>
      <c r="AJ182" s="176"/>
      <c r="AK182" s="176"/>
      <c r="AL182" s="176"/>
      <c r="AM182" s="176"/>
      <c r="AN182" s="225" t="str">
        <f t="shared" si="11"/>
        <v>고대 그리스 술잔 킬릭스 사용법</v>
      </c>
      <c r="AO182" s="165" t="s">
        <v>1701</v>
      </c>
      <c r="AP182" s="165" t="s">
        <v>1705</v>
      </c>
      <c r="AQ182" s="165" t="s">
        <v>1706</v>
      </c>
      <c r="AR182" s="176"/>
    </row>
    <row r="183" ht="82.5" customHeight="1">
      <c r="A183" s="176"/>
      <c r="B183" s="172">
        <f t="shared" si="6"/>
        <v>176</v>
      </c>
      <c r="C183" s="172" t="s">
        <v>16</v>
      </c>
      <c r="D183" s="249" t="s">
        <v>11</v>
      </c>
      <c r="E183" s="166" t="s">
        <v>13</v>
      </c>
      <c r="F183" s="165" t="s">
        <v>298</v>
      </c>
      <c r="G183" s="166" t="s">
        <v>1707</v>
      </c>
      <c r="H183" s="275" t="s">
        <v>1708</v>
      </c>
      <c r="I183" s="168" t="s">
        <v>1696</v>
      </c>
      <c r="J183" s="169" t="s">
        <v>162</v>
      </c>
      <c r="K183" s="176"/>
      <c r="L183" s="166"/>
      <c r="M183" s="166" t="s">
        <v>1709</v>
      </c>
      <c r="N183" s="256">
        <f t="shared" si="7"/>
        <v>364</v>
      </c>
      <c r="O183" s="166" t="s">
        <v>1710</v>
      </c>
      <c r="P183" s="172">
        <f t="shared" si="8"/>
        <v>12</v>
      </c>
      <c r="Q183" s="176"/>
      <c r="R183" s="176"/>
      <c r="S183" s="249">
        <f t="shared" si="9"/>
        <v>0</v>
      </c>
      <c r="T183" s="273"/>
      <c r="U183" s="258"/>
      <c r="V183" s="258"/>
      <c r="W183" s="258" t="s">
        <v>1711</v>
      </c>
      <c r="X183" s="249" t="s">
        <v>67</v>
      </c>
      <c r="Y183" s="249" t="s">
        <v>67</v>
      </c>
      <c r="Z183" s="258"/>
      <c r="AA183" s="258"/>
      <c r="AB183" s="176" t="s">
        <v>1712</v>
      </c>
      <c r="AC183" s="273"/>
      <c r="AD183" s="176"/>
      <c r="AE183" s="258"/>
      <c r="AF183" s="176"/>
      <c r="AG183" s="176"/>
      <c r="AH183" s="176"/>
      <c r="AI183" s="176"/>
      <c r="AJ183" s="176"/>
      <c r="AK183" s="176"/>
      <c r="AL183" s="176"/>
      <c r="AM183" s="176"/>
      <c r="AN183" s="225" t="str">
        <f t="shared" si="11"/>
        <v>폴리클레이토스의 창 든 남자 조각상</v>
      </c>
      <c r="AO183" s="165" t="s">
        <v>1707</v>
      </c>
      <c r="AP183" s="165" t="s">
        <v>1711</v>
      </c>
      <c r="AQ183" s="165" t="s">
        <v>1712</v>
      </c>
      <c r="AR183" s="176"/>
    </row>
    <row r="184" ht="91.5" customHeight="1">
      <c r="A184" s="176"/>
      <c r="B184" s="172">
        <f t="shared" si="6"/>
        <v>177</v>
      </c>
      <c r="C184" s="172" t="s">
        <v>16</v>
      </c>
      <c r="D184" s="249" t="s">
        <v>11</v>
      </c>
      <c r="E184" s="166" t="s">
        <v>13</v>
      </c>
      <c r="F184" s="165" t="s">
        <v>298</v>
      </c>
      <c r="G184" s="166" t="s">
        <v>1713</v>
      </c>
      <c r="H184" s="167" t="s">
        <v>1714</v>
      </c>
      <c r="I184" s="168" t="s">
        <v>1696</v>
      </c>
      <c r="J184" s="169" t="s">
        <v>162</v>
      </c>
      <c r="K184" s="176"/>
      <c r="L184" s="166"/>
      <c r="M184" s="166" t="s">
        <v>1715</v>
      </c>
      <c r="N184" s="256">
        <f t="shared" si="7"/>
        <v>175</v>
      </c>
      <c r="O184" s="166" t="s">
        <v>1716</v>
      </c>
      <c r="P184" s="172">
        <f t="shared" si="8"/>
        <v>17</v>
      </c>
      <c r="Q184" s="176"/>
      <c r="R184" s="176"/>
      <c r="S184" s="249">
        <f t="shared" si="9"/>
        <v>0</v>
      </c>
      <c r="T184" s="273"/>
      <c r="U184" s="258"/>
      <c r="V184" s="258"/>
      <c r="W184" s="258" t="s">
        <v>1717</v>
      </c>
      <c r="X184" s="249" t="s">
        <v>67</v>
      </c>
      <c r="Y184" s="249" t="s">
        <v>67</v>
      </c>
      <c r="Z184" s="258"/>
      <c r="AA184" s="258"/>
      <c r="AB184" s="176" t="s">
        <v>1718</v>
      </c>
      <c r="AC184" s="273"/>
      <c r="AD184" s="176"/>
      <c r="AE184" s="258"/>
      <c r="AF184" s="176"/>
      <c r="AG184" s="176"/>
      <c r="AH184" s="176"/>
      <c r="AI184" s="176"/>
      <c r="AJ184" s="176"/>
      <c r="AK184" s="176"/>
      <c r="AL184" s="176"/>
      <c r="AM184" s="176"/>
      <c r="AN184" s="225" t="str">
        <f t="shared" si="11"/>
        <v>디오니소스 축제의 무녀, 마이나스</v>
      </c>
      <c r="AO184" s="165" t="s">
        <v>1713</v>
      </c>
      <c r="AP184" s="165" t="s">
        <v>1717</v>
      </c>
      <c r="AQ184" s="165" t="s">
        <v>1718</v>
      </c>
      <c r="AR184" s="176"/>
    </row>
    <row r="185" ht="108.0" customHeight="1">
      <c r="A185" s="176"/>
      <c r="B185" s="172">
        <f t="shared" si="6"/>
        <v>178</v>
      </c>
      <c r="C185" s="172" t="s">
        <v>16</v>
      </c>
      <c r="D185" s="249" t="s">
        <v>11</v>
      </c>
      <c r="E185" s="166" t="s">
        <v>13</v>
      </c>
      <c r="F185" s="165" t="s">
        <v>298</v>
      </c>
      <c r="G185" s="166" t="s">
        <v>1719</v>
      </c>
      <c r="H185" s="167" t="s">
        <v>1720</v>
      </c>
      <c r="I185" s="168" t="s">
        <v>1696</v>
      </c>
      <c r="J185" s="169" t="s">
        <v>162</v>
      </c>
      <c r="K185" s="176"/>
      <c r="L185" s="166"/>
      <c r="M185" s="166" t="s">
        <v>1721</v>
      </c>
      <c r="N185" s="256">
        <f t="shared" si="7"/>
        <v>305</v>
      </c>
      <c r="O185" s="166" t="s">
        <v>1722</v>
      </c>
      <c r="P185" s="172">
        <f t="shared" si="8"/>
        <v>13</v>
      </c>
      <c r="Q185" s="176"/>
      <c r="R185" s="176"/>
      <c r="S185" s="249">
        <f t="shared" si="9"/>
        <v>0</v>
      </c>
      <c r="T185" s="273"/>
      <c r="U185" s="258"/>
      <c r="V185" s="258"/>
      <c r="W185" s="258" t="s">
        <v>1723</v>
      </c>
      <c r="X185" s="249" t="s">
        <v>67</v>
      </c>
      <c r="Y185" s="249" t="s">
        <v>67</v>
      </c>
      <c r="Z185" s="258"/>
      <c r="AA185" s="258"/>
      <c r="AB185" s="176" t="s">
        <v>1724</v>
      </c>
      <c r="AC185" s="273"/>
      <c r="AD185" s="176"/>
      <c r="AE185" s="258"/>
      <c r="AF185" s="176"/>
      <c r="AG185" s="176"/>
      <c r="AH185" s="176"/>
      <c r="AI185" s="176"/>
      <c r="AJ185" s="176"/>
      <c r="AK185" s="176"/>
      <c r="AL185" s="176"/>
      <c r="AM185" s="176"/>
      <c r="AN185" s="225" t="str">
        <f t="shared" si="11"/>
        <v>중세 농부들의 일상</v>
      </c>
      <c r="AO185" s="165" t="s">
        <v>1719</v>
      </c>
      <c r="AP185" s="165" t="s">
        <v>1723</v>
      </c>
      <c r="AQ185" s="165" t="s">
        <v>1724</v>
      </c>
      <c r="AR185" s="176"/>
    </row>
    <row r="186">
      <c r="A186" s="176"/>
      <c r="B186" s="172" t="str">
        <f t="shared" si="6"/>
        <v/>
      </c>
      <c r="C186" s="176"/>
      <c r="D186" s="176"/>
      <c r="E186" s="176"/>
      <c r="F186" s="273"/>
      <c r="G186" s="166"/>
      <c r="H186" s="276"/>
      <c r="I186" s="276"/>
      <c r="J186" s="176"/>
      <c r="K186" s="176"/>
      <c r="L186" s="176"/>
      <c r="M186" s="176"/>
      <c r="N186" s="176"/>
      <c r="O186" s="176"/>
      <c r="P186" s="273"/>
      <c r="Q186" s="176"/>
      <c r="R186" s="176"/>
      <c r="S186" s="273"/>
      <c r="T186" s="273"/>
      <c r="U186" s="258"/>
      <c r="V186" s="258"/>
      <c r="W186" s="258"/>
      <c r="X186" s="258"/>
      <c r="Y186" s="258"/>
      <c r="Z186" s="258"/>
      <c r="AA186" s="258"/>
      <c r="AB186" s="176"/>
      <c r="AC186" s="273"/>
      <c r="AD186" s="176"/>
      <c r="AE186" s="258"/>
      <c r="AF186" s="176"/>
      <c r="AG186" s="176"/>
      <c r="AH186" s="176"/>
      <c r="AI186" s="176"/>
      <c r="AJ186" s="176"/>
      <c r="AK186" s="176"/>
      <c r="AL186" s="176"/>
      <c r="AM186" s="176"/>
      <c r="AN186" s="225"/>
      <c r="AO186" s="273"/>
      <c r="AP186" s="273"/>
      <c r="AQ186" s="273"/>
      <c r="AR186" s="176"/>
    </row>
    <row r="187">
      <c r="A187" s="176"/>
      <c r="B187" s="172" t="str">
        <f t="shared" si="6"/>
        <v/>
      </c>
      <c r="C187" s="176"/>
      <c r="D187" s="176"/>
      <c r="E187" s="176"/>
      <c r="F187" s="273"/>
      <c r="G187" s="166"/>
      <c r="H187" s="276"/>
      <c r="I187" s="276"/>
      <c r="J187" s="176"/>
      <c r="K187" s="176"/>
      <c r="L187" s="176"/>
      <c r="M187" s="176"/>
      <c r="N187" s="176"/>
      <c r="O187" s="176"/>
      <c r="P187" s="273"/>
      <c r="Q187" s="176"/>
      <c r="R187" s="176"/>
      <c r="S187" s="273"/>
      <c r="T187" s="273"/>
      <c r="U187" s="258"/>
      <c r="V187" s="258"/>
      <c r="W187" s="258"/>
      <c r="X187" s="258"/>
      <c r="Y187" s="258"/>
      <c r="Z187" s="258"/>
      <c r="AA187" s="258"/>
      <c r="AB187" s="176"/>
      <c r="AC187" s="273"/>
      <c r="AD187" s="176"/>
      <c r="AE187" s="258"/>
      <c r="AF187" s="176"/>
      <c r="AG187" s="176"/>
      <c r="AH187" s="176"/>
      <c r="AI187" s="176"/>
      <c r="AJ187" s="176"/>
      <c r="AK187" s="176"/>
      <c r="AL187" s="176"/>
      <c r="AM187" s="176"/>
      <c r="AN187" s="225"/>
      <c r="AO187" s="273"/>
      <c r="AP187" s="273"/>
      <c r="AQ187" s="273"/>
      <c r="AR187" s="176"/>
    </row>
    <row r="188">
      <c r="A188" s="176"/>
      <c r="B188" s="172" t="str">
        <f t="shared" si="6"/>
        <v/>
      </c>
      <c r="C188" s="176"/>
      <c r="D188" s="176"/>
      <c r="E188" s="176"/>
      <c r="F188" s="273"/>
      <c r="G188" s="166"/>
      <c r="H188" s="276"/>
      <c r="I188" s="276"/>
      <c r="J188" s="176"/>
      <c r="K188" s="176"/>
      <c r="L188" s="176"/>
      <c r="M188" s="176"/>
      <c r="N188" s="176"/>
      <c r="O188" s="176"/>
      <c r="P188" s="273"/>
      <c r="Q188" s="176"/>
      <c r="R188" s="176"/>
      <c r="S188" s="273"/>
      <c r="T188" s="273"/>
      <c r="U188" s="258"/>
      <c r="V188" s="258"/>
      <c r="W188" s="258"/>
      <c r="X188" s="258"/>
      <c r="Y188" s="258"/>
      <c r="Z188" s="258"/>
      <c r="AA188" s="258"/>
      <c r="AB188" s="176"/>
      <c r="AC188" s="273"/>
      <c r="AD188" s="176"/>
      <c r="AE188" s="258"/>
      <c r="AF188" s="176"/>
      <c r="AG188" s="176"/>
      <c r="AH188" s="176"/>
      <c r="AI188" s="176"/>
      <c r="AJ188" s="176"/>
      <c r="AK188" s="176"/>
      <c r="AL188" s="176"/>
      <c r="AM188" s="176"/>
      <c r="AN188" s="225"/>
      <c r="AO188" s="273"/>
      <c r="AP188" s="273"/>
      <c r="AQ188" s="273"/>
      <c r="AR188" s="176"/>
    </row>
    <row r="189">
      <c r="A189" s="176"/>
      <c r="B189" s="172" t="str">
        <f t="shared" si="6"/>
        <v/>
      </c>
      <c r="C189" s="176"/>
      <c r="D189" s="176"/>
      <c r="E189" s="176"/>
      <c r="F189" s="273"/>
      <c r="G189" s="166"/>
      <c r="H189" s="276"/>
      <c r="I189" s="276"/>
      <c r="J189" s="176"/>
      <c r="K189" s="176"/>
      <c r="L189" s="176"/>
      <c r="M189" s="176"/>
      <c r="N189" s="176"/>
      <c r="O189" s="176"/>
      <c r="P189" s="273"/>
      <c r="Q189" s="176"/>
      <c r="R189" s="176"/>
      <c r="S189" s="273"/>
      <c r="T189" s="273"/>
      <c r="U189" s="258"/>
      <c r="V189" s="258"/>
      <c r="W189" s="258"/>
      <c r="X189" s="258"/>
      <c r="Y189" s="258"/>
      <c r="Z189" s="258"/>
      <c r="AA189" s="258"/>
      <c r="AB189" s="176"/>
      <c r="AC189" s="273"/>
      <c r="AD189" s="176"/>
      <c r="AE189" s="258"/>
      <c r="AF189" s="176"/>
      <c r="AG189" s="176"/>
      <c r="AH189" s="176"/>
      <c r="AI189" s="176"/>
      <c r="AJ189" s="176"/>
      <c r="AK189" s="176"/>
      <c r="AL189" s="176"/>
      <c r="AM189" s="176"/>
      <c r="AN189" s="225"/>
      <c r="AO189" s="273"/>
      <c r="AP189" s="273"/>
      <c r="AQ189" s="273"/>
      <c r="AR189" s="176"/>
    </row>
    <row r="190">
      <c r="A190" s="176"/>
      <c r="B190" s="172" t="str">
        <f t="shared" si="6"/>
        <v/>
      </c>
      <c r="C190" s="176"/>
      <c r="D190" s="176"/>
      <c r="E190" s="176"/>
      <c r="F190" s="273"/>
      <c r="G190" s="166"/>
      <c r="H190" s="276"/>
      <c r="I190" s="276"/>
      <c r="J190" s="176"/>
      <c r="K190" s="176"/>
      <c r="L190" s="176"/>
      <c r="M190" s="176"/>
      <c r="N190" s="176"/>
      <c r="O190" s="176"/>
      <c r="P190" s="273"/>
      <c r="Q190" s="176"/>
      <c r="R190" s="176"/>
      <c r="S190" s="273"/>
      <c r="T190" s="273"/>
      <c r="U190" s="258"/>
      <c r="V190" s="258"/>
      <c r="W190" s="258"/>
      <c r="X190" s="258"/>
      <c r="Y190" s="258"/>
      <c r="Z190" s="258"/>
      <c r="AA190" s="258"/>
      <c r="AB190" s="176"/>
      <c r="AC190" s="273"/>
      <c r="AD190" s="176"/>
      <c r="AE190" s="258"/>
      <c r="AF190" s="176"/>
      <c r="AG190" s="176"/>
      <c r="AH190" s="176"/>
      <c r="AI190" s="176"/>
      <c r="AJ190" s="176"/>
      <c r="AK190" s="176"/>
      <c r="AL190" s="176"/>
      <c r="AM190" s="176"/>
      <c r="AN190" s="225"/>
      <c r="AO190" s="273"/>
      <c r="AP190" s="273"/>
      <c r="AQ190" s="273"/>
      <c r="AR190" s="176"/>
    </row>
    <row r="191">
      <c r="A191" s="176"/>
      <c r="B191" s="172" t="str">
        <f t="shared" si="6"/>
        <v/>
      </c>
      <c r="C191" s="176"/>
      <c r="D191" s="176"/>
      <c r="E191" s="176"/>
      <c r="F191" s="273"/>
      <c r="G191" s="166"/>
      <c r="H191" s="276"/>
      <c r="I191" s="276"/>
      <c r="J191" s="176"/>
      <c r="K191" s="176"/>
      <c r="L191" s="176"/>
      <c r="M191" s="176"/>
      <c r="N191" s="176"/>
      <c r="O191" s="176"/>
      <c r="P191" s="273"/>
      <c r="Q191" s="176"/>
      <c r="R191" s="176"/>
      <c r="S191" s="273"/>
      <c r="T191" s="273"/>
      <c r="U191" s="258"/>
      <c r="V191" s="258"/>
      <c r="W191" s="258"/>
      <c r="X191" s="258"/>
      <c r="Y191" s="258"/>
      <c r="Z191" s="258"/>
      <c r="AA191" s="258"/>
      <c r="AB191" s="176"/>
      <c r="AC191" s="273"/>
      <c r="AD191" s="176"/>
      <c r="AE191" s="258"/>
      <c r="AF191" s="176"/>
      <c r="AG191" s="176"/>
      <c r="AH191" s="176"/>
      <c r="AI191" s="176"/>
      <c r="AJ191" s="176"/>
      <c r="AK191" s="176"/>
      <c r="AL191" s="176"/>
      <c r="AM191" s="176"/>
      <c r="AN191" s="225"/>
      <c r="AO191" s="273"/>
      <c r="AP191" s="273"/>
      <c r="AQ191" s="273"/>
      <c r="AR191" s="176"/>
    </row>
    <row r="192">
      <c r="A192" s="176"/>
      <c r="B192" s="172" t="str">
        <f t="shared" si="6"/>
        <v/>
      </c>
      <c r="C192" s="176"/>
      <c r="D192" s="176"/>
      <c r="E192" s="176"/>
      <c r="F192" s="273"/>
      <c r="G192" s="166"/>
      <c r="H192" s="276"/>
      <c r="I192" s="276"/>
      <c r="J192" s="176"/>
      <c r="K192" s="176"/>
      <c r="L192" s="176"/>
      <c r="M192" s="176"/>
      <c r="N192" s="176"/>
      <c r="O192" s="176"/>
      <c r="P192" s="273"/>
      <c r="Q192" s="176"/>
      <c r="R192" s="176"/>
      <c r="S192" s="273"/>
      <c r="T192" s="273"/>
      <c r="U192" s="258"/>
      <c r="V192" s="258"/>
      <c r="W192" s="258"/>
      <c r="X192" s="258"/>
      <c r="Y192" s="258"/>
      <c r="Z192" s="258"/>
      <c r="AA192" s="258"/>
      <c r="AB192" s="176"/>
      <c r="AC192" s="273"/>
      <c r="AD192" s="176"/>
      <c r="AE192" s="258"/>
      <c r="AF192" s="176"/>
      <c r="AG192" s="176"/>
      <c r="AH192" s="176"/>
      <c r="AI192" s="176"/>
      <c r="AJ192" s="176"/>
      <c r="AK192" s="176"/>
      <c r="AL192" s="176"/>
      <c r="AM192" s="176"/>
      <c r="AN192" s="225"/>
      <c r="AO192" s="273"/>
      <c r="AP192" s="273"/>
      <c r="AQ192" s="273"/>
      <c r="AR192" s="176"/>
    </row>
    <row r="193">
      <c r="A193" s="176"/>
      <c r="B193" s="172" t="str">
        <f t="shared" si="6"/>
        <v/>
      </c>
      <c r="C193" s="176"/>
      <c r="D193" s="176"/>
      <c r="E193" s="176"/>
      <c r="F193" s="273"/>
      <c r="G193" s="166"/>
      <c r="H193" s="276"/>
      <c r="I193" s="276"/>
      <c r="J193" s="176"/>
      <c r="K193" s="176"/>
      <c r="L193" s="176"/>
      <c r="M193" s="176"/>
      <c r="N193" s="176"/>
      <c r="O193" s="176"/>
      <c r="P193" s="273"/>
      <c r="Q193" s="176"/>
      <c r="R193" s="176"/>
      <c r="S193" s="273"/>
      <c r="T193" s="273"/>
      <c r="U193" s="258"/>
      <c r="V193" s="258"/>
      <c r="W193" s="258"/>
      <c r="X193" s="258"/>
      <c r="Y193" s="258"/>
      <c r="Z193" s="258"/>
      <c r="AA193" s="258"/>
      <c r="AB193" s="176"/>
      <c r="AC193" s="273"/>
      <c r="AD193" s="176"/>
      <c r="AE193" s="258"/>
      <c r="AF193" s="176"/>
      <c r="AG193" s="176"/>
      <c r="AH193" s="176"/>
      <c r="AI193" s="176"/>
      <c r="AJ193" s="176"/>
      <c r="AK193" s="176"/>
      <c r="AL193" s="176"/>
      <c r="AM193" s="176"/>
      <c r="AN193" s="225"/>
      <c r="AO193" s="273"/>
      <c r="AP193" s="273"/>
      <c r="AQ193" s="273"/>
      <c r="AR193" s="176"/>
    </row>
    <row r="194">
      <c r="A194" s="176"/>
      <c r="B194" s="172" t="str">
        <f t="shared" si="6"/>
        <v/>
      </c>
      <c r="C194" s="176"/>
      <c r="D194" s="176"/>
      <c r="E194" s="176"/>
      <c r="F194" s="273"/>
      <c r="G194" s="166"/>
      <c r="H194" s="276"/>
      <c r="I194" s="276"/>
      <c r="J194" s="176"/>
      <c r="K194" s="176"/>
      <c r="L194" s="176"/>
      <c r="M194" s="176"/>
      <c r="N194" s="176"/>
      <c r="O194" s="176"/>
      <c r="P194" s="273"/>
      <c r="Q194" s="176"/>
      <c r="R194" s="176"/>
      <c r="S194" s="273"/>
      <c r="T194" s="273"/>
      <c r="U194" s="258"/>
      <c r="V194" s="258"/>
      <c r="W194" s="258"/>
      <c r="X194" s="258"/>
      <c r="Y194" s="258"/>
      <c r="Z194" s="258"/>
      <c r="AA194" s="258"/>
      <c r="AB194" s="176"/>
      <c r="AC194" s="273"/>
      <c r="AD194" s="176"/>
      <c r="AE194" s="258"/>
      <c r="AF194" s="176"/>
      <c r="AG194" s="176"/>
      <c r="AH194" s="176"/>
      <c r="AI194" s="176"/>
      <c r="AJ194" s="176"/>
      <c r="AK194" s="176"/>
      <c r="AL194" s="176"/>
      <c r="AM194" s="176"/>
      <c r="AN194" s="225"/>
      <c r="AO194" s="273"/>
      <c r="AP194" s="273"/>
      <c r="AQ194" s="273"/>
      <c r="AR194" s="176"/>
    </row>
    <row r="195">
      <c r="A195" s="176"/>
      <c r="B195" s="172" t="str">
        <f t="shared" si="6"/>
        <v/>
      </c>
      <c r="C195" s="176"/>
      <c r="D195" s="176"/>
      <c r="E195" s="176"/>
      <c r="F195" s="273"/>
      <c r="G195" s="166"/>
      <c r="H195" s="276"/>
      <c r="I195" s="276"/>
      <c r="J195" s="176"/>
      <c r="K195" s="176"/>
      <c r="L195" s="176"/>
      <c r="M195" s="176"/>
      <c r="N195" s="176"/>
      <c r="O195" s="176"/>
      <c r="P195" s="273"/>
      <c r="Q195" s="176"/>
      <c r="R195" s="176"/>
      <c r="S195" s="273"/>
      <c r="T195" s="273"/>
      <c r="U195" s="258"/>
      <c r="V195" s="258"/>
      <c r="W195" s="258"/>
      <c r="X195" s="258"/>
      <c r="Y195" s="258"/>
      <c r="Z195" s="258"/>
      <c r="AA195" s="258"/>
      <c r="AB195" s="176"/>
      <c r="AC195" s="273"/>
      <c r="AD195" s="176"/>
      <c r="AE195" s="258"/>
      <c r="AF195" s="176"/>
      <c r="AG195" s="176"/>
      <c r="AH195" s="176"/>
      <c r="AI195" s="176"/>
      <c r="AJ195" s="176"/>
      <c r="AK195" s="176"/>
      <c r="AL195" s="176"/>
      <c r="AM195" s="176"/>
      <c r="AN195" s="225"/>
      <c r="AO195" s="273"/>
      <c r="AP195" s="273"/>
      <c r="AQ195" s="273"/>
      <c r="AR195" s="176"/>
    </row>
    <row r="196">
      <c r="A196" s="176"/>
      <c r="B196" s="172" t="str">
        <f t="shared" si="6"/>
        <v/>
      </c>
      <c r="C196" s="176"/>
      <c r="D196" s="176"/>
      <c r="E196" s="176"/>
      <c r="F196" s="273"/>
      <c r="G196" s="166"/>
      <c r="H196" s="276"/>
      <c r="I196" s="276"/>
      <c r="J196" s="176"/>
      <c r="K196" s="176"/>
      <c r="L196" s="176"/>
      <c r="M196" s="176"/>
      <c r="N196" s="176"/>
      <c r="O196" s="176"/>
      <c r="P196" s="273"/>
      <c r="Q196" s="176"/>
      <c r="R196" s="176"/>
      <c r="S196" s="273"/>
      <c r="T196" s="273"/>
      <c r="U196" s="258"/>
      <c r="V196" s="258"/>
      <c r="W196" s="258"/>
      <c r="X196" s="258"/>
      <c r="Y196" s="258"/>
      <c r="Z196" s="258"/>
      <c r="AA196" s="258"/>
      <c r="AB196" s="176"/>
      <c r="AC196" s="273"/>
      <c r="AD196" s="176"/>
      <c r="AE196" s="258"/>
      <c r="AF196" s="176"/>
      <c r="AG196" s="176"/>
      <c r="AH196" s="176"/>
      <c r="AI196" s="176"/>
      <c r="AJ196" s="176"/>
      <c r="AK196" s="176"/>
      <c r="AL196" s="176"/>
      <c r="AM196" s="176"/>
      <c r="AN196" s="225"/>
      <c r="AO196" s="273"/>
      <c r="AP196" s="273"/>
      <c r="AQ196" s="273"/>
      <c r="AR196" s="176"/>
    </row>
    <row r="197">
      <c r="A197" s="176"/>
      <c r="B197" s="172" t="str">
        <f t="shared" si="6"/>
        <v/>
      </c>
      <c r="C197" s="176"/>
      <c r="D197" s="176"/>
      <c r="E197" s="176"/>
      <c r="F197" s="273"/>
      <c r="G197" s="166"/>
      <c r="H197" s="276"/>
      <c r="I197" s="276"/>
      <c r="J197" s="176"/>
      <c r="K197" s="176"/>
      <c r="L197" s="176"/>
      <c r="M197" s="176"/>
      <c r="N197" s="176"/>
      <c r="O197" s="176"/>
      <c r="P197" s="273"/>
      <c r="Q197" s="176"/>
      <c r="R197" s="176"/>
      <c r="S197" s="273"/>
      <c r="T197" s="273"/>
      <c r="U197" s="258"/>
      <c r="V197" s="258"/>
      <c r="W197" s="258"/>
      <c r="X197" s="258"/>
      <c r="Y197" s="258"/>
      <c r="Z197" s="258"/>
      <c r="AA197" s="258"/>
      <c r="AB197" s="176"/>
      <c r="AC197" s="273"/>
      <c r="AD197" s="176"/>
      <c r="AE197" s="258"/>
      <c r="AF197" s="176"/>
      <c r="AG197" s="176"/>
      <c r="AH197" s="176"/>
      <c r="AI197" s="176"/>
      <c r="AJ197" s="176"/>
      <c r="AK197" s="176"/>
      <c r="AL197" s="176"/>
      <c r="AM197" s="176"/>
      <c r="AN197" s="225"/>
      <c r="AO197" s="273"/>
      <c r="AP197" s="273"/>
      <c r="AQ197" s="273"/>
      <c r="AR197" s="176"/>
    </row>
    <row r="198">
      <c r="A198" s="176"/>
      <c r="B198" s="172" t="str">
        <f t="shared" si="6"/>
        <v/>
      </c>
      <c r="C198" s="176"/>
      <c r="D198" s="176"/>
      <c r="E198" s="176"/>
      <c r="F198" s="273"/>
      <c r="G198" s="166"/>
      <c r="H198" s="276"/>
      <c r="I198" s="276"/>
      <c r="J198" s="176"/>
      <c r="K198" s="176"/>
      <c r="L198" s="176"/>
      <c r="M198" s="176"/>
      <c r="N198" s="176"/>
      <c r="O198" s="176"/>
      <c r="P198" s="273"/>
      <c r="Q198" s="176"/>
      <c r="R198" s="176"/>
      <c r="S198" s="273"/>
      <c r="T198" s="273"/>
      <c r="U198" s="258"/>
      <c r="V198" s="258"/>
      <c r="W198" s="258"/>
      <c r="X198" s="258"/>
      <c r="Y198" s="258"/>
      <c r="Z198" s="258"/>
      <c r="AA198" s="258"/>
      <c r="AB198" s="176"/>
      <c r="AC198" s="273"/>
      <c r="AD198" s="176"/>
      <c r="AE198" s="258"/>
      <c r="AF198" s="176"/>
      <c r="AG198" s="176"/>
      <c r="AH198" s="176"/>
      <c r="AI198" s="176"/>
      <c r="AJ198" s="176"/>
      <c r="AK198" s="176"/>
      <c r="AL198" s="176"/>
      <c r="AM198" s="176"/>
      <c r="AN198" s="225"/>
      <c r="AO198" s="273"/>
      <c r="AP198" s="273"/>
      <c r="AQ198" s="273"/>
      <c r="AR198" s="176"/>
    </row>
    <row r="199">
      <c r="A199" s="176"/>
      <c r="B199" s="172" t="str">
        <f t="shared" si="6"/>
        <v/>
      </c>
      <c r="C199" s="176"/>
      <c r="D199" s="176"/>
      <c r="E199" s="176"/>
      <c r="F199" s="273"/>
      <c r="G199" s="166"/>
      <c r="H199" s="276"/>
      <c r="I199" s="276"/>
      <c r="J199" s="176"/>
      <c r="K199" s="176"/>
      <c r="L199" s="176"/>
      <c r="M199" s="176"/>
      <c r="N199" s="176"/>
      <c r="O199" s="176"/>
      <c r="P199" s="273"/>
      <c r="Q199" s="176"/>
      <c r="R199" s="176"/>
      <c r="S199" s="273"/>
      <c r="T199" s="273"/>
      <c r="U199" s="258"/>
      <c r="V199" s="258"/>
      <c r="W199" s="258"/>
      <c r="X199" s="258"/>
      <c r="Y199" s="258"/>
      <c r="Z199" s="258"/>
      <c r="AA199" s="258"/>
      <c r="AB199" s="176"/>
      <c r="AC199" s="273"/>
      <c r="AD199" s="176"/>
      <c r="AE199" s="258"/>
      <c r="AF199" s="176"/>
      <c r="AG199" s="176"/>
      <c r="AH199" s="176"/>
      <c r="AI199" s="176"/>
      <c r="AJ199" s="176"/>
      <c r="AK199" s="176"/>
      <c r="AL199" s="176"/>
      <c r="AM199" s="176"/>
      <c r="AN199" s="225"/>
      <c r="AO199" s="273"/>
      <c r="AP199" s="273"/>
      <c r="AQ199" s="273"/>
      <c r="AR199" s="176"/>
    </row>
    <row r="200">
      <c r="A200" s="176"/>
      <c r="B200" s="172" t="str">
        <f t="shared" si="6"/>
        <v/>
      </c>
      <c r="C200" s="176"/>
      <c r="D200" s="176"/>
      <c r="E200" s="176"/>
      <c r="F200" s="273"/>
      <c r="G200" s="166"/>
      <c r="H200" s="276"/>
      <c r="I200" s="276"/>
      <c r="J200" s="176"/>
      <c r="K200" s="176"/>
      <c r="L200" s="176"/>
      <c r="M200" s="176"/>
      <c r="N200" s="176"/>
      <c r="O200" s="176"/>
      <c r="P200" s="273"/>
      <c r="Q200" s="176"/>
      <c r="R200" s="176"/>
      <c r="S200" s="273"/>
      <c r="T200" s="273"/>
      <c r="U200" s="258"/>
      <c r="V200" s="258"/>
      <c r="W200" s="258"/>
      <c r="X200" s="258"/>
      <c r="Y200" s="258"/>
      <c r="Z200" s="258"/>
      <c r="AA200" s="258"/>
      <c r="AB200" s="176"/>
      <c r="AC200" s="273"/>
      <c r="AD200" s="176"/>
      <c r="AE200" s="258"/>
      <c r="AF200" s="176"/>
      <c r="AG200" s="176"/>
      <c r="AH200" s="176"/>
      <c r="AI200" s="176"/>
      <c r="AJ200" s="176"/>
      <c r="AK200" s="176"/>
      <c r="AL200" s="176"/>
      <c r="AM200" s="176"/>
      <c r="AN200" s="225"/>
      <c r="AO200" s="273"/>
      <c r="AP200" s="273"/>
      <c r="AQ200" s="273"/>
      <c r="AR200" s="176"/>
    </row>
    <row r="201">
      <c r="A201" s="176"/>
      <c r="B201" s="172" t="str">
        <f t="shared" si="6"/>
        <v/>
      </c>
      <c r="C201" s="176"/>
      <c r="D201" s="176"/>
      <c r="E201" s="176"/>
      <c r="F201" s="273"/>
      <c r="G201" s="166"/>
      <c r="H201" s="276"/>
      <c r="I201" s="276"/>
      <c r="J201" s="176"/>
      <c r="K201" s="176"/>
      <c r="L201" s="176"/>
      <c r="M201" s="176"/>
      <c r="N201" s="176"/>
      <c r="O201" s="176"/>
      <c r="P201" s="273"/>
      <c r="Q201" s="176"/>
      <c r="R201" s="176"/>
      <c r="S201" s="273"/>
      <c r="T201" s="273"/>
      <c r="U201" s="258"/>
      <c r="V201" s="258"/>
      <c r="W201" s="258"/>
      <c r="X201" s="258"/>
      <c r="Y201" s="258"/>
      <c r="Z201" s="258"/>
      <c r="AA201" s="258"/>
      <c r="AB201" s="176"/>
      <c r="AC201" s="273"/>
      <c r="AD201" s="176"/>
      <c r="AE201" s="258"/>
      <c r="AF201" s="176"/>
      <c r="AG201" s="176"/>
      <c r="AH201" s="176"/>
      <c r="AI201" s="176"/>
      <c r="AJ201" s="176"/>
      <c r="AK201" s="176"/>
      <c r="AL201" s="176"/>
      <c r="AM201" s="176"/>
      <c r="AN201" s="225"/>
      <c r="AO201" s="273"/>
      <c r="AP201" s="273"/>
      <c r="AQ201" s="273"/>
      <c r="AR201" s="176"/>
    </row>
    <row r="202">
      <c r="A202" s="176"/>
      <c r="B202" s="172" t="str">
        <f t="shared" si="6"/>
        <v/>
      </c>
      <c r="C202" s="176"/>
      <c r="D202" s="176"/>
      <c r="E202" s="176"/>
      <c r="F202" s="273"/>
      <c r="G202" s="166"/>
      <c r="H202" s="276"/>
      <c r="I202" s="276"/>
      <c r="J202" s="176"/>
      <c r="K202" s="176"/>
      <c r="L202" s="176"/>
      <c r="M202" s="176"/>
      <c r="N202" s="176"/>
      <c r="O202" s="176"/>
      <c r="P202" s="273"/>
      <c r="Q202" s="176"/>
      <c r="R202" s="176"/>
      <c r="S202" s="273"/>
      <c r="T202" s="273"/>
      <c r="U202" s="258"/>
      <c r="V202" s="258"/>
      <c r="W202" s="258"/>
      <c r="X202" s="258"/>
      <c r="Y202" s="258"/>
      <c r="Z202" s="258"/>
      <c r="AA202" s="258"/>
      <c r="AB202" s="176"/>
      <c r="AC202" s="273"/>
      <c r="AD202" s="176"/>
      <c r="AE202" s="258"/>
      <c r="AF202" s="176"/>
      <c r="AG202" s="176"/>
      <c r="AH202" s="176"/>
      <c r="AI202" s="176"/>
      <c r="AJ202" s="176"/>
      <c r="AK202" s="176"/>
      <c r="AL202" s="176"/>
      <c r="AM202" s="176"/>
      <c r="AN202" s="225"/>
      <c r="AO202" s="273"/>
      <c r="AP202" s="273"/>
      <c r="AQ202" s="273"/>
      <c r="AR202" s="176"/>
    </row>
    <row r="203">
      <c r="A203" s="176"/>
      <c r="B203" s="172" t="str">
        <f t="shared" si="6"/>
        <v/>
      </c>
      <c r="C203" s="176"/>
      <c r="D203" s="176"/>
      <c r="E203" s="176"/>
      <c r="F203" s="273"/>
      <c r="G203" s="166"/>
      <c r="H203" s="276"/>
      <c r="I203" s="276"/>
      <c r="J203" s="176"/>
      <c r="K203" s="176"/>
      <c r="L203" s="176"/>
      <c r="M203" s="176"/>
      <c r="N203" s="176"/>
      <c r="O203" s="176"/>
      <c r="P203" s="273"/>
      <c r="Q203" s="176"/>
      <c r="R203" s="176"/>
      <c r="S203" s="273"/>
      <c r="T203" s="273"/>
      <c r="U203" s="258"/>
      <c r="V203" s="258"/>
      <c r="W203" s="258"/>
      <c r="X203" s="258"/>
      <c r="Y203" s="258"/>
      <c r="Z203" s="258"/>
      <c r="AA203" s="258"/>
      <c r="AB203" s="176"/>
      <c r="AC203" s="273"/>
      <c r="AD203" s="176"/>
      <c r="AE203" s="258"/>
      <c r="AF203" s="176"/>
      <c r="AG203" s="176"/>
      <c r="AH203" s="176"/>
      <c r="AI203" s="176"/>
      <c r="AJ203" s="176"/>
      <c r="AK203" s="176"/>
      <c r="AL203" s="176"/>
      <c r="AM203" s="176"/>
      <c r="AN203" s="225"/>
      <c r="AO203" s="273"/>
      <c r="AP203" s="273"/>
      <c r="AQ203" s="273"/>
      <c r="AR203" s="176"/>
    </row>
    <row r="204">
      <c r="A204" s="176"/>
      <c r="B204" s="172" t="str">
        <f t="shared" si="6"/>
        <v/>
      </c>
      <c r="C204" s="176"/>
      <c r="D204" s="176"/>
      <c r="E204" s="176"/>
      <c r="F204" s="273"/>
      <c r="G204" s="166"/>
      <c r="H204" s="276"/>
      <c r="I204" s="276"/>
      <c r="J204" s="176"/>
      <c r="K204" s="176"/>
      <c r="L204" s="176"/>
      <c r="M204" s="176"/>
      <c r="N204" s="176"/>
      <c r="O204" s="176"/>
      <c r="P204" s="273"/>
      <c r="Q204" s="176"/>
      <c r="R204" s="176"/>
      <c r="S204" s="273"/>
      <c r="T204" s="273"/>
      <c r="U204" s="258"/>
      <c r="V204" s="258"/>
      <c r="W204" s="258"/>
      <c r="X204" s="258"/>
      <c r="Y204" s="258"/>
      <c r="Z204" s="258"/>
      <c r="AA204" s="258"/>
      <c r="AB204" s="176"/>
      <c r="AC204" s="273"/>
      <c r="AD204" s="176"/>
      <c r="AE204" s="258"/>
      <c r="AF204" s="176"/>
      <c r="AG204" s="176"/>
      <c r="AH204" s="176"/>
      <c r="AI204" s="176"/>
      <c r="AJ204" s="176"/>
      <c r="AK204" s="176"/>
      <c r="AL204" s="176"/>
      <c r="AM204" s="176"/>
      <c r="AN204" s="225"/>
      <c r="AO204" s="273"/>
      <c r="AP204" s="273"/>
      <c r="AQ204" s="273"/>
      <c r="AR204" s="176"/>
    </row>
    <row r="205">
      <c r="A205" s="176"/>
      <c r="B205" s="172" t="str">
        <f t="shared" si="6"/>
        <v/>
      </c>
      <c r="C205" s="176"/>
      <c r="D205" s="176"/>
      <c r="E205" s="176"/>
      <c r="F205" s="273"/>
      <c r="G205" s="166"/>
      <c r="H205" s="276"/>
      <c r="I205" s="276"/>
      <c r="J205" s="176"/>
      <c r="K205" s="176"/>
      <c r="L205" s="176"/>
      <c r="M205" s="176"/>
      <c r="N205" s="176"/>
      <c r="O205" s="176"/>
      <c r="P205" s="273"/>
      <c r="Q205" s="176"/>
      <c r="R205" s="176"/>
      <c r="S205" s="273"/>
      <c r="T205" s="273"/>
      <c r="U205" s="258"/>
      <c r="V205" s="258"/>
      <c r="W205" s="258"/>
      <c r="X205" s="258"/>
      <c r="Y205" s="258"/>
      <c r="Z205" s="258"/>
      <c r="AA205" s="258"/>
      <c r="AB205" s="176"/>
      <c r="AC205" s="273"/>
      <c r="AD205" s="176"/>
      <c r="AE205" s="258"/>
      <c r="AF205" s="176"/>
      <c r="AG205" s="176"/>
      <c r="AH205" s="176"/>
      <c r="AI205" s="176"/>
      <c r="AJ205" s="176"/>
      <c r="AK205" s="176"/>
      <c r="AL205" s="176"/>
      <c r="AM205" s="176"/>
      <c r="AN205" s="225"/>
      <c r="AO205" s="273"/>
      <c r="AP205" s="273"/>
      <c r="AQ205" s="273"/>
      <c r="AR205" s="176"/>
    </row>
    <row r="206">
      <c r="A206" s="176"/>
      <c r="B206" s="172" t="str">
        <f t="shared" si="6"/>
        <v/>
      </c>
      <c r="C206" s="176"/>
      <c r="D206" s="176"/>
      <c r="E206" s="176"/>
      <c r="F206" s="273"/>
      <c r="G206" s="166"/>
      <c r="H206" s="276"/>
      <c r="I206" s="276"/>
      <c r="J206" s="176"/>
      <c r="K206" s="176"/>
      <c r="L206" s="176"/>
      <c r="M206" s="176"/>
      <c r="N206" s="176"/>
      <c r="O206" s="176"/>
      <c r="P206" s="273"/>
      <c r="Q206" s="176"/>
      <c r="R206" s="176"/>
      <c r="S206" s="273"/>
      <c r="T206" s="273"/>
      <c r="U206" s="258"/>
      <c r="V206" s="258"/>
      <c r="W206" s="258"/>
      <c r="X206" s="258"/>
      <c r="Y206" s="258"/>
      <c r="Z206" s="258"/>
      <c r="AA206" s="258"/>
      <c r="AB206" s="176"/>
      <c r="AC206" s="273"/>
      <c r="AD206" s="176"/>
      <c r="AE206" s="258"/>
      <c r="AF206" s="176"/>
      <c r="AG206" s="176"/>
      <c r="AH206" s="176"/>
      <c r="AI206" s="176"/>
      <c r="AJ206" s="176"/>
      <c r="AK206" s="176"/>
      <c r="AL206" s="176"/>
      <c r="AM206" s="176"/>
      <c r="AN206" s="225"/>
      <c r="AO206" s="273"/>
      <c r="AP206" s="273"/>
      <c r="AQ206" s="273"/>
      <c r="AR206" s="176"/>
    </row>
    <row r="207">
      <c r="A207" s="176"/>
      <c r="B207" s="172" t="str">
        <f t="shared" si="6"/>
        <v/>
      </c>
      <c r="C207" s="176"/>
      <c r="D207" s="176"/>
      <c r="E207" s="176"/>
      <c r="F207" s="273"/>
      <c r="G207" s="166"/>
      <c r="H207" s="276"/>
      <c r="I207" s="276"/>
      <c r="J207" s="176"/>
      <c r="K207" s="176"/>
      <c r="L207" s="176"/>
      <c r="M207" s="176"/>
      <c r="N207" s="176"/>
      <c r="O207" s="176"/>
      <c r="P207" s="273"/>
      <c r="Q207" s="176"/>
      <c r="R207" s="176"/>
      <c r="S207" s="273"/>
      <c r="T207" s="273"/>
      <c r="U207" s="258"/>
      <c r="V207" s="258"/>
      <c r="W207" s="258"/>
      <c r="X207" s="258"/>
      <c r="Y207" s="258"/>
      <c r="Z207" s="258"/>
      <c r="AA207" s="258"/>
      <c r="AB207" s="176"/>
      <c r="AC207" s="273"/>
      <c r="AD207" s="176"/>
      <c r="AE207" s="258"/>
      <c r="AF207" s="176"/>
      <c r="AG207" s="176"/>
      <c r="AH207" s="176"/>
      <c r="AI207" s="176"/>
      <c r="AJ207" s="176"/>
      <c r="AK207" s="176"/>
      <c r="AL207" s="176"/>
      <c r="AM207" s="176"/>
      <c r="AN207" s="225"/>
      <c r="AO207" s="273"/>
      <c r="AP207" s="273"/>
      <c r="AQ207" s="273"/>
      <c r="AR207" s="176"/>
    </row>
    <row r="208">
      <c r="A208" s="176"/>
      <c r="B208" s="172" t="str">
        <f t="shared" si="6"/>
        <v/>
      </c>
      <c r="C208" s="176"/>
      <c r="D208" s="176"/>
      <c r="E208" s="176"/>
      <c r="F208" s="273"/>
      <c r="G208" s="166"/>
      <c r="H208" s="276"/>
      <c r="I208" s="276"/>
      <c r="J208" s="176"/>
      <c r="K208" s="176"/>
      <c r="L208" s="176"/>
      <c r="M208" s="176"/>
      <c r="N208" s="176"/>
      <c r="O208" s="176"/>
      <c r="P208" s="273"/>
      <c r="Q208" s="176"/>
      <c r="R208" s="176"/>
      <c r="S208" s="273"/>
      <c r="T208" s="273"/>
      <c r="U208" s="258"/>
      <c r="V208" s="258"/>
      <c r="W208" s="258"/>
      <c r="X208" s="258"/>
      <c r="Y208" s="258"/>
      <c r="Z208" s="258"/>
      <c r="AA208" s="258"/>
      <c r="AB208" s="176"/>
      <c r="AC208" s="273"/>
      <c r="AD208" s="176"/>
      <c r="AE208" s="258"/>
      <c r="AF208" s="176"/>
      <c r="AG208" s="176"/>
      <c r="AH208" s="176"/>
      <c r="AI208" s="176"/>
      <c r="AJ208" s="176"/>
      <c r="AK208" s="176"/>
      <c r="AL208" s="176"/>
      <c r="AM208" s="176"/>
      <c r="AN208" s="225"/>
      <c r="AO208" s="273"/>
      <c r="AP208" s="273"/>
      <c r="AQ208" s="273"/>
      <c r="AR208" s="176"/>
    </row>
    <row r="209">
      <c r="A209" s="176"/>
      <c r="B209" s="172" t="str">
        <f t="shared" si="6"/>
        <v/>
      </c>
      <c r="C209" s="176"/>
      <c r="D209" s="176"/>
      <c r="E209" s="176"/>
      <c r="F209" s="273"/>
      <c r="G209" s="166"/>
      <c r="H209" s="276"/>
      <c r="I209" s="276"/>
      <c r="J209" s="176"/>
      <c r="K209" s="176"/>
      <c r="L209" s="176"/>
      <c r="M209" s="176"/>
      <c r="N209" s="176"/>
      <c r="O209" s="176"/>
      <c r="P209" s="273"/>
      <c r="Q209" s="176"/>
      <c r="R209" s="176"/>
      <c r="S209" s="273"/>
      <c r="T209" s="273"/>
      <c r="U209" s="258"/>
      <c r="V209" s="258"/>
      <c r="W209" s="258"/>
      <c r="X209" s="258"/>
      <c r="Y209" s="258"/>
      <c r="Z209" s="258"/>
      <c r="AA209" s="258"/>
      <c r="AB209" s="176"/>
      <c r="AC209" s="273"/>
      <c r="AD209" s="176"/>
      <c r="AE209" s="258"/>
      <c r="AF209" s="176"/>
      <c r="AG209" s="176"/>
      <c r="AH209" s="176"/>
      <c r="AI209" s="176"/>
      <c r="AJ209" s="176"/>
      <c r="AK209" s="176"/>
      <c r="AL209" s="176"/>
      <c r="AM209" s="176"/>
      <c r="AN209" s="225"/>
      <c r="AO209" s="273"/>
      <c r="AP209" s="273"/>
      <c r="AQ209" s="273"/>
      <c r="AR209" s="176"/>
    </row>
    <row r="210">
      <c r="A210" s="176"/>
      <c r="B210" s="172" t="str">
        <f t="shared" si="6"/>
        <v/>
      </c>
      <c r="C210" s="176"/>
      <c r="D210" s="176"/>
      <c r="E210" s="176"/>
      <c r="F210" s="273"/>
      <c r="G210" s="166"/>
      <c r="H210" s="276"/>
      <c r="I210" s="276"/>
      <c r="J210" s="176"/>
      <c r="K210" s="176"/>
      <c r="L210" s="176"/>
      <c r="M210" s="176"/>
      <c r="N210" s="176"/>
      <c r="O210" s="176"/>
      <c r="P210" s="273"/>
      <c r="Q210" s="176"/>
      <c r="R210" s="176"/>
      <c r="S210" s="273"/>
      <c r="T210" s="273"/>
      <c r="U210" s="258"/>
      <c r="V210" s="258"/>
      <c r="W210" s="258"/>
      <c r="X210" s="258"/>
      <c r="Y210" s="258"/>
      <c r="Z210" s="258"/>
      <c r="AA210" s="258"/>
      <c r="AB210" s="176"/>
      <c r="AC210" s="273"/>
      <c r="AD210" s="176"/>
      <c r="AE210" s="258"/>
      <c r="AF210" s="176"/>
      <c r="AG210" s="176"/>
      <c r="AH210" s="176"/>
      <c r="AI210" s="176"/>
      <c r="AJ210" s="176"/>
      <c r="AK210" s="176"/>
      <c r="AL210" s="176"/>
      <c r="AM210" s="176"/>
      <c r="AN210" s="225"/>
      <c r="AO210" s="273"/>
      <c r="AP210" s="273"/>
      <c r="AQ210" s="273"/>
      <c r="AR210" s="176"/>
    </row>
    <row r="211">
      <c r="A211" s="176"/>
      <c r="B211" s="172" t="str">
        <f t="shared" si="6"/>
        <v/>
      </c>
      <c r="C211" s="176"/>
      <c r="D211" s="176"/>
      <c r="E211" s="176"/>
      <c r="F211" s="273"/>
      <c r="G211" s="166"/>
      <c r="H211" s="276"/>
      <c r="I211" s="276"/>
      <c r="J211" s="176"/>
      <c r="K211" s="176"/>
      <c r="L211" s="176"/>
      <c r="M211" s="176"/>
      <c r="N211" s="176"/>
      <c r="O211" s="176"/>
      <c r="P211" s="273"/>
      <c r="Q211" s="176"/>
      <c r="R211" s="176"/>
      <c r="S211" s="273"/>
      <c r="T211" s="273"/>
      <c r="U211" s="258"/>
      <c r="V211" s="258"/>
      <c r="W211" s="258"/>
      <c r="X211" s="258"/>
      <c r="Y211" s="258"/>
      <c r="Z211" s="258"/>
      <c r="AA211" s="258"/>
      <c r="AB211" s="176"/>
      <c r="AC211" s="273"/>
      <c r="AD211" s="176"/>
      <c r="AE211" s="258"/>
      <c r="AF211" s="176"/>
      <c r="AG211" s="176"/>
      <c r="AH211" s="176"/>
      <c r="AI211" s="176"/>
      <c r="AJ211" s="176"/>
      <c r="AK211" s="176"/>
      <c r="AL211" s="176"/>
      <c r="AM211" s="176"/>
      <c r="AN211" s="225"/>
      <c r="AO211" s="273"/>
      <c r="AP211" s="273"/>
      <c r="AQ211" s="273"/>
      <c r="AR211" s="176"/>
    </row>
    <row r="212">
      <c r="A212" s="176"/>
      <c r="B212" s="172" t="str">
        <f t="shared" si="6"/>
        <v/>
      </c>
      <c r="C212" s="176"/>
      <c r="D212" s="176"/>
      <c r="E212" s="176"/>
      <c r="F212" s="273"/>
      <c r="G212" s="166"/>
      <c r="H212" s="276"/>
      <c r="I212" s="276"/>
      <c r="J212" s="176"/>
      <c r="K212" s="176"/>
      <c r="L212" s="176"/>
      <c r="M212" s="176"/>
      <c r="N212" s="176"/>
      <c r="O212" s="176"/>
      <c r="P212" s="273"/>
      <c r="Q212" s="176"/>
      <c r="R212" s="176"/>
      <c r="S212" s="273"/>
      <c r="T212" s="273"/>
      <c r="U212" s="258"/>
      <c r="V212" s="258"/>
      <c r="W212" s="258"/>
      <c r="X212" s="258"/>
      <c r="Y212" s="258"/>
      <c r="Z212" s="258"/>
      <c r="AA212" s="258"/>
      <c r="AB212" s="176"/>
      <c r="AC212" s="273"/>
      <c r="AD212" s="176"/>
      <c r="AE212" s="258"/>
      <c r="AF212" s="176"/>
      <c r="AG212" s="176"/>
      <c r="AH212" s="176"/>
      <c r="AI212" s="176"/>
      <c r="AJ212" s="176"/>
      <c r="AK212" s="176"/>
      <c r="AL212" s="176"/>
      <c r="AM212" s="176"/>
      <c r="AN212" s="225"/>
      <c r="AO212" s="273"/>
      <c r="AP212" s="273"/>
      <c r="AQ212" s="273"/>
      <c r="AR212" s="176"/>
    </row>
    <row r="213">
      <c r="A213" s="176"/>
      <c r="B213" s="172" t="str">
        <f t="shared" si="6"/>
        <v/>
      </c>
      <c r="C213" s="176"/>
      <c r="D213" s="176"/>
      <c r="E213" s="176"/>
      <c r="F213" s="273"/>
      <c r="G213" s="166"/>
      <c r="H213" s="276"/>
      <c r="I213" s="276"/>
      <c r="J213" s="176"/>
      <c r="K213" s="176"/>
      <c r="L213" s="176"/>
      <c r="M213" s="176"/>
      <c r="N213" s="176"/>
      <c r="O213" s="176"/>
      <c r="P213" s="273"/>
      <c r="Q213" s="176"/>
      <c r="R213" s="176"/>
      <c r="S213" s="273"/>
      <c r="T213" s="273"/>
      <c r="U213" s="258"/>
      <c r="V213" s="258"/>
      <c r="W213" s="258"/>
      <c r="X213" s="258"/>
      <c r="Y213" s="258"/>
      <c r="Z213" s="258"/>
      <c r="AA213" s="258"/>
      <c r="AB213" s="176"/>
      <c r="AC213" s="273"/>
      <c r="AD213" s="176"/>
      <c r="AE213" s="258"/>
      <c r="AF213" s="176"/>
      <c r="AG213" s="176"/>
      <c r="AH213" s="176"/>
      <c r="AI213" s="176"/>
      <c r="AJ213" s="176"/>
      <c r="AK213" s="176"/>
      <c r="AL213" s="176"/>
      <c r="AM213" s="176"/>
      <c r="AN213" s="225"/>
      <c r="AO213" s="273"/>
      <c r="AP213" s="273"/>
      <c r="AQ213" s="273"/>
      <c r="AR213" s="176"/>
    </row>
    <row r="214">
      <c r="A214" s="176"/>
      <c r="B214" s="172" t="str">
        <f t="shared" si="6"/>
        <v/>
      </c>
      <c r="C214" s="176"/>
      <c r="D214" s="176"/>
      <c r="E214" s="176"/>
      <c r="F214" s="273"/>
      <c r="G214" s="166"/>
      <c r="H214" s="276"/>
      <c r="I214" s="276"/>
      <c r="J214" s="176"/>
      <c r="K214" s="176"/>
      <c r="L214" s="176"/>
      <c r="M214" s="176"/>
      <c r="N214" s="176"/>
      <c r="O214" s="176"/>
      <c r="P214" s="273"/>
      <c r="Q214" s="176"/>
      <c r="R214" s="176"/>
      <c r="S214" s="273"/>
      <c r="T214" s="273"/>
      <c r="U214" s="258"/>
      <c r="V214" s="258"/>
      <c r="W214" s="258"/>
      <c r="X214" s="258"/>
      <c r="Y214" s="258"/>
      <c r="Z214" s="258"/>
      <c r="AA214" s="258"/>
      <c r="AB214" s="176"/>
      <c r="AC214" s="273"/>
      <c r="AD214" s="176"/>
      <c r="AE214" s="258"/>
      <c r="AF214" s="176"/>
      <c r="AG214" s="176"/>
      <c r="AH214" s="176"/>
      <c r="AI214" s="176"/>
      <c r="AJ214" s="176"/>
      <c r="AK214" s="176"/>
      <c r="AL214" s="176"/>
      <c r="AM214" s="176"/>
      <c r="AN214" s="225"/>
      <c r="AO214" s="273"/>
      <c r="AP214" s="273"/>
      <c r="AQ214" s="273"/>
      <c r="AR214" s="176"/>
    </row>
    <row r="215">
      <c r="A215" s="176"/>
      <c r="B215" s="172" t="str">
        <f t="shared" si="6"/>
        <v/>
      </c>
      <c r="C215" s="176"/>
      <c r="D215" s="176"/>
      <c r="E215" s="176"/>
      <c r="F215" s="273"/>
      <c r="G215" s="166"/>
      <c r="H215" s="276"/>
      <c r="I215" s="276"/>
      <c r="J215" s="176"/>
      <c r="K215" s="176"/>
      <c r="L215" s="176"/>
      <c r="M215" s="176"/>
      <c r="N215" s="176"/>
      <c r="O215" s="176"/>
      <c r="P215" s="273"/>
      <c r="Q215" s="176"/>
      <c r="R215" s="176"/>
      <c r="S215" s="273"/>
      <c r="T215" s="273"/>
      <c r="U215" s="258"/>
      <c r="V215" s="258"/>
      <c r="W215" s="258"/>
      <c r="X215" s="258"/>
      <c r="Y215" s="258"/>
      <c r="Z215" s="258"/>
      <c r="AA215" s="258"/>
      <c r="AB215" s="176"/>
      <c r="AC215" s="273"/>
      <c r="AD215" s="176"/>
      <c r="AE215" s="258"/>
      <c r="AF215" s="176"/>
      <c r="AG215" s="176"/>
      <c r="AH215" s="176"/>
      <c r="AI215" s="176"/>
      <c r="AJ215" s="176"/>
      <c r="AK215" s="176"/>
      <c r="AL215" s="176"/>
      <c r="AM215" s="176"/>
      <c r="AN215" s="225"/>
      <c r="AO215" s="273"/>
      <c r="AP215" s="273"/>
      <c r="AQ215" s="273"/>
      <c r="AR215" s="176"/>
    </row>
    <row r="216">
      <c r="A216" s="176"/>
      <c r="B216" s="172" t="str">
        <f t="shared" si="6"/>
        <v/>
      </c>
      <c r="C216" s="176"/>
      <c r="D216" s="176"/>
      <c r="E216" s="176"/>
      <c r="F216" s="273"/>
      <c r="G216" s="166"/>
      <c r="H216" s="276"/>
      <c r="I216" s="276"/>
      <c r="J216" s="176"/>
      <c r="K216" s="176"/>
      <c r="L216" s="176"/>
      <c r="M216" s="176"/>
      <c r="N216" s="176"/>
      <c r="O216" s="176"/>
      <c r="P216" s="273"/>
      <c r="Q216" s="176"/>
      <c r="R216" s="176"/>
      <c r="S216" s="273"/>
      <c r="T216" s="273"/>
      <c r="U216" s="258"/>
      <c r="V216" s="258"/>
      <c r="W216" s="258"/>
      <c r="X216" s="258"/>
      <c r="Y216" s="258"/>
      <c r="Z216" s="258"/>
      <c r="AA216" s="258"/>
      <c r="AB216" s="176"/>
      <c r="AC216" s="273"/>
      <c r="AD216" s="176"/>
      <c r="AE216" s="258"/>
      <c r="AF216" s="176"/>
      <c r="AG216" s="176"/>
      <c r="AH216" s="176"/>
      <c r="AI216" s="176"/>
      <c r="AJ216" s="176"/>
      <c r="AK216" s="176"/>
      <c r="AL216" s="176"/>
      <c r="AM216" s="176"/>
      <c r="AN216" s="225"/>
      <c r="AO216" s="273"/>
      <c r="AP216" s="273"/>
      <c r="AQ216" s="273"/>
      <c r="AR216" s="176"/>
    </row>
    <row r="217">
      <c r="A217" s="176"/>
      <c r="B217" s="172" t="str">
        <f t="shared" si="6"/>
        <v/>
      </c>
      <c r="C217" s="176"/>
      <c r="D217" s="176"/>
      <c r="E217" s="176"/>
      <c r="F217" s="273"/>
      <c r="G217" s="166"/>
      <c r="H217" s="276"/>
      <c r="I217" s="276"/>
      <c r="J217" s="176"/>
      <c r="K217" s="176"/>
      <c r="L217" s="176"/>
      <c r="M217" s="176"/>
      <c r="N217" s="176"/>
      <c r="O217" s="176"/>
      <c r="P217" s="273"/>
      <c r="Q217" s="176"/>
      <c r="R217" s="176"/>
      <c r="S217" s="273"/>
      <c r="T217" s="273"/>
      <c r="U217" s="258"/>
      <c r="V217" s="258"/>
      <c r="W217" s="258"/>
      <c r="X217" s="258"/>
      <c r="Y217" s="258"/>
      <c r="Z217" s="258"/>
      <c r="AA217" s="258"/>
      <c r="AB217" s="176"/>
      <c r="AC217" s="273"/>
      <c r="AD217" s="176"/>
      <c r="AE217" s="258"/>
      <c r="AF217" s="176"/>
      <c r="AG217" s="176"/>
      <c r="AH217" s="176"/>
      <c r="AI217" s="176"/>
      <c r="AJ217" s="176"/>
      <c r="AK217" s="176"/>
      <c r="AL217" s="176"/>
      <c r="AM217" s="176"/>
      <c r="AN217" s="225"/>
      <c r="AO217" s="273"/>
      <c r="AP217" s="273"/>
      <c r="AQ217" s="273"/>
      <c r="AR217" s="176"/>
    </row>
    <row r="218">
      <c r="A218" s="176"/>
      <c r="B218" s="172" t="str">
        <f t="shared" si="6"/>
        <v/>
      </c>
      <c r="C218" s="176"/>
      <c r="D218" s="176"/>
      <c r="E218" s="176"/>
      <c r="F218" s="273"/>
      <c r="G218" s="166"/>
      <c r="H218" s="276"/>
      <c r="I218" s="276"/>
      <c r="J218" s="176"/>
      <c r="K218" s="176"/>
      <c r="L218" s="176"/>
      <c r="M218" s="176"/>
      <c r="N218" s="176"/>
      <c r="O218" s="176"/>
      <c r="P218" s="273"/>
      <c r="Q218" s="176"/>
      <c r="R218" s="176"/>
      <c r="S218" s="273"/>
      <c r="T218" s="273"/>
      <c r="U218" s="258"/>
      <c r="V218" s="258"/>
      <c r="W218" s="258"/>
      <c r="X218" s="258"/>
      <c r="Y218" s="258"/>
      <c r="Z218" s="258"/>
      <c r="AA218" s="258"/>
      <c r="AB218" s="176"/>
      <c r="AC218" s="273"/>
      <c r="AD218" s="176"/>
      <c r="AE218" s="258"/>
      <c r="AF218" s="176"/>
      <c r="AG218" s="176"/>
      <c r="AH218" s="176"/>
      <c r="AI218" s="176"/>
      <c r="AJ218" s="176"/>
      <c r="AK218" s="176"/>
      <c r="AL218" s="176"/>
      <c r="AM218" s="176"/>
      <c r="AN218" s="225"/>
      <c r="AO218" s="273"/>
      <c r="AP218" s="273"/>
      <c r="AQ218" s="273"/>
      <c r="AR218" s="176"/>
    </row>
    <row r="219">
      <c r="A219" s="176"/>
      <c r="B219" s="172" t="str">
        <f t="shared" si="6"/>
        <v/>
      </c>
      <c r="C219" s="176"/>
      <c r="D219" s="176"/>
      <c r="E219" s="176"/>
      <c r="F219" s="273"/>
      <c r="G219" s="166"/>
      <c r="H219" s="276"/>
      <c r="I219" s="276"/>
      <c r="J219" s="176"/>
      <c r="K219" s="176"/>
      <c r="L219" s="176"/>
      <c r="M219" s="176"/>
      <c r="N219" s="176"/>
      <c r="O219" s="176"/>
      <c r="P219" s="273"/>
      <c r="Q219" s="176"/>
      <c r="R219" s="176"/>
      <c r="S219" s="273"/>
      <c r="T219" s="273"/>
      <c r="U219" s="258"/>
      <c r="V219" s="258"/>
      <c r="W219" s="258"/>
      <c r="X219" s="258"/>
      <c r="Y219" s="258"/>
      <c r="Z219" s="258"/>
      <c r="AA219" s="258"/>
      <c r="AB219" s="176"/>
      <c r="AC219" s="273"/>
      <c r="AD219" s="176"/>
      <c r="AE219" s="258"/>
      <c r="AF219" s="176"/>
      <c r="AG219" s="176"/>
      <c r="AH219" s="176"/>
      <c r="AI219" s="176"/>
      <c r="AJ219" s="176"/>
      <c r="AK219" s="176"/>
      <c r="AL219" s="176"/>
      <c r="AM219" s="176"/>
      <c r="AN219" s="225"/>
      <c r="AO219" s="273"/>
      <c r="AP219" s="273"/>
      <c r="AQ219" s="273"/>
      <c r="AR219" s="176"/>
    </row>
    <row r="220">
      <c r="A220" s="176"/>
      <c r="B220" s="172" t="str">
        <f t="shared" si="6"/>
        <v/>
      </c>
      <c r="C220" s="176"/>
      <c r="D220" s="176"/>
      <c r="E220" s="176"/>
      <c r="F220" s="273"/>
      <c r="G220" s="166"/>
      <c r="H220" s="276"/>
      <c r="I220" s="276"/>
      <c r="J220" s="176"/>
      <c r="K220" s="176"/>
      <c r="L220" s="176"/>
      <c r="M220" s="176"/>
      <c r="N220" s="176"/>
      <c r="O220" s="176"/>
      <c r="P220" s="273"/>
      <c r="Q220" s="176"/>
      <c r="R220" s="176"/>
      <c r="S220" s="273"/>
      <c r="T220" s="273"/>
      <c r="U220" s="258"/>
      <c r="V220" s="258"/>
      <c r="W220" s="258"/>
      <c r="X220" s="258"/>
      <c r="Y220" s="258"/>
      <c r="Z220" s="258"/>
      <c r="AA220" s="258"/>
      <c r="AB220" s="176"/>
      <c r="AC220" s="273"/>
      <c r="AD220" s="176"/>
      <c r="AE220" s="258"/>
      <c r="AF220" s="176"/>
      <c r="AG220" s="176"/>
      <c r="AH220" s="176"/>
      <c r="AI220" s="176"/>
      <c r="AJ220" s="176"/>
      <c r="AK220" s="176"/>
      <c r="AL220" s="176"/>
      <c r="AM220" s="176"/>
      <c r="AN220" s="225"/>
      <c r="AO220" s="273"/>
      <c r="AP220" s="273"/>
      <c r="AQ220" s="273"/>
      <c r="AR220" s="176"/>
    </row>
    <row r="221">
      <c r="A221" s="176"/>
      <c r="B221" s="172" t="str">
        <f t="shared" si="6"/>
        <v/>
      </c>
      <c r="C221" s="176"/>
      <c r="D221" s="176"/>
      <c r="E221" s="176"/>
      <c r="F221" s="273"/>
      <c r="G221" s="166"/>
      <c r="H221" s="276"/>
      <c r="I221" s="276"/>
      <c r="J221" s="176"/>
      <c r="K221" s="176"/>
      <c r="L221" s="176"/>
      <c r="M221" s="176"/>
      <c r="N221" s="176"/>
      <c r="O221" s="176"/>
      <c r="P221" s="273"/>
      <c r="Q221" s="176"/>
      <c r="R221" s="176"/>
      <c r="S221" s="273"/>
      <c r="T221" s="273"/>
      <c r="U221" s="258"/>
      <c r="V221" s="258"/>
      <c r="W221" s="258"/>
      <c r="X221" s="258"/>
      <c r="Y221" s="258"/>
      <c r="Z221" s="258"/>
      <c r="AA221" s="258"/>
      <c r="AB221" s="176"/>
      <c r="AC221" s="273"/>
      <c r="AD221" s="176"/>
      <c r="AE221" s="258"/>
      <c r="AF221" s="176"/>
      <c r="AG221" s="176"/>
      <c r="AH221" s="176"/>
      <c r="AI221" s="176"/>
      <c r="AJ221" s="176"/>
      <c r="AK221" s="176"/>
      <c r="AL221" s="176"/>
      <c r="AM221" s="176"/>
      <c r="AN221" s="225"/>
      <c r="AO221" s="273"/>
      <c r="AP221" s="273"/>
      <c r="AQ221" s="273"/>
      <c r="AR221" s="176"/>
    </row>
    <row r="222">
      <c r="A222" s="176"/>
      <c r="B222" s="172" t="str">
        <f t="shared" si="6"/>
        <v/>
      </c>
      <c r="C222" s="176"/>
      <c r="D222" s="176"/>
      <c r="E222" s="176"/>
      <c r="F222" s="273"/>
      <c r="G222" s="166"/>
      <c r="H222" s="276"/>
      <c r="I222" s="276"/>
      <c r="J222" s="176"/>
      <c r="K222" s="176"/>
      <c r="L222" s="176"/>
      <c r="M222" s="176"/>
      <c r="N222" s="176"/>
      <c r="O222" s="176"/>
      <c r="P222" s="273"/>
      <c r="Q222" s="176"/>
      <c r="R222" s="176"/>
      <c r="S222" s="273"/>
      <c r="T222" s="273"/>
      <c r="U222" s="258"/>
      <c r="V222" s="258"/>
      <c r="W222" s="258"/>
      <c r="X222" s="258"/>
      <c r="Y222" s="258"/>
      <c r="Z222" s="258"/>
      <c r="AA222" s="258"/>
      <c r="AB222" s="176"/>
      <c r="AC222" s="273"/>
      <c r="AD222" s="176"/>
      <c r="AE222" s="258"/>
      <c r="AF222" s="176"/>
      <c r="AG222" s="176"/>
      <c r="AH222" s="176"/>
      <c r="AI222" s="176"/>
      <c r="AJ222" s="176"/>
      <c r="AK222" s="176"/>
      <c r="AL222" s="176"/>
      <c r="AM222" s="176"/>
      <c r="AN222" s="225"/>
      <c r="AO222" s="273"/>
      <c r="AP222" s="273"/>
      <c r="AQ222" s="273"/>
      <c r="AR222" s="176"/>
    </row>
    <row r="223">
      <c r="A223" s="176"/>
      <c r="B223" s="172" t="str">
        <f t="shared" si="6"/>
        <v/>
      </c>
      <c r="C223" s="176"/>
      <c r="D223" s="176"/>
      <c r="E223" s="176"/>
      <c r="F223" s="273"/>
      <c r="G223" s="176"/>
      <c r="H223" s="276"/>
      <c r="I223" s="276"/>
      <c r="J223" s="176"/>
      <c r="K223" s="176"/>
      <c r="L223" s="176"/>
      <c r="M223" s="176"/>
      <c r="N223" s="176"/>
      <c r="O223" s="176"/>
      <c r="P223" s="273"/>
      <c r="Q223" s="176"/>
      <c r="R223" s="176"/>
      <c r="S223" s="273"/>
      <c r="T223" s="273"/>
      <c r="U223" s="258"/>
      <c r="V223" s="258"/>
      <c r="W223" s="258"/>
      <c r="X223" s="258"/>
      <c r="Y223" s="258"/>
      <c r="Z223" s="258"/>
      <c r="AA223" s="258"/>
      <c r="AB223" s="176"/>
      <c r="AC223" s="273"/>
      <c r="AD223" s="176"/>
      <c r="AE223" s="258"/>
      <c r="AF223" s="176"/>
      <c r="AG223" s="176"/>
      <c r="AH223" s="176"/>
      <c r="AI223" s="176"/>
      <c r="AJ223" s="176"/>
      <c r="AK223" s="176"/>
      <c r="AL223" s="176"/>
      <c r="AM223" s="176"/>
      <c r="AN223" s="225"/>
      <c r="AO223" s="273"/>
      <c r="AP223" s="273"/>
      <c r="AQ223" s="273"/>
      <c r="AR223" s="176"/>
    </row>
    <row r="224">
      <c r="A224" s="176"/>
      <c r="B224" s="172" t="str">
        <f t="shared" si="6"/>
        <v/>
      </c>
      <c r="C224" s="176"/>
      <c r="D224" s="176"/>
      <c r="E224" s="176"/>
      <c r="F224" s="273"/>
      <c r="G224" s="176"/>
      <c r="H224" s="276"/>
      <c r="I224" s="276"/>
      <c r="J224" s="176"/>
      <c r="K224" s="176"/>
      <c r="L224" s="176"/>
      <c r="M224" s="176"/>
      <c r="N224" s="176"/>
      <c r="O224" s="176"/>
      <c r="P224" s="273"/>
      <c r="Q224" s="176"/>
      <c r="R224" s="176"/>
      <c r="S224" s="273"/>
      <c r="T224" s="273"/>
      <c r="U224" s="258"/>
      <c r="V224" s="258"/>
      <c r="W224" s="258"/>
      <c r="X224" s="258"/>
      <c r="Y224" s="258"/>
      <c r="Z224" s="258"/>
      <c r="AA224" s="258"/>
      <c r="AB224" s="176"/>
      <c r="AC224" s="273"/>
      <c r="AD224" s="176"/>
      <c r="AE224" s="258"/>
      <c r="AF224" s="176"/>
      <c r="AG224" s="176"/>
      <c r="AH224" s="176"/>
      <c r="AI224" s="176"/>
      <c r="AJ224" s="176"/>
      <c r="AK224" s="176"/>
      <c r="AL224" s="176"/>
      <c r="AM224" s="176"/>
      <c r="AN224" s="225"/>
      <c r="AO224" s="273"/>
      <c r="AP224" s="273"/>
      <c r="AQ224" s="273"/>
      <c r="AR224" s="176"/>
    </row>
    <row r="225">
      <c r="A225" s="176"/>
      <c r="B225" s="172" t="str">
        <f t="shared" si="6"/>
        <v/>
      </c>
      <c r="C225" s="176"/>
      <c r="D225" s="176"/>
      <c r="E225" s="176"/>
      <c r="F225" s="273"/>
      <c r="G225" s="176"/>
      <c r="H225" s="276"/>
      <c r="I225" s="276"/>
      <c r="J225" s="176"/>
      <c r="K225" s="176"/>
      <c r="L225" s="176"/>
      <c r="M225" s="176"/>
      <c r="N225" s="176"/>
      <c r="O225" s="176"/>
      <c r="P225" s="273"/>
      <c r="Q225" s="176"/>
      <c r="R225" s="176"/>
      <c r="S225" s="273"/>
      <c r="T225" s="273"/>
      <c r="U225" s="258"/>
      <c r="V225" s="258"/>
      <c r="W225" s="258"/>
      <c r="X225" s="258"/>
      <c r="Y225" s="258"/>
      <c r="Z225" s="258"/>
      <c r="AA225" s="258"/>
      <c r="AB225" s="176"/>
      <c r="AC225" s="273"/>
      <c r="AD225" s="176"/>
      <c r="AE225" s="258"/>
      <c r="AF225" s="176"/>
      <c r="AG225" s="176"/>
      <c r="AH225" s="176"/>
      <c r="AI225" s="176"/>
      <c r="AJ225" s="176"/>
      <c r="AK225" s="176"/>
      <c r="AL225" s="176"/>
      <c r="AM225" s="176"/>
      <c r="AN225" s="225"/>
      <c r="AO225" s="273"/>
      <c r="AP225" s="273"/>
      <c r="AQ225" s="273"/>
      <c r="AR225" s="176"/>
    </row>
    <row r="226">
      <c r="A226" s="176"/>
      <c r="B226" s="172" t="str">
        <f t="shared" si="6"/>
        <v/>
      </c>
      <c r="C226" s="176"/>
      <c r="D226" s="176"/>
      <c r="E226" s="176"/>
      <c r="F226" s="273"/>
      <c r="G226" s="176"/>
      <c r="H226" s="276"/>
      <c r="I226" s="276"/>
      <c r="J226" s="176"/>
      <c r="K226" s="176"/>
      <c r="L226" s="176"/>
      <c r="M226" s="176"/>
      <c r="N226" s="176"/>
      <c r="O226" s="176"/>
      <c r="P226" s="273"/>
      <c r="Q226" s="176"/>
      <c r="R226" s="176"/>
      <c r="S226" s="273"/>
      <c r="T226" s="273"/>
      <c r="U226" s="258"/>
      <c r="V226" s="258"/>
      <c r="W226" s="258"/>
      <c r="X226" s="258"/>
      <c r="Y226" s="258"/>
      <c r="Z226" s="258"/>
      <c r="AA226" s="258"/>
      <c r="AB226" s="176"/>
      <c r="AC226" s="273"/>
      <c r="AD226" s="176"/>
      <c r="AE226" s="258"/>
      <c r="AF226" s="176"/>
      <c r="AG226" s="176"/>
      <c r="AH226" s="176"/>
      <c r="AI226" s="176"/>
      <c r="AJ226" s="176"/>
      <c r="AK226" s="176"/>
      <c r="AL226" s="176"/>
      <c r="AM226" s="176"/>
      <c r="AN226" s="225"/>
      <c r="AO226" s="273"/>
      <c r="AP226" s="273"/>
      <c r="AQ226" s="273"/>
      <c r="AR226" s="176"/>
    </row>
    <row r="227">
      <c r="A227" s="176"/>
      <c r="B227" s="172" t="str">
        <f t="shared" si="6"/>
        <v/>
      </c>
      <c r="C227" s="176"/>
      <c r="D227" s="176"/>
      <c r="E227" s="176"/>
      <c r="F227" s="273"/>
      <c r="G227" s="176"/>
      <c r="H227" s="276"/>
      <c r="I227" s="276"/>
      <c r="J227" s="176"/>
      <c r="K227" s="176"/>
      <c r="L227" s="176"/>
      <c r="M227" s="176"/>
      <c r="N227" s="176"/>
      <c r="O227" s="176"/>
      <c r="P227" s="273"/>
      <c r="Q227" s="176"/>
      <c r="R227" s="176"/>
      <c r="S227" s="273"/>
      <c r="T227" s="273"/>
      <c r="U227" s="258"/>
      <c r="V227" s="258"/>
      <c r="W227" s="258"/>
      <c r="X227" s="258"/>
      <c r="Y227" s="258"/>
      <c r="Z227" s="258"/>
      <c r="AA227" s="258"/>
      <c r="AB227" s="176"/>
      <c r="AC227" s="273"/>
      <c r="AD227" s="176"/>
      <c r="AE227" s="258"/>
      <c r="AF227" s="176"/>
      <c r="AG227" s="176"/>
      <c r="AH227" s="176"/>
      <c r="AI227" s="176"/>
      <c r="AJ227" s="176"/>
      <c r="AK227" s="176"/>
      <c r="AL227" s="176"/>
      <c r="AM227" s="176"/>
      <c r="AN227" s="225"/>
      <c r="AO227" s="273"/>
      <c r="AP227" s="273"/>
      <c r="AQ227" s="273"/>
      <c r="AR227" s="176"/>
    </row>
    <row r="228">
      <c r="A228" s="176"/>
      <c r="B228" s="172" t="str">
        <f t="shared" si="6"/>
        <v/>
      </c>
      <c r="C228" s="176"/>
      <c r="D228" s="176"/>
      <c r="E228" s="176"/>
      <c r="F228" s="273"/>
      <c r="G228" s="176"/>
      <c r="H228" s="276"/>
      <c r="I228" s="276"/>
      <c r="J228" s="176"/>
      <c r="K228" s="176"/>
      <c r="L228" s="176"/>
      <c r="M228" s="176"/>
      <c r="N228" s="176"/>
      <c r="O228" s="176"/>
      <c r="P228" s="273"/>
      <c r="Q228" s="176"/>
      <c r="R228" s="176"/>
      <c r="S228" s="273"/>
      <c r="T228" s="273"/>
      <c r="U228" s="258"/>
      <c r="V228" s="258"/>
      <c r="W228" s="258"/>
      <c r="X228" s="258"/>
      <c r="Y228" s="258"/>
      <c r="Z228" s="258"/>
      <c r="AA228" s="258"/>
      <c r="AB228" s="176"/>
      <c r="AC228" s="273"/>
      <c r="AD228" s="176"/>
      <c r="AE228" s="258"/>
      <c r="AF228" s="176"/>
      <c r="AG228" s="176"/>
      <c r="AH228" s="176"/>
      <c r="AI228" s="176"/>
      <c r="AJ228" s="176"/>
      <c r="AK228" s="176"/>
      <c r="AL228" s="176"/>
      <c r="AM228" s="176"/>
      <c r="AN228" s="225"/>
      <c r="AO228" s="273"/>
      <c r="AP228" s="273"/>
      <c r="AQ228" s="273"/>
      <c r="AR228" s="176"/>
    </row>
    <row r="229">
      <c r="A229" s="176"/>
      <c r="B229" s="172" t="str">
        <f t="shared" si="6"/>
        <v/>
      </c>
      <c r="C229" s="176"/>
      <c r="D229" s="176"/>
      <c r="E229" s="176"/>
      <c r="F229" s="273"/>
      <c r="G229" s="176"/>
      <c r="H229" s="276"/>
      <c r="I229" s="276"/>
      <c r="J229" s="176"/>
      <c r="K229" s="176"/>
      <c r="L229" s="176"/>
      <c r="M229" s="176"/>
      <c r="N229" s="176"/>
      <c r="O229" s="176"/>
      <c r="P229" s="273"/>
      <c r="Q229" s="176"/>
      <c r="R229" s="176"/>
      <c r="S229" s="273"/>
      <c r="T229" s="273"/>
      <c r="U229" s="258"/>
      <c r="V229" s="258"/>
      <c r="W229" s="258"/>
      <c r="X229" s="258"/>
      <c r="Y229" s="258"/>
      <c r="Z229" s="258"/>
      <c r="AA229" s="258"/>
      <c r="AB229" s="176"/>
      <c r="AC229" s="273"/>
      <c r="AD229" s="176"/>
      <c r="AE229" s="258"/>
      <c r="AF229" s="176"/>
      <c r="AG229" s="176"/>
      <c r="AH229" s="176"/>
      <c r="AI229" s="176"/>
      <c r="AJ229" s="176"/>
      <c r="AK229" s="176"/>
      <c r="AL229" s="176"/>
      <c r="AM229" s="176"/>
      <c r="AN229" s="225"/>
      <c r="AO229" s="273"/>
      <c r="AP229" s="273"/>
      <c r="AQ229" s="273"/>
      <c r="AR229" s="176"/>
    </row>
    <row r="230">
      <c r="A230" s="176"/>
      <c r="B230" s="172" t="str">
        <f t="shared" si="6"/>
        <v/>
      </c>
      <c r="C230" s="176"/>
      <c r="D230" s="176"/>
      <c r="E230" s="176"/>
      <c r="F230" s="273"/>
      <c r="G230" s="176"/>
      <c r="H230" s="276"/>
      <c r="I230" s="276"/>
      <c r="J230" s="176"/>
      <c r="K230" s="176"/>
      <c r="L230" s="176"/>
      <c r="M230" s="176"/>
      <c r="N230" s="176"/>
      <c r="O230" s="176"/>
      <c r="P230" s="273"/>
      <c r="Q230" s="176"/>
      <c r="R230" s="176"/>
      <c r="S230" s="273"/>
      <c r="T230" s="273"/>
      <c r="U230" s="258"/>
      <c r="V230" s="258"/>
      <c r="W230" s="258"/>
      <c r="X230" s="258"/>
      <c r="Y230" s="258"/>
      <c r="Z230" s="258"/>
      <c r="AA230" s="258"/>
      <c r="AB230" s="176"/>
      <c r="AC230" s="273"/>
      <c r="AD230" s="176"/>
      <c r="AE230" s="258"/>
      <c r="AF230" s="176"/>
      <c r="AG230" s="176"/>
      <c r="AH230" s="176"/>
      <c r="AI230" s="176"/>
      <c r="AJ230" s="176"/>
      <c r="AK230" s="176"/>
      <c r="AL230" s="176"/>
      <c r="AM230" s="176"/>
      <c r="AN230" s="225"/>
      <c r="AO230" s="273"/>
      <c r="AP230" s="273"/>
      <c r="AQ230" s="273"/>
      <c r="AR230" s="176"/>
    </row>
    <row r="231">
      <c r="A231" s="176"/>
      <c r="B231" s="172" t="str">
        <f t="shared" si="6"/>
        <v/>
      </c>
      <c r="C231" s="176"/>
      <c r="D231" s="176"/>
      <c r="E231" s="176"/>
      <c r="F231" s="273"/>
      <c r="G231" s="176"/>
      <c r="H231" s="276"/>
      <c r="I231" s="276"/>
      <c r="J231" s="176"/>
      <c r="K231" s="176"/>
      <c r="L231" s="176"/>
      <c r="M231" s="176"/>
      <c r="N231" s="176"/>
      <c r="O231" s="176"/>
      <c r="P231" s="273"/>
      <c r="Q231" s="176"/>
      <c r="R231" s="176"/>
      <c r="S231" s="273"/>
      <c r="T231" s="273"/>
      <c r="U231" s="258"/>
      <c r="V231" s="258"/>
      <c r="W231" s="258"/>
      <c r="X231" s="258"/>
      <c r="Y231" s="258"/>
      <c r="Z231" s="258"/>
      <c r="AA231" s="258"/>
      <c r="AB231" s="176"/>
      <c r="AC231" s="273"/>
      <c r="AD231" s="176"/>
      <c r="AE231" s="258"/>
      <c r="AF231" s="176"/>
      <c r="AG231" s="176"/>
      <c r="AH231" s="176"/>
      <c r="AI231" s="176"/>
      <c r="AJ231" s="176"/>
      <c r="AK231" s="176"/>
      <c r="AL231" s="176"/>
      <c r="AM231" s="176"/>
      <c r="AN231" s="225"/>
      <c r="AO231" s="273"/>
      <c r="AP231" s="273"/>
      <c r="AQ231" s="273"/>
      <c r="AR231" s="176"/>
    </row>
    <row r="232">
      <c r="A232" s="176"/>
      <c r="B232" s="172" t="str">
        <f t="shared" si="6"/>
        <v/>
      </c>
      <c r="C232" s="176"/>
      <c r="D232" s="176"/>
      <c r="E232" s="176"/>
      <c r="F232" s="273"/>
      <c r="G232" s="176"/>
      <c r="H232" s="276"/>
      <c r="I232" s="276"/>
      <c r="J232" s="176"/>
      <c r="K232" s="176"/>
      <c r="L232" s="176"/>
      <c r="M232" s="176"/>
      <c r="N232" s="176"/>
      <c r="O232" s="176"/>
      <c r="P232" s="273"/>
      <c r="Q232" s="176"/>
      <c r="R232" s="176"/>
      <c r="S232" s="273"/>
      <c r="T232" s="273"/>
      <c r="U232" s="258"/>
      <c r="V232" s="258"/>
      <c r="W232" s="258"/>
      <c r="X232" s="258"/>
      <c r="Y232" s="258"/>
      <c r="Z232" s="258"/>
      <c r="AA232" s="258"/>
      <c r="AB232" s="176"/>
      <c r="AC232" s="273"/>
      <c r="AD232" s="176"/>
      <c r="AE232" s="258"/>
      <c r="AF232" s="176"/>
      <c r="AG232" s="176"/>
      <c r="AH232" s="176"/>
      <c r="AI232" s="176"/>
      <c r="AJ232" s="176"/>
      <c r="AK232" s="176"/>
      <c r="AL232" s="176"/>
      <c r="AM232" s="176"/>
      <c r="AN232" s="225"/>
      <c r="AO232" s="273"/>
      <c r="AP232" s="273"/>
      <c r="AQ232" s="273"/>
      <c r="AR232" s="176"/>
    </row>
    <row r="233">
      <c r="A233" s="176"/>
      <c r="B233" s="172" t="str">
        <f t="shared" si="6"/>
        <v/>
      </c>
      <c r="C233" s="176"/>
      <c r="D233" s="176"/>
      <c r="E233" s="176"/>
      <c r="F233" s="273"/>
      <c r="G233" s="176"/>
      <c r="H233" s="276"/>
      <c r="I233" s="276"/>
      <c r="J233" s="176"/>
      <c r="K233" s="176"/>
      <c r="L233" s="176"/>
      <c r="M233" s="176"/>
      <c r="N233" s="176"/>
      <c r="O233" s="176"/>
      <c r="P233" s="273"/>
      <c r="Q233" s="176"/>
      <c r="R233" s="176"/>
      <c r="S233" s="273"/>
      <c r="T233" s="273"/>
      <c r="U233" s="258"/>
      <c r="V233" s="258"/>
      <c r="W233" s="258"/>
      <c r="X233" s="258"/>
      <c r="Y233" s="258"/>
      <c r="Z233" s="258"/>
      <c r="AA233" s="258"/>
      <c r="AB233" s="176"/>
      <c r="AC233" s="273"/>
      <c r="AD233" s="176"/>
      <c r="AE233" s="258"/>
      <c r="AF233" s="176"/>
      <c r="AG233" s="176"/>
      <c r="AH233" s="176"/>
      <c r="AI233" s="176"/>
      <c r="AJ233" s="176"/>
      <c r="AK233" s="176"/>
      <c r="AL233" s="176"/>
      <c r="AM233" s="176"/>
      <c r="AN233" s="225"/>
      <c r="AO233" s="273"/>
      <c r="AP233" s="273"/>
      <c r="AQ233" s="273"/>
      <c r="AR233" s="176"/>
    </row>
    <row r="234">
      <c r="A234" s="176"/>
      <c r="B234" s="172" t="str">
        <f t="shared" si="6"/>
        <v/>
      </c>
      <c r="C234" s="176"/>
      <c r="D234" s="176"/>
      <c r="E234" s="176"/>
      <c r="F234" s="273"/>
      <c r="G234" s="176"/>
      <c r="H234" s="276"/>
      <c r="I234" s="276"/>
      <c r="J234" s="176"/>
      <c r="K234" s="176"/>
      <c r="L234" s="176"/>
      <c r="M234" s="176"/>
      <c r="N234" s="176"/>
      <c r="O234" s="176"/>
      <c r="P234" s="273"/>
      <c r="Q234" s="176"/>
      <c r="R234" s="176"/>
      <c r="S234" s="273"/>
      <c r="T234" s="273"/>
      <c r="U234" s="258"/>
      <c r="V234" s="258"/>
      <c r="W234" s="258"/>
      <c r="X234" s="258"/>
      <c r="Y234" s="258"/>
      <c r="Z234" s="258"/>
      <c r="AA234" s="258"/>
      <c r="AB234" s="176"/>
      <c r="AC234" s="273"/>
      <c r="AD234" s="176"/>
      <c r="AE234" s="258"/>
      <c r="AF234" s="176"/>
      <c r="AG234" s="176"/>
      <c r="AH234" s="176"/>
      <c r="AI234" s="176"/>
      <c r="AJ234" s="176"/>
      <c r="AK234" s="176"/>
      <c r="AL234" s="176"/>
      <c r="AM234" s="176"/>
      <c r="AN234" s="225"/>
      <c r="AO234" s="273"/>
      <c r="AP234" s="273"/>
      <c r="AQ234" s="273"/>
      <c r="AR234" s="176"/>
    </row>
    <row r="235">
      <c r="A235" s="176"/>
      <c r="B235" s="172" t="str">
        <f t="shared" si="6"/>
        <v/>
      </c>
      <c r="C235" s="176"/>
      <c r="D235" s="176"/>
      <c r="E235" s="176"/>
      <c r="F235" s="273"/>
      <c r="G235" s="176"/>
      <c r="H235" s="276"/>
      <c r="I235" s="276"/>
      <c r="J235" s="176"/>
      <c r="K235" s="176"/>
      <c r="L235" s="176"/>
      <c r="M235" s="176"/>
      <c r="N235" s="176"/>
      <c r="O235" s="176"/>
      <c r="P235" s="273"/>
      <c r="Q235" s="176"/>
      <c r="R235" s="176"/>
      <c r="S235" s="273"/>
      <c r="T235" s="273"/>
      <c r="U235" s="258"/>
      <c r="V235" s="258"/>
      <c r="W235" s="258"/>
      <c r="X235" s="258"/>
      <c r="Y235" s="258"/>
      <c r="Z235" s="258"/>
      <c r="AA235" s="258"/>
      <c r="AB235" s="176"/>
      <c r="AC235" s="273"/>
      <c r="AD235" s="176"/>
      <c r="AE235" s="258"/>
      <c r="AF235" s="176"/>
      <c r="AG235" s="176"/>
      <c r="AH235" s="176"/>
      <c r="AI235" s="176"/>
      <c r="AJ235" s="176"/>
      <c r="AK235" s="176"/>
      <c r="AL235" s="176"/>
      <c r="AM235" s="176"/>
      <c r="AN235" s="225"/>
      <c r="AO235" s="273"/>
      <c r="AP235" s="273"/>
      <c r="AQ235" s="273"/>
      <c r="AR235" s="176"/>
    </row>
    <row r="236">
      <c r="A236" s="176"/>
      <c r="B236" s="172" t="str">
        <f t="shared" si="6"/>
        <v/>
      </c>
      <c r="C236" s="176"/>
      <c r="D236" s="176"/>
      <c r="E236" s="176"/>
      <c r="F236" s="273"/>
      <c r="G236" s="176"/>
      <c r="H236" s="276"/>
      <c r="I236" s="276"/>
      <c r="J236" s="176"/>
      <c r="K236" s="176"/>
      <c r="L236" s="176"/>
      <c r="M236" s="176"/>
      <c r="N236" s="176"/>
      <c r="O236" s="176"/>
      <c r="P236" s="273"/>
      <c r="Q236" s="176"/>
      <c r="R236" s="176"/>
      <c r="S236" s="273"/>
      <c r="T236" s="273"/>
      <c r="U236" s="258"/>
      <c r="V236" s="258"/>
      <c r="W236" s="258"/>
      <c r="X236" s="258"/>
      <c r="Y236" s="258"/>
      <c r="Z236" s="258"/>
      <c r="AA236" s="258"/>
      <c r="AB236" s="176"/>
      <c r="AC236" s="273"/>
      <c r="AD236" s="176"/>
      <c r="AE236" s="258"/>
      <c r="AF236" s="176"/>
      <c r="AG236" s="176"/>
      <c r="AH236" s="176"/>
      <c r="AI236" s="176"/>
      <c r="AJ236" s="176"/>
      <c r="AK236" s="176"/>
      <c r="AL236" s="176"/>
      <c r="AM236" s="176"/>
      <c r="AN236" s="225"/>
      <c r="AO236" s="273"/>
      <c r="AP236" s="273"/>
      <c r="AQ236" s="273"/>
      <c r="AR236" s="176"/>
    </row>
    <row r="237">
      <c r="A237" s="176"/>
      <c r="B237" s="172" t="str">
        <f t="shared" si="6"/>
        <v/>
      </c>
      <c r="C237" s="176"/>
      <c r="D237" s="176"/>
      <c r="E237" s="176"/>
      <c r="F237" s="273"/>
      <c r="G237" s="176"/>
      <c r="H237" s="276"/>
      <c r="I237" s="276"/>
      <c r="J237" s="176"/>
      <c r="K237" s="176"/>
      <c r="L237" s="176"/>
      <c r="M237" s="176"/>
      <c r="N237" s="176"/>
      <c r="O237" s="176"/>
      <c r="P237" s="273"/>
      <c r="Q237" s="176"/>
      <c r="R237" s="176"/>
      <c r="S237" s="273"/>
      <c r="T237" s="273"/>
      <c r="U237" s="258"/>
      <c r="V237" s="258"/>
      <c r="W237" s="258"/>
      <c r="X237" s="258"/>
      <c r="Y237" s="258"/>
      <c r="Z237" s="258"/>
      <c r="AA237" s="258"/>
      <c r="AB237" s="176"/>
      <c r="AC237" s="273"/>
      <c r="AD237" s="176"/>
      <c r="AE237" s="258"/>
      <c r="AF237" s="176"/>
      <c r="AG237" s="176"/>
      <c r="AH237" s="176"/>
      <c r="AI237" s="176"/>
      <c r="AJ237" s="176"/>
      <c r="AK237" s="176"/>
      <c r="AL237" s="176"/>
      <c r="AM237" s="176"/>
      <c r="AN237" s="225"/>
      <c r="AO237" s="273"/>
      <c r="AP237" s="273"/>
      <c r="AQ237" s="273"/>
      <c r="AR237" s="176"/>
    </row>
    <row r="238">
      <c r="A238" s="176"/>
      <c r="B238" s="172" t="str">
        <f t="shared" si="6"/>
        <v/>
      </c>
      <c r="C238" s="176"/>
      <c r="D238" s="176"/>
      <c r="E238" s="176"/>
      <c r="F238" s="273"/>
      <c r="G238" s="176"/>
      <c r="H238" s="276"/>
      <c r="I238" s="276"/>
      <c r="J238" s="176"/>
      <c r="K238" s="176"/>
      <c r="L238" s="176"/>
      <c r="M238" s="176"/>
      <c r="N238" s="176"/>
      <c r="O238" s="176"/>
      <c r="P238" s="273"/>
      <c r="Q238" s="176"/>
      <c r="R238" s="176"/>
      <c r="S238" s="273"/>
      <c r="T238" s="273"/>
      <c r="U238" s="258"/>
      <c r="V238" s="258"/>
      <c r="W238" s="258"/>
      <c r="X238" s="258"/>
      <c r="Y238" s="258"/>
      <c r="Z238" s="258"/>
      <c r="AA238" s="258"/>
      <c r="AB238" s="176"/>
      <c r="AC238" s="273"/>
      <c r="AD238" s="176"/>
      <c r="AE238" s="258"/>
      <c r="AF238" s="176"/>
      <c r="AG238" s="176"/>
      <c r="AH238" s="176"/>
      <c r="AI238" s="176"/>
      <c r="AJ238" s="176"/>
      <c r="AK238" s="176"/>
      <c r="AL238" s="176"/>
      <c r="AM238" s="176"/>
      <c r="AN238" s="225"/>
      <c r="AO238" s="273"/>
      <c r="AP238" s="273"/>
      <c r="AQ238" s="273"/>
      <c r="AR238" s="176"/>
    </row>
    <row r="239">
      <c r="A239" s="176"/>
      <c r="B239" s="172" t="str">
        <f t="shared" si="6"/>
        <v/>
      </c>
      <c r="C239" s="176"/>
      <c r="D239" s="176"/>
      <c r="E239" s="176"/>
      <c r="F239" s="273"/>
      <c r="G239" s="176"/>
      <c r="H239" s="276"/>
      <c r="I239" s="276"/>
      <c r="J239" s="176"/>
      <c r="K239" s="176"/>
      <c r="L239" s="176"/>
      <c r="M239" s="176"/>
      <c r="N239" s="176"/>
      <c r="O239" s="176"/>
      <c r="P239" s="273"/>
      <c r="Q239" s="176"/>
      <c r="R239" s="176"/>
      <c r="S239" s="273"/>
      <c r="T239" s="273"/>
      <c r="U239" s="258"/>
      <c r="V239" s="258"/>
      <c r="W239" s="258"/>
      <c r="X239" s="258"/>
      <c r="Y239" s="258"/>
      <c r="Z239" s="258"/>
      <c r="AA239" s="258"/>
      <c r="AB239" s="176"/>
      <c r="AC239" s="273"/>
      <c r="AD239" s="176"/>
      <c r="AE239" s="258"/>
      <c r="AF239" s="176"/>
      <c r="AG239" s="176"/>
      <c r="AH239" s="176"/>
      <c r="AI239" s="176"/>
      <c r="AJ239" s="176"/>
      <c r="AK239" s="176"/>
      <c r="AL239" s="176"/>
      <c r="AM239" s="176"/>
      <c r="AN239" s="225"/>
      <c r="AO239" s="273"/>
      <c r="AP239" s="273"/>
      <c r="AQ239" s="273"/>
      <c r="AR239" s="176"/>
    </row>
    <row r="240">
      <c r="A240" s="176"/>
      <c r="B240" s="172" t="str">
        <f t="shared" si="6"/>
        <v/>
      </c>
      <c r="C240" s="176"/>
      <c r="D240" s="176"/>
      <c r="E240" s="176"/>
      <c r="F240" s="273"/>
      <c r="G240" s="176"/>
      <c r="H240" s="276"/>
      <c r="I240" s="276"/>
      <c r="J240" s="176"/>
      <c r="K240" s="176"/>
      <c r="L240" s="176"/>
      <c r="M240" s="176"/>
      <c r="N240" s="176"/>
      <c r="O240" s="176"/>
      <c r="P240" s="273"/>
      <c r="Q240" s="176"/>
      <c r="R240" s="176"/>
      <c r="S240" s="273"/>
      <c r="T240" s="273"/>
      <c r="U240" s="258"/>
      <c r="V240" s="258"/>
      <c r="W240" s="258"/>
      <c r="X240" s="258"/>
      <c r="Y240" s="258"/>
      <c r="Z240" s="258"/>
      <c r="AA240" s="258"/>
      <c r="AB240" s="176"/>
      <c r="AC240" s="273"/>
      <c r="AD240" s="176"/>
      <c r="AE240" s="258"/>
      <c r="AF240" s="176"/>
      <c r="AG240" s="176"/>
      <c r="AH240" s="176"/>
      <c r="AI240" s="176"/>
      <c r="AJ240" s="176"/>
      <c r="AK240" s="176"/>
      <c r="AL240" s="176"/>
      <c r="AM240" s="176"/>
      <c r="AN240" s="225"/>
      <c r="AO240" s="273"/>
      <c r="AP240" s="273"/>
      <c r="AQ240" s="273"/>
      <c r="AR240" s="176"/>
    </row>
    <row r="241">
      <c r="A241" s="176"/>
      <c r="B241" s="172" t="str">
        <f t="shared" si="6"/>
        <v/>
      </c>
      <c r="C241" s="176"/>
      <c r="D241" s="176"/>
      <c r="E241" s="176"/>
      <c r="F241" s="273"/>
      <c r="G241" s="176"/>
      <c r="H241" s="276"/>
      <c r="I241" s="276"/>
      <c r="J241" s="176"/>
      <c r="K241" s="176"/>
      <c r="L241" s="176"/>
      <c r="M241" s="176"/>
      <c r="N241" s="176"/>
      <c r="O241" s="176"/>
      <c r="P241" s="273"/>
      <c r="Q241" s="176"/>
      <c r="R241" s="176"/>
      <c r="S241" s="273"/>
      <c r="T241" s="273"/>
      <c r="U241" s="258"/>
      <c r="V241" s="258"/>
      <c r="W241" s="258"/>
      <c r="X241" s="258"/>
      <c r="Y241" s="258"/>
      <c r="Z241" s="258"/>
      <c r="AA241" s="258"/>
      <c r="AB241" s="176"/>
      <c r="AC241" s="273"/>
      <c r="AD241" s="176"/>
      <c r="AE241" s="258"/>
      <c r="AF241" s="176"/>
      <c r="AG241" s="176"/>
      <c r="AH241" s="176"/>
      <c r="AI241" s="176"/>
      <c r="AJ241" s="176"/>
      <c r="AK241" s="176"/>
      <c r="AL241" s="176"/>
      <c r="AM241" s="176"/>
      <c r="AN241" s="225"/>
      <c r="AO241" s="273"/>
      <c r="AP241" s="273"/>
      <c r="AQ241" s="273"/>
      <c r="AR241" s="176"/>
    </row>
    <row r="242">
      <c r="A242" s="176"/>
      <c r="B242" s="172" t="str">
        <f t="shared" si="6"/>
        <v/>
      </c>
      <c r="C242" s="176"/>
      <c r="D242" s="176"/>
      <c r="E242" s="176"/>
      <c r="F242" s="273"/>
      <c r="G242" s="176"/>
      <c r="H242" s="276"/>
      <c r="I242" s="276"/>
      <c r="J242" s="176"/>
      <c r="K242" s="176"/>
      <c r="L242" s="176"/>
      <c r="M242" s="176"/>
      <c r="N242" s="176"/>
      <c r="O242" s="176"/>
      <c r="P242" s="273"/>
      <c r="Q242" s="176"/>
      <c r="R242" s="176"/>
      <c r="S242" s="273"/>
      <c r="T242" s="273"/>
      <c r="U242" s="258"/>
      <c r="V242" s="258"/>
      <c r="W242" s="258"/>
      <c r="X242" s="258"/>
      <c r="Y242" s="258"/>
      <c r="Z242" s="258"/>
      <c r="AA242" s="258"/>
      <c r="AB242" s="176"/>
      <c r="AC242" s="273"/>
      <c r="AD242" s="176"/>
      <c r="AE242" s="258"/>
      <c r="AF242" s="176"/>
      <c r="AG242" s="176"/>
      <c r="AH242" s="176"/>
      <c r="AI242" s="176"/>
      <c r="AJ242" s="176"/>
      <c r="AK242" s="176"/>
      <c r="AL242" s="176"/>
      <c r="AM242" s="176"/>
      <c r="AN242" s="225"/>
      <c r="AO242" s="273"/>
      <c r="AP242" s="273"/>
      <c r="AQ242" s="273"/>
      <c r="AR242" s="176"/>
    </row>
    <row r="243">
      <c r="A243" s="176"/>
      <c r="B243" s="172" t="str">
        <f t="shared" si="6"/>
        <v/>
      </c>
      <c r="C243" s="176"/>
      <c r="D243" s="176"/>
      <c r="E243" s="176"/>
      <c r="F243" s="273"/>
      <c r="G243" s="176"/>
      <c r="H243" s="276"/>
      <c r="I243" s="276"/>
      <c r="J243" s="176"/>
      <c r="K243" s="176"/>
      <c r="L243" s="176"/>
      <c r="M243" s="176"/>
      <c r="N243" s="176"/>
      <c r="O243" s="176"/>
      <c r="P243" s="273"/>
      <c r="Q243" s="176"/>
      <c r="R243" s="176"/>
      <c r="S243" s="273"/>
      <c r="T243" s="273"/>
      <c r="U243" s="258"/>
      <c r="V243" s="258"/>
      <c r="W243" s="258"/>
      <c r="X243" s="258"/>
      <c r="Y243" s="258"/>
      <c r="Z243" s="258"/>
      <c r="AA243" s="258"/>
      <c r="AB243" s="176"/>
      <c r="AC243" s="273"/>
      <c r="AD243" s="176"/>
      <c r="AE243" s="258"/>
      <c r="AF243" s="176"/>
      <c r="AG243" s="176"/>
      <c r="AH243" s="176"/>
      <c r="AI243" s="176"/>
      <c r="AJ243" s="176"/>
      <c r="AK243" s="176"/>
      <c r="AL243" s="176"/>
      <c r="AM243" s="176"/>
      <c r="AN243" s="225"/>
      <c r="AO243" s="273"/>
      <c r="AP243" s="273"/>
      <c r="AQ243" s="273"/>
      <c r="AR243" s="176"/>
    </row>
    <row r="244">
      <c r="A244" s="176"/>
      <c r="B244" s="172" t="str">
        <f t="shared" si="6"/>
        <v/>
      </c>
      <c r="C244" s="176"/>
      <c r="D244" s="176"/>
      <c r="E244" s="176"/>
      <c r="F244" s="273"/>
      <c r="G244" s="176"/>
      <c r="H244" s="276"/>
      <c r="I244" s="276"/>
      <c r="J244" s="176"/>
      <c r="K244" s="176"/>
      <c r="L244" s="176"/>
      <c r="M244" s="176"/>
      <c r="N244" s="176"/>
      <c r="O244" s="176"/>
      <c r="P244" s="273"/>
      <c r="Q244" s="176"/>
      <c r="R244" s="176"/>
      <c r="S244" s="273"/>
      <c r="T244" s="273"/>
      <c r="U244" s="258"/>
      <c r="V244" s="258"/>
      <c r="W244" s="258"/>
      <c r="X244" s="258"/>
      <c r="Y244" s="258"/>
      <c r="Z244" s="258"/>
      <c r="AA244" s="258"/>
      <c r="AB244" s="176"/>
      <c r="AC244" s="273"/>
      <c r="AD244" s="176"/>
      <c r="AE244" s="258"/>
      <c r="AF244" s="176"/>
      <c r="AG244" s="176"/>
      <c r="AH244" s="176"/>
      <c r="AI244" s="176"/>
      <c r="AJ244" s="176"/>
      <c r="AK244" s="176"/>
      <c r="AL244" s="176"/>
      <c r="AM244" s="176"/>
      <c r="AN244" s="225"/>
      <c r="AO244" s="273"/>
      <c r="AP244" s="273"/>
      <c r="AQ244" s="273"/>
      <c r="AR244" s="176"/>
    </row>
    <row r="245">
      <c r="A245" s="176"/>
      <c r="B245" s="172" t="str">
        <f t="shared" si="6"/>
        <v/>
      </c>
      <c r="C245" s="176"/>
      <c r="D245" s="176"/>
      <c r="E245" s="176"/>
      <c r="F245" s="273"/>
      <c r="G245" s="176"/>
      <c r="H245" s="276"/>
      <c r="I245" s="276"/>
      <c r="J245" s="176"/>
      <c r="K245" s="176"/>
      <c r="L245" s="176"/>
      <c r="M245" s="176"/>
      <c r="N245" s="176"/>
      <c r="O245" s="176"/>
      <c r="P245" s="273"/>
      <c r="Q245" s="176"/>
      <c r="R245" s="176"/>
      <c r="S245" s="273"/>
      <c r="T245" s="273"/>
      <c r="U245" s="258"/>
      <c r="V245" s="258"/>
      <c r="W245" s="258"/>
      <c r="X245" s="258"/>
      <c r="Y245" s="258"/>
      <c r="Z245" s="258"/>
      <c r="AA245" s="258"/>
      <c r="AB245" s="176"/>
      <c r="AC245" s="273"/>
      <c r="AD245" s="176"/>
      <c r="AE245" s="258"/>
      <c r="AF245" s="176"/>
      <c r="AG245" s="176"/>
      <c r="AH245" s="176"/>
      <c r="AI245" s="176"/>
      <c r="AJ245" s="176"/>
      <c r="AK245" s="176"/>
      <c r="AL245" s="176"/>
      <c r="AM245" s="176"/>
      <c r="AN245" s="225"/>
      <c r="AO245" s="273"/>
      <c r="AP245" s="273"/>
      <c r="AQ245" s="273"/>
      <c r="AR245" s="176"/>
    </row>
    <row r="246">
      <c r="A246" s="176"/>
      <c r="B246" s="172" t="str">
        <f t="shared" si="6"/>
        <v/>
      </c>
      <c r="C246" s="176"/>
      <c r="D246" s="176"/>
      <c r="E246" s="176"/>
      <c r="F246" s="273"/>
      <c r="G246" s="176"/>
      <c r="H246" s="276"/>
      <c r="I246" s="276"/>
      <c r="J246" s="176"/>
      <c r="K246" s="176"/>
      <c r="L246" s="176"/>
      <c r="M246" s="176"/>
      <c r="N246" s="176"/>
      <c r="O246" s="176"/>
      <c r="P246" s="273"/>
      <c r="Q246" s="176"/>
      <c r="R246" s="176"/>
      <c r="S246" s="273"/>
      <c r="T246" s="273"/>
      <c r="U246" s="258"/>
      <c r="V246" s="258"/>
      <c r="W246" s="258"/>
      <c r="X246" s="258"/>
      <c r="Y246" s="258"/>
      <c r="Z246" s="258"/>
      <c r="AA246" s="258"/>
      <c r="AB246" s="176"/>
      <c r="AC246" s="273"/>
      <c r="AD246" s="176"/>
      <c r="AE246" s="258"/>
      <c r="AF246" s="176"/>
      <c r="AG246" s="176"/>
      <c r="AH246" s="176"/>
      <c r="AI246" s="176"/>
      <c r="AJ246" s="176"/>
      <c r="AK246" s="176"/>
      <c r="AL246" s="176"/>
      <c r="AM246" s="176"/>
      <c r="AN246" s="225"/>
      <c r="AO246" s="273"/>
      <c r="AP246" s="273"/>
      <c r="AQ246" s="273"/>
      <c r="AR246" s="176"/>
    </row>
    <row r="247">
      <c r="A247" s="176"/>
      <c r="B247" s="172" t="str">
        <f t="shared" si="6"/>
        <v/>
      </c>
      <c r="C247" s="176"/>
      <c r="D247" s="176"/>
      <c r="E247" s="176"/>
      <c r="F247" s="273"/>
      <c r="G247" s="176"/>
      <c r="H247" s="276"/>
      <c r="I247" s="276"/>
      <c r="J247" s="176"/>
      <c r="K247" s="176"/>
      <c r="L247" s="176"/>
      <c r="M247" s="176"/>
      <c r="N247" s="176"/>
      <c r="O247" s="176"/>
      <c r="P247" s="273"/>
      <c r="Q247" s="176"/>
      <c r="R247" s="176"/>
      <c r="S247" s="273"/>
      <c r="T247" s="273"/>
      <c r="U247" s="258"/>
      <c r="V247" s="258"/>
      <c r="W247" s="258"/>
      <c r="X247" s="258"/>
      <c r="Y247" s="258"/>
      <c r="Z247" s="258"/>
      <c r="AA247" s="258"/>
      <c r="AB247" s="176"/>
      <c r="AC247" s="273"/>
      <c r="AD247" s="176"/>
      <c r="AE247" s="258"/>
      <c r="AF247" s="176"/>
      <c r="AG247" s="176"/>
      <c r="AH247" s="176"/>
      <c r="AI247" s="176"/>
      <c r="AJ247" s="176"/>
      <c r="AK247" s="176"/>
      <c r="AL247" s="176"/>
      <c r="AM247" s="176"/>
      <c r="AN247" s="225"/>
      <c r="AO247" s="273"/>
      <c r="AP247" s="273"/>
      <c r="AQ247" s="273"/>
      <c r="AR247" s="176"/>
    </row>
    <row r="248">
      <c r="A248" s="176"/>
      <c r="B248" s="172" t="str">
        <f t="shared" si="6"/>
        <v/>
      </c>
      <c r="C248" s="176"/>
      <c r="D248" s="176"/>
      <c r="E248" s="176"/>
      <c r="F248" s="273"/>
      <c r="G248" s="176"/>
      <c r="H248" s="276"/>
      <c r="I248" s="276"/>
      <c r="J248" s="176"/>
      <c r="K248" s="176"/>
      <c r="L248" s="176"/>
      <c r="M248" s="176"/>
      <c r="N248" s="176"/>
      <c r="O248" s="176"/>
      <c r="P248" s="273"/>
      <c r="Q248" s="176"/>
      <c r="R248" s="176"/>
      <c r="S248" s="273"/>
      <c r="T248" s="273"/>
      <c r="U248" s="258"/>
      <c r="V248" s="258"/>
      <c r="W248" s="258"/>
      <c r="X248" s="258"/>
      <c r="Y248" s="258"/>
      <c r="Z248" s="258"/>
      <c r="AA248" s="258"/>
      <c r="AB248" s="176"/>
      <c r="AC248" s="273"/>
      <c r="AD248" s="176"/>
      <c r="AE248" s="258"/>
      <c r="AF248" s="176"/>
      <c r="AG248" s="176"/>
      <c r="AH248" s="176"/>
      <c r="AI248" s="176"/>
      <c r="AJ248" s="176"/>
      <c r="AK248" s="176"/>
      <c r="AL248" s="176"/>
      <c r="AM248" s="176"/>
      <c r="AN248" s="225"/>
      <c r="AO248" s="273"/>
      <c r="AP248" s="273"/>
      <c r="AQ248" s="273"/>
      <c r="AR248" s="176"/>
    </row>
    <row r="249">
      <c r="A249" s="176"/>
      <c r="B249" s="172" t="str">
        <f t="shared" si="6"/>
        <v/>
      </c>
      <c r="C249" s="176"/>
      <c r="D249" s="176"/>
      <c r="E249" s="176"/>
      <c r="F249" s="273"/>
      <c r="G249" s="176"/>
      <c r="H249" s="276"/>
      <c r="I249" s="276"/>
      <c r="J249" s="176"/>
      <c r="K249" s="176"/>
      <c r="L249" s="176"/>
      <c r="M249" s="176"/>
      <c r="N249" s="176"/>
      <c r="O249" s="176"/>
      <c r="P249" s="273"/>
      <c r="Q249" s="176"/>
      <c r="R249" s="176"/>
      <c r="S249" s="273"/>
      <c r="T249" s="273"/>
      <c r="U249" s="258"/>
      <c r="V249" s="258"/>
      <c r="W249" s="258"/>
      <c r="X249" s="258"/>
      <c r="Y249" s="258"/>
      <c r="Z249" s="258"/>
      <c r="AA249" s="258"/>
      <c r="AB249" s="176"/>
      <c r="AC249" s="273"/>
      <c r="AD249" s="176"/>
      <c r="AE249" s="258"/>
      <c r="AF249" s="176"/>
      <c r="AG249" s="176"/>
      <c r="AH249" s="176"/>
      <c r="AI249" s="176"/>
      <c r="AJ249" s="176"/>
      <c r="AK249" s="176"/>
      <c r="AL249" s="176"/>
      <c r="AM249" s="176"/>
      <c r="AN249" s="225"/>
      <c r="AO249" s="273"/>
      <c r="AP249" s="273"/>
      <c r="AQ249" s="273"/>
      <c r="AR249" s="176"/>
    </row>
    <row r="250">
      <c r="A250" s="176"/>
      <c r="B250" s="172" t="str">
        <f t="shared" si="6"/>
        <v/>
      </c>
      <c r="C250" s="176"/>
      <c r="D250" s="176"/>
      <c r="E250" s="176"/>
      <c r="F250" s="273"/>
      <c r="G250" s="176"/>
      <c r="H250" s="276"/>
      <c r="I250" s="276"/>
      <c r="J250" s="176"/>
      <c r="K250" s="176"/>
      <c r="L250" s="176"/>
      <c r="M250" s="176"/>
      <c r="N250" s="176"/>
      <c r="O250" s="176"/>
      <c r="P250" s="273"/>
      <c r="Q250" s="176"/>
      <c r="R250" s="176"/>
      <c r="S250" s="273"/>
      <c r="T250" s="273"/>
      <c r="U250" s="258"/>
      <c r="V250" s="258"/>
      <c r="W250" s="258"/>
      <c r="X250" s="258"/>
      <c r="Y250" s="258"/>
      <c r="Z250" s="258"/>
      <c r="AA250" s="258"/>
      <c r="AB250" s="176"/>
      <c r="AC250" s="273"/>
      <c r="AD250" s="176"/>
      <c r="AE250" s="258"/>
      <c r="AF250" s="176"/>
      <c r="AG250" s="176"/>
      <c r="AH250" s="176"/>
      <c r="AI250" s="176"/>
      <c r="AJ250" s="176"/>
      <c r="AK250" s="176"/>
      <c r="AL250" s="176"/>
      <c r="AM250" s="176"/>
      <c r="AN250" s="225"/>
      <c r="AO250" s="273"/>
      <c r="AP250" s="273"/>
      <c r="AQ250" s="273"/>
      <c r="AR250" s="176"/>
    </row>
    <row r="251">
      <c r="A251" s="176"/>
      <c r="B251" s="172" t="str">
        <f t="shared" si="6"/>
        <v/>
      </c>
      <c r="C251" s="176"/>
      <c r="D251" s="176"/>
      <c r="E251" s="176"/>
      <c r="F251" s="273"/>
      <c r="G251" s="176"/>
      <c r="H251" s="276"/>
      <c r="I251" s="276"/>
      <c r="J251" s="176"/>
      <c r="K251" s="176"/>
      <c r="L251" s="176"/>
      <c r="M251" s="176"/>
      <c r="N251" s="176"/>
      <c r="O251" s="176"/>
      <c r="P251" s="273"/>
      <c r="Q251" s="176"/>
      <c r="R251" s="176"/>
      <c r="S251" s="273"/>
      <c r="T251" s="273"/>
      <c r="U251" s="258"/>
      <c r="V251" s="258"/>
      <c r="W251" s="258"/>
      <c r="X251" s="258"/>
      <c r="Y251" s="258"/>
      <c r="Z251" s="258"/>
      <c r="AA251" s="258"/>
      <c r="AB251" s="176"/>
      <c r="AC251" s="273"/>
      <c r="AD251" s="176"/>
      <c r="AE251" s="258"/>
      <c r="AF251" s="176"/>
      <c r="AG251" s="176"/>
      <c r="AH251" s="176"/>
      <c r="AI251" s="176"/>
      <c r="AJ251" s="176"/>
      <c r="AK251" s="176"/>
      <c r="AL251" s="176"/>
      <c r="AM251" s="176"/>
      <c r="AN251" s="225"/>
      <c r="AO251" s="273"/>
      <c r="AP251" s="273"/>
      <c r="AQ251" s="273"/>
      <c r="AR251" s="176"/>
    </row>
    <row r="252">
      <c r="A252" s="176"/>
      <c r="B252" s="172" t="str">
        <f t="shared" si="6"/>
        <v/>
      </c>
      <c r="C252" s="176"/>
      <c r="D252" s="176"/>
      <c r="E252" s="176"/>
      <c r="F252" s="273"/>
      <c r="G252" s="176"/>
      <c r="H252" s="276"/>
      <c r="I252" s="276"/>
      <c r="J252" s="176"/>
      <c r="K252" s="176"/>
      <c r="L252" s="176"/>
      <c r="M252" s="176"/>
      <c r="N252" s="176"/>
      <c r="O252" s="176"/>
      <c r="P252" s="273"/>
      <c r="Q252" s="176"/>
      <c r="R252" s="176"/>
      <c r="S252" s="273"/>
      <c r="T252" s="273"/>
      <c r="U252" s="258"/>
      <c r="V252" s="258"/>
      <c r="W252" s="258"/>
      <c r="X252" s="258"/>
      <c r="Y252" s="258"/>
      <c r="Z252" s="258"/>
      <c r="AA252" s="258"/>
      <c r="AB252" s="176"/>
      <c r="AC252" s="273"/>
      <c r="AD252" s="176"/>
      <c r="AE252" s="258"/>
      <c r="AF252" s="176"/>
      <c r="AG252" s="176"/>
      <c r="AH252" s="176"/>
      <c r="AI252" s="176"/>
      <c r="AJ252" s="176"/>
      <c r="AK252" s="176"/>
      <c r="AL252" s="176"/>
      <c r="AM252" s="176"/>
      <c r="AN252" s="225"/>
      <c r="AO252" s="273"/>
      <c r="AP252" s="273"/>
      <c r="AQ252" s="273"/>
      <c r="AR252" s="176"/>
    </row>
    <row r="253">
      <c r="A253" s="176"/>
      <c r="B253" s="172" t="str">
        <f t="shared" si="6"/>
        <v/>
      </c>
      <c r="C253" s="176"/>
      <c r="D253" s="176"/>
      <c r="E253" s="176"/>
      <c r="F253" s="273"/>
      <c r="G253" s="176"/>
      <c r="H253" s="276"/>
      <c r="I253" s="276"/>
      <c r="J253" s="176"/>
      <c r="K253" s="176"/>
      <c r="L253" s="176"/>
      <c r="M253" s="176"/>
      <c r="N253" s="176"/>
      <c r="O253" s="176"/>
      <c r="P253" s="273"/>
      <c r="Q253" s="176"/>
      <c r="R253" s="176"/>
      <c r="S253" s="273"/>
      <c r="T253" s="273"/>
      <c r="U253" s="258"/>
      <c r="V253" s="258"/>
      <c r="W253" s="258"/>
      <c r="X253" s="258"/>
      <c r="Y253" s="258"/>
      <c r="Z253" s="258"/>
      <c r="AA253" s="258"/>
      <c r="AB253" s="176"/>
      <c r="AC253" s="273"/>
      <c r="AD253" s="176"/>
      <c r="AE253" s="258"/>
      <c r="AF253" s="176"/>
      <c r="AG253" s="176"/>
      <c r="AH253" s="176"/>
      <c r="AI253" s="176"/>
      <c r="AJ253" s="176"/>
      <c r="AK253" s="176"/>
      <c r="AL253" s="176"/>
      <c r="AM253" s="176"/>
      <c r="AN253" s="225"/>
      <c r="AO253" s="273"/>
      <c r="AP253" s="273"/>
      <c r="AQ253" s="273"/>
      <c r="AR253" s="176"/>
    </row>
    <row r="254">
      <c r="A254" s="176"/>
      <c r="B254" s="172" t="str">
        <f t="shared" si="6"/>
        <v/>
      </c>
      <c r="C254" s="176"/>
      <c r="D254" s="176"/>
      <c r="E254" s="176"/>
      <c r="F254" s="273"/>
      <c r="G254" s="176"/>
      <c r="H254" s="276"/>
      <c r="I254" s="276"/>
      <c r="J254" s="176"/>
      <c r="K254" s="176"/>
      <c r="L254" s="176"/>
      <c r="M254" s="176"/>
      <c r="N254" s="176"/>
      <c r="O254" s="176"/>
      <c r="P254" s="273"/>
      <c r="Q254" s="176"/>
      <c r="R254" s="176"/>
      <c r="S254" s="273"/>
      <c r="T254" s="273"/>
      <c r="U254" s="258"/>
      <c r="V254" s="258"/>
      <c r="W254" s="258"/>
      <c r="X254" s="258"/>
      <c r="Y254" s="258"/>
      <c r="Z254" s="258"/>
      <c r="AA254" s="258"/>
      <c r="AB254" s="176"/>
      <c r="AC254" s="273"/>
      <c r="AD254" s="176"/>
      <c r="AE254" s="258"/>
      <c r="AF254" s="176"/>
      <c r="AG254" s="176"/>
      <c r="AH254" s="176"/>
      <c r="AI254" s="176"/>
      <c r="AJ254" s="176"/>
      <c r="AK254" s="176"/>
      <c r="AL254" s="176"/>
      <c r="AM254" s="176"/>
      <c r="AN254" s="225"/>
      <c r="AO254" s="273"/>
      <c r="AP254" s="273"/>
      <c r="AQ254" s="273"/>
      <c r="AR254" s="176"/>
    </row>
    <row r="255">
      <c r="A255" s="176"/>
      <c r="B255" s="172" t="str">
        <f t="shared" si="6"/>
        <v/>
      </c>
      <c r="C255" s="176"/>
      <c r="D255" s="176"/>
      <c r="E255" s="176"/>
      <c r="F255" s="273"/>
      <c r="G255" s="176"/>
      <c r="H255" s="276"/>
      <c r="I255" s="276"/>
      <c r="J255" s="176"/>
      <c r="K255" s="176"/>
      <c r="L255" s="176"/>
      <c r="M255" s="176"/>
      <c r="N255" s="176"/>
      <c r="O255" s="176"/>
      <c r="P255" s="273"/>
      <c r="Q255" s="176"/>
      <c r="R255" s="176"/>
      <c r="S255" s="273"/>
      <c r="T255" s="273"/>
      <c r="U255" s="258"/>
      <c r="V255" s="258"/>
      <c r="W255" s="258"/>
      <c r="X255" s="258"/>
      <c r="Y255" s="258"/>
      <c r="Z255" s="258"/>
      <c r="AA255" s="258"/>
      <c r="AB255" s="176"/>
      <c r="AC255" s="273"/>
      <c r="AD255" s="176"/>
      <c r="AE255" s="258"/>
      <c r="AF255" s="176"/>
      <c r="AG255" s="176"/>
      <c r="AH255" s="176"/>
      <c r="AI255" s="176"/>
      <c r="AJ255" s="176"/>
      <c r="AK255" s="176"/>
      <c r="AL255" s="176"/>
      <c r="AM255" s="176"/>
      <c r="AN255" s="225"/>
      <c r="AO255" s="273"/>
      <c r="AP255" s="273"/>
      <c r="AQ255" s="273"/>
      <c r="AR255" s="176"/>
    </row>
    <row r="256">
      <c r="A256" s="176"/>
      <c r="B256" s="172" t="str">
        <f t="shared" si="6"/>
        <v/>
      </c>
      <c r="C256" s="176"/>
      <c r="D256" s="176"/>
      <c r="E256" s="176"/>
      <c r="F256" s="273"/>
      <c r="G256" s="176"/>
      <c r="H256" s="276"/>
      <c r="I256" s="276"/>
      <c r="J256" s="176"/>
      <c r="K256" s="176"/>
      <c r="L256" s="176"/>
      <c r="M256" s="176"/>
      <c r="N256" s="176"/>
      <c r="O256" s="176"/>
      <c r="P256" s="273"/>
      <c r="Q256" s="176"/>
      <c r="R256" s="176"/>
      <c r="S256" s="273"/>
      <c r="T256" s="273"/>
      <c r="U256" s="258"/>
      <c r="V256" s="258"/>
      <c r="W256" s="258"/>
      <c r="X256" s="258"/>
      <c r="Y256" s="258"/>
      <c r="Z256" s="258"/>
      <c r="AA256" s="258"/>
      <c r="AB256" s="176"/>
      <c r="AC256" s="273"/>
      <c r="AD256" s="176"/>
      <c r="AE256" s="258"/>
      <c r="AF256" s="176"/>
      <c r="AG256" s="176"/>
      <c r="AH256" s="176"/>
      <c r="AI256" s="176"/>
      <c r="AJ256" s="176"/>
      <c r="AK256" s="176"/>
      <c r="AL256" s="176"/>
      <c r="AM256" s="176"/>
      <c r="AN256" s="225"/>
      <c r="AO256" s="273"/>
      <c r="AP256" s="273"/>
      <c r="AQ256" s="273"/>
      <c r="AR256" s="176"/>
    </row>
    <row r="257">
      <c r="A257" s="176"/>
      <c r="B257" s="172" t="str">
        <f t="shared" si="6"/>
        <v/>
      </c>
      <c r="C257" s="176"/>
      <c r="D257" s="176"/>
      <c r="E257" s="176"/>
      <c r="F257" s="273"/>
      <c r="G257" s="176"/>
      <c r="H257" s="276"/>
      <c r="I257" s="276"/>
      <c r="J257" s="176"/>
      <c r="K257" s="176"/>
      <c r="L257" s="176"/>
      <c r="M257" s="176"/>
      <c r="N257" s="176"/>
      <c r="O257" s="176"/>
      <c r="P257" s="273"/>
      <c r="Q257" s="176"/>
      <c r="R257" s="176"/>
      <c r="S257" s="273"/>
      <c r="T257" s="273"/>
      <c r="U257" s="258"/>
      <c r="V257" s="258"/>
      <c r="W257" s="258"/>
      <c r="X257" s="258"/>
      <c r="Y257" s="258"/>
      <c r="Z257" s="258"/>
      <c r="AA257" s="258"/>
      <c r="AB257" s="176"/>
      <c r="AC257" s="273"/>
      <c r="AD257" s="176"/>
      <c r="AE257" s="258"/>
      <c r="AF257" s="176"/>
      <c r="AG257" s="176"/>
      <c r="AH257" s="176"/>
      <c r="AI257" s="176"/>
      <c r="AJ257" s="176"/>
      <c r="AK257" s="176"/>
      <c r="AL257" s="176"/>
      <c r="AM257" s="176"/>
      <c r="AN257" s="225"/>
      <c r="AO257" s="273"/>
      <c r="AP257" s="273"/>
      <c r="AQ257" s="273"/>
      <c r="AR257" s="176"/>
    </row>
    <row r="258">
      <c r="A258" s="176"/>
      <c r="B258" s="172" t="str">
        <f t="shared" si="6"/>
        <v/>
      </c>
      <c r="C258" s="176"/>
      <c r="D258" s="176"/>
      <c r="E258" s="176"/>
      <c r="F258" s="273"/>
      <c r="G258" s="176"/>
      <c r="H258" s="276"/>
      <c r="I258" s="276"/>
      <c r="J258" s="176"/>
      <c r="K258" s="176"/>
      <c r="L258" s="176"/>
      <c r="M258" s="176"/>
      <c r="N258" s="176"/>
      <c r="O258" s="176"/>
      <c r="P258" s="273"/>
      <c r="Q258" s="176"/>
      <c r="R258" s="176"/>
      <c r="S258" s="273"/>
      <c r="T258" s="273"/>
      <c r="U258" s="258"/>
      <c r="V258" s="258"/>
      <c r="W258" s="258"/>
      <c r="X258" s="258"/>
      <c r="Y258" s="258"/>
      <c r="Z258" s="258"/>
      <c r="AA258" s="258"/>
      <c r="AB258" s="176"/>
      <c r="AC258" s="273"/>
      <c r="AD258" s="176"/>
      <c r="AE258" s="258"/>
      <c r="AF258" s="176"/>
      <c r="AG258" s="176"/>
      <c r="AH258" s="176"/>
      <c r="AI258" s="176"/>
      <c r="AJ258" s="176"/>
      <c r="AK258" s="176"/>
      <c r="AL258" s="176"/>
      <c r="AM258" s="176"/>
      <c r="AN258" s="225"/>
      <c r="AO258" s="273"/>
      <c r="AP258" s="273"/>
      <c r="AQ258" s="273"/>
      <c r="AR258" s="176"/>
    </row>
    <row r="259">
      <c r="A259" s="176"/>
      <c r="B259" s="172" t="str">
        <f t="shared" si="6"/>
        <v/>
      </c>
      <c r="C259" s="176"/>
      <c r="D259" s="176"/>
      <c r="E259" s="176"/>
      <c r="F259" s="273"/>
      <c r="G259" s="176"/>
      <c r="H259" s="276"/>
      <c r="I259" s="276"/>
      <c r="J259" s="176"/>
      <c r="K259" s="176"/>
      <c r="L259" s="176"/>
      <c r="M259" s="176"/>
      <c r="N259" s="176"/>
      <c r="O259" s="176"/>
      <c r="P259" s="273"/>
      <c r="Q259" s="176"/>
      <c r="R259" s="176"/>
      <c r="S259" s="273"/>
      <c r="T259" s="273"/>
      <c r="U259" s="258"/>
      <c r="V259" s="258"/>
      <c r="W259" s="258"/>
      <c r="X259" s="258"/>
      <c r="Y259" s="258"/>
      <c r="Z259" s="258"/>
      <c r="AA259" s="258"/>
      <c r="AB259" s="176"/>
      <c r="AC259" s="273"/>
      <c r="AD259" s="176"/>
      <c r="AE259" s="258"/>
      <c r="AF259" s="176"/>
      <c r="AG259" s="176"/>
      <c r="AH259" s="176"/>
      <c r="AI259" s="176"/>
      <c r="AJ259" s="176"/>
      <c r="AK259" s="176"/>
      <c r="AL259" s="176"/>
      <c r="AM259" s="176"/>
      <c r="AN259" s="225"/>
      <c r="AO259" s="273"/>
      <c r="AP259" s="273"/>
      <c r="AQ259" s="273"/>
      <c r="AR259" s="176"/>
    </row>
    <row r="260">
      <c r="A260" s="176"/>
      <c r="B260" s="172" t="str">
        <f t="shared" si="6"/>
        <v/>
      </c>
      <c r="C260" s="176"/>
      <c r="D260" s="176"/>
      <c r="E260" s="176"/>
      <c r="F260" s="273"/>
      <c r="G260" s="176"/>
      <c r="H260" s="276"/>
      <c r="I260" s="276"/>
      <c r="J260" s="176"/>
      <c r="K260" s="176"/>
      <c r="L260" s="176"/>
      <c r="M260" s="176"/>
      <c r="N260" s="176"/>
      <c r="O260" s="176"/>
      <c r="P260" s="273"/>
      <c r="Q260" s="176"/>
      <c r="R260" s="176"/>
      <c r="S260" s="273"/>
      <c r="T260" s="273"/>
      <c r="U260" s="258"/>
      <c r="V260" s="258"/>
      <c r="W260" s="258"/>
      <c r="X260" s="258"/>
      <c r="Y260" s="258"/>
      <c r="Z260" s="258"/>
      <c r="AA260" s="258"/>
      <c r="AB260" s="176"/>
      <c r="AC260" s="273"/>
      <c r="AD260" s="176"/>
      <c r="AE260" s="258"/>
      <c r="AF260" s="176"/>
      <c r="AG260" s="176"/>
      <c r="AH260" s="176"/>
      <c r="AI260" s="176"/>
      <c r="AJ260" s="176"/>
      <c r="AK260" s="176"/>
      <c r="AL260" s="176"/>
      <c r="AM260" s="176"/>
      <c r="AN260" s="225"/>
      <c r="AO260" s="273"/>
      <c r="AP260" s="273"/>
      <c r="AQ260" s="273"/>
      <c r="AR260" s="176"/>
    </row>
    <row r="261">
      <c r="A261" s="176"/>
      <c r="B261" s="172" t="str">
        <f t="shared" si="6"/>
        <v/>
      </c>
      <c r="C261" s="176"/>
      <c r="D261" s="176"/>
      <c r="E261" s="176"/>
      <c r="F261" s="273"/>
      <c r="G261" s="176"/>
      <c r="H261" s="276"/>
      <c r="I261" s="276"/>
      <c r="J261" s="176"/>
      <c r="K261" s="176"/>
      <c r="L261" s="176"/>
      <c r="M261" s="176"/>
      <c r="N261" s="176"/>
      <c r="O261" s="176"/>
      <c r="P261" s="273"/>
      <c r="Q261" s="176"/>
      <c r="R261" s="176"/>
      <c r="S261" s="273"/>
      <c r="T261" s="273"/>
      <c r="U261" s="258"/>
      <c r="V261" s="258"/>
      <c r="W261" s="258"/>
      <c r="X261" s="258"/>
      <c r="Y261" s="258"/>
      <c r="Z261" s="258"/>
      <c r="AA261" s="258"/>
      <c r="AB261" s="176"/>
      <c r="AC261" s="273"/>
      <c r="AD261" s="176"/>
      <c r="AE261" s="258"/>
      <c r="AF261" s="176"/>
      <c r="AG261" s="176"/>
      <c r="AH261" s="176"/>
      <c r="AI261" s="176"/>
      <c r="AJ261" s="176"/>
      <c r="AK261" s="176"/>
      <c r="AL261" s="176"/>
      <c r="AM261" s="176"/>
      <c r="AN261" s="225"/>
      <c r="AO261" s="273"/>
      <c r="AP261" s="273"/>
      <c r="AQ261" s="273"/>
      <c r="AR261" s="176"/>
    </row>
    <row r="262">
      <c r="A262" s="176"/>
      <c r="B262" s="172" t="str">
        <f t="shared" si="6"/>
        <v/>
      </c>
      <c r="C262" s="176"/>
      <c r="D262" s="176"/>
      <c r="E262" s="176"/>
      <c r="F262" s="273"/>
      <c r="G262" s="176"/>
      <c r="H262" s="276"/>
      <c r="I262" s="276"/>
      <c r="J262" s="176"/>
      <c r="K262" s="176"/>
      <c r="L262" s="176"/>
      <c r="M262" s="176"/>
      <c r="N262" s="176"/>
      <c r="O262" s="176"/>
      <c r="P262" s="273"/>
      <c r="Q262" s="176"/>
      <c r="R262" s="176"/>
      <c r="S262" s="273"/>
      <c r="T262" s="273"/>
      <c r="U262" s="258"/>
      <c r="V262" s="258"/>
      <c r="W262" s="258"/>
      <c r="X262" s="258"/>
      <c r="Y262" s="258"/>
      <c r="Z262" s="258"/>
      <c r="AA262" s="258"/>
      <c r="AB262" s="176"/>
      <c r="AC262" s="273"/>
      <c r="AD262" s="176"/>
      <c r="AE262" s="258"/>
      <c r="AF262" s="176"/>
      <c r="AG262" s="176"/>
      <c r="AH262" s="176"/>
      <c r="AI262" s="176"/>
      <c r="AJ262" s="176"/>
      <c r="AK262" s="176"/>
      <c r="AL262" s="176"/>
      <c r="AM262" s="176"/>
      <c r="AN262" s="225"/>
      <c r="AO262" s="273"/>
      <c r="AP262" s="273"/>
      <c r="AQ262" s="273"/>
      <c r="AR262" s="176"/>
    </row>
    <row r="263">
      <c r="A263" s="176"/>
      <c r="B263" s="172" t="str">
        <f t="shared" si="6"/>
        <v/>
      </c>
      <c r="C263" s="176"/>
      <c r="D263" s="176"/>
      <c r="E263" s="176"/>
      <c r="F263" s="273"/>
      <c r="G263" s="176"/>
      <c r="H263" s="276"/>
      <c r="I263" s="276"/>
      <c r="J263" s="176"/>
      <c r="K263" s="176"/>
      <c r="L263" s="176"/>
      <c r="M263" s="176"/>
      <c r="N263" s="176"/>
      <c r="O263" s="176"/>
      <c r="P263" s="273"/>
      <c r="Q263" s="176"/>
      <c r="R263" s="176"/>
      <c r="S263" s="273"/>
      <c r="T263" s="273"/>
      <c r="U263" s="258"/>
      <c r="V263" s="258"/>
      <c r="W263" s="258"/>
      <c r="X263" s="258"/>
      <c r="Y263" s="258"/>
      <c r="Z263" s="258"/>
      <c r="AA263" s="258"/>
      <c r="AB263" s="176"/>
      <c r="AC263" s="273"/>
      <c r="AD263" s="176"/>
      <c r="AE263" s="258"/>
      <c r="AF263" s="176"/>
      <c r="AG263" s="176"/>
      <c r="AH263" s="176"/>
      <c r="AI263" s="176"/>
      <c r="AJ263" s="176"/>
      <c r="AK263" s="176"/>
      <c r="AL263" s="176"/>
      <c r="AM263" s="176"/>
      <c r="AN263" s="225"/>
      <c r="AO263" s="273"/>
      <c r="AP263" s="273"/>
      <c r="AQ263" s="273"/>
      <c r="AR263" s="176"/>
    </row>
    <row r="264">
      <c r="A264" s="176"/>
      <c r="B264" s="172" t="str">
        <f t="shared" si="6"/>
        <v/>
      </c>
      <c r="C264" s="176"/>
      <c r="D264" s="176"/>
      <c r="E264" s="176"/>
      <c r="F264" s="273"/>
      <c r="G264" s="176"/>
      <c r="H264" s="276"/>
      <c r="I264" s="276"/>
      <c r="J264" s="176"/>
      <c r="K264" s="176"/>
      <c r="L264" s="176"/>
      <c r="M264" s="176"/>
      <c r="N264" s="176"/>
      <c r="O264" s="176"/>
      <c r="P264" s="273"/>
      <c r="Q264" s="176"/>
      <c r="R264" s="176"/>
      <c r="S264" s="273"/>
      <c r="T264" s="273"/>
      <c r="U264" s="258"/>
      <c r="V264" s="258"/>
      <c r="W264" s="258"/>
      <c r="X264" s="258"/>
      <c r="Y264" s="258"/>
      <c r="Z264" s="258"/>
      <c r="AA264" s="258"/>
      <c r="AB264" s="176"/>
      <c r="AC264" s="273"/>
      <c r="AD264" s="176"/>
      <c r="AE264" s="258"/>
      <c r="AF264" s="176"/>
      <c r="AG264" s="176"/>
      <c r="AH264" s="176"/>
      <c r="AI264" s="176"/>
      <c r="AJ264" s="176"/>
      <c r="AK264" s="176"/>
      <c r="AL264" s="176"/>
      <c r="AM264" s="176"/>
      <c r="AN264" s="225"/>
      <c r="AO264" s="273"/>
      <c r="AP264" s="273"/>
      <c r="AQ264" s="273"/>
      <c r="AR264" s="176"/>
    </row>
    <row r="265">
      <c r="A265" s="176"/>
      <c r="B265" s="172" t="str">
        <f t="shared" si="6"/>
        <v/>
      </c>
      <c r="C265" s="176"/>
      <c r="D265" s="176"/>
      <c r="E265" s="176"/>
      <c r="F265" s="273"/>
      <c r="G265" s="176"/>
      <c r="H265" s="276"/>
      <c r="I265" s="276"/>
      <c r="J265" s="176"/>
      <c r="K265" s="176"/>
      <c r="L265" s="176"/>
      <c r="M265" s="176"/>
      <c r="N265" s="176"/>
      <c r="O265" s="176"/>
      <c r="P265" s="273"/>
      <c r="Q265" s="176"/>
      <c r="R265" s="176"/>
      <c r="S265" s="273"/>
      <c r="T265" s="273"/>
      <c r="U265" s="258"/>
      <c r="V265" s="258"/>
      <c r="W265" s="258"/>
      <c r="X265" s="258"/>
      <c r="Y265" s="258"/>
      <c r="Z265" s="258"/>
      <c r="AA265" s="258"/>
      <c r="AB265" s="176"/>
      <c r="AC265" s="273"/>
      <c r="AD265" s="176"/>
      <c r="AE265" s="258"/>
      <c r="AF265" s="176"/>
      <c r="AG265" s="176"/>
      <c r="AH265" s="176"/>
      <c r="AI265" s="176"/>
      <c r="AJ265" s="176"/>
      <c r="AK265" s="176"/>
      <c r="AL265" s="176"/>
      <c r="AM265" s="176"/>
      <c r="AN265" s="225"/>
      <c r="AO265" s="273"/>
      <c r="AP265" s="273"/>
      <c r="AQ265" s="273"/>
      <c r="AR265" s="176"/>
    </row>
    <row r="266">
      <c r="A266" s="176"/>
      <c r="B266" s="172" t="str">
        <f t="shared" si="6"/>
        <v/>
      </c>
      <c r="C266" s="176"/>
      <c r="D266" s="176"/>
      <c r="E266" s="176"/>
      <c r="F266" s="273"/>
      <c r="G266" s="176"/>
      <c r="H266" s="276"/>
      <c r="I266" s="276"/>
      <c r="J266" s="176"/>
      <c r="K266" s="176"/>
      <c r="L266" s="176"/>
      <c r="M266" s="176"/>
      <c r="N266" s="176"/>
      <c r="O266" s="176"/>
      <c r="P266" s="273"/>
      <c r="Q266" s="176"/>
      <c r="R266" s="176"/>
      <c r="S266" s="273"/>
      <c r="T266" s="273"/>
      <c r="U266" s="258"/>
      <c r="V266" s="258"/>
      <c r="W266" s="258"/>
      <c r="X266" s="258"/>
      <c r="Y266" s="258"/>
      <c r="Z266" s="258"/>
      <c r="AA266" s="258"/>
      <c r="AB266" s="176"/>
      <c r="AC266" s="273"/>
      <c r="AD266" s="176"/>
      <c r="AE266" s="258"/>
      <c r="AF266" s="176"/>
      <c r="AG266" s="176"/>
      <c r="AH266" s="176"/>
      <c r="AI266" s="176"/>
      <c r="AJ266" s="176"/>
      <c r="AK266" s="176"/>
      <c r="AL266" s="176"/>
      <c r="AM266" s="176"/>
      <c r="AN266" s="225"/>
      <c r="AO266" s="273"/>
      <c r="AP266" s="273"/>
      <c r="AQ266" s="273"/>
      <c r="AR266" s="176"/>
    </row>
    <row r="267">
      <c r="A267" s="176"/>
      <c r="B267" s="172" t="str">
        <f t="shared" si="6"/>
        <v/>
      </c>
      <c r="C267" s="176"/>
      <c r="D267" s="176"/>
      <c r="E267" s="176"/>
      <c r="F267" s="273"/>
      <c r="G267" s="176"/>
      <c r="H267" s="276"/>
      <c r="I267" s="276"/>
      <c r="J267" s="176"/>
      <c r="K267" s="176"/>
      <c r="L267" s="176"/>
      <c r="M267" s="176"/>
      <c r="N267" s="176"/>
      <c r="O267" s="176"/>
      <c r="P267" s="273"/>
      <c r="Q267" s="176"/>
      <c r="R267" s="176"/>
      <c r="S267" s="273"/>
      <c r="T267" s="273"/>
      <c r="U267" s="258"/>
      <c r="V267" s="258"/>
      <c r="W267" s="258"/>
      <c r="X267" s="258"/>
      <c r="Y267" s="258"/>
      <c r="Z267" s="258"/>
      <c r="AA267" s="258"/>
      <c r="AB267" s="176"/>
      <c r="AC267" s="273"/>
      <c r="AD267" s="176"/>
      <c r="AE267" s="258"/>
      <c r="AF267" s="176"/>
      <c r="AG267" s="176"/>
      <c r="AH267" s="176"/>
      <c r="AI267" s="176"/>
      <c r="AJ267" s="176"/>
      <c r="AK267" s="176"/>
      <c r="AL267" s="176"/>
      <c r="AM267" s="176"/>
      <c r="AN267" s="225"/>
      <c r="AO267" s="273"/>
      <c r="AP267" s="273"/>
      <c r="AQ267" s="273"/>
      <c r="AR267" s="176"/>
    </row>
    <row r="268">
      <c r="A268" s="176"/>
      <c r="B268" s="172" t="str">
        <f t="shared" si="6"/>
        <v/>
      </c>
      <c r="C268" s="176"/>
      <c r="D268" s="176"/>
      <c r="E268" s="176"/>
      <c r="F268" s="273"/>
      <c r="G268" s="176"/>
      <c r="H268" s="276"/>
      <c r="I268" s="276"/>
      <c r="J268" s="176"/>
      <c r="K268" s="176"/>
      <c r="L268" s="176"/>
      <c r="M268" s="176"/>
      <c r="N268" s="176"/>
      <c r="O268" s="176"/>
      <c r="P268" s="273"/>
      <c r="Q268" s="176"/>
      <c r="R268" s="176"/>
      <c r="S268" s="273"/>
      <c r="T268" s="273"/>
      <c r="U268" s="258"/>
      <c r="V268" s="258"/>
      <c r="W268" s="258"/>
      <c r="X268" s="258"/>
      <c r="Y268" s="258"/>
      <c r="Z268" s="258"/>
      <c r="AA268" s="258"/>
      <c r="AB268" s="176"/>
      <c r="AC268" s="273"/>
      <c r="AD268" s="176"/>
      <c r="AE268" s="258"/>
      <c r="AF268" s="176"/>
      <c r="AG268" s="176"/>
      <c r="AH268" s="176"/>
      <c r="AI268" s="176"/>
      <c r="AJ268" s="176"/>
      <c r="AK268" s="176"/>
      <c r="AL268" s="176"/>
      <c r="AM268" s="176"/>
      <c r="AN268" s="225"/>
      <c r="AO268" s="273"/>
      <c r="AP268" s="273"/>
      <c r="AQ268" s="273"/>
      <c r="AR268" s="176"/>
    </row>
    <row r="269">
      <c r="A269" s="176"/>
      <c r="B269" s="172" t="str">
        <f t="shared" si="6"/>
        <v/>
      </c>
      <c r="C269" s="176"/>
      <c r="D269" s="176"/>
      <c r="E269" s="176"/>
      <c r="F269" s="273"/>
      <c r="G269" s="176"/>
      <c r="H269" s="276"/>
      <c r="I269" s="276"/>
      <c r="J269" s="176"/>
      <c r="K269" s="176"/>
      <c r="L269" s="176"/>
      <c r="M269" s="176"/>
      <c r="N269" s="176"/>
      <c r="O269" s="176"/>
      <c r="P269" s="273"/>
      <c r="Q269" s="176"/>
      <c r="R269" s="176"/>
      <c r="S269" s="273"/>
      <c r="T269" s="273"/>
      <c r="U269" s="258"/>
      <c r="V269" s="258"/>
      <c r="W269" s="258"/>
      <c r="X269" s="258"/>
      <c r="Y269" s="258"/>
      <c r="Z269" s="258"/>
      <c r="AA269" s="258"/>
      <c r="AB269" s="176"/>
      <c r="AC269" s="273"/>
      <c r="AD269" s="176"/>
      <c r="AE269" s="258"/>
      <c r="AF269" s="176"/>
      <c r="AG269" s="176"/>
      <c r="AH269" s="176"/>
      <c r="AI269" s="176"/>
      <c r="AJ269" s="176"/>
      <c r="AK269" s="176"/>
      <c r="AL269" s="176"/>
      <c r="AM269" s="176"/>
      <c r="AN269" s="225"/>
      <c r="AO269" s="273"/>
      <c r="AP269" s="273"/>
      <c r="AQ269" s="273"/>
      <c r="AR269" s="176"/>
    </row>
    <row r="270">
      <c r="A270" s="176"/>
      <c r="B270" s="172" t="str">
        <f t="shared" si="6"/>
        <v/>
      </c>
      <c r="C270" s="176"/>
      <c r="D270" s="176"/>
      <c r="E270" s="176"/>
      <c r="F270" s="273"/>
      <c r="G270" s="176"/>
      <c r="H270" s="276"/>
      <c r="I270" s="276"/>
      <c r="J270" s="176"/>
      <c r="K270" s="176"/>
      <c r="L270" s="176"/>
      <c r="M270" s="176"/>
      <c r="N270" s="176"/>
      <c r="O270" s="176"/>
      <c r="P270" s="273"/>
      <c r="Q270" s="176"/>
      <c r="R270" s="176"/>
      <c r="S270" s="273"/>
      <c r="T270" s="273"/>
      <c r="U270" s="258"/>
      <c r="V270" s="258"/>
      <c r="W270" s="258"/>
      <c r="X270" s="258"/>
      <c r="Y270" s="258"/>
      <c r="Z270" s="258"/>
      <c r="AA270" s="258"/>
      <c r="AB270" s="176"/>
      <c r="AC270" s="273"/>
      <c r="AD270" s="176"/>
      <c r="AE270" s="258"/>
      <c r="AF270" s="176"/>
      <c r="AG270" s="176"/>
      <c r="AH270" s="176"/>
      <c r="AI270" s="176"/>
      <c r="AJ270" s="176"/>
      <c r="AK270" s="176"/>
      <c r="AL270" s="176"/>
      <c r="AM270" s="176"/>
      <c r="AN270" s="225"/>
      <c r="AO270" s="273"/>
      <c r="AP270" s="273"/>
      <c r="AQ270" s="273"/>
      <c r="AR270" s="176"/>
    </row>
    <row r="271">
      <c r="A271" s="176"/>
      <c r="B271" s="172" t="str">
        <f t="shared" si="6"/>
        <v/>
      </c>
      <c r="C271" s="176"/>
      <c r="D271" s="176"/>
      <c r="E271" s="176"/>
      <c r="F271" s="273"/>
      <c r="G271" s="176"/>
      <c r="H271" s="276"/>
      <c r="I271" s="276"/>
      <c r="J271" s="176"/>
      <c r="K271" s="176"/>
      <c r="L271" s="176"/>
      <c r="M271" s="176"/>
      <c r="N271" s="176"/>
      <c r="O271" s="176"/>
      <c r="P271" s="273"/>
      <c r="Q271" s="176"/>
      <c r="R271" s="176"/>
      <c r="S271" s="273"/>
      <c r="T271" s="273"/>
      <c r="U271" s="258"/>
      <c r="V271" s="258"/>
      <c r="W271" s="258"/>
      <c r="X271" s="258"/>
      <c r="Y271" s="258"/>
      <c r="Z271" s="258"/>
      <c r="AA271" s="258"/>
      <c r="AB271" s="176"/>
      <c r="AC271" s="273"/>
      <c r="AD271" s="176"/>
      <c r="AE271" s="258"/>
      <c r="AF271" s="176"/>
      <c r="AG271" s="176"/>
      <c r="AH271" s="176"/>
      <c r="AI271" s="176"/>
      <c r="AJ271" s="176"/>
      <c r="AK271" s="176"/>
      <c r="AL271" s="176"/>
      <c r="AM271" s="176"/>
      <c r="AN271" s="225"/>
      <c r="AO271" s="273"/>
      <c r="AP271" s="273"/>
      <c r="AQ271" s="273"/>
      <c r="AR271" s="176"/>
    </row>
    <row r="272">
      <c r="A272" s="176"/>
      <c r="B272" s="172" t="str">
        <f t="shared" si="6"/>
        <v/>
      </c>
      <c r="C272" s="176"/>
      <c r="D272" s="176"/>
      <c r="E272" s="176"/>
      <c r="F272" s="273"/>
      <c r="G272" s="176"/>
      <c r="H272" s="276"/>
      <c r="I272" s="276"/>
      <c r="J272" s="176"/>
      <c r="K272" s="176"/>
      <c r="L272" s="176"/>
      <c r="M272" s="176"/>
      <c r="N272" s="176"/>
      <c r="O272" s="176"/>
      <c r="P272" s="273"/>
      <c r="Q272" s="176"/>
      <c r="R272" s="176"/>
      <c r="S272" s="273"/>
      <c r="T272" s="273"/>
      <c r="U272" s="258"/>
      <c r="V272" s="258"/>
      <c r="W272" s="258"/>
      <c r="X272" s="258"/>
      <c r="Y272" s="258"/>
      <c r="Z272" s="258"/>
      <c r="AA272" s="258"/>
      <c r="AB272" s="176"/>
      <c r="AC272" s="273"/>
      <c r="AD272" s="176"/>
      <c r="AE272" s="258"/>
      <c r="AF272" s="176"/>
      <c r="AG272" s="176"/>
      <c r="AH272" s="176"/>
      <c r="AI272" s="176"/>
      <c r="AJ272" s="176"/>
      <c r="AK272" s="176"/>
      <c r="AL272" s="176"/>
      <c r="AM272" s="176"/>
      <c r="AN272" s="225"/>
      <c r="AO272" s="273"/>
      <c r="AP272" s="273"/>
      <c r="AQ272" s="273"/>
      <c r="AR272" s="176"/>
    </row>
    <row r="273">
      <c r="A273" s="176"/>
      <c r="B273" s="172" t="str">
        <f t="shared" si="6"/>
        <v/>
      </c>
      <c r="C273" s="176"/>
      <c r="D273" s="176"/>
      <c r="E273" s="176"/>
      <c r="F273" s="273"/>
      <c r="G273" s="176"/>
      <c r="H273" s="276"/>
      <c r="I273" s="276"/>
      <c r="J273" s="176"/>
      <c r="K273" s="176"/>
      <c r="L273" s="176"/>
      <c r="M273" s="176"/>
      <c r="N273" s="176"/>
      <c r="O273" s="176"/>
      <c r="P273" s="273"/>
      <c r="Q273" s="176"/>
      <c r="R273" s="176"/>
      <c r="S273" s="273"/>
      <c r="T273" s="273"/>
      <c r="U273" s="258"/>
      <c r="V273" s="258"/>
      <c r="W273" s="258"/>
      <c r="X273" s="258"/>
      <c r="Y273" s="258"/>
      <c r="Z273" s="258"/>
      <c r="AA273" s="258"/>
      <c r="AB273" s="176"/>
      <c r="AC273" s="273"/>
      <c r="AD273" s="176"/>
      <c r="AE273" s="258"/>
      <c r="AF273" s="176"/>
      <c r="AG273" s="176"/>
      <c r="AH273" s="176"/>
      <c r="AI273" s="176"/>
      <c r="AJ273" s="176"/>
      <c r="AK273" s="176"/>
      <c r="AL273" s="176"/>
      <c r="AM273" s="176"/>
      <c r="AN273" s="225"/>
      <c r="AO273" s="273"/>
      <c r="AP273" s="273"/>
      <c r="AQ273" s="273"/>
      <c r="AR273" s="176"/>
    </row>
    <row r="274">
      <c r="A274" s="176"/>
      <c r="B274" s="172" t="str">
        <f t="shared" si="6"/>
        <v/>
      </c>
      <c r="C274" s="176"/>
      <c r="D274" s="176"/>
      <c r="E274" s="176"/>
      <c r="F274" s="273"/>
      <c r="G274" s="176"/>
      <c r="H274" s="276"/>
      <c r="I274" s="276"/>
      <c r="J274" s="176"/>
      <c r="K274" s="176"/>
      <c r="L274" s="176"/>
      <c r="M274" s="176"/>
      <c r="N274" s="176"/>
      <c r="O274" s="176"/>
      <c r="P274" s="273"/>
      <c r="Q274" s="176"/>
      <c r="R274" s="176"/>
      <c r="S274" s="273"/>
      <c r="T274" s="273"/>
      <c r="U274" s="258"/>
      <c r="V274" s="258"/>
      <c r="W274" s="258"/>
      <c r="X274" s="258"/>
      <c r="Y274" s="258"/>
      <c r="Z274" s="258"/>
      <c r="AA274" s="258"/>
      <c r="AB274" s="176"/>
      <c r="AC274" s="273"/>
      <c r="AD274" s="176"/>
      <c r="AE274" s="258"/>
      <c r="AF274" s="176"/>
      <c r="AG274" s="176"/>
      <c r="AH274" s="176"/>
      <c r="AI274" s="176"/>
      <c r="AJ274" s="176"/>
      <c r="AK274" s="176"/>
      <c r="AL274" s="176"/>
      <c r="AM274" s="176"/>
      <c r="AN274" s="225"/>
      <c r="AO274" s="273"/>
      <c r="AP274" s="273"/>
      <c r="AQ274" s="273"/>
      <c r="AR274" s="176"/>
    </row>
    <row r="275">
      <c r="A275" s="176"/>
      <c r="B275" s="172" t="str">
        <f t="shared" si="6"/>
        <v/>
      </c>
      <c r="C275" s="176"/>
      <c r="D275" s="176"/>
      <c r="E275" s="176"/>
      <c r="F275" s="273"/>
      <c r="G275" s="176"/>
      <c r="H275" s="276"/>
      <c r="I275" s="276"/>
      <c r="J275" s="176"/>
      <c r="K275" s="176"/>
      <c r="L275" s="176"/>
      <c r="M275" s="176"/>
      <c r="N275" s="176"/>
      <c r="O275" s="176"/>
      <c r="P275" s="273"/>
      <c r="Q275" s="176"/>
      <c r="R275" s="176"/>
      <c r="S275" s="273"/>
      <c r="T275" s="273"/>
      <c r="U275" s="258"/>
      <c r="V275" s="258"/>
      <c r="W275" s="258"/>
      <c r="X275" s="258"/>
      <c r="Y275" s="258"/>
      <c r="Z275" s="258"/>
      <c r="AA275" s="258"/>
      <c r="AB275" s="176"/>
      <c r="AC275" s="273"/>
      <c r="AD275" s="176"/>
      <c r="AE275" s="258"/>
      <c r="AF275" s="176"/>
      <c r="AG275" s="176"/>
      <c r="AH275" s="176"/>
      <c r="AI275" s="176"/>
      <c r="AJ275" s="176"/>
      <c r="AK275" s="176"/>
      <c r="AL275" s="176"/>
      <c r="AM275" s="176"/>
      <c r="AN275" s="225"/>
      <c r="AO275" s="273"/>
      <c r="AP275" s="273"/>
      <c r="AQ275" s="273"/>
      <c r="AR275" s="176"/>
    </row>
    <row r="276">
      <c r="A276" s="176"/>
      <c r="B276" s="172" t="str">
        <f t="shared" si="6"/>
        <v/>
      </c>
      <c r="C276" s="176"/>
      <c r="D276" s="176"/>
      <c r="E276" s="176"/>
      <c r="F276" s="273"/>
      <c r="G276" s="176"/>
      <c r="H276" s="276"/>
      <c r="I276" s="276"/>
      <c r="J276" s="176"/>
      <c r="K276" s="176"/>
      <c r="L276" s="176"/>
      <c r="M276" s="176"/>
      <c r="N276" s="176"/>
      <c r="O276" s="176"/>
      <c r="P276" s="273"/>
      <c r="Q276" s="176"/>
      <c r="R276" s="176"/>
      <c r="S276" s="273"/>
      <c r="T276" s="273"/>
      <c r="U276" s="258"/>
      <c r="V276" s="258"/>
      <c r="W276" s="258"/>
      <c r="X276" s="258"/>
      <c r="Y276" s="258"/>
      <c r="Z276" s="258"/>
      <c r="AA276" s="258"/>
      <c r="AB276" s="176"/>
      <c r="AC276" s="273"/>
      <c r="AD276" s="176"/>
      <c r="AE276" s="258"/>
      <c r="AF276" s="176"/>
      <c r="AG276" s="176"/>
      <c r="AH276" s="176"/>
      <c r="AI276" s="176"/>
      <c r="AJ276" s="176"/>
      <c r="AK276" s="176"/>
      <c r="AL276" s="176"/>
      <c r="AM276" s="176"/>
      <c r="AN276" s="225"/>
      <c r="AO276" s="273"/>
      <c r="AP276" s="273"/>
      <c r="AQ276" s="273"/>
      <c r="AR276" s="176"/>
    </row>
    <row r="277">
      <c r="A277" s="176"/>
      <c r="B277" s="172" t="str">
        <f t="shared" si="6"/>
        <v/>
      </c>
      <c r="C277" s="176"/>
      <c r="D277" s="176"/>
      <c r="E277" s="176"/>
      <c r="F277" s="273"/>
      <c r="G277" s="176"/>
      <c r="H277" s="276"/>
      <c r="I277" s="276"/>
      <c r="J277" s="176"/>
      <c r="K277" s="176"/>
      <c r="L277" s="176"/>
      <c r="M277" s="176"/>
      <c r="N277" s="176"/>
      <c r="O277" s="176"/>
      <c r="P277" s="273"/>
      <c r="Q277" s="176"/>
      <c r="R277" s="176"/>
      <c r="S277" s="273"/>
      <c r="T277" s="273"/>
      <c r="U277" s="258"/>
      <c r="V277" s="258"/>
      <c r="W277" s="258"/>
      <c r="X277" s="258"/>
      <c r="Y277" s="258"/>
      <c r="Z277" s="258"/>
      <c r="AA277" s="258"/>
      <c r="AB277" s="176"/>
      <c r="AC277" s="273"/>
      <c r="AD277" s="176"/>
      <c r="AE277" s="258"/>
      <c r="AF277" s="176"/>
      <c r="AG277" s="176"/>
      <c r="AH277" s="176"/>
      <c r="AI277" s="176"/>
      <c r="AJ277" s="176"/>
      <c r="AK277" s="176"/>
      <c r="AL277" s="176"/>
      <c r="AM277" s="176"/>
      <c r="AN277" s="225"/>
      <c r="AO277" s="273"/>
      <c r="AP277" s="273"/>
      <c r="AQ277" s="273"/>
      <c r="AR277" s="176"/>
    </row>
    <row r="278">
      <c r="A278" s="176"/>
      <c r="B278" s="172" t="str">
        <f t="shared" si="6"/>
        <v/>
      </c>
      <c r="C278" s="176"/>
      <c r="D278" s="176"/>
      <c r="E278" s="176"/>
      <c r="F278" s="273"/>
      <c r="G278" s="176"/>
      <c r="H278" s="276"/>
      <c r="I278" s="276"/>
      <c r="J278" s="176"/>
      <c r="K278" s="176"/>
      <c r="L278" s="176"/>
      <c r="M278" s="176"/>
      <c r="N278" s="176"/>
      <c r="O278" s="176"/>
      <c r="P278" s="273"/>
      <c r="Q278" s="176"/>
      <c r="R278" s="176"/>
      <c r="S278" s="273"/>
      <c r="T278" s="273"/>
      <c r="U278" s="258"/>
      <c r="V278" s="258"/>
      <c r="W278" s="258"/>
      <c r="X278" s="258"/>
      <c r="Y278" s="258"/>
      <c r="Z278" s="258"/>
      <c r="AA278" s="258"/>
      <c r="AB278" s="176"/>
      <c r="AC278" s="273"/>
      <c r="AD278" s="176"/>
      <c r="AE278" s="258"/>
      <c r="AF278" s="176"/>
      <c r="AG278" s="176"/>
      <c r="AH278" s="176"/>
      <c r="AI278" s="176"/>
      <c r="AJ278" s="176"/>
      <c r="AK278" s="176"/>
      <c r="AL278" s="176"/>
      <c r="AM278" s="176"/>
      <c r="AN278" s="225"/>
      <c r="AO278" s="273"/>
      <c r="AP278" s="273"/>
      <c r="AQ278" s="273"/>
      <c r="AR278" s="176"/>
    </row>
    <row r="279">
      <c r="A279" s="176"/>
      <c r="B279" s="172" t="str">
        <f t="shared" si="6"/>
        <v/>
      </c>
      <c r="C279" s="176"/>
      <c r="D279" s="176"/>
      <c r="E279" s="176"/>
      <c r="F279" s="273"/>
      <c r="G279" s="176"/>
      <c r="H279" s="276"/>
      <c r="I279" s="276"/>
      <c r="J279" s="176"/>
      <c r="K279" s="176"/>
      <c r="L279" s="176"/>
      <c r="M279" s="176"/>
      <c r="N279" s="176"/>
      <c r="O279" s="176"/>
      <c r="P279" s="273"/>
      <c r="Q279" s="176"/>
      <c r="R279" s="176"/>
      <c r="S279" s="273"/>
      <c r="T279" s="273"/>
      <c r="U279" s="258"/>
      <c r="V279" s="258"/>
      <c r="W279" s="258"/>
      <c r="X279" s="258"/>
      <c r="Y279" s="258"/>
      <c r="Z279" s="258"/>
      <c r="AA279" s="258"/>
      <c r="AB279" s="176"/>
      <c r="AC279" s="273"/>
      <c r="AD279" s="176"/>
      <c r="AE279" s="258"/>
      <c r="AF279" s="176"/>
      <c r="AG279" s="176"/>
      <c r="AH279" s="176"/>
      <c r="AI279" s="176"/>
      <c r="AJ279" s="176"/>
      <c r="AK279" s="176"/>
      <c r="AL279" s="176"/>
      <c r="AM279" s="176"/>
      <c r="AN279" s="225"/>
      <c r="AO279" s="273"/>
      <c r="AP279" s="273"/>
      <c r="AQ279" s="273"/>
      <c r="AR279" s="176"/>
    </row>
    <row r="280">
      <c r="A280" s="176"/>
      <c r="B280" s="172" t="str">
        <f t="shared" si="6"/>
        <v/>
      </c>
      <c r="C280" s="176"/>
      <c r="D280" s="176"/>
      <c r="E280" s="176"/>
      <c r="F280" s="273"/>
      <c r="G280" s="176"/>
      <c r="H280" s="276"/>
      <c r="I280" s="276"/>
      <c r="J280" s="176"/>
      <c r="K280" s="176"/>
      <c r="L280" s="176"/>
      <c r="M280" s="176"/>
      <c r="N280" s="176"/>
      <c r="O280" s="176"/>
      <c r="P280" s="273"/>
      <c r="Q280" s="176"/>
      <c r="R280" s="176"/>
      <c r="S280" s="273"/>
      <c r="T280" s="273"/>
      <c r="U280" s="258"/>
      <c r="V280" s="258"/>
      <c r="W280" s="258"/>
      <c r="X280" s="258"/>
      <c r="Y280" s="258"/>
      <c r="Z280" s="258"/>
      <c r="AA280" s="258"/>
      <c r="AB280" s="176"/>
      <c r="AC280" s="273"/>
      <c r="AD280" s="176"/>
      <c r="AE280" s="258"/>
      <c r="AF280" s="176"/>
      <c r="AG280" s="176"/>
      <c r="AH280" s="176"/>
      <c r="AI280" s="176"/>
      <c r="AJ280" s="176"/>
      <c r="AK280" s="176"/>
      <c r="AL280" s="176"/>
      <c r="AM280" s="176"/>
      <c r="AN280" s="225"/>
      <c r="AO280" s="273"/>
      <c r="AP280" s="273"/>
      <c r="AQ280" s="273"/>
      <c r="AR280" s="176"/>
    </row>
    <row r="281">
      <c r="A281" s="176"/>
      <c r="B281" s="172" t="str">
        <f t="shared" si="6"/>
        <v/>
      </c>
      <c r="C281" s="176"/>
      <c r="D281" s="176"/>
      <c r="E281" s="176"/>
      <c r="F281" s="273"/>
      <c r="G281" s="176"/>
      <c r="H281" s="276"/>
      <c r="I281" s="276"/>
      <c r="J281" s="176"/>
      <c r="K281" s="176"/>
      <c r="L281" s="176"/>
      <c r="M281" s="176"/>
      <c r="N281" s="176"/>
      <c r="O281" s="176"/>
      <c r="P281" s="273"/>
      <c r="Q281" s="176"/>
      <c r="R281" s="176"/>
      <c r="S281" s="273"/>
      <c r="T281" s="273"/>
      <c r="U281" s="258"/>
      <c r="V281" s="258"/>
      <c r="W281" s="258"/>
      <c r="X281" s="258"/>
      <c r="Y281" s="258"/>
      <c r="Z281" s="258"/>
      <c r="AA281" s="258"/>
      <c r="AB281" s="176"/>
      <c r="AC281" s="273"/>
      <c r="AD281" s="176"/>
      <c r="AE281" s="258"/>
      <c r="AF281" s="176"/>
      <c r="AG281" s="176"/>
      <c r="AH281" s="176"/>
      <c r="AI281" s="176"/>
      <c r="AJ281" s="176"/>
      <c r="AK281" s="176"/>
      <c r="AL281" s="176"/>
      <c r="AM281" s="176"/>
      <c r="AN281" s="225"/>
      <c r="AO281" s="273"/>
      <c r="AP281" s="273"/>
      <c r="AQ281" s="273"/>
      <c r="AR281" s="176"/>
    </row>
    <row r="282">
      <c r="A282" s="176"/>
      <c r="B282" s="172" t="str">
        <f t="shared" si="6"/>
        <v/>
      </c>
      <c r="C282" s="176"/>
      <c r="D282" s="176"/>
      <c r="E282" s="176"/>
      <c r="F282" s="273"/>
      <c r="G282" s="176"/>
      <c r="H282" s="276"/>
      <c r="I282" s="276"/>
      <c r="J282" s="176"/>
      <c r="K282" s="176"/>
      <c r="L282" s="176"/>
      <c r="M282" s="176"/>
      <c r="N282" s="176"/>
      <c r="O282" s="176"/>
      <c r="P282" s="273"/>
      <c r="Q282" s="176"/>
      <c r="R282" s="176"/>
      <c r="S282" s="273"/>
      <c r="T282" s="273"/>
      <c r="U282" s="258"/>
      <c r="V282" s="258"/>
      <c r="W282" s="258"/>
      <c r="X282" s="258"/>
      <c r="Y282" s="258"/>
      <c r="Z282" s="258"/>
      <c r="AA282" s="258"/>
      <c r="AB282" s="176"/>
      <c r="AC282" s="273"/>
      <c r="AD282" s="176"/>
      <c r="AE282" s="258"/>
      <c r="AF282" s="176"/>
      <c r="AG282" s="176"/>
      <c r="AH282" s="176"/>
      <c r="AI282" s="176"/>
      <c r="AJ282" s="176"/>
      <c r="AK282" s="176"/>
      <c r="AL282" s="176"/>
      <c r="AM282" s="176"/>
      <c r="AN282" s="225"/>
      <c r="AO282" s="273"/>
      <c r="AP282" s="273"/>
      <c r="AQ282" s="273"/>
      <c r="AR282" s="176"/>
    </row>
    <row r="283">
      <c r="A283" s="176"/>
      <c r="B283" s="172" t="str">
        <f t="shared" si="6"/>
        <v/>
      </c>
      <c r="C283" s="176"/>
      <c r="D283" s="176"/>
      <c r="E283" s="176"/>
      <c r="F283" s="273"/>
      <c r="G283" s="176"/>
      <c r="H283" s="276"/>
      <c r="I283" s="276"/>
      <c r="J283" s="176"/>
      <c r="K283" s="176"/>
      <c r="L283" s="176"/>
      <c r="M283" s="176"/>
      <c r="N283" s="176"/>
      <c r="O283" s="176"/>
      <c r="P283" s="273"/>
      <c r="Q283" s="176"/>
      <c r="R283" s="176"/>
      <c r="S283" s="273"/>
      <c r="T283" s="273"/>
      <c r="U283" s="258"/>
      <c r="V283" s="258"/>
      <c r="W283" s="258"/>
      <c r="X283" s="258"/>
      <c r="Y283" s="258"/>
      <c r="Z283" s="258"/>
      <c r="AA283" s="258"/>
      <c r="AB283" s="176"/>
      <c r="AC283" s="273"/>
      <c r="AD283" s="176"/>
      <c r="AE283" s="258"/>
      <c r="AF283" s="176"/>
      <c r="AG283" s="176"/>
      <c r="AH283" s="176"/>
      <c r="AI283" s="176"/>
      <c r="AJ283" s="176"/>
      <c r="AK283" s="176"/>
      <c r="AL283" s="176"/>
      <c r="AM283" s="176"/>
      <c r="AN283" s="225"/>
      <c r="AO283" s="273"/>
      <c r="AP283" s="273"/>
      <c r="AQ283" s="273"/>
      <c r="AR283" s="176"/>
    </row>
    <row r="284">
      <c r="A284" s="176"/>
      <c r="B284" s="172" t="str">
        <f t="shared" si="6"/>
        <v/>
      </c>
      <c r="C284" s="176"/>
      <c r="D284" s="176"/>
      <c r="E284" s="176"/>
      <c r="F284" s="273"/>
      <c r="G284" s="176"/>
      <c r="H284" s="276"/>
      <c r="I284" s="276"/>
      <c r="J284" s="176"/>
      <c r="K284" s="176"/>
      <c r="L284" s="176"/>
      <c r="M284" s="176"/>
      <c r="N284" s="176"/>
      <c r="O284" s="176"/>
      <c r="P284" s="273"/>
      <c r="Q284" s="176"/>
      <c r="R284" s="176"/>
      <c r="S284" s="273"/>
      <c r="T284" s="273"/>
      <c r="U284" s="258"/>
      <c r="V284" s="258"/>
      <c r="W284" s="258"/>
      <c r="X284" s="258"/>
      <c r="Y284" s="258"/>
      <c r="Z284" s="258"/>
      <c r="AA284" s="258"/>
      <c r="AB284" s="176"/>
      <c r="AC284" s="273"/>
      <c r="AD284" s="176"/>
      <c r="AE284" s="258"/>
      <c r="AF284" s="176"/>
      <c r="AG284" s="176"/>
      <c r="AH284" s="176"/>
      <c r="AI284" s="176"/>
      <c r="AJ284" s="176"/>
      <c r="AK284" s="176"/>
      <c r="AL284" s="176"/>
      <c r="AM284" s="176"/>
      <c r="AN284" s="225"/>
      <c r="AO284" s="273"/>
      <c r="AP284" s="273"/>
      <c r="AQ284" s="273"/>
      <c r="AR284" s="176"/>
    </row>
    <row r="285">
      <c r="A285" s="176"/>
      <c r="B285" s="172" t="str">
        <f t="shared" si="6"/>
        <v/>
      </c>
      <c r="C285" s="176"/>
      <c r="D285" s="176"/>
      <c r="E285" s="176"/>
      <c r="F285" s="273"/>
      <c r="G285" s="176"/>
      <c r="H285" s="276"/>
      <c r="I285" s="276"/>
      <c r="J285" s="176"/>
      <c r="K285" s="176"/>
      <c r="L285" s="176"/>
      <c r="M285" s="176"/>
      <c r="N285" s="176"/>
      <c r="O285" s="176"/>
      <c r="P285" s="273"/>
      <c r="Q285" s="176"/>
      <c r="R285" s="176"/>
      <c r="S285" s="273"/>
      <c r="T285" s="273"/>
      <c r="U285" s="258"/>
      <c r="V285" s="258"/>
      <c r="W285" s="258"/>
      <c r="X285" s="258"/>
      <c r="Y285" s="258"/>
      <c r="Z285" s="258"/>
      <c r="AA285" s="258"/>
      <c r="AB285" s="176"/>
      <c r="AC285" s="273"/>
      <c r="AD285" s="176"/>
      <c r="AE285" s="258"/>
      <c r="AF285" s="176"/>
      <c r="AG285" s="176"/>
      <c r="AH285" s="176"/>
      <c r="AI285" s="176"/>
      <c r="AJ285" s="176"/>
      <c r="AK285" s="176"/>
      <c r="AL285" s="176"/>
      <c r="AM285" s="176"/>
      <c r="AN285" s="225"/>
      <c r="AO285" s="273"/>
      <c r="AP285" s="273"/>
      <c r="AQ285" s="273"/>
      <c r="AR285" s="176"/>
    </row>
    <row r="286">
      <c r="A286" s="176"/>
      <c r="B286" s="172" t="str">
        <f t="shared" si="6"/>
        <v/>
      </c>
      <c r="C286" s="176"/>
      <c r="D286" s="176"/>
      <c r="E286" s="176"/>
      <c r="F286" s="273"/>
      <c r="G286" s="176"/>
      <c r="H286" s="276"/>
      <c r="I286" s="276"/>
      <c r="J286" s="176"/>
      <c r="K286" s="176"/>
      <c r="L286" s="176"/>
      <c r="M286" s="176"/>
      <c r="N286" s="176"/>
      <c r="O286" s="176"/>
      <c r="P286" s="273"/>
      <c r="Q286" s="176"/>
      <c r="R286" s="176"/>
      <c r="S286" s="273"/>
      <c r="T286" s="273"/>
      <c r="U286" s="258"/>
      <c r="V286" s="258"/>
      <c r="W286" s="258"/>
      <c r="X286" s="258"/>
      <c r="Y286" s="258"/>
      <c r="Z286" s="258"/>
      <c r="AA286" s="258"/>
      <c r="AB286" s="176"/>
      <c r="AC286" s="273"/>
      <c r="AD286" s="176"/>
      <c r="AE286" s="258"/>
      <c r="AF286" s="176"/>
      <c r="AG286" s="176"/>
      <c r="AH286" s="176"/>
      <c r="AI286" s="176"/>
      <c r="AJ286" s="176"/>
      <c r="AK286" s="176"/>
      <c r="AL286" s="176"/>
      <c r="AM286" s="176"/>
      <c r="AN286" s="225"/>
      <c r="AO286" s="273"/>
      <c r="AP286" s="273"/>
      <c r="AQ286" s="273"/>
      <c r="AR286" s="176"/>
    </row>
    <row r="287">
      <c r="A287" s="176"/>
      <c r="B287" s="172" t="str">
        <f t="shared" si="6"/>
        <v/>
      </c>
      <c r="C287" s="176"/>
      <c r="D287" s="176"/>
      <c r="E287" s="176"/>
      <c r="F287" s="273"/>
      <c r="G287" s="176"/>
      <c r="H287" s="276"/>
      <c r="I287" s="276"/>
      <c r="J287" s="176"/>
      <c r="K287" s="176"/>
      <c r="L287" s="176"/>
      <c r="M287" s="176"/>
      <c r="N287" s="176"/>
      <c r="O287" s="176"/>
      <c r="P287" s="273"/>
      <c r="Q287" s="176"/>
      <c r="R287" s="176"/>
      <c r="S287" s="273"/>
      <c r="T287" s="273"/>
      <c r="U287" s="258"/>
      <c r="V287" s="258"/>
      <c r="W287" s="258"/>
      <c r="X287" s="258"/>
      <c r="Y287" s="258"/>
      <c r="Z287" s="258"/>
      <c r="AA287" s="258"/>
      <c r="AB287" s="176"/>
      <c r="AC287" s="273"/>
      <c r="AD287" s="176"/>
      <c r="AE287" s="258"/>
      <c r="AF287" s="176"/>
      <c r="AG287" s="176"/>
      <c r="AH287" s="176"/>
      <c r="AI287" s="176"/>
      <c r="AJ287" s="176"/>
      <c r="AK287" s="176"/>
      <c r="AL287" s="176"/>
      <c r="AM287" s="176"/>
      <c r="AN287" s="225"/>
      <c r="AO287" s="273"/>
      <c r="AP287" s="273"/>
      <c r="AQ287" s="273"/>
      <c r="AR287" s="176"/>
    </row>
    <row r="288">
      <c r="A288" s="176"/>
      <c r="B288" s="172" t="str">
        <f t="shared" si="6"/>
        <v/>
      </c>
      <c r="C288" s="176"/>
      <c r="D288" s="176"/>
      <c r="E288" s="176"/>
      <c r="F288" s="273"/>
      <c r="G288" s="176"/>
      <c r="H288" s="276"/>
      <c r="I288" s="276"/>
      <c r="J288" s="176"/>
      <c r="K288" s="176"/>
      <c r="L288" s="176"/>
      <c r="M288" s="176"/>
      <c r="N288" s="176"/>
      <c r="O288" s="176"/>
      <c r="P288" s="273"/>
      <c r="Q288" s="176"/>
      <c r="R288" s="176"/>
      <c r="S288" s="273"/>
      <c r="T288" s="273"/>
      <c r="U288" s="258"/>
      <c r="V288" s="258"/>
      <c r="W288" s="258"/>
      <c r="X288" s="258"/>
      <c r="Y288" s="258"/>
      <c r="Z288" s="258"/>
      <c r="AA288" s="258"/>
      <c r="AB288" s="176"/>
      <c r="AC288" s="273"/>
      <c r="AD288" s="176"/>
      <c r="AE288" s="258"/>
      <c r="AF288" s="176"/>
      <c r="AG288" s="176"/>
      <c r="AH288" s="176"/>
      <c r="AI288" s="176"/>
      <c r="AJ288" s="176"/>
      <c r="AK288" s="176"/>
      <c r="AL288" s="176"/>
      <c r="AM288" s="176"/>
      <c r="AN288" s="225"/>
      <c r="AO288" s="273"/>
      <c r="AP288" s="273"/>
      <c r="AQ288" s="273"/>
      <c r="AR288" s="176"/>
    </row>
    <row r="289">
      <c r="A289" s="176"/>
      <c r="B289" s="172" t="str">
        <f t="shared" si="6"/>
        <v/>
      </c>
      <c r="C289" s="176"/>
      <c r="D289" s="176"/>
      <c r="E289" s="176"/>
      <c r="F289" s="273"/>
      <c r="G289" s="176"/>
      <c r="H289" s="276"/>
      <c r="I289" s="276"/>
      <c r="J289" s="176"/>
      <c r="K289" s="176"/>
      <c r="L289" s="176"/>
      <c r="M289" s="176"/>
      <c r="N289" s="176"/>
      <c r="O289" s="176"/>
      <c r="P289" s="273"/>
      <c r="Q289" s="176"/>
      <c r="R289" s="176"/>
      <c r="S289" s="273"/>
      <c r="T289" s="273"/>
      <c r="U289" s="258"/>
      <c r="V289" s="258"/>
      <c r="W289" s="258"/>
      <c r="X289" s="258"/>
      <c r="Y289" s="258"/>
      <c r="Z289" s="258"/>
      <c r="AA289" s="258"/>
      <c r="AB289" s="176"/>
      <c r="AC289" s="273"/>
      <c r="AD289" s="176"/>
      <c r="AE289" s="258"/>
      <c r="AF289" s="176"/>
      <c r="AG289" s="176"/>
      <c r="AH289" s="176"/>
      <c r="AI289" s="176"/>
      <c r="AJ289" s="176"/>
      <c r="AK289" s="176"/>
      <c r="AL289" s="176"/>
      <c r="AM289" s="176"/>
      <c r="AN289" s="225"/>
      <c r="AO289" s="273"/>
      <c r="AP289" s="273"/>
      <c r="AQ289" s="273"/>
      <c r="AR289" s="176"/>
    </row>
    <row r="290">
      <c r="A290" s="176"/>
      <c r="B290" s="172" t="str">
        <f t="shared" si="6"/>
        <v/>
      </c>
      <c r="C290" s="176"/>
      <c r="D290" s="176"/>
      <c r="E290" s="176"/>
      <c r="F290" s="273"/>
      <c r="G290" s="176"/>
      <c r="H290" s="276"/>
      <c r="I290" s="276"/>
      <c r="J290" s="176"/>
      <c r="K290" s="176"/>
      <c r="L290" s="176"/>
      <c r="M290" s="176"/>
      <c r="N290" s="176"/>
      <c r="O290" s="176"/>
      <c r="P290" s="273"/>
      <c r="Q290" s="176"/>
      <c r="R290" s="176"/>
      <c r="S290" s="273"/>
      <c r="T290" s="273"/>
      <c r="U290" s="258"/>
      <c r="V290" s="258"/>
      <c r="W290" s="258"/>
      <c r="X290" s="258"/>
      <c r="Y290" s="258"/>
      <c r="Z290" s="258"/>
      <c r="AA290" s="258"/>
      <c r="AB290" s="176"/>
      <c r="AC290" s="273"/>
      <c r="AD290" s="176"/>
      <c r="AE290" s="258"/>
      <c r="AF290" s="176"/>
      <c r="AG290" s="176"/>
      <c r="AH290" s="176"/>
      <c r="AI290" s="176"/>
      <c r="AJ290" s="176"/>
      <c r="AK290" s="176"/>
      <c r="AL290" s="176"/>
      <c r="AM290" s="176"/>
      <c r="AN290" s="225"/>
      <c r="AO290" s="273"/>
      <c r="AP290" s="273"/>
      <c r="AQ290" s="273"/>
      <c r="AR290" s="176"/>
    </row>
    <row r="291">
      <c r="A291" s="176"/>
      <c r="B291" s="172" t="str">
        <f t="shared" si="6"/>
        <v/>
      </c>
      <c r="C291" s="176"/>
      <c r="D291" s="176"/>
      <c r="E291" s="176"/>
      <c r="F291" s="273"/>
      <c r="G291" s="176"/>
      <c r="H291" s="276"/>
      <c r="I291" s="276"/>
      <c r="J291" s="176"/>
      <c r="K291" s="176"/>
      <c r="L291" s="176"/>
      <c r="M291" s="176"/>
      <c r="N291" s="176"/>
      <c r="O291" s="176"/>
      <c r="P291" s="273"/>
      <c r="Q291" s="176"/>
      <c r="R291" s="176"/>
      <c r="S291" s="273"/>
      <c r="T291" s="273"/>
      <c r="U291" s="258"/>
      <c r="V291" s="258"/>
      <c r="W291" s="258"/>
      <c r="X291" s="258"/>
      <c r="Y291" s="258"/>
      <c r="Z291" s="258"/>
      <c r="AA291" s="258"/>
      <c r="AB291" s="176"/>
      <c r="AC291" s="273"/>
      <c r="AD291" s="176"/>
      <c r="AE291" s="258"/>
      <c r="AF291" s="176"/>
      <c r="AG291" s="176"/>
      <c r="AH291" s="176"/>
      <c r="AI291" s="176"/>
      <c r="AJ291" s="176"/>
      <c r="AK291" s="176"/>
      <c r="AL291" s="176"/>
      <c r="AM291" s="176"/>
      <c r="AN291" s="225"/>
      <c r="AO291" s="273"/>
      <c r="AP291" s="273"/>
      <c r="AQ291" s="273"/>
      <c r="AR291" s="176"/>
    </row>
    <row r="292">
      <c r="A292" s="176"/>
      <c r="B292" s="172" t="str">
        <f t="shared" si="6"/>
        <v/>
      </c>
      <c r="C292" s="176"/>
      <c r="D292" s="176"/>
      <c r="E292" s="176"/>
      <c r="F292" s="273"/>
      <c r="G292" s="176"/>
      <c r="H292" s="276"/>
      <c r="I292" s="276"/>
      <c r="J292" s="176"/>
      <c r="K292" s="176"/>
      <c r="L292" s="176"/>
      <c r="M292" s="176"/>
      <c r="N292" s="176"/>
      <c r="O292" s="176"/>
      <c r="P292" s="273"/>
      <c r="Q292" s="176"/>
      <c r="R292" s="176"/>
      <c r="S292" s="273"/>
      <c r="T292" s="273"/>
      <c r="U292" s="258"/>
      <c r="V292" s="258"/>
      <c r="W292" s="258"/>
      <c r="X292" s="258"/>
      <c r="Y292" s="258"/>
      <c r="Z292" s="258"/>
      <c r="AA292" s="258"/>
      <c r="AB292" s="176"/>
      <c r="AC292" s="273"/>
      <c r="AD292" s="176"/>
      <c r="AE292" s="258"/>
      <c r="AF292" s="176"/>
      <c r="AG292" s="176"/>
      <c r="AH292" s="176"/>
      <c r="AI292" s="176"/>
      <c r="AJ292" s="176"/>
      <c r="AK292" s="176"/>
      <c r="AL292" s="176"/>
      <c r="AM292" s="176"/>
      <c r="AN292" s="225"/>
      <c r="AO292" s="273"/>
      <c r="AP292" s="273"/>
      <c r="AQ292" s="273"/>
      <c r="AR292" s="176"/>
    </row>
    <row r="293">
      <c r="A293" s="176"/>
      <c r="B293" s="172" t="str">
        <f t="shared" si="6"/>
        <v/>
      </c>
      <c r="C293" s="176"/>
      <c r="D293" s="176"/>
      <c r="E293" s="176"/>
      <c r="F293" s="273"/>
      <c r="G293" s="176"/>
      <c r="H293" s="276"/>
      <c r="I293" s="276"/>
      <c r="J293" s="176"/>
      <c r="K293" s="176"/>
      <c r="L293" s="176"/>
      <c r="M293" s="176"/>
      <c r="N293" s="176"/>
      <c r="O293" s="176"/>
      <c r="P293" s="273"/>
      <c r="Q293" s="176"/>
      <c r="R293" s="176"/>
      <c r="S293" s="273"/>
      <c r="T293" s="273"/>
      <c r="U293" s="258"/>
      <c r="V293" s="258"/>
      <c r="W293" s="258"/>
      <c r="X293" s="258"/>
      <c r="Y293" s="258"/>
      <c r="Z293" s="258"/>
      <c r="AA293" s="258"/>
      <c r="AB293" s="176"/>
      <c r="AC293" s="273"/>
      <c r="AD293" s="176"/>
      <c r="AE293" s="258"/>
      <c r="AF293" s="176"/>
      <c r="AG293" s="176"/>
      <c r="AH293" s="176"/>
      <c r="AI293" s="176"/>
      <c r="AJ293" s="176"/>
      <c r="AK293" s="176"/>
      <c r="AL293" s="176"/>
      <c r="AM293" s="176"/>
      <c r="AN293" s="225"/>
      <c r="AO293" s="273"/>
      <c r="AP293" s="273"/>
      <c r="AQ293" s="273"/>
      <c r="AR293" s="176"/>
    </row>
    <row r="294">
      <c r="A294" s="176"/>
      <c r="B294" s="172" t="str">
        <f t="shared" si="6"/>
        <v/>
      </c>
      <c r="C294" s="176"/>
      <c r="D294" s="176"/>
      <c r="E294" s="176"/>
      <c r="F294" s="273"/>
      <c r="G294" s="176"/>
      <c r="H294" s="276"/>
      <c r="I294" s="276"/>
      <c r="J294" s="176"/>
      <c r="K294" s="176"/>
      <c r="L294" s="176"/>
      <c r="M294" s="176"/>
      <c r="N294" s="176"/>
      <c r="O294" s="176"/>
      <c r="P294" s="273"/>
      <c r="Q294" s="176"/>
      <c r="R294" s="176"/>
      <c r="S294" s="273"/>
      <c r="T294" s="273"/>
      <c r="U294" s="258"/>
      <c r="V294" s="258"/>
      <c r="W294" s="258"/>
      <c r="X294" s="258"/>
      <c r="Y294" s="258"/>
      <c r="Z294" s="258"/>
      <c r="AA294" s="258"/>
      <c r="AB294" s="176"/>
      <c r="AC294" s="273"/>
      <c r="AD294" s="176"/>
      <c r="AE294" s="258"/>
      <c r="AF294" s="176"/>
      <c r="AG294" s="176"/>
      <c r="AH294" s="176"/>
      <c r="AI294" s="176"/>
      <c r="AJ294" s="176"/>
      <c r="AK294" s="176"/>
      <c r="AL294" s="176"/>
      <c r="AM294" s="176"/>
      <c r="AN294" s="225"/>
      <c r="AO294" s="273"/>
      <c r="AP294" s="273"/>
      <c r="AQ294" s="273"/>
      <c r="AR294" s="176"/>
    </row>
    <row r="295">
      <c r="A295" s="176"/>
      <c r="B295" s="172" t="str">
        <f t="shared" si="6"/>
        <v/>
      </c>
      <c r="C295" s="176"/>
      <c r="D295" s="176"/>
      <c r="E295" s="176"/>
      <c r="F295" s="273"/>
      <c r="G295" s="176"/>
      <c r="H295" s="276"/>
      <c r="I295" s="276"/>
      <c r="J295" s="176"/>
      <c r="K295" s="176"/>
      <c r="L295" s="176"/>
      <c r="M295" s="176"/>
      <c r="N295" s="176"/>
      <c r="O295" s="176"/>
      <c r="P295" s="273"/>
      <c r="Q295" s="176"/>
      <c r="R295" s="176"/>
      <c r="S295" s="273"/>
      <c r="T295" s="273"/>
      <c r="U295" s="258"/>
      <c r="V295" s="258"/>
      <c r="W295" s="258"/>
      <c r="X295" s="258"/>
      <c r="Y295" s="258"/>
      <c r="Z295" s="258"/>
      <c r="AA295" s="258"/>
      <c r="AB295" s="176"/>
      <c r="AC295" s="273"/>
      <c r="AD295" s="176"/>
      <c r="AE295" s="258"/>
      <c r="AF295" s="176"/>
      <c r="AG295" s="176"/>
      <c r="AH295" s="176"/>
      <c r="AI295" s="176"/>
      <c r="AJ295" s="176"/>
      <c r="AK295" s="176"/>
      <c r="AL295" s="176"/>
      <c r="AM295" s="176"/>
      <c r="AN295" s="225"/>
      <c r="AO295" s="273"/>
      <c r="AP295" s="273"/>
      <c r="AQ295" s="273"/>
      <c r="AR295" s="176"/>
    </row>
    <row r="296">
      <c r="A296" s="176"/>
      <c r="B296" s="172" t="str">
        <f t="shared" si="6"/>
        <v/>
      </c>
      <c r="C296" s="176"/>
      <c r="D296" s="176"/>
      <c r="E296" s="176"/>
      <c r="F296" s="273"/>
      <c r="G296" s="176"/>
      <c r="H296" s="276"/>
      <c r="I296" s="276"/>
      <c r="J296" s="176"/>
      <c r="K296" s="176"/>
      <c r="L296" s="176"/>
      <c r="M296" s="176"/>
      <c r="N296" s="176"/>
      <c r="O296" s="176"/>
      <c r="P296" s="273"/>
      <c r="Q296" s="176"/>
      <c r="R296" s="176"/>
      <c r="S296" s="273"/>
      <c r="T296" s="273"/>
      <c r="U296" s="258"/>
      <c r="V296" s="258"/>
      <c r="W296" s="258"/>
      <c r="X296" s="258"/>
      <c r="Y296" s="258"/>
      <c r="Z296" s="258"/>
      <c r="AA296" s="258"/>
      <c r="AB296" s="176"/>
      <c r="AC296" s="273"/>
      <c r="AD296" s="176"/>
      <c r="AE296" s="258"/>
      <c r="AF296" s="176"/>
      <c r="AG296" s="176"/>
      <c r="AH296" s="176"/>
      <c r="AI296" s="176"/>
      <c r="AJ296" s="176"/>
      <c r="AK296" s="176"/>
      <c r="AL296" s="176"/>
      <c r="AM296" s="176"/>
      <c r="AN296" s="225"/>
      <c r="AO296" s="273"/>
      <c r="AP296" s="273"/>
      <c r="AQ296" s="273"/>
      <c r="AR296" s="176"/>
    </row>
    <row r="297">
      <c r="A297" s="176"/>
      <c r="B297" s="172" t="str">
        <f t="shared" si="6"/>
        <v/>
      </c>
      <c r="C297" s="176"/>
      <c r="D297" s="176"/>
      <c r="E297" s="176"/>
      <c r="F297" s="273"/>
      <c r="G297" s="176"/>
      <c r="H297" s="276"/>
      <c r="I297" s="276"/>
      <c r="J297" s="176"/>
      <c r="K297" s="176"/>
      <c r="L297" s="176"/>
      <c r="M297" s="176"/>
      <c r="N297" s="176"/>
      <c r="O297" s="176"/>
      <c r="P297" s="273"/>
      <c r="Q297" s="176"/>
      <c r="R297" s="176"/>
      <c r="S297" s="273"/>
      <c r="T297" s="273"/>
      <c r="U297" s="258"/>
      <c r="V297" s="258"/>
      <c r="W297" s="258"/>
      <c r="X297" s="258"/>
      <c r="Y297" s="258"/>
      <c r="Z297" s="258"/>
      <c r="AA297" s="258"/>
      <c r="AB297" s="176"/>
      <c r="AC297" s="273"/>
      <c r="AD297" s="176"/>
      <c r="AE297" s="258"/>
      <c r="AF297" s="176"/>
      <c r="AG297" s="176"/>
      <c r="AH297" s="176"/>
      <c r="AI297" s="176"/>
      <c r="AJ297" s="176"/>
      <c r="AK297" s="176"/>
      <c r="AL297" s="176"/>
      <c r="AM297" s="176"/>
      <c r="AN297" s="225"/>
      <c r="AO297" s="273"/>
      <c r="AP297" s="273"/>
      <c r="AQ297" s="273"/>
      <c r="AR297" s="176"/>
    </row>
    <row r="298">
      <c r="A298" s="176"/>
      <c r="B298" s="172" t="str">
        <f t="shared" si="6"/>
        <v/>
      </c>
      <c r="C298" s="176"/>
      <c r="D298" s="176"/>
      <c r="E298" s="176"/>
      <c r="F298" s="273"/>
      <c r="G298" s="176"/>
      <c r="H298" s="276"/>
      <c r="I298" s="276"/>
      <c r="J298" s="176"/>
      <c r="K298" s="176"/>
      <c r="L298" s="176"/>
      <c r="M298" s="176"/>
      <c r="N298" s="176"/>
      <c r="O298" s="176"/>
      <c r="P298" s="273"/>
      <c r="Q298" s="176"/>
      <c r="R298" s="176"/>
      <c r="S298" s="273"/>
      <c r="T298" s="273"/>
      <c r="U298" s="258"/>
      <c r="V298" s="258"/>
      <c r="W298" s="258"/>
      <c r="X298" s="258"/>
      <c r="Y298" s="258"/>
      <c r="Z298" s="258"/>
      <c r="AA298" s="258"/>
      <c r="AB298" s="176"/>
      <c r="AC298" s="273"/>
      <c r="AD298" s="176"/>
      <c r="AE298" s="258"/>
      <c r="AF298" s="176"/>
      <c r="AG298" s="176"/>
      <c r="AH298" s="176"/>
      <c r="AI298" s="176"/>
      <c r="AJ298" s="176"/>
      <c r="AK298" s="176"/>
      <c r="AL298" s="176"/>
      <c r="AM298" s="176"/>
      <c r="AN298" s="225"/>
      <c r="AO298" s="273"/>
      <c r="AP298" s="273"/>
      <c r="AQ298" s="273"/>
      <c r="AR298" s="176"/>
    </row>
    <row r="299">
      <c r="A299" s="176"/>
      <c r="B299" s="172" t="str">
        <f t="shared" si="6"/>
        <v/>
      </c>
      <c r="C299" s="176"/>
      <c r="D299" s="176"/>
      <c r="E299" s="176"/>
      <c r="F299" s="273"/>
      <c r="G299" s="176"/>
      <c r="H299" s="276"/>
      <c r="I299" s="276"/>
      <c r="J299" s="176"/>
      <c r="K299" s="176"/>
      <c r="L299" s="176"/>
      <c r="M299" s="176"/>
      <c r="N299" s="176"/>
      <c r="O299" s="176"/>
      <c r="P299" s="273"/>
      <c r="Q299" s="176"/>
      <c r="R299" s="176"/>
      <c r="S299" s="273"/>
      <c r="T299" s="273"/>
      <c r="U299" s="258"/>
      <c r="V299" s="258"/>
      <c r="W299" s="258"/>
      <c r="X299" s="258"/>
      <c r="Y299" s="258"/>
      <c r="Z299" s="258"/>
      <c r="AA299" s="258"/>
      <c r="AB299" s="176"/>
      <c r="AC299" s="273"/>
      <c r="AD299" s="176"/>
      <c r="AE299" s="258"/>
      <c r="AF299" s="176"/>
      <c r="AG299" s="176"/>
      <c r="AH299" s="176"/>
      <c r="AI299" s="176"/>
      <c r="AJ299" s="176"/>
      <c r="AK299" s="176"/>
      <c r="AL299" s="176"/>
      <c r="AM299" s="176"/>
      <c r="AN299" s="225"/>
      <c r="AO299" s="273"/>
      <c r="AP299" s="273"/>
      <c r="AQ299" s="273"/>
      <c r="AR299" s="176"/>
    </row>
    <row r="300">
      <c r="A300" s="176"/>
      <c r="B300" s="172" t="str">
        <f t="shared" si="6"/>
        <v/>
      </c>
      <c r="C300" s="176"/>
      <c r="D300" s="176"/>
      <c r="E300" s="176"/>
      <c r="F300" s="273"/>
      <c r="G300" s="176"/>
      <c r="H300" s="276"/>
      <c r="I300" s="276"/>
      <c r="J300" s="176"/>
      <c r="K300" s="176"/>
      <c r="L300" s="176"/>
      <c r="M300" s="176"/>
      <c r="N300" s="176"/>
      <c r="O300" s="176"/>
      <c r="P300" s="273"/>
      <c r="Q300" s="176"/>
      <c r="R300" s="176"/>
      <c r="S300" s="273"/>
      <c r="T300" s="273"/>
      <c r="U300" s="258"/>
      <c r="V300" s="258"/>
      <c r="W300" s="258"/>
      <c r="X300" s="258"/>
      <c r="Y300" s="258"/>
      <c r="Z300" s="258"/>
      <c r="AA300" s="258"/>
      <c r="AB300" s="176"/>
      <c r="AC300" s="273"/>
      <c r="AD300" s="176"/>
      <c r="AE300" s="258"/>
      <c r="AF300" s="176"/>
      <c r="AG300" s="176"/>
      <c r="AH300" s="176"/>
      <c r="AI300" s="176"/>
      <c r="AJ300" s="176"/>
      <c r="AK300" s="176"/>
      <c r="AL300" s="176"/>
      <c r="AM300" s="176"/>
      <c r="AN300" s="225"/>
      <c r="AO300" s="273"/>
      <c r="AP300" s="273"/>
      <c r="AQ300" s="273"/>
      <c r="AR300" s="176"/>
    </row>
    <row r="301">
      <c r="A301" s="176"/>
      <c r="B301" s="172" t="str">
        <f t="shared" si="6"/>
        <v/>
      </c>
      <c r="C301" s="176"/>
      <c r="D301" s="176"/>
      <c r="E301" s="176"/>
      <c r="F301" s="273"/>
      <c r="G301" s="176"/>
      <c r="H301" s="276"/>
      <c r="I301" s="276"/>
      <c r="J301" s="176"/>
      <c r="K301" s="176"/>
      <c r="L301" s="176"/>
      <c r="M301" s="176"/>
      <c r="N301" s="176"/>
      <c r="O301" s="176"/>
      <c r="P301" s="273"/>
      <c r="Q301" s="176"/>
      <c r="R301" s="176"/>
      <c r="S301" s="273"/>
      <c r="T301" s="273"/>
      <c r="U301" s="258"/>
      <c r="V301" s="258"/>
      <c r="W301" s="258"/>
      <c r="X301" s="258"/>
      <c r="Y301" s="258"/>
      <c r="Z301" s="258"/>
      <c r="AA301" s="258"/>
      <c r="AB301" s="176"/>
      <c r="AC301" s="273"/>
      <c r="AD301" s="176"/>
      <c r="AE301" s="258"/>
      <c r="AF301" s="176"/>
      <c r="AG301" s="176"/>
      <c r="AH301" s="176"/>
      <c r="AI301" s="176"/>
      <c r="AJ301" s="176"/>
      <c r="AK301" s="176"/>
      <c r="AL301" s="176"/>
      <c r="AM301" s="176"/>
      <c r="AN301" s="225"/>
      <c r="AO301" s="273"/>
      <c r="AP301" s="273"/>
      <c r="AQ301" s="273"/>
      <c r="AR301" s="176"/>
    </row>
    <row r="302">
      <c r="A302" s="176"/>
      <c r="B302" s="172" t="str">
        <f t="shared" si="6"/>
        <v/>
      </c>
      <c r="C302" s="176"/>
      <c r="D302" s="176"/>
      <c r="E302" s="176"/>
      <c r="F302" s="273"/>
      <c r="G302" s="176"/>
      <c r="H302" s="276"/>
      <c r="I302" s="276"/>
      <c r="J302" s="176"/>
      <c r="K302" s="176"/>
      <c r="L302" s="176"/>
      <c r="M302" s="176"/>
      <c r="N302" s="176"/>
      <c r="O302" s="176"/>
      <c r="P302" s="273"/>
      <c r="Q302" s="176"/>
      <c r="R302" s="176"/>
      <c r="S302" s="273"/>
      <c r="T302" s="273"/>
      <c r="U302" s="258"/>
      <c r="V302" s="258"/>
      <c r="W302" s="258"/>
      <c r="X302" s="258"/>
      <c r="Y302" s="258"/>
      <c r="Z302" s="258"/>
      <c r="AA302" s="258"/>
      <c r="AB302" s="176"/>
      <c r="AC302" s="273"/>
      <c r="AD302" s="176"/>
      <c r="AE302" s="258"/>
      <c r="AF302" s="176"/>
      <c r="AG302" s="176"/>
      <c r="AH302" s="176"/>
      <c r="AI302" s="176"/>
      <c r="AJ302" s="176"/>
      <c r="AK302" s="176"/>
      <c r="AL302" s="176"/>
      <c r="AM302" s="176"/>
      <c r="AN302" s="225"/>
      <c r="AO302" s="273"/>
      <c r="AP302" s="273"/>
      <c r="AQ302" s="273"/>
      <c r="AR302" s="176"/>
    </row>
    <row r="303">
      <c r="A303" s="176"/>
      <c r="B303" s="172" t="str">
        <f t="shared" si="6"/>
        <v/>
      </c>
      <c r="C303" s="176"/>
      <c r="D303" s="176"/>
      <c r="E303" s="176"/>
      <c r="F303" s="273"/>
      <c r="G303" s="176"/>
      <c r="H303" s="276"/>
      <c r="I303" s="276"/>
      <c r="J303" s="176"/>
      <c r="K303" s="176"/>
      <c r="L303" s="176"/>
      <c r="M303" s="176"/>
      <c r="N303" s="176"/>
      <c r="O303" s="176"/>
      <c r="P303" s="273"/>
      <c r="Q303" s="176"/>
      <c r="R303" s="176"/>
      <c r="S303" s="273"/>
      <c r="T303" s="273"/>
      <c r="U303" s="258"/>
      <c r="V303" s="258"/>
      <c r="W303" s="258"/>
      <c r="X303" s="258"/>
      <c r="Y303" s="258"/>
      <c r="Z303" s="258"/>
      <c r="AA303" s="258"/>
      <c r="AB303" s="176"/>
      <c r="AC303" s="273"/>
      <c r="AD303" s="176"/>
      <c r="AE303" s="258"/>
      <c r="AF303" s="176"/>
      <c r="AG303" s="176"/>
      <c r="AH303" s="176"/>
      <c r="AI303" s="176"/>
      <c r="AJ303" s="176"/>
      <c r="AK303" s="176"/>
      <c r="AL303" s="176"/>
      <c r="AM303" s="176"/>
      <c r="AN303" s="225"/>
      <c r="AO303" s="273"/>
      <c r="AP303" s="273"/>
      <c r="AQ303" s="273"/>
      <c r="AR303" s="176"/>
    </row>
    <row r="304">
      <c r="A304" s="176"/>
      <c r="B304" s="172" t="str">
        <f t="shared" si="6"/>
        <v/>
      </c>
      <c r="C304" s="176"/>
      <c r="D304" s="176"/>
      <c r="E304" s="176"/>
      <c r="F304" s="273"/>
      <c r="G304" s="176"/>
      <c r="H304" s="276"/>
      <c r="I304" s="276"/>
      <c r="J304" s="176"/>
      <c r="K304" s="176"/>
      <c r="L304" s="176"/>
      <c r="M304" s="176"/>
      <c r="N304" s="176"/>
      <c r="O304" s="176"/>
      <c r="P304" s="273"/>
      <c r="Q304" s="176"/>
      <c r="R304" s="176"/>
      <c r="S304" s="273"/>
      <c r="T304" s="273"/>
      <c r="U304" s="258"/>
      <c r="V304" s="258"/>
      <c r="W304" s="258"/>
      <c r="X304" s="258"/>
      <c r="Y304" s="258"/>
      <c r="Z304" s="258"/>
      <c r="AA304" s="258"/>
      <c r="AB304" s="176"/>
      <c r="AC304" s="273"/>
      <c r="AD304" s="176"/>
      <c r="AE304" s="258"/>
      <c r="AF304" s="176"/>
      <c r="AG304" s="176"/>
      <c r="AH304" s="176"/>
      <c r="AI304" s="176"/>
      <c r="AJ304" s="176"/>
      <c r="AK304" s="176"/>
      <c r="AL304" s="176"/>
      <c r="AM304" s="176"/>
      <c r="AN304" s="225"/>
      <c r="AO304" s="273"/>
      <c r="AP304" s="273"/>
      <c r="AQ304" s="273"/>
      <c r="AR304" s="176"/>
    </row>
    <row r="305">
      <c r="A305" s="176"/>
      <c r="B305" s="172" t="str">
        <f t="shared" si="6"/>
        <v/>
      </c>
      <c r="C305" s="176"/>
      <c r="D305" s="176"/>
      <c r="E305" s="176"/>
      <c r="F305" s="273"/>
      <c r="G305" s="176"/>
      <c r="H305" s="276"/>
      <c r="I305" s="276"/>
      <c r="J305" s="176"/>
      <c r="K305" s="176"/>
      <c r="L305" s="176"/>
      <c r="M305" s="176"/>
      <c r="N305" s="176"/>
      <c r="O305" s="176"/>
      <c r="P305" s="273"/>
      <c r="Q305" s="176"/>
      <c r="R305" s="176"/>
      <c r="S305" s="273"/>
      <c r="T305" s="273"/>
      <c r="U305" s="258"/>
      <c r="V305" s="258"/>
      <c r="W305" s="258"/>
      <c r="X305" s="258"/>
      <c r="Y305" s="258"/>
      <c r="Z305" s="258"/>
      <c r="AA305" s="258"/>
      <c r="AB305" s="176"/>
      <c r="AC305" s="273"/>
      <c r="AD305" s="176"/>
      <c r="AE305" s="258"/>
      <c r="AF305" s="176"/>
      <c r="AG305" s="176"/>
      <c r="AH305" s="176"/>
      <c r="AI305" s="176"/>
      <c r="AJ305" s="176"/>
      <c r="AK305" s="176"/>
      <c r="AL305" s="176"/>
      <c r="AM305" s="176"/>
      <c r="AN305" s="225"/>
      <c r="AO305" s="273"/>
      <c r="AP305" s="273"/>
      <c r="AQ305" s="273"/>
      <c r="AR305" s="176"/>
    </row>
    <row r="306">
      <c r="A306" s="176"/>
      <c r="B306" s="172" t="str">
        <f t="shared" si="6"/>
        <v/>
      </c>
      <c r="C306" s="176"/>
      <c r="D306" s="176"/>
      <c r="E306" s="176"/>
      <c r="F306" s="273"/>
      <c r="G306" s="176"/>
      <c r="H306" s="276"/>
      <c r="I306" s="276"/>
      <c r="J306" s="176"/>
      <c r="K306" s="176"/>
      <c r="L306" s="176"/>
      <c r="M306" s="176"/>
      <c r="N306" s="176"/>
      <c r="O306" s="176"/>
      <c r="P306" s="273"/>
      <c r="Q306" s="176"/>
      <c r="R306" s="176"/>
      <c r="S306" s="273"/>
      <c r="T306" s="273"/>
      <c r="U306" s="258"/>
      <c r="V306" s="258"/>
      <c r="W306" s="258"/>
      <c r="X306" s="258"/>
      <c r="Y306" s="258"/>
      <c r="Z306" s="258"/>
      <c r="AA306" s="258"/>
      <c r="AB306" s="176"/>
      <c r="AC306" s="273"/>
      <c r="AD306" s="176"/>
      <c r="AE306" s="258"/>
      <c r="AF306" s="176"/>
      <c r="AG306" s="176"/>
      <c r="AH306" s="176"/>
      <c r="AI306" s="176"/>
      <c r="AJ306" s="176"/>
      <c r="AK306" s="176"/>
      <c r="AL306" s="176"/>
      <c r="AM306" s="176"/>
      <c r="AN306" s="225"/>
      <c r="AO306" s="273"/>
      <c r="AP306" s="273"/>
      <c r="AQ306" s="273"/>
      <c r="AR306" s="176"/>
    </row>
    <row r="307">
      <c r="A307" s="176"/>
      <c r="B307" s="172" t="str">
        <f t="shared" si="6"/>
        <v/>
      </c>
      <c r="C307" s="176"/>
      <c r="D307" s="176"/>
      <c r="E307" s="176"/>
      <c r="F307" s="273"/>
      <c r="G307" s="176"/>
      <c r="H307" s="276"/>
      <c r="I307" s="276"/>
      <c r="J307" s="176"/>
      <c r="K307" s="176"/>
      <c r="L307" s="176"/>
      <c r="M307" s="176"/>
      <c r="N307" s="176"/>
      <c r="O307" s="176"/>
      <c r="P307" s="273"/>
      <c r="Q307" s="176"/>
      <c r="R307" s="176"/>
      <c r="S307" s="273"/>
      <c r="T307" s="273"/>
      <c r="U307" s="258"/>
      <c r="V307" s="258"/>
      <c r="W307" s="258"/>
      <c r="X307" s="258"/>
      <c r="Y307" s="258"/>
      <c r="Z307" s="258"/>
      <c r="AA307" s="258"/>
      <c r="AB307" s="176"/>
      <c r="AC307" s="273"/>
      <c r="AD307" s="176"/>
      <c r="AE307" s="258"/>
      <c r="AF307" s="176"/>
      <c r="AG307" s="176"/>
      <c r="AH307" s="176"/>
      <c r="AI307" s="176"/>
      <c r="AJ307" s="176"/>
      <c r="AK307" s="176"/>
      <c r="AL307" s="176"/>
      <c r="AM307" s="176"/>
      <c r="AN307" s="225"/>
      <c r="AO307" s="273"/>
      <c r="AP307" s="273"/>
      <c r="AQ307" s="273"/>
      <c r="AR307" s="176"/>
    </row>
    <row r="308">
      <c r="A308" s="176"/>
      <c r="B308" s="172" t="str">
        <f t="shared" si="6"/>
        <v/>
      </c>
      <c r="C308" s="176"/>
      <c r="D308" s="176"/>
      <c r="E308" s="176"/>
      <c r="F308" s="273"/>
      <c r="G308" s="176"/>
      <c r="H308" s="276"/>
      <c r="I308" s="276"/>
      <c r="J308" s="176"/>
      <c r="K308" s="176"/>
      <c r="L308" s="176"/>
      <c r="M308" s="176"/>
      <c r="N308" s="176"/>
      <c r="O308" s="176"/>
      <c r="P308" s="273"/>
      <c r="Q308" s="176"/>
      <c r="R308" s="176"/>
      <c r="S308" s="273"/>
      <c r="T308" s="273"/>
      <c r="U308" s="258"/>
      <c r="V308" s="258"/>
      <c r="W308" s="258"/>
      <c r="X308" s="258"/>
      <c r="Y308" s="258"/>
      <c r="Z308" s="258"/>
      <c r="AA308" s="258"/>
      <c r="AB308" s="176"/>
      <c r="AC308" s="273"/>
      <c r="AD308" s="176"/>
      <c r="AE308" s="258"/>
      <c r="AF308" s="176"/>
      <c r="AG308" s="176"/>
      <c r="AH308" s="176"/>
      <c r="AI308" s="176"/>
      <c r="AJ308" s="176"/>
      <c r="AK308" s="176"/>
      <c r="AL308" s="176"/>
      <c r="AM308" s="176"/>
      <c r="AN308" s="225"/>
      <c r="AO308" s="273"/>
      <c r="AP308" s="273"/>
      <c r="AQ308" s="273"/>
      <c r="AR308" s="176"/>
    </row>
    <row r="309">
      <c r="A309" s="176"/>
      <c r="B309" s="172" t="str">
        <f t="shared" si="6"/>
        <v/>
      </c>
      <c r="C309" s="176"/>
      <c r="D309" s="176"/>
      <c r="E309" s="176"/>
      <c r="F309" s="273"/>
      <c r="G309" s="176"/>
      <c r="H309" s="276"/>
      <c r="I309" s="276"/>
      <c r="J309" s="176"/>
      <c r="K309" s="176"/>
      <c r="L309" s="176"/>
      <c r="M309" s="176"/>
      <c r="N309" s="176"/>
      <c r="O309" s="176"/>
      <c r="P309" s="273"/>
      <c r="Q309" s="176"/>
      <c r="R309" s="176"/>
      <c r="S309" s="273"/>
      <c r="T309" s="273"/>
      <c r="U309" s="258"/>
      <c r="V309" s="258"/>
      <c r="W309" s="258"/>
      <c r="X309" s="258"/>
      <c r="Y309" s="258"/>
      <c r="Z309" s="258"/>
      <c r="AA309" s="258"/>
      <c r="AB309" s="176"/>
      <c r="AC309" s="273"/>
      <c r="AD309" s="176"/>
      <c r="AE309" s="258"/>
      <c r="AF309" s="176"/>
      <c r="AG309" s="176"/>
      <c r="AH309" s="176"/>
      <c r="AI309" s="176"/>
      <c r="AJ309" s="176"/>
      <c r="AK309" s="176"/>
      <c r="AL309" s="176"/>
      <c r="AM309" s="176"/>
      <c r="AN309" s="225"/>
      <c r="AO309" s="273"/>
      <c r="AP309" s="273"/>
      <c r="AQ309" s="273"/>
      <c r="AR309" s="176"/>
    </row>
    <row r="310">
      <c r="A310" s="176"/>
      <c r="B310" s="172" t="str">
        <f t="shared" si="6"/>
        <v/>
      </c>
      <c r="C310" s="176"/>
      <c r="D310" s="176"/>
      <c r="E310" s="176"/>
      <c r="F310" s="273"/>
      <c r="G310" s="176"/>
      <c r="H310" s="276"/>
      <c r="I310" s="276"/>
      <c r="J310" s="176"/>
      <c r="K310" s="176"/>
      <c r="L310" s="176"/>
      <c r="M310" s="176"/>
      <c r="N310" s="176"/>
      <c r="O310" s="176"/>
      <c r="P310" s="273"/>
      <c r="Q310" s="176"/>
      <c r="R310" s="176"/>
      <c r="S310" s="273"/>
      <c r="T310" s="273"/>
      <c r="U310" s="258"/>
      <c r="V310" s="258"/>
      <c r="W310" s="258"/>
      <c r="X310" s="258"/>
      <c r="Y310" s="258"/>
      <c r="Z310" s="258"/>
      <c r="AA310" s="258"/>
      <c r="AB310" s="176"/>
      <c r="AC310" s="273"/>
      <c r="AD310" s="176"/>
      <c r="AE310" s="258"/>
      <c r="AF310" s="176"/>
      <c r="AG310" s="176"/>
      <c r="AH310" s="176"/>
      <c r="AI310" s="176"/>
      <c r="AJ310" s="176"/>
      <c r="AK310" s="176"/>
      <c r="AL310" s="176"/>
      <c r="AM310" s="176"/>
      <c r="AN310" s="225"/>
      <c r="AO310" s="273"/>
      <c r="AP310" s="273"/>
      <c r="AQ310" s="273"/>
      <c r="AR310" s="176"/>
    </row>
    <row r="311">
      <c r="A311" s="176"/>
      <c r="B311" s="172" t="str">
        <f t="shared" si="6"/>
        <v/>
      </c>
      <c r="C311" s="176"/>
      <c r="D311" s="176"/>
      <c r="E311" s="176"/>
      <c r="F311" s="273"/>
      <c r="G311" s="176"/>
      <c r="H311" s="276"/>
      <c r="I311" s="276"/>
      <c r="J311" s="176"/>
      <c r="K311" s="176"/>
      <c r="L311" s="176"/>
      <c r="M311" s="176"/>
      <c r="N311" s="176"/>
      <c r="O311" s="176"/>
      <c r="P311" s="273"/>
      <c r="Q311" s="176"/>
      <c r="R311" s="176"/>
      <c r="S311" s="273"/>
      <c r="T311" s="273"/>
      <c r="U311" s="258"/>
      <c r="V311" s="258"/>
      <c r="W311" s="258"/>
      <c r="X311" s="258"/>
      <c r="Y311" s="258"/>
      <c r="Z311" s="258"/>
      <c r="AA311" s="258"/>
      <c r="AB311" s="176"/>
      <c r="AC311" s="273"/>
      <c r="AD311" s="176"/>
      <c r="AE311" s="258"/>
      <c r="AF311" s="176"/>
      <c r="AG311" s="176"/>
      <c r="AH311" s="176"/>
      <c r="AI311" s="176"/>
      <c r="AJ311" s="176"/>
      <c r="AK311" s="176"/>
      <c r="AL311" s="176"/>
      <c r="AM311" s="176"/>
      <c r="AN311" s="225"/>
      <c r="AO311" s="273"/>
      <c r="AP311" s="273"/>
      <c r="AQ311" s="273"/>
      <c r="AR311" s="176"/>
    </row>
    <row r="312">
      <c r="A312" s="176"/>
      <c r="B312" s="172" t="str">
        <f t="shared" si="6"/>
        <v/>
      </c>
      <c r="C312" s="176"/>
      <c r="D312" s="176"/>
      <c r="E312" s="176"/>
      <c r="F312" s="273"/>
      <c r="G312" s="176"/>
      <c r="H312" s="276"/>
      <c r="I312" s="276"/>
      <c r="J312" s="176"/>
      <c r="K312" s="176"/>
      <c r="L312" s="176"/>
      <c r="M312" s="176"/>
      <c r="N312" s="176"/>
      <c r="O312" s="176"/>
      <c r="P312" s="273"/>
      <c r="Q312" s="176"/>
      <c r="R312" s="176"/>
      <c r="S312" s="273"/>
      <c r="T312" s="273"/>
      <c r="U312" s="258"/>
      <c r="V312" s="258"/>
      <c r="W312" s="258"/>
      <c r="X312" s="258"/>
      <c r="Y312" s="258"/>
      <c r="Z312" s="258"/>
      <c r="AA312" s="258"/>
      <c r="AB312" s="176"/>
      <c r="AC312" s="273"/>
      <c r="AD312" s="176"/>
      <c r="AE312" s="258"/>
      <c r="AF312" s="176"/>
      <c r="AG312" s="176"/>
      <c r="AH312" s="176"/>
      <c r="AI312" s="176"/>
      <c r="AJ312" s="176"/>
      <c r="AK312" s="176"/>
      <c r="AL312" s="176"/>
      <c r="AM312" s="176"/>
      <c r="AN312" s="225"/>
      <c r="AO312" s="273"/>
      <c r="AP312" s="273"/>
      <c r="AQ312" s="273"/>
      <c r="AR312" s="176"/>
    </row>
    <row r="313">
      <c r="A313" s="176"/>
      <c r="B313" s="172" t="str">
        <f t="shared" si="6"/>
        <v/>
      </c>
      <c r="C313" s="176"/>
      <c r="D313" s="176"/>
      <c r="E313" s="176"/>
      <c r="F313" s="273"/>
      <c r="G313" s="176"/>
      <c r="H313" s="276"/>
      <c r="I313" s="276"/>
      <c r="J313" s="176"/>
      <c r="K313" s="176"/>
      <c r="L313" s="176"/>
      <c r="M313" s="176"/>
      <c r="N313" s="176"/>
      <c r="O313" s="176"/>
      <c r="P313" s="273"/>
      <c r="Q313" s="176"/>
      <c r="R313" s="176"/>
      <c r="S313" s="273"/>
      <c r="T313" s="273"/>
      <c r="U313" s="258"/>
      <c r="V313" s="258"/>
      <c r="W313" s="258"/>
      <c r="X313" s="258"/>
      <c r="Y313" s="258"/>
      <c r="Z313" s="258"/>
      <c r="AA313" s="258"/>
      <c r="AB313" s="176"/>
      <c r="AC313" s="273"/>
      <c r="AD313" s="176"/>
      <c r="AE313" s="258"/>
      <c r="AF313" s="176"/>
      <c r="AG313" s="176"/>
      <c r="AH313" s="176"/>
      <c r="AI313" s="176"/>
      <c r="AJ313" s="176"/>
      <c r="AK313" s="176"/>
      <c r="AL313" s="176"/>
      <c r="AM313" s="176"/>
      <c r="AN313" s="225"/>
      <c r="AO313" s="273"/>
      <c r="AP313" s="273"/>
      <c r="AQ313" s="273"/>
      <c r="AR313" s="176"/>
    </row>
    <row r="314">
      <c r="A314" s="176"/>
      <c r="B314" s="172" t="str">
        <f t="shared" si="6"/>
        <v/>
      </c>
      <c r="C314" s="176"/>
      <c r="D314" s="176"/>
      <c r="E314" s="176"/>
      <c r="F314" s="273"/>
      <c r="G314" s="176"/>
      <c r="H314" s="276"/>
      <c r="I314" s="276"/>
      <c r="J314" s="176"/>
      <c r="K314" s="176"/>
      <c r="L314" s="176"/>
      <c r="M314" s="176"/>
      <c r="N314" s="176"/>
      <c r="O314" s="176"/>
      <c r="P314" s="273"/>
      <c r="Q314" s="176"/>
      <c r="R314" s="176"/>
      <c r="S314" s="273"/>
      <c r="T314" s="273"/>
      <c r="U314" s="258"/>
      <c r="V314" s="258"/>
      <c r="W314" s="258"/>
      <c r="X314" s="258"/>
      <c r="Y314" s="258"/>
      <c r="Z314" s="258"/>
      <c r="AA314" s="258"/>
      <c r="AB314" s="176"/>
      <c r="AC314" s="273"/>
      <c r="AD314" s="176"/>
      <c r="AE314" s="258"/>
      <c r="AF314" s="176"/>
      <c r="AG314" s="176"/>
      <c r="AH314" s="176"/>
      <c r="AI314" s="176"/>
      <c r="AJ314" s="176"/>
      <c r="AK314" s="176"/>
      <c r="AL314" s="176"/>
      <c r="AM314" s="176"/>
      <c r="AN314" s="225"/>
      <c r="AO314" s="273"/>
      <c r="AP314" s="273"/>
      <c r="AQ314" s="273"/>
      <c r="AR314" s="176"/>
    </row>
    <row r="315">
      <c r="A315" s="176"/>
      <c r="B315" s="172" t="str">
        <f t="shared" si="6"/>
        <v/>
      </c>
      <c r="C315" s="176"/>
      <c r="D315" s="176"/>
      <c r="E315" s="176"/>
      <c r="F315" s="273"/>
      <c r="G315" s="176"/>
      <c r="H315" s="276"/>
      <c r="I315" s="276"/>
      <c r="J315" s="176"/>
      <c r="K315" s="176"/>
      <c r="L315" s="176"/>
      <c r="M315" s="176"/>
      <c r="N315" s="176"/>
      <c r="O315" s="176"/>
      <c r="P315" s="273"/>
      <c r="Q315" s="176"/>
      <c r="R315" s="176"/>
      <c r="S315" s="273"/>
      <c r="T315" s="273"/>
      <c r="U315" s="258"/>
      <c r="V315" s="258"/>
      <c r="W315" s="258"/>
      <c r="X315" s="258"/>
      <c r="Y315" s="258"/>
      <c r="Z315" s="258"/>
      <c r="AA315" s="258"/>
      <c r="AB315" s="176"/>
      <c r="AC315" s="273"/>
      <c r="AD315" s="176"/>
      <c r="AE315" s="258"/>
      <c r="AF315" s="176"/>
      <c r="AG315" s="176"/>
      <c r="AH315" s="176"/>
      <c r="AI315" s="176"/>
      <c r="AJ315" s="176"/>
      <c r="AK315" s="176"/>
      <c r="AL315" s="176"/>
      <c r="AM315" s="176"/>
      <c r="AN315" s="225"/>
      <c r="AO315" s="273"/>
      <c r="AP315" s="273"/>
      <c r="AQ315" s="273"/>
      <c r="AR315" s="176"/>
    </row>
    <row r="316">
      <c r="A316" s="176"/>
      <c r="B316" s="172" t="str">
        <f t="shared" si="6"/>
        <v/>
      </c>
      <c r="C316" s="176"/>
      <c r="D316" s="176"/>
      <c r="E316" s="176"/>
      <c r="F316" s="273"/>
      <c r="G316" s="176"/>
      <c r="H316" s="276"/>
      <c r="I316" s="276"/>
      <c r="J316" s="176"/>
      <c r="K316" s="176"/>
      <c r="L316" s="176"/>
      <c r="M316" s="176"/>
      <c r="N316" s="176"/>
      <c r="O316" s="176"/>
      <c r="P316" s="273"/>
      <c r="Q316" s="176"/>
      <c r="R316" s="176"/>
      <c r="S316" s="273"/>
      <c r="T316" s="273"/>
      <c r="U316" s="258"/>
      <c r="V316" s="258"/>
      <c r="W316" s="258"/>
      <c r="X316" s="258"/>
      <c r="Y316" s="258"/>
      <c r="Z316" s="258"/>
      <c r="AA316" s="258"/>
      <c r="AB316" s="176"/>
      <c r="AC316" s="273"/>
      <c r="AD316" s="176"/>
      <c r="AE316" s="258"/>
      <c r="AF316" s="176"/>
      <c r="AG316" s="176"/>
      <c r="AH316" s="176"/>
      <c r="AI316" s="176"/>
      <c r="AJ316" s="176"/>
      <c r="AK316" s="176"/>
      <c r="AL316" s="176"/>
      <c r="AM316" s="176"/>
      <c r="AN316" s="225"/>
      <c r="AO316" s="273"/>
      <c r="AP316" s="273"/>
      <c r="AQ316" s="273"/>
      <c r="AR316" s="176"/>
    </row>
    <row r="317">
      <c r="A317" s="176"/>
      <c r="B317" s="172" t="str">
        <f t="shared" si="6"/>
        <v/>
      </c>
      <c r="C317" s="176"/>
      <c r="D317" s="176"/>
      <c r="E317" s="176"/>
      <c r="F317" s="273"/>
      <c r="G317" s="176"/>
      <c r="H317" s="276"/>
      <c r="I317" s="276"/>
      <c r="J317" s="176"/>
      <c r="K317" s="176"/>
      <c r="L317" s="176"/>
      <c r="M317" s="176"/>
      <c r="N317" s="176"/>
      <c r="O317" s="176"/>
      <c r="P317" s="273"/>
      <c r="Q317" s="176"/>
      <c r="R317" s="176"/>
      <c r="S317" s="273"/>
      <c r="T317" s="273"/>
      <c r="U317" s="258"/>
      <c r="V317" s="258"/>
      <c r="W317" s="258"/>
      <c r="X317" s="258"/>
      <c r="Y317" s="258"/>
      <c r="Z317" s="258"/>
      <c r="AA317" s="258"/>
      <c r="AB317" s="176"/>
      <c r="AC317" s="273"/>
      <c r="AD317" s="176"/>
      <c r="AE317" s="258"/>
      <c r="AF317" s="176"/>
      <c r="AG317" s="176"/>
      <c r="AH317" s="176"/>
      <c r="AI317" s="176"/>
      <c r="AJ317" s="176"/>
      <c r="AK317" s="176"/>
      <c r="AL317" s="176"/>
      <c r="AM317" s="176"/>
      <c r="AN317" s="225"/>
      <c r="AO317" s="273"/>
      <c r="AP317" s="273"/>
      <c r="AQ317" s="273"/>
      <c r="AR317" s="176"/>
    </row>
    <row r="318">
      <c r="A318" s="176"/>
      <c r="B318" s="172" t="str">
        <f t="shared" si="6"/>
        <v/>
      </c>
      <c r="C318" s="176"/>
      <c r="D318" s="176"/>
      <c r="E318" s="176"/>
      <c r="F318" s="273"/>
      <c r="G318" s="176"/>
      <c r="H318" s="276"/>
      <c r="I318" s="276"/>
      <c r="J318" s="176"/>
      <c r="K318" s="176"/>
      <c r="L318" s="176"/>
      <c r="M318" s="176"/>
      <c r="N318" s="176"/>
      <c r="O318" s="176"/>
      <c r="P318" s="273"/>
      <c r="Q318" s="176"/>
      <c r="R318" s="176"/>
      <c r="S318" s="273"/>
      <c r="T318" s="273"/>
      <c r="U318" s="258"/>
      <c r="V318" s="258"/>
      <c r="W318" s="258"/>
      <c r="X318" s="258"/>
      <c r="Y318" s="258"/>
      <c r="Z318" s="258"/>
      <c r="AA318" s="258"/>
      <c r="AB318" s="176"/>
      <c r="AC318" s="273"/>
      <c r="AD318" s="176"/>
      <c r="AE318" s="258"/>
      <c r="AF318" s="176"/>
      <c r="AG318" s="176"/>
      <c r="AH318" s="176"/>
      <c r="AI318" s="176"/>
      <c r="AJ318" s="176"/>
      <c r="AK318" s="176"/>
      <c r="AL318" s="176"/>
      <c r="AM318" s="176"/>
      <c r="AN318" s="225"/>
      <c r="AO318" s="273"/>
      <c r="AP318" s="273"/>
      <c r="AQ318" s="273"/>
      <c r="AR318" s="176"/>
    </row>
    <row r="319">
      <c r="A319" s="176"/>
      <c r="B319" s="172" t="str">
        <f t="shared" si="6"/>
        <v/>
      </c>
      <c r="C319" s="176"/>
      <c r="D319" s="176"/>
      <c r="E319" s="176"/>
      <c r="F319" s="273"/>
      <c r="G319" s="176"/>
      <c r="H319" s="276"/>
      <c r="I319" s="276"/>
      <c r="J319" s="176"/>
      <c r="K319" s="176"/>
      <c r="L319" s="176"/>
      <c r="M319" s="176"/>
      <c r="N319" s="176"/>
      <c r="O319" s="176"/>
      <c r="P319" s="273"/>
      <c r="Q319" s="176"/>
      <c r="R319" s="176"/>
      <c r="S319" s="273"/>
      <c r="T319" s="273"/>
      <c r="U319" s="258"/>
      <c r="V319" s="258"/>
      <c r="W319" s="258"/>
      <c r="X319" s="258"/>
      <c r="Y319" s="258"/>
      <c r="Z319" s="258"/>
      <c r="AA319" s="258"/>
      <c r="AB319" s="176"/>
      <c r="AC319" s="273"/>
      <c r="AD319" s="176"/>
      <c r="AE319" s="258"/>
      <c r="AF319" s="176"/>
      <c r="AG319" s="176"/>
      <c r="AH319" s="176"/>
      <c r="AI319" s="176"/>
      <c r="AJ319" s="176"/>
      <c r="AK319" s="176"/>
      <c r="AL319" s="176"/>
      <c r="AM319" s="176"/>
      <c r="AN319" s="225"/>
      <c r="AO319" s="273"/>
      <c r="AP319" s="273"/>
      <c r="AQ319" s="273"/>
      <c r="AR319" s="176"/>
    </row>
    <row r="320">
      <c r="A320" s="176"/>
      <c r="B320" s="172" t="str">
        <f t="shared" si="6"/>
        <v/>
      </c>
      <c r="C320" s="176"/>
      <c r="D320" s="176"/>
      <c r="E320" s="176"/>
      <c r="F320" s="273"/>
      <c r="G320" s="176"/>
      <c r="H320" s="276"/>
      <c r="I320" s="276"/>
      <c r="J320" s="176"/>
      <c r="K320" s="176"/>
      <c r="L320" s="176"/>
      <c r="M320" s="176"/>
      <c r="N320" s="176"/>
      <c r="O320" s="176"/>
      <c r="P320" s="273"/>
      <c r="Q320" s="176"/>
      <c r="R320" s="176"/>
      <c r="S320" s="273"/>
      <c r="T320" s="273"/>
      <c r="U320" s="258"/>
      <c r="V320" s="258"/>
      <c r="W320" s="258"/>
      <c r="X320" s="258"/>
      <c r="Y320" s="258"/>
      <c r="Z320" s="258"/>
      <c r="AA320" s="258"/>
      <c r="AB320" s="176"/>
      <c r="AC320" s="273"/>
      <c r="AD320" s="176"/>
      <c r="AE320" s="258"/>
      <c r="AF320" s="176"/>
      <c r="AG320" s="176"/>
      <c r="AH320" s="176"/>
      <c r="AI320" s="176"/>
      <c r="AJ320" s="176"/>
      <c r="AK320" s="176"/>
      <c r="AL320" s="176"/>
      <c r="AM320" s="176"/>
      <c r="AN320" s="225"/>
      <c r="AO320" s="273"/>
      <c r="AP320" s="273"/>
      <c r="AQ320" s="273"/>
      <c r="AR320" s="176"/>
    </row>
    <row r="321">
      <c r="A321" s="176"/>
      <c r="B321" s="172" t="str">
        <f t="shared" si="6"/>
        <v/>
      </c>
      <c r="C321" s="176"/>
      <c r="D321" s="176"/>
      <c r="E321" s="176"/>
      <c r="F321" s="273"/>
      <c r="G321" s="176"/>
      <c r="H321" s="276"/>
      <c r="I321" s="276"/>
      <c r="J321" s="176"/>
      <c r="K321" s="176"/>
      <c r="L321" s="176"/>
      <c r="M321" s="176"/>
      <c r="N321" s="176"/>
      <c r="O321" s="176"/>
      <c r="P321" s="273"/>
      <c r="Q321" s="176"/>
      <c r="R321" s="176"/>
      <c r="S321" s="273"/>
      <c r="T321" s="273"/>
      <c r="U321" s="258"/>
      <c r="V321" s="258"/>
      <c r="W321" s="258"/>
      <c r="X321" s="258"/>
      <c r="Y321" s="258"/>
      <c r="Z321" s="258"/>
      <c r="AA321" s="258"/>
      <c r="AB321" s="176"/>
      <c r="AC321" s="273"/>
      <c r="AD321" s="176"/>
      <c r="AE321" s="258"/>
      <c r="AF321" s="176"/>
      <c r="AG321" s="176"/>
      <c r="AH321" s="176"/>
      <c r="AI321" s="176"/>
      <c r="AJ321" s="176"/>
      <c r="AK321" s="176"/>
      <c r="AL321" s="176"/>
      <c r="AM321" s="176"/>
      <c r="AN321" s="225"/>
      <c r="AO321" s="273"/>
      <c r="AP321" s="273"/>
      <c r="AQ321" s="273"/>
      <c r="AR321" s="176"/>
    </row>
    <row r="322">
      <c r="A322" s="176"/>
      <c r="B322" s="172" t="str">
        <f t="shared" si="6"/>
        <v/>
      </c>
      <c r="C322" s="176"/>
      <c r="D322" s="176"/>
      <c r="E322" s="176"/>
      <c r="F322" s="273"/>
      <c r="G322" s="176"/>
      <c r="H322" s="276"/>
      <c r="I322" s="276"/>
      <c r="J322" s="176"/>
      <c r="K322" s="176"/>
      <c r="L322" s="176"/>
      <c r="M322" s="176"/>
      <c r="N322" s="176"/>
      <c r="O322" s="176"/>
      <c r="P322" s="273"/>
      <c r="Q322" s="176"/>
      <c r="R322" s="176"/>
      <c r="S322" s="273"/>
      <c r="T322" s="273"/>
      <c r="U322" s="258"/>
      <c r="V322" s="258"/>
      <c r="W322" s="258"/>
      <c r="X322" s="258"/>
      <c r="Y322" s="258"/>
      <c r="Z322" s="258"/>
      <c r="AA322" s="258"/>
      <c r="AB322" s="176"/>
      <c r="AC322" s="273"/>
      <c r="AD322" s="176"/>
      <c r="AE322" s="258"/>
      <c r="AF322" s="176"/>
      <c r="AG322" s="176"/>
      <c r="AH322" s="176"/>
      <c r="AI322" s="176"/>
      <c r="AJ322" s="176"/>
      <c r="AK322" s="176"/>
      <c r="AL322" s="176"/>
      <c r="AM322" s="176"/>
      <c r="AN322" s="225"/>
      <c r="AO322" s="273"/>
      <c r="AP322" s="273"/>
      <c r="AQ322" s="273"/>
      <c r="AR322" s="176"/>
    </row>
    <row r="323">
      <c r="A323" s="176"/>
      <c r="B323" s="172" t="str">
        <f t="shared" si="6"/>
        <v/>
      </c>
      <c r="C323" s="176"/>
      <c r="D323" s="176"/>
      <c r="E323" s="176"/>
      <c r="F323" s="273"/>
      <c r="G323" s="176"/>
      <c r="H323" s="276"/>
      <c r="I323" s="276"/>
      <c r="J323" s="176"/>
      <c r="K323" s="176"/>
      <c r="L323" s="176"/>
      <c r="M323" s="176"/>
      <c r="N323" s="176"/>
      <c r="O323" s="176"/>
      <c r="P323" s="273"/>
      <c r="Q323" s="176"/>
      <c r="R323" s="176"/>
      <c r="S323" s="273"/>
      <c r="T323" s="273"/>
      <c r="U323" s="258"/>
      <c r="V323" s="258"/>
      <c r="W323" s="258"/>
      <c r="X323" s="258"/>
      <c r="Y323" s="258"/>
      <c r="Z323" s="258"/>
      <c r="AA323" s="258"/>
      <c r="AB323" s="176"/>
      <c r="AC323" s="273"/>
      <c r="AD323" s="176"/>
      <c r="AE323" s="258"/>
      <c r="AF323" s="176"/>
      <c r="AG323" s="176"/>
      <c r="AH323" s="176"/>
      <c r="AI323" s="176"/>
      <c r="AJ323" s="176"/>
      <c r="AK323" s="176"/>
      <c r="AL323" s="176"/>
      <c r="AM323" s="176"/>
      <c r="AN323" s="225"/>
      <c r="AO323" s="273"/>
      <c r="AP323" s="273"/>
      <c r="AQ323" s="273"/>
      <c r="AR323" s="176"/>
    </row>
    <row r="324">
      <c r="A324" s="176"/>
      <c r="B324" s="172" t="str">
        <f t="shared" si="6"/>
        <v/>
      </c>
      <c r="C324" s="176"/>
      <c r="D324" s="176"/>
      <c r="E324" s="176"/>
      <c r="F324" s="273"/>
      <c r="G324" s="176"/>
      <c r="H324" s="276"/>
      <c r="I324" s="276"/>
      <c r="J324" s="176"/>
      <c r="K324" s="176"/>
      <c r="L324" s="176"/>
      <c r="M324" s="176"/>
      <c r="N324" s="176"/>
      <c r="O324" s="176"/>
      <c r="P324" s="273"/>
      <c r="Q324" s="176"/>
      <c r="R324" s="176"/>
      <c r="S324" s="273"/>
      <c r="T324" s="273"/>
      <c r="U324" s="258"/>
      <c r="V324" s="258"/>
      <c r="W324" s="258"/>
      <c r="X324" s="258"/>
      <c r="Y324" s="258"/>
      <c r="Z324" s="258"/>
      <c r="AA324" s="258"/>
      <c r="AB324" s="176"/>
      <c r="AC324" s="273"/>
      <c r="AD324" s="176"/>
      <c r="AE324" s="258"/>
      <c r="AF324" s="176"/>
      <c r="AG324" s="176"/>
      <c r="AH324" s="176"/>
      <c r="AI324" s="176"/>
      <c r="AJ324" s="176"/>
      <c r="AK324" s="176"/>
      <c r="AL324" s="176"/>
      <c r="AM324" s="176"/>
      <c r="AN324" s="225"/>
      <c r="AO324" s="273"/>
      <c r="AP324" s="273"/>
      <c r="AQ324" s="273"/>
      <c r="AR324" s="176"/>
    </row>
    <row r="325">
      <c r="A325" s="176"/>
      <c r="B325" s="172" t="str">
        <f t="shared" si="6"/>
        <v/>
      </c>
      <c r="C325" s="176"/>
      <c r="D325" s="176"/>
      <c r="E325" s="176"/>
      <c r="F325" s="273"/>
      <c r="G325" s="176"/>
      <c r="H325" s="276"/>
      <c r="I325" s="276"/>
      <c r="J325" s="176"/>
      <c r="K325" s="176"/>
      <c r="L325" s="176"/>
      <c r="M325" s="176"/>
      <c r="N325" s="176"/>
      <c r="O325" s="176"/>
      <c r="P325" s="273"/>
      <c r="Q325" s="176"/>
      <c r="R325" s="176"/>
      <c r="S325" s="273"/>
      <c r="T325" s="273"/>
      <c r="U325" s="258"/>
      <c r="V325" s="258"/>
      <c r="W325" s="258"/>
      <c r="X325" s="258"/>
      <c r="Y325" s="258"/>
      <c r="Z325" s="258"/>
      <c r="AA325" s="258"/>
      <c r="AB325" s="176"/>
      <c r="AC325" s="273"/>
      <c r="AD325" s="176"/>
      <c r="AE325" s="258"/>
      <c r="AF325" s="176"/>
      <c r="AG325" s="176"/>
      <c r="AH325" s="176"/>
      <c r="AI325" s="176"/>
      <c r="AJ325" s="176"/>
      <c r="AK325" s="176"/>
      <c r="AL325" s="176"/>
      <c r="AM325" s="176"/>
      <c r="AN325" s="225"/>
      <c r="AO325" s="273"/>
      <c r="AP325" s="273"/>
      <c r="AQ325" s="273"/>
      <c r="AR325" s="176"/>
    </row>
    <row r="326">
      <c r="A326" s="176"/>
      <c r="B326" s="172" t="str">
        <f t="shared" si="6"/>
        <v/>
      </c>
      <c r="C326" s="176"/>
      <c r="D326" s="176"/>
      <c r="E326" s="176"/>
      <c r="F326" s="273"/>
      <c r="G326" s="176"/>
      <c r="H326" s="276"/>
      <c r="I326" s="276"/>
      <c r="J326" s="176"/>
      <c r="K326" s="176"/>
      <c r="L326" s="176"/>
      <c r="M326" s="176"/>
      <c r="N326" s="176"/>
      <c r="O326" s="176"/>
      <c r="P326" s="273"/>
      <c r="Q326" s="176"/>
      <c r="R326" s="176"/>
      <c r="S326" s="273"/>
      <c r="T326" s="273"/>
      <c r="U326" s="258"/>
      <c r="V326" s="258"/>
      <c r="W326" s="258"/>
      <c r="X326" s="258"/>
      <c r="Y326" s="258"/>
      <c r="Z326" s="258"/>
      <c r="AA326" s="258"/>
      <c r="AB326" s="176"/>
      <c r="AC326" s="273"/>
      <c r="AD326" s="176"/>
      <c r="AE326" s="258"/>
      <c r="AF326" s="176"/>
      <c r="AG326" s="176"/>
      <c r="AH326" s="176"/>
      <c r="AI326" s="176"/>
      <c r="AJ326" s="176"/>
      <c r="AK326" s="176"/>
      <c r="AL326" s="176"/>
      <c r="AM326" s="176"/>
      <c r="AN326" s="225"/>
      <c r="AO326" s="273"/>
      <c r="AP326" s="273"/>
      <c r="AQ326" s="273"/>
      <c r="AR326" s="176"/>
    </row>
    <row r="327">
      <c r="A327" s="176"/>
      <c r="B327" s="172" t="str">
        <f t="shared" si="6"/>
        <v/>
      </c>
      <c r="C327" s="176"/>
      <c r="D327" s="176"/>
      <c r="E327" s="176"/>
      <c r="F327" s="273"/>
      <c r="G327" s="176"/>
      <c r="H327" s="276"/>
      <c r="I327" s="276"/>
      <c r="J327" s="176"/>
      <c r="K327" s="176"/>
      <c r="L327" s="176"/>
      <c r="M327" s="176"/>
      <c r="N327" s="176"/>
      <c r="O327" s="176"/>
      <c r="P327" s="273"/>
      <c r="Q327" s="176"/>
      <c r="R327" s="176"/>
      <c r="S327" s="273"/>
      <c r="T327" s="273"/>
      <c r="U327" s="258"/>
      <c r="V327" s="258"/>
      <c r="W327" s="258"/>
      <c r="X327" s="258"/>
      <c r="Y327" s="258"/>
      <c r="Z327" s="258"/>
      <c r="AA327" s="258"/>
      <c r="AB327" s="176"/>
      <c r="AC327" s="273"/>
      <c r="AD327" s="176"/>
      <c r="AE327" s="258"/>
      <c r="AF327" s="176"/>
      <c r="AG327" s="176"/>
      <c r="AH327" s="176"/>
      <c r="AI327" s="176"/>
      <c r="AJ327" s="176"/>
      <c r="AK327" s="176"/>
      <c r="AL327" s="176"/>
      <c r="AM327" s="176"/>
      <c r="AN327" s="225"/>
      <c r="AO327" s="273"/>
      <c r="AP327" s="273"/>
      <c r="AQ327" s="273"/>
      <c r="AR327" s="176"/>
    </row>
    <row r="328">
      <c r="A328" s="176"/>
      <c r="B328" s="172" t="str">
        <f t="shared" si="6"/>
        <v/>
      </c>
      <c r="C328" s="176"/>
      <c r="D328" s="176"/>
      <c r="E328" s="176"/>
      <c r="F328" s="273"/>
      <c r="G328" s="176"/>
      <c r="H328" s="276"/>
      <c r="I328" s="276"/>
      <c r="J328" s="176"/>
      <c r="K328" s="176"/>
      <c r="L328" s="176"/>
      <c r="M328" s="176"/>
      <c r="N328" s="176"/>
      <c r="O328" s="176"/>
      <c r="P328" s="273"/>
      <c r="Q328" s="176"/>
      <c r="R328" s="176"/>
      <c r="S328" s="273"/>
      <c r="T328" s="273"/>
      <c r="U328" s="258"/>
      <c r="V328" s="258"/>
      <c r="W328" s="258"/>
      <c r="X328" s="258"/>
      <c r="Y328" s="258"/>
      <c r="Z328" s="258"/>
      <c r="AA328" s="258"/>
      <c r="AB328" s="176"/>
      <c r="AC328" s="273"/>
      <c r="AD328" s="176"/>
      <c r="AE328" s="258"/>
      <c r="AF328" s="176"/>
      <c r="AG328" s="176"/>
      <c r="AH328" s="176"/>
      <c r="AI328" s="176"/>
      <c r="AJ328" s="176"/>
      <c r="AK328" s="176"/>
      <c r="AL328" s="176"/>
      <c r="AM328" s="176"/>
      <c r="AN328" s="225"/>
      <c r="AO328" s="273"/>
      <c r="AP328" s="273"/>
      <c r="AQ328" s="273"/>
      <c r="AR328" s="176"/>
    </row>
    <row r="329">
      <c r="A329" s="176"/>
      <c r="B329" s="172" t="str">
        <f t="shared" si="6"/>
        <v/>
      </c>
      <c r="C329" s="176"/>
      <c r="D329" s="176"/>
      <c r="E329" s="176"/>
      <c r="F329" s="273"/>
      <c r="G329" s="176"/>
      <c r="H329" s="276"/>
      <c r="I329" s="276"/>
      <c r="J329" s="176"/>
      <c r="K329" s="176"/>
      <c r="L329" s="176"/>
      <c r="M329" s="176"/>
      <c r="N329" s="176"/>
      <c r="O329" s="176"/>
      <c r="P329" s="273"/>
      <c r="Q329" s="176"/>
      <c r="R329" s="176"/>
      <c r="S329" s="273"/>
      <c r="T329" s="273"/>
      <c r="U329" s="258"/>
      <c r="V329" s="258"/>
      <c r="W329" s="258"/>
      <c r="X329" s="258"/>
      <c r="Y329" s="258"/>
      <c r="Z329" s="258"/>
      <c r="AA329" s="258"/>
      <c r="AB329" s="176"/>
      <c r="AC329" s="273"/>
      <c r="AD329" s="176"/>
      <c r="AE329" s="258"/>
      <c r="AF329" s="176"/>
      <c r="AG329" s="176"/>
      <c r="AH329" s="176"/>
      <c r="AI329" s="176"/>
      <c r="AJ329" s="176"/>
      <c r="AK329" s="176"/>
      <c r="AL329" s="176"/>
      <c r="AM329" s="176"/>
      <c r="AN329" s="225"/>
      <c r="AO329" s="273"/>
      <c r="AP329" s="273"/>
      <c r="AQ329" s="273"/>
      <c r="AR329" s="176"/>
    </row>
    <row r="330">
      <c r="A330" s="176"/>
      <c r="B330" s="172" t="str">
        <f t="shared" si="6"/>
        <v/>
      </c>
      <c r="C330" s="176"/>
      <c r="D330" s="176"/>
      <c r="E330" s="176"/>
      <c r="F330" s="273"/>
      <c r="G330" s="176"/>
      <c r="H330" s="276"/>
      <c r="I330" s="276"/>
      <c r="J330" s="176"/>
      <c r="K330" s="176"/>
      <c r="L330" s="176"/>
      <c r="M330" s="176"/>
      <c r="N330" s="176"/>
      <c r="O330" s="176"/>
      <c r="P330" s="273"/>
      <c r="Q330" s="176"/>
      <c r="R330" s="176"/>
      <c r="S330" s="273"/>
      <c r="T330" s="273"/>
      <c r="U330" s="258"/>
      <c r="V330" s="258"/>
      <c r="W330" s="258"/>
      <c r="X330" s="258"/>
      <c r="Y330" s="258"/>
      <c r="Z330" s="258"/>
      <c r="AA330" s="258"/>
      <c r="AB330" s="176"/>
      <c r="AC330" s="273"/>
      <c r="AD330" s="176"/>
      <c r="AE330" s="258"/>
      <c r="AF330" s="176"/>
      <c r="AG330" s="176"/>
      <c r="AH330" s="176"/>
      <c r="AI330" s="176"/>
      <c r="AJ330" s="176"/>
      <c r="AK330" s="176"/>
      <c r="AL330" s="176"/>
      <c r="AM330" s="176"/>
      <c r="AN330" s="225"/>
      <c r="AO330" s="273"/>
      <c r="AP330" s="273"/>
      <c r="AQ330" s="273"/>
      <c r="AR330" s="176"/>
    </row>
    <row r="331">
      <c r="A331" s="176"/>
      <c r="B331" s="172" t="str">
        <f t="shared" si="6"/>
        <v/>
      </c>
      <c r="C331" s="176"/>
      <c r="D331" s="176"/>
      <c r="E331" s="176"/>
      <c r="F331" s="273"/>
      <c r="G331" s="176"/>
      <c r="H331" s="276"/>
      <c r="I331" s="276"/>
      <c r="J331" s="176"/>
      <c r="K331" s="176"/>
      <c r="L331" s="176"/>
      <c r="M331" s="176"/>
      <c r="N331" s="176"/>
      <c r="O331" s="176"/>
      <c r="P331" s="273"/>
      <c r="Q331" s="176"/>
      <c r="R331" s="176"/>
      <c r="S331" s="273"/>
      <c r="T331" s="273"/>
      <c r="U331" s="258"/>
      <c r="V331" s="258"/>
      <c r="W331" s="258"/>
      <c r="X331" s="258"/>
      <c r="Y331" s="258"/>
      <c r="Z331" s="258"/>
      <c r="AA331" s="258"/>
      <c r="AB331" s="176"/>
      <c r="AC331" s="273"/>
      <c r="AD331" s="176"/>
      <c r="AE331" s="258"/>
      <c r="AF331" s="176"/>
      <c r="AG331" s="176"/>
      <c r="AH331" s="176"/>
      <c r="AI331" s="176"/>
      <c r="AJ331" s="176"/>
      <c r="AK331" s="176"/>
      <c r="AL331" s="176"/>
      <c r="AM331" s="176"/>
      <c r="AN331" s="225"/>
      <c r="AO331" s="273"/>
      <c r="AP331" s="273"/>
      <c r="AQ331" s="273"/>
      <c r="AR331" s="176"/>
    </row>
    <row r="332">
      <c r="A332" s="176"/>
      <c r="B332" s="172" t="str">
        <f t="shared" si="6"/>
        <v/>
      </c>
      <c r="C332" s="176"/>
      <c r="D332" s="176"/>
      <c r="E332" s="176"/>
      <c r="F332" s="273"/>
      <c r="G332" s="176"/>
      <c r="H332" s="276"/>
      <c r="I332" s="276"/>
      <c r="J332" s="176"/>
      <c r="K332" s="176"/>
      <c r="L332" s="176"/>
      <c r="M332" s="176"/>
      <c r="N332" s="176"/>
      <c r="O332" s="176"/>
      <c r="P332" s="273"/>
      <c r="Q332" s="176"/>
      <c r="R332" s="176"/>
      <c r="S332" s="273"/>
      <c r="T332" s="273"/>
      <c r="U332" s="258"/>
      <c r="V332" s="258"/>
      <c r="W332" s="258"/>
      <c r="X332" s="258"/>
      <c r="Y332" s="258"/>
      <c r="Z332" s="258"/>
      <c r="AA332" s="258"/>
      <c r="AB332" s="176"/>
      <c r="AC332" s="273"/>
      <c r="AD332" s="176"/>
      <c r="AE332" s="258"/>
      <c r="AF332" s="176"/>
      <c r="AG332" s="176"/>
      <c r="AH332" s="176"/>
      <c r="AI332" s="176"/>
      <c r="AJ332" s="176"/>
      <c r="AK332" s="176"/>
      <c r="AL332" s="176"/>
      <c r="AM332" s="176"/>
      <c r="AN332" s="225"/>
      <c r="AO332" s="273"/>
      <c r="AP332" s="273"/>
      <c r="AQ332" s="273"/>
      <c r="AR332" s="176"/>
    </row>
    <row r="333">
      <c r="A333" s="176"/>
      <c r="B333" s="172" t="str">
        <f t="shared" si="6"/>
        <v/>
      </c>
      <c r="C333" s="176"/>
      <c r="D333" s="176"/>
      <c r="E333" s="176"/>
      <c r="F333" s="273"/>
      <c r="G333" s="176"/>
      <c r="H333" s="276"/>
      <c r="I333" s="276"/>
      <c r="J333" s="176"/>
      <c r="K333" s="176"/>
      <c r="L333" s="176"/>
      <c r="M333" s="176"/>
      <c r="N333" s="176"/>
      <c r="O333" s="176"/>
      <c r="P333" s="273"/>
      <c r="Q333" s="176"/>
      <c r="R333" s="176"/>
      <c r="S333" s="273"/>
      <c r="T333" s="273"/>
      <c r="U333" s="258"/>
      <c r="V333" s="258"/>
      <c r="W333" s="258"/>
      <c r="X333" s="258"/>
      <c r="Y333" s="258"/>
      <c r="Z333" s="258"/>
      <c r="AA333" s="258"/>
      <c r="AB333" s="176"/>
      <c r="AC333" s="273"/>
      <c r="AD333" s="176"/>
      <c r="AE333" s="258"/>
      <c r="AF333" s="176"/>
      <c r="AG333" s="176"/>
      <c r="AH333" s="176"/>
      <c r="AI333" s="176"/>
      <c r="AJ333" s="176"/>
      <c r="AK333" s="176"/>
      <c r="AL333" s="176"/>
      <c r="AM333" s="176"/>
      <c r="AN333" s="225"/>
      <c r="AO333" s="273"/>
      <c r="AP333" s="273"/>
      <c r="AQ333" s="273"/>
      <c r="AR333" s="176"/>
    </row>
    <row r="334">
      <c r="A334" s="176"/>
      <c r="B334" s="172" t="str">
        <f t="shared" si="6"/>
        <v/>
      </c>
      <c r="C334" s="176"/>
      <c r="D334" s="176"/>
      <c r="E334" s="176"/>
      <c r="F334" s="273"/>
      <c r="G334" s="176"/>
      <c r="H334" s="276"/>
      <c r="I334" s="276"/>
      <c r="J334" s="176"/>
      <c r="K334" s="176"/>
      <c r="L334" s="176"/>
      <c r="M334" s="176"/>
      <c r="N334" s="176"/>
      <c r="O334" s="176"/>
      <c r="P334" s="273"/>
      <c r="Q334" s="176"/>
      <c r="R334" s="176"/>
      <c r="S334" s="273"/>
      <c r="T334" s="273"/>
      <c r="U334" s="258"/>
      <c r="V334" s="258"/>
      <c r="W334" s="258"/>
      <c r="X334" s="258"/>
      <c r="Y334" s="258"/>
      <c r="Z334" s="258"/>
      <c r="AA334" s="258"/>
      <c r="AB334" s="176"/>
      <c r="AC334" s="273"/>
      <c r="AD334" s="176"/>
      <c r="AE334" s="258"/>
      <c r="AF334" s="176"/>
      <c r="AG334" s="176"/>
      <c r="AH334" s="176"/>
      <c r="AI334" s="176"/>
      <c r="AJ334" s="176"/>
      <c r="AK334" s="176"/>
      <c r="AL334" s="176"/>
      <c r="AM334" s="176"/>
      <c r="AN334" s="225"/>
      <c r="AO334" s="273"/>
      <c r="AP334" s="273"/>
      <c r="AQ334" s="273"/>
      <c r="AR334" s="176"/>
    </row>
    <row r="335">
      <c r="A335" s="176"/>
      <c r="B335" s="172" t="str">
        <f t="shared" si="6"/>
        <v/>
      </c>
      <c r="C335" s="176"/>
      <c r="D335" s="176"/>
      <c r="E335" s="176"/>
      <c r="F335" s="273"/>
      <c r="G335" s="176"/>
      <c r="H335" s="276"/>
      <c r="I335" s="276"/>
      <c r="J335" s="176"/>
      <c r="K335" s="176"/>
      <c r="L335" s="176"/>
      <c r="M335" s="176"/>
      <c r="N335" s="176"/>
      <c r="O335" s="176"/>
      <c r="P335" s="273"/>
      <c r="Q335" s="176"/>
      <c r="R335" s="176"/>
      <c r="S335" s="273"/>
      <c r="T335" s="273"/>
      <c r="U335" s="258"/>
      <c r="V335" s="258"/>
      <c r="W335" s="258"/>
      <c r="X335" s="258"/>
      <c r="Y335" s="258"/>
      <c r="Z335" s="258"/>
      <c r="AA335" s="258"/>
      <c r="AB335" s="176"/>
      <c r="AC335" s="273"/>
      <c r="AD335" s="176"/>
      <c r="AE335" s="258"/>
      <c r="AF335" s="176"/>
      <c r="AG335" s="176"/>
      <c r="AH335" s="176"/>
      <c r="AI335" s="176"/>
      <c r="AJ335" s="176"/>
      <c r="AK335" s="176"/>
      <c r="AL335" s="176"/>
      <c r="AM335" s="176"/>
      <c r="AN335" s="225"/>
      <c r="AO335" s="273"/>
      <c r="AP335" s="273"/>
      <c r="AQ335" s="273"/>
      <c r="AR335" s="176"/>
    </row>
    <row r="336">
      <c r="A336" s="176"/>
      <c r="B336" s="172" t="str">
        <f t="shared" si="6"/>
        <v/>
      </c>
      <c r="C336" s="176"/>
      <c r="D336" s="176"/>
      <c r="E336" s="176"/>
      <c r="F336" s="273"/>
      <c r="G336" s="176"/>
      <c r="H336" s="276"/>
      <c r="I336" s="276"/>
      <c r="J336" s="176"/>
      <c r="K336" s="176"/>
      <c r="L336" s="176"/>
      <c r="M336" s="176"/>
      <c r="N336" s="176"/>
      <c r="O336" s="176"/>
      <c r="P336" s="273"/>
      <c r="Q336" s="176"/>
      <c r="R336" s="176"/>
      <c r="S336" s="273"/>
      <c r="T336" s="273"/>
      <c r="U336" s="258"/>
      <c r="V336" s="258"/>
      <c r="W336" s="258"/>
      <c r="X336" s="258"/>
      <c r="Y336" s="258"/>
      <c r="Z336" s="258"/>
      <c r="AA336" s="258"/>
      <c r="AB336" s="176"/>
      <c r="AC336" s="273"/>
      <c r="AD336" s="176"/>
      <c r="AE336" s="258"/>
      <c r="AF336" s="176"/>
      <c r="AG336" s="176"/>
      <c r="AH336" s="176"/>
      <c r="AI336" s="176"/>
      <c r="AJ336" s="176"/>
      <c r="AK336" s="176"/>
      <c r="AL336" s="176"/>
      <c r="AM336" s="176"/>
      <c r="AN336" s="225"/>
      <c r="AO336" s="273"/>
      <c r="AP336" s="273"/>
      <c r="AQ336" s="273"/>
      <c r="AR336" s="176"/>
    </row>
    <row r="337">
      <c r="A337" s="176"/>
      <c r="B337" s="172" t="str">
        <f t="shared" si="6"/>
        <v/>
      </c>
      <c r="C337" s="176"/>
      <c r="D337" s="176"/>
      <c r="E337" s="176"/>
      <c r="F337" s="273"/>
      <c r="G337" s="176"/>
      <c r="H337" s="276"/>
      <c r="I337" s="276"/>
      <c r="J337" s="176"/>
      <c r="K337" s="176"/>
      <c r="L337" s="176"/>
      <c r="M337" s="176"/>
      <c r="N337" s="176"/>
      <c r="O337" s="176"/>
      <c r="P337" s="273"/>
      <c r="Q337" s="176"/>
      <c r="R337" s="176"/>
      <c r="S337" s="273"/>
      <c r="T337" s="273"/>
      <c r="U337" s="258"/>
      <c r="V337" s="258"/>
      <c r="W337" s="258"/>
      <c r="X337" s="258"/>
      <c r="Y337" s="258"/>
      <c r="Z337" s="258"/>
      <c r="AA337" s="258"/>
      <c r="AB337" s="176"/>
      <c r="AC337" s="273"/>
      <c r="AD337" s="176"/>
      <c r="AE337" s="258"/>
      <c r="AF337" s="176"/>
      <c r="AG337" s="176"/>
      <c r="AH337" s="176"/>
      <c r="AI337" s="176"/>
      <c r="AJ337" s="176"/>
      <c r="AK337" s="176"/>
      <c r="AL337" s="176"/>
      <c r="AM337" s="176"/>
      <c r="AN337" s="225"/>
      <c r="AO337" s="273"/>
      <c r="AP337" s="273"/>
      <c r="AQ337" s="273"/>
      <c r="AR337" s="176"/>
    </row>
    <row r="338">
      <c r="A338" s="176"/>
      <c r="B338" s="172" t="str">
        <f t="shared" si="6"/>
        <v/>
      </c>
      <c r="C338" s="176"/>
      <c r="D338" s="176"/>
      <c r="E338" s="176"/>
      <c r="F338" s="273"/>
      <c r="G338" s="176"/>
      <c r="H338" s="276"/>
      <c r="I338" s="276"/>
      <c r="J338" s="176"/>
      <c r="K338" s="176"/>
      <c r="L338" s="176"/>
      <c r="M338" s="176"/>
      <c r="N338" s="176"/>
      <c r="O338" s="176"/>
      <c r="P338" s="273"/>
      <c r="Q338" s="176"/>
      <c r="R338" s="176"/>
      <c r="S338" s="273"/>
      <c r="T338" s="273"/>
      <c r="U338" s="258"/>
      <c r="V338" s="258"/>
      <c r="W338" s="258"/>
      <c r="X338" s="258"/>
      <c r="Y338" s="258"/>
      <c r="Z338" s="258"/>
      <c r="AA338" s="258"/>
      <c r="AB338" s="176"/>
      <c r="AC338" s="273"/>
      <c r="AD338" s="176"/>
      <c r="AE338" s="258"/>
      <c r="AF338" s="176"/>
      <c r="AG338" s="176"/>
      <c r="AH338" s="176"/>
      <c r="AI338" s="176"/>
      <c r="AJ338" s="176"/>
      <c r="AK338" s="176"/>
      <c r="AL338" s="176"/>
      <c r="AM338" s="176"/>
      <c r="AN338" s="225"/>
      <c r="AO338" s="273"/>
      <c r="AP338" s="273"/>
      <c r="AQ338" s="273"/>
      <c r="AR338" s="176"/>
    </row>
    <row r="339">
      <c r="A339" s="176"/>
      <c r="B339" s="172" t="str">
        <f t="shared" si="6"/>
        <v/>
      </c>
      <c r="C339" s="176"/>
      <c r="D339" s="176"/>
      <c r="E339" s="176"/>
      <c r="F339" s="273"/>
      <c r="G339" s="176"/>
      <c r="H339" s="276"/>
      <c r="I339" s="276"/>
      <c r="J339" s="176"/>
      <c r="K339" s="176"/>
      <c r="L339" s="176"/>
      <c r="M339" s="176"/>
      <c r="N339" s="176"/>
      <c r="O339" s="176"/>
      <c r="P339" s="273"/>
      <c r="Q339" s="176"/>
      <c r="R339" s="176"/>
      <c r="S339" s="273"/>
      <c r="T339" s="273"/>
      <c r="U339" s="258"/>
      <c r="V339" s="258"/>
      <c r="W339" s="258"/>
      <c r="X339" s="258"/>
      <c r="Y339" s="258"/>
      <c r="Z339" s="258"/>
      <c r="AA339" s="258"/>
      <c r="AB339" s="176"/>
      <c r="AC339" s="273"/>
      <c r="AD339" s="176"/>
      <c r="AE339" s="258"/>
      <c r="AF339" s="176"/>
      <c r="AG339" s="176"/>
      <c r="AH339" s="176"/>
      <c r="AI339" s="176"/>
      <c r="AJ339" s="176"/>
      <c r="AK339" s="176"/>
      <c r="AL339" s="176"/>
      <c r="AM339" s="176"/>
      <c r="AN339" s="225"/>
      <c r="AO339" s="273"/>
      <c r="AP339" s="273"/>
      <c r="AQ339" s="273"/>
      <c r="AR339" s="176"/>
    </row>
    <row r="340">
      <c r="A340" s="176"/>
      <c r="B340" s="172" t="str">
        <f t="shared" si="6"/>
        <v/>
      </c>
      <c r="C340" s="176"/>
      <c r="D340" s="176"/>
      <c r="E340" s="176"/>
      <c r="F340" s="273"/>
      <c r="G340" s="176"/>
      <c r="H340" s="276"/>
      <c r="I340" s="276"/>
      <c r="J340" s="176"/>
      <c r="K340" s="176"/>
      <c r="L340" s="176"/>
      <c r="M340" s="176"/>
      <c r="N340" s="176"/>
      <c r="O340" s="176"/>
      <c r="P340" s="273"/>
      <c r="Q340" s="176"/>
      <c r="R340" s="176"/>
      <c r="S340" s="273"/>
      <c r="T340" s="273"/>
      <c r="U340" s="258"/>
      <c r="V340" s="258"/>
      <c r="W340" s="258"/>
      <c r="X340" s="258"/>
      <c r="Y340" s="258"/>
      <c r="Z340" s="258"/>
      <c r="AA340" s="258"/>
      <c r="AB340" s="176"/>
      <c r="AC340" s="273"/>
      <c r="AD340" s="176"/>
      <c r="AE340" s="258"/>
      <c r="AF340" s="176"/>
      <c r="AG340" s="176"/>
      <c r="AH340" s="176"/>
      <c r="AI340" s="176"/>
      <c r="AJ340" s="176"/>
      <c r="AK340" s="176"/>
      <c r="AL340" s="176"/>
      <c r="AM340" s="176"/>
      <c r="AN340" s="225"/>
      <c r="AO340" s="273"/>
      <c r="AP340" s="273"/>
      <c r="AQ340" s="273"/>
      <c r="AR340" s="176"/>
    </row>
    <row r="341">
      <c r="A341" s="176"/>
      <c r="B341" s="172" t="str">
        <f t="shared" si="6"/>
        <v/>
      </c>
      <c r="C341" s="176"/>
      <c r="D341" s="176"/>
      <c r="E341" s="176"/>
      <c r="F341" s="273"/>
      <c r="G341" s="176"/>
      <c r="H341" s="276"/>
      <c r="I341" s="276"/>
      <c r="J341" s="176"/>
      <c r="K341" s="176"/>
      <c r="L341" s="176"/>
      <c r="M341" s="176"/>
      <c r="N341" s="176"/>
      <c r="O341" s="176"/>
      <c r="P341" s="273"/>
      <c r="Q341" s="176"/>
      <c r="R341" s="176"/>
      <c r="S341" s="273"/>
      <c r="T341" s="273"/>
      <c r="U341" s="258"/>
      <c r="V341" s="258"/>
      <c r="W341" s="258"/>
      <c r="X341" s="258"/>
      <c r="Y341" s="258"/>
      <c r="Z341" s="258"/>
      <c r="AA341" s="258"/>
      <c r="AB341" s="176"/>
      <c r="AC341" s="273"/>
      <c r="AD341" s="176"/>
      <c r="AE341" s="258"/>
      <c r="AF341" s="176"/>
      <c r="AG341" s="176"/>
      <c r="AH341" s="176"/>
      <c r="AI341" s="176"/>
      <c r="AJ341" s="176"/>
      <c r="AK341" s="176"/>
      <c r="AL341" s="176"/>
      <c r="AM341" s="176"/>
      <c r="AN341" s="225"/>
      <c r="AO341" s="273"/>
      <c r="AP341" s="273"/>
      <c r="AQ341" s="273"/>
      <c r="AR341" s="176"/>
    </row>
    <row r="342">
      <c r="A342" s="176"/>
      <c r="B342" s="172" t="str">
        <f t="shared" si="6"/>
        <v/>
      </c>
      <c r="C342" s="176"/>
      <c r="D342" s="176"/>
      <c r="E342" s="176"/>
      <c r="F342" s="273"/>
      <c r="G342" s="176"/>
      <c r="H342" s="276"/>
      <c r="I342" s="276"/>
      <c r="J342" s="176"/>
      <c r="K342" s="176"/>
      <c r="L342" s="176"/>
      <c r="M342" s="176"/>
      <c r="N342" s="176"/>
      <c r="O342" s="176"/>
      <c r="P342" s="273"/>
      <c r="Q342" s="176"/>
      <c r="R342" s="176"/>
      <c r="S342" s="273"/>
      <c r="T342" s="273"/>
      <c r="U342" s="258"/>
      <c r="V342" s="258"/>
      <c r="W342" s="258"/>
      <c r="X342" s="258"/>
      <c r="Y342" s="258"/>
      <c r="Z342" s="258"/>
      <c r="AA342" s="258"/>
      <c r="AB342" s="176"/>
      <c r="AC342" s="273"/>
      <c r="AD342" s="176"/>
      <c r="AE342" s="258"/>
      <c r="AF342" s="176"/>
      <c r="AG342" s="176"/>
      <c r="AH342" s="176"/>
      <c r="AI342" s="176"/>
      <c r="AJ342" s="176"/>
      <c r="AK342" s="176"/>
      <c r="AL342" s="176"/>
      <c r="AM342" s="176"/>
      <c r="AN342" s="225"/>
      <c r="AO342" s="273"/>
      <c r="AP342" s="273"/>
      <c r="AQ342" s="273"/>
      <c r="AR342" s="176"/>
    </row>
    <row r="343">
      <c r="A343" s="176"/>
      <c r="B343" s="172" t="str">
        <f t="shared" si="6"/>
        <v/>
      </c>
      <c r="C343" s="176"/>
      <c r="D343" s="176"/>
      <c r="E343" s="176"/>
      <c r="F343" s="273"/>
      <c r="G343" s="176"/>
      <c r="H343" s="276"/>
      <c r="I343" s="276"/>
      <c r="J343" s="176"/>
      <c r="K343" s="176"/>
      <c r="L343" s="176"/>
      <c r="M343" s="176"/>
      <c r="N343" s="176"/>
      <c r="O343" s="176"/>
      <c r="P343" s="273"/>
      <c r="Q343" s="176"/>
      <c r="R343" s="176"/>
      <c r="S343" s="273"/>
      <c r="T343" s="273"/>
      <c r="U343" s="258"/>
      <c r="V343" s="258"/>
      <c r="W343" s="258"/>
      <c r="X343" s="258"/>
      <c r="Y343" s="258"/>
      <c r="Z343" s="258"/>
      <c r="AA343" s="258"/>
      <c r="AB343" s="176"/>
      <c r="AC343" s="273"/>
      <c r="AD343" s="176"/>
      <c r="AE343" s="258"/>
      <c r="AF343" s="176"/>
      <c r="AG343" s="176"/>
      <c r="AH343" s="176"/>
      <c r="AI343" s="176"/>
      <c r="AJ343" s="176"/>
      <c r="AK343" s="176"/>
      <c r="AL343" s="176"/>
      <c r="AM343" s="176"/>
      <c r="AN343" s="225"/>
      <c r="AO343" s="273"/>
      <c r="AP343" s="273"/>
      <c r="AQ343" s="273"/>
      <c r="AR343" s="176"/>
    </row>
    <row r="344">
      <c r="A344" s="176"/>
      <c r="B344" s="172" t="str">
        <f t="shared" si="6"/>
        <v/>
      </c>
      <c r="C344" s="176"/>
      <c r="D344" s="176"/>
      <c r="E344" s="176"/>
      <c r="F344" s="273"/>
      <c r="G344" s="176"/>
      <c r="H344" s="276"/>
      <c r="I344" s="276"/>
      <c r="J344" s="176"/>
      <c r="K344" s="176"/>
      <c r="L344" s="176"/>
      <c r="M344" s="176"/>
      <c r="N344" s="176"/>
      <c r="O344" s="176"/>
      <c r="P344" s="273"/>
      <c r="Q344" s="176"/>
      <c r="R344" s="176"/>
      <c r="S344" s="273"/>
      <c r="T344" s="273"/>
      <c r="U344" s="258"/>
      <c r="V344" s="258"/>
      <c r="W344" s="258"/>
      <c r="X344" s="258"/>
      <c r="Y344" s="258"/>
      <c r="Z344" s="258"/>
      <c r="AA344" s="258"/>
      <c r="AB344" s="176"/>
      <c r="AC344" s="273"/>
      <c r="AD344" s="176"/>
      <c r="AE344" s="258"/>
      <c r="AF344" s="176"/>
      <c r="AG344" s="176"/>
      <c r="AH344" s="176"/>
      <c r="AI344" s="176"/>
      <c r="AJ344" s="176"/>
      <c r="AK344" s="176"/>
      <c r="AL344" s="176"/>
      <c r="AM344" s="176"/>
      <c r="AN344" s="225"/>
      <c r="AO344" s="273"/>
      <c r="AP344" s="273"/>
      <c r="AQ344" s="273"/>
      <c r="AR344" s="176"/>
    </row>
    <row r="345">
      <c r="A345" s="176"/>
      <c r="B345" s="172" t="str">
        <f t="shared" si="6"/>
        <v/>
      </c>
      <c r="C345" s="176"/>
      <c r="D345" s="176"/>
      <c r="E345" s="176"/>
      <c r="F345" s="273"/>
      <c r="G345" s="176"/>
      <c r="H345" s="276"/>
      <c r="I345" s="276"/>
      <c r="J345" s="176"/>
      <c r="K345" s="176"/>
      <c r="L345" s="176"/>
      <c r="M345" s="176"/>
      <c r="N345" s="176"/>
      <c r="O345" s="176"/>
      <c r="P345" s="273"/>
      <c r="Q345" s="176"/>
      <c r="R345" s="176"/>
      <c r="S345" s="273"/>
      <c r="T345" s="273"/>
      <c r="U345" s="258"/>
      <c r="V345" s="258"/>
      <c r="W345" s="258"/>
      <c r="X345" s="258"/>
      <c r="Y345" s="258"/>
      <c r="Z345" s="258"/>
      <c r="AA345" s="258"/>
      <c r="AB345" s="176"/>
      <c r="AC345" s="273"/>
      <c r="AD345" s="176"/>
      <c r="AE345" s="258"/>
      <c r="AF345" s="176"/>
      <c r="AG345" s="176"/>
      <c r="AH345" s="176"/>
      <c r="AI345" s="176"/>
      <c r="AJ345" s="176"/>
      <c r="AK345" s="176"/>
      <c r="AL345" s="176"/>
      <c r="AM345" s="176"/>
      <c r="AN345" s="225"/>
      <c r="AO345" s="273"/>
      <c r="AP345" s="273"/>
      <c r="AQ345" s="273"/>
      <c r="AR345" s="176"/>
    </row>
    <row r="346">
      <c r="A346" s="176"/>
      <c r="B346" s="172" t="str">
        <f t="shared" si="6"/>
        <v/>
      </c>
      <c r="C346" s="176"/>
      <c r="D346" s="176"/>
      <c r="E346" s="176"/>
      <c r="F346" s="273"/>
      <c r="G346" s="176"/>
      <c r="H346" s="276"/>
      <c r="I346" s="276"/>
      <c r="J346" s="176"/>
      <c r="K346" s="176"/>
      <c r="L346" s="176"/>
      <c r="M346" s="176"/>
      <c r="N346" s="176"/>
      <c r="O346" s="176"/>
      <c r="P346" s="273"/>
      <c r="Q346" s="176"/>
      <c r="R346" s="176"/>
      <c r="S346" s="273"/>
      <c r="T346" s="273"/>
      <c r="U346" s="258"/>
      <c r="V346" s="258"/>
      <c r="W346" s="258"/>
      <c r="X346" s="258"/>
      <c r="Y346" s="258"/>
      <c r="Z346" s="258"/>
      <c r="AA346" s="258"/>
      <c r="AB346" s="176"/>
      <c r="AC346" s="273"/>
      <c r="AD346" s="176"/>
      <c r="AE346" s="258"/>
      <c r="AF346" s="176"/>
      <c r="AG346" s="176"/>
      <c r="AH346" s="176"/>
      <c r="AI346" s="176"/>
      <c r="AJ346" s="176"/>
      <c r="AK346" s="176"/>
      <c r="AL346" s="176"/>
      <c r="AM346" s="176"/>
      <c r="AN346" s="225"/>
      <c r="AO346" s="273"/>
      <c r="AP346" s="273"/>
      <c r="AQ346" s="273"/>
      <c r="AR346" s="176"/>
    </row>
    <row r="347">
      <c r="A347" s="176"/>
      <c r="B347" s="172" t="str">
        <f t="shared" si="6"/>
        <v/>
      </c>
      <c r="C347" s="176"/>
      <c r="D347" s="176"/>
      <c r="E347" s="176"/>
      <c r="F347" s="273"/>
      <c r="G347" s="176"/>
      <c r="H347" s="276"/>
      <c r="I347" s="276"/>
      <c r="J347" s="176"/>
      <c r="K347" s="176"/>
      <c r="L347" s="176"/>
      <c r="M347" s="176"/>
      <c r="N347" s="176"/>
      <c r="O347" s="176"/>
      <c r="P347" s="273"/>
      <c r="Q347" s="176"/>
      <c r="R347" s="176"/>
      <c r="S347" s="273"/>
      <c r="T347" s="273"/>
      <c r="U347" s="258"/>
      <c r="V347" s="258"/>
      <c r="W347" s="258"/>
      <c r="X347" s="258"/>
      <c r="Y347" s="258"/>
      <c r="Z347" s="258"/>
      <c r="AA347" s="258"/>
      <c r="AB347" s="176"/>
      <c r="AC347" s="273"/>
      <c r="AD347" s="176"/>
      <c r="AE347" s="258"/>
      <c r="AF347" s="176"/>
      <c r="AG347" s="176"/>
      <c r="AH347" s="176"/>
      <c r="AI347" s="176"/>
      <c r="AJ347" s="176"/>
      <c r="AK347" s="176"/>
      <c r="AL347" s="176"/>
      <c r="AM347" s="176"/>
      <c r="AN347" s="225"/>
      <c r="AO347" s="273"/>
      <c r="AP347" s="273"/>
      <c r="AQ347" s="273"/>
      <c r="AR347" s="176"/>
    </row>
    <row r="348">
      <c r="A348" s="176"/>
      <c r="B348" s="172" t="str">
        <f t="shared" si="6"/>
        <v/>
      </c>
      <c r="C348" s="176"/>
      <c r="D348" s="176"/>
      <c r="E348" s="176"/>
      <c r="F348" s="273"/>
      <c r="G348" s="176"/>
      <c r="H348" s="276"/>
      <c r="I348" s="276"/>
      <c r="J348" s="176"/>
      <c r="K348" s="176"/>
      <c r="L348" s="176"/>
      <c r="M348" s="176"/>
      <c r="N348" s="176"/>
      <c r="O348" s="176"/>
      <c r="P348" s="273"/>
      <c r="Q348" s="176"/>
      <c r="R348" s="176"/>
      <c r="S348" s="273"/>
      <c r="T348" s="273"/>
      <c r="U348" s="258"/>
      <c r="V348" s="258"/>
      <c r="W348" s="258"/>
      <c r="X348" s="258"/>
      <c r="Y348" s="258"/>
      <c r="Z348" s="258"/>
      <c r="AA348" s="258"/>
      <c r="AB348" s="176"/>
      <c r="AC348" s="273"/>
      <c r="AD348" s="176"/>
      <c r="AE348" s="258"/>
      <c r="AF348" s="176"/>
      <c r="AG348" s="176"/>
      <c r="AH348" s="176"/>
      <c r="AI348" s="176"/>
      <c r="AJ348" s="176"/>
      <c r="AK348" s="176"/>
      <c r="AL348" s="176"/>
      <c r="AM348" s="176"/>
      <c r="AN348" s="225"/>
      <c r="AO348" s="273"/>
      <c r="AP348" s="273"/>
      <c r="AQ348" s="273"/>
      <c r="AR348" s="176"/>
    </row>
    <row r="349">
      <c r="A349" s="176"/>
      <c r="B349" s="172" t="str">
        <f t="shared" si="6"/>
        <v/>
      </c>
      <c r="C349" s="176"/>
      <c r="D349" s="176"/>
      <c r="E349" s="176"/>
      <c r="F349" s="273"/>
      <c r="G349" s="176"/>
      <c r="H349" s="276"/>
      <c r="I349" s="276"/>
      <c r="J349" s="176"/>
      <c r="K349" s="176"/>
      <c r="L349" s="176"/>
      <c r="M349" s="176"/>
      <c r="N349" s="176"/>
      <c r="O349" s="176"/>
      <c r="P349" s="273"/>
      <c r="Q349" s="176"/>
      <c r="R349" s="176"/>
      <c r="S349" s="273"/>
      <c r="T349" s="273"/>
      <c r="U349" s="258"/>
      <c r="V349" s="258"/>
      <c r="W349" s="258"/>
      <c r="X349" s="258"/>
      <c r="Y349" s="258"/>
      <c r="Z349" s="258"/>
      <c r="AA349" s="258"/>
      <c r="AB349" s="176"/>
      <c r="AC349" s="273"/>
      <c r="AD349" s="176"/>
      <c r="AE349" s="258"/>
      <c r="AF349" s="176"/>
      <c r="AG349" s="176"/>
      <c r="AH349" s="176"/>
      <c r="AI349" s="176"/>
      <c r="AJ349" s="176"/>
      <c r="AK349" s="176"/>
      <c r="AL349" s="176"/>
      <c r="AM349" s="176"/>
      <c r="AN349" s="225"/>
      <c r="AO349" s="273"/>
      <c r="AP349" s="273"/>
      <c r="AQ349" s="273"/>
      <c r="AR349" s="176"/>
    </row>
    <row r="350">
      <c r="A350" s="176"/>
      <c r="B350" s="172" t="str">
        <f t="shared" si="6"/>
        <v/>
      </c>
      <c r="C350" s="176"/>
      <c r="D350" s="176"/>
      <c r="E350" s="176"/>
      <c r="F350" s="273"/>
      <c r="G350" s="176"/>
      <c r="H350" s="276"/>
      <c r="I350" s="276"/>
      <c r="J350" s="176"/>
      <c r="K350" s="176"/>
      <c r="L350" s="176"/>
      <c r="M350" s="176"/>
      <c r="N350" s="176"/>
      <c r="O350" s="176"/>
      <c r="P350" s="273"/>
      <c r="Q350" s="176"/>
      <c r="R350" s="176"/>
      <c r="S350" s="273"/>
      <c r="T350" s="273"/>
      <c r="U350" s="258"/>
      <c r="V350" s="258"/>
      <c r="W350" s="258"/>
      <c r="X350" s="258"/>
      <c r="Y350" s="258"/>
      <c r="Z350" s="258"/>
      <c r="AA350" s="258"/>
      <c r="AB350" s="176"/>
      <c r="AC350" s="273"/>
      <c r="AD350" s="176"/>
      <c r="AE350" s="258"/>
      <c r="AF350" s="176"/>
      <c r="AG350" s="176"/>
      <c r="AH350" s="176"/>
      <c r="AI350" s="176"/>
      <c r="AJ350" s="176"/>
      <c r="AK350" s="176"/>
      <c r="AL350" s="176"/>
      <c r="AM350" s="176"/>
      <c r="AN350" s="225"/>
      <c r="AO350" s="273"/>
      <c r="AP350" s="273"/>
      <c r="AQ350" s="273"/>
      <c r="AR350" s="176"/>
    </row>
    <row r="351">
      <c r="A351" s="176"/>
      <c r="B351" s="172" t="str">
        <f t="shared" si="6"/>
        <v/>
      </c>
      <c r="C351" s="176"/>
      <c r="D351" s="176"/>
      <c r="E351" s="176"/>
      <c r="F351" s="273"/>
      <c r="G351" s="176"/>
      <c r="H351" s="276"/>
      <c r="I351" s="276"/>
      <c r="J351" s="176"/>
      <c r="K351" s="176"/>
      <c r="L351" s="176"/>
      <c r="M351" s="176"/>
      <c r="N351" s="176"/>
      <c r="O351" s="176"/>
      <c r="P351" s="273"/>
      <c r="Q351" s="176"/>
      <c r="R351" s="176"/>
      <c r="S351" s="273"/>
      <c r="T351" s="273"/>
      <c r="U351" s="258"/>
      <c r="V351" s="258"/>
      <c r="W351" s="258"/>
      <c r="X351" s="258"/>
      <c r="Y351" s="258"/>
      <c r="Z351" s="258"/>
      <c r="AA351" s="258"/>
      <c r="AB351" s="176"/>
      <c r="AC351" s="273"/>
      <c r="AD351" s="176"/>
      <c r="AE351" s="258"/>
      <c r="AF351" s="176"/>
      <c r="AG351" s="176"/>
      <c r="AH351" s="176"/>
      <c r="AI351" s="176"/>
      <c r="AJ351" s="176"/>
      <c r="AK351" s="176"/>
      <c r="AL351" s="176"/>
      <c r="AM351" s="176"/>
      <c r="AN351" s="225"/>
      <c r="AO351" s="273"/>
      <c r="AP351" s="273"/>
      <c r="AQ351" s="273"/>
      <c r="AR351" s="176"/>
    </row>
    <row r="352">
      <c r="A352" s="176"/>
      <c r="B352" s="172" t="str">
        <f t="shared" si="6"/>
        <v/>
      </c>
      <c r="C352" s="176"/>
      <c r="D352" s="176"/>
      <c r="E352" s="176"/>
      <c r="F352" s="273"/>
      <c r="G352" s="176"/>
      <c r="H352" s="276"/>
      <c r="I352" s="276"/>
      <c r="J352" s="176"/>
      <c r="K352" s="176"/>
      <c r="L352" s="176"/>
      <c r="M352" s="176"/>
      <c r="N352" s="176"/>
      <c r="O352" s="176"/>
      <c r="P352" s="273"/>
      <c r="Q352" s="176"/>
      <c r="R352" s="176"/>
      <c r="S352" s="273"/>
      <c r="T352" s="273"/>
      <c r="U352" s="258"/>
      <c r="V352" s="258"/>
      <c r="W352" s="258"/>
      <c r="X352" s="258"/>
      <c r="Y352" s="258"/>
      <c r="Z352" s="258"/>
      <c r="AA352" s="258"/>
      <c r="AB352" s="176"/>
      <c r="AC352" s="273"/>
      <c r="AD352" s="176"/>
      <c r="AE352" s="258"/>
      <c r="AF352" s="176"/>
      <c r="AG352" s="176"/>
      <c r="AH352" s="176"/>
      <c r="AI352" s="176"/>
      <c r="AJ352" s="176"/>
      <c r="AK352" s="176"/>
      <c r="AL352" s="176"/>
      <c r="AM352" s="176"/>
      <c r="AN352" s="225"/>
      <c r="AO352" s="273"/>
      <c r="AP352" s="273"/>
      <c r="AQ352" s="273"/>
      <c r="AR352" s="176"/>
    </row>
    <row r="353">
      <c r="A353" s="176"/>
      <c r="B353" s="172" t="str">
        <f t="shared" si="6"/>
        <v/>
      </c>
      <c r="C353" s="176"/>
      <c r="D353" s="176"/>
      <c r="E353" s="176"/>
      <c r="F353" s="273"/>
      <c r="G353" s="176"/>
      <c r="H353" s="276"/>
      <c r="I353" s="276"/>
      <c r="J353" s="176"/>
      <c r="K353" s="176"/>
      <c r="L353" s="176"/>
      <c r="M353" s="176"/>
      <c r="N353" s="176"/>
      <c r="O353" s="176"/>
      <c r="P353" s="273"/>
      <c r="Q353" s="176"/>
      <c r="R353" s="176"/>
      <c r="S353" s="273"/>
      <c r="T353" s="273"/>
      <c r="U353" s="258"/>
      <c r="V353" s="258"/>
      <c r="W353" s="258"/>
      <c r="X353" s="258"/>
      <c r="Y353" s="258"/>
      <c r="Z353" s="258"/>
      <c r="AA353" s="258"/>
      <c r="AB353" s="176"/>
      <c r="AC353" s="273"/>
      <c r="AD353" s="176"/>
      <c r="AE353" s="258"/>
      <c r="AF353" s="176"/>
      <c r="AG353" s="176"/>
      <c r="AH353" s="176"/>
      <c r="AI353" s="176"/>
      <c r="AJ353" s="176"/>
      <c r="AK353" s="176"/>
      <c r="AL353" s="176"/>
      <c r="AM353" s="176"/>
      <c r="AN353" s="225"/>
      <c r="AO353" s="273"/>
      <c r="AP353" s="273"/>
      <c r="AQ353" s="273"/>
      <c r="AR353" s="176"/>
    </row>
    <row r="354">
      <c r="A354" s="176"/>
      <c r="B354" s="172" t="str">
        <f t="shared" si="6"/>
        <v/>
      </c>
      <c r="C354" s="176"/>
      <c r="D354" s="176"/>
      <c r="E354" s="176"/>
      <c r="F354" s="273"/>
      <c r="G354" s="176"/>
      <c r="H354" s="276"/>
      <c r="I354" s="276"/>
      <c r="J354" s="176"/>
      <c r="K354" s="176"/>
      <c r="L354" s="176"/>
      <c r="M354" s="176"/>
      <c r="N354" s="176"/>
      <c r="O354" s="176"/>
      <c r="P354" s="273"/>
      <c r="Q354" s="176"/>
      <c r="R354" s="176"/>
      <c r="S354" s="273"/>
      <c r="T354" s="273"/>
      <c r="U354" s="258"/>
      <c r="V354" s="258"/>
      <c r="W354" s="258"/>
      <c r="X354" s="258"/>
      <c r="Y354" s="258"/>
      <c r="Z354" s="258"/>
      <c r="AA354" s="258"/>
      <c r="AB354" s="176"/>
      <c r="AC354" s="273"/>
      <c r="AD354" s="176"/>
      <c r="AE354" s="258"/>
      <c r="AF354" s="176"/>
      <c r="AG354" s="176"/>
      <c r="AH354" s="176"/>
      <c r="AI354" s="176"/>
      <c r="AJ354" s="176"/>
      <c r="AK354" s="176"/>
      <c r="AL354" s="176"/>
      <c r="AM354" s="176"/>
      <c r="AN354" s="225"/>
      <c r="AO354" s="273"/>
      <c r="AP354" s="273"/>
      <c r="AQ354" s="273"/>
      <c r="AR354" s="176"/>
    </row>
    <row r="355">
      <c r="A355" s="176"/>
      <c r="B355" s="172" t="str">
        <f t="shared" si="6"/>
        <v/>
      </c>
      <c r="C355" s="176"/>
      <c r="D355" s="176"/>
      <c r="E355" s="176"/>
      <c r="F355" s="273"/>
      <c r="G355" s="176"/>
      <c r="H355" s="276"/>
      <c r="I355" s="276"/>
      <c r="J355" s="176"/>
      <c r="K355" s="176"/>
      <c r="L355" s="176"/>
      <c r="M355" s="176"/>
      <c r="N355" s="176"/>
      <c r="O355" s="176"/>
      <c r="P355" s="273"/>
      <c r="Q355" s="176"/>
      <c r="R355" s="176"/>
      <c r="S355" s="273"/>
      <c r="T355" s="273"/>
      <c r="U355" s="258"/>
      <c r="V355" s="258"/>
      <c r="W355" s="258"/>
      <c r="X355" s="258"/>
      <c r="Y355" s="258"/>
      <c r="Z355" s="258"/>
      <c r="AA355" s="258"/>
      <c r="AB355" s="176"/>
      <c r="AC355" s="273"/>
      <c r="AD355" s="176"/>
      <c r="AE355" s="258"/>
      <c r="AF355" s="176"/>
      <c r="AG355" s="176"/>
      <c r="AH355" s="176"/>
      <c r="AI355" s="176"/>
      <c r="AJ355" s="176"/>
      <c r="AK355" s="176"/>
      <c r="AL355" s="176"/>
      <c r="AM355" s="176"/>
      <c r="AN355" s="225"/>
      <c r="AO355" s="273"/>
      <c r="AP355" s="273"/>
      <c r="AQ355" s="273"/>
      <c r="AR355" s="176"/>
    </row>
    <row r="356">
      <c r="A356" s="176"/>
      <c r="B356" s="172" t="str">
        <f t="shared" si="6"/>
        <v/>
      </c>
      <c r="C356" s="176"/>
      <c r="D356" s="176"/>
      <c r="E356" s="176"/>
      <c r="F356" s="273"/>
      <c r="G356" s="176"/>
      <c r="H356" s="276"/>
      <c r="I356" s="276"/>
      <c r="J356" s="176"/>
      <c r="K356" s="176"/>
      <c r="L356" s="176"/>
      <c r="M356" s="176"/>
      <c r="N356" s="176"/>
      <c r="O356" s="176"/>
      <c r="P356" s="273"/>
      <c r="Q356" s="176"/>
      <c r="R356" s="176"/>
      <c r="S356" s="273"/>
      <c r="T356" s="273"/>
      <c r="U356" s="258"/>
      <c r="V356" s="258"/>
      <c r="W356" s="258"/>
      <c r="X356" s="258"/>
      <c r="Y356" s="258"/>
      <c r="Z356" s="258"/>
      <c r="AA356" s="258"/>
      <c r="AB356" s="176"/>
      <c r="AC356" s="273"/>
      <c r="AD356" s="176"/>
      <c r="AE356" s="258"/>
      <c r="AF356" s="176"/>
      <c r="AG356" s="176"/>
      <c r="AH356" s="176"/>
      <c r="AI356" s="176"/>
      <c r="AJ356" s="176"/>
      <c r="AK356" s="176"/>
      <c r="AL356" s="176"/>
      <c r="AM356" s="176"/>
      <c r="AN356" s="225"/>
      <c r="AO356" s="273"/>
      <c r="AP356" s="273"/>
      <c r="AQ356" s="273"/>
      <c r="AR356" s="176"/>
    </row>
    <row r="357">
      <c r="A357" s="176"/>
      <c r="B357" s="172" t="str">
        <f t="shared" si="6"/>
        <v/>
      </c>
      <c r="C357" s="176"/>
      <c r="D357" s="176"/>
      <c r="E357" s="176"/>
      <c r="F357" s="273"/>
      <c r="G357" s="176"/>
      <c r="H357" s="276"/>
      <c r="I357" s="276"/>
      <c r="J357" s="176"/>
      <c r="K357" s="176"/>
      <c r="L357" s="176"/>
      <c r="M357" s="176"/>
      <c r="N357" s="176"/>
      <c r="O357" s="176"/>
      <c r="P357" s="273"/>
      <c r="Q357" s="176"/>
      <c r="R357" s="176"/>
      <c r="S357" s="273"/>
      <c r="T357" s="273"/>
      <c r="U357" s="258"/>
      <c r="V357" s="258"/>
      <c r="W357" s="258"/>
      <c r="X357" s="258"/>
      <c r="Y357" s="258"/>
      <c r="Z357" s="258"/>
      <c r="AA357" s="258"/>
      <c r="AB357" s="176"/>
      <c r="AC357" s="273"/>
      <c r="AD357" s="176"/>
      <c r="AE357" s="258"/>
      <c r="AF357" s="176"/>
      <c r="AG357" s="176"/>
      <c r="AH357" s="176"/>
      <c r="AI357" s="176"/>
      <c r="AJ357" s="176"/>
      <c r="AK357" s="176"/>
      <c r="AL357" s="176"/>
      <c r="AM357" s="176"/>
      <c r="AN357" s="225"/>
      <c r="AO357" s="273"/>
      <c r="AP357" s="273"/>
      <c r="AQ357" s="273"/>
      <c r="AR357" s="176"/>
    </row>
    <row r="358">
      <c r="A358" s="176"/>
      <c r="B358" s="172" t="str">
        <f t="shared" si="6"/>
        <v/>
      </c>
      <c r="C358" s="176"/>
      <c r="D358" s="176"/>
      <c r="E358" s="176"/>
      <c r="F358" s="273"/>
      <c r="G358" s="176"/>
      <c r="H358" s="276"/>
      <c r="I358" s="276"/>
      <c r="J358" s="176"/>
      <c r="K358" s="176"/>
      <c r="L358" s="176"/>
      <c r="M358" s="176"/>
      <c r="N358" s="176"/>
      <c r="O358" s="176"/>
      <c r="P358" s="273"/>
      <c r="Q358" s="176"/>
      <c r="R358" s="176"/>
      <c r="S358" s="273"/>
      <c r="T358" s="273"/>
      <c r="U358" s="258"/>
      <c r="V358" s="258"/>
      <c r="W358" s="258"/>
      <c r="X358" s="258"/>
      <c r="Y358" s="258"/>
      <c r="Z358" s="258"/>
      <c r="AA358" s="258"/>
      <c r="AB358" s="176"/>
      <c r="AC358" s="273"/>
      <c r="AD358" s="176"/>
      <c r="AE358" s="258"/>
      <c r="AF358" s="176"/>
      <c r="AG358" s="176"/>
      <c r="AH358" s="176"/>
      <c r="AI358" s="176"/>
      <c r="AJ358" s="176"/>
      <c r="AK358" s="176"/>
      <c r="AL358" s="176"/>
      <c r="AM358" s="176"/>
      <c r="AN358" s="225"/>
      <c r="AO358" s="273"/>
      <c r="AP358" s="273"/>
      <c r="AQ358" s="273"/>
      <c r="AR358" s="176"/>
    </row>
    <row r="359">
      <c r="A359" s="176"/>
      <c r="B359" s="172" t="str">
        <f t="shared" si="6"/>
        <v/>
      </c>
      <c r="C359" s="176"/>
      <c r="D359" s="176"/>
      <c r="E359" s="176"/>
      <c r="F359" s="273"/>
      <c r="G359" s="176"/>
      <c r="H359" s="276"/>
      <c r="I359" s="276"/>
      <c r="J359" s="176"/>
      <c r="K359" s="176"/>
      <c r="L359" s="176"/>
      <c r="M359" s="176"/>
      <c r="N359" s="176"/>
      <c r="O359" s="176"/>
      <c r="P359" s="273"/>
      <c r="Q359" s="176"/>
      <c r="R359" s="176"/>
      <c r="S359" s="273"/>
      <c r="T359" s="273"/>
      <c r="U359" s="258"/>
      <c r="V359" s="258"/>
      <c r="W359" s="258"/>
      <c r="X359" s="258"/>
      <c r="Y359" s="258"/>
      <c r="Z359" s="258"/>
      <c r="AA359" s="258"/>
      <c r="AB359" s="176"/>
      <c r="AC359" s="273"/>
      <c r="AD359" s="176"/>
      <c r="AE359" s="258"/>
      <c r="AF359" s="176"/>
      <c r="AG359" s="176"/>
      <c r="AH359" s="176"/>
      <c r="AI359" s="176"/>
      <c r="AJ359" s="176"/>
      <c r="AK359" s="176"/>
      <c r="AL359" s="176"/>
      <c r="AM359" s="176"/>
      <c r="AN359" s="225"/>
      <c r="AO359" s="273"/>
      <c r="AP359" s="273"/>
      <c r="AQ359" s="273"/>
      <c r="AR359" s="176"/>
    </row>
    <row r="360">
      <c r="A360" s="176"/>
      <c r="B360" s="172" t="str">
        <f t="shared" si="6"/>
        <v/>
      </c>
      <c r="C360" s="176"/>
      <c r="D360" s="176"/>
      <c r="E360" s="176"/>
      <c r="F360" s="273"/>
      <c r="G360" s="176"/>
      <c r="H360" s="276"/>
      <c r="I360" s="276"/>
      <c r="J360" s="176"/>
      <c r="K360" s="176"/>
      <c r="L360" s="176"/>
      <c r="M360" s="176"/>
      <c r="N360" s="176"/>
      <c r="O360" s="176"/>
      <c r="P360" s="273"/>
      <c r="Q360" s="176"/>
      <c r="R360" s="176"/>
      <c r="S360" s="273"/>
      <c r="T360" s="273"/>
      <c r="U360" s="258"/>
      <c r="V360" s="258"/>
      <c r="W360" s="258"/>
      <c r="X360" s="258"/>
      <c r="Y360" s="258"/>
      <c r="Z360" s="258"/>
      <c r="AA360" s="258"/>
      <c r="AB360" s="176"/>
      <c r="AC360" s="273"/>
      <c r="AD360" s="176"/>
      <c r="AE360" s="258"/>
      <c r="AF360" s="176"/>
      <c r="AG360" s="176"/>
      <c r="AH360" s="176"/>
      <c r="AI360" s="176"/>
      <c r="AJ360" s="176"/>
      <c r="AK360" s="176"/>
      <c r="AL360" s="176"/>
      <c r="AM360" s="176"/>
      <c r="AN360" s="225"/>
      <c r="AO360" s="273"/>
      <c r="AP360" s="273"/>
      <c r="AQ360" s="273"/>
      <c r="AR360" s="176"/>
    </row>
    <row r="361">
      <c r="A361" s="176"/>
      <c r="B361" s="172" t="str">
        <f t="shared" si="6"/>
        <v/>
      </c>
      <c r="C361" s="176"/>
      <c r="D361" s="176"/>
      <c r="E361" s="176"/>
      <c r="F361" s="273"/>
      <c r="G361" s="176"/>
      <c r="H361" s="276"/>
      <c r="I361" s="276"/>
      <c r="J361" s="176"/>
      <c r="K361" s="176"/>
      <c r="L361" s="176"/>
      <c r="M361" s="176"/>
      <c r="N361" s="176"/>
      <c r="O361" s="176"/>
      <c r="P361" s="273"/>
      <c r="Q361" s="176"/>
      <c r="R361" s="176"/>
      <c r="S361" s="273"/>
      <c r="T361" s="273"/>
      <c r="U361" s="258"/>
      <c r="V361" s="258"/>
      <c r="W361" s="258"/>
      <c r="X361" s="258"/>
      <c r="Y361" s="258"/>
      <c r="Z361" s="258"/>
      <c r="AA361" s="258"/>
      <c r="AB361" s="176"/>
      <c r="AC361" s="273"/>
      <c r="AD361" s="176"/>
      <c r="AE361" s="258"/>
      <c r="AF361" s="176"/>
      <c r="AG361" s="176"/>
      <c r="AH361" s="176"/>
      <c r="AI361" s="176"/>
      <c r="AJ361" s="176"/>
      <c r="AK361" s="176"/>
      <c r="AL361" s="176"/>
      <c r="AM361" s="176"/>
      <c r="AN361" s="225"/>
      <c r="AO361" s="273"/>
      <c r="AP361" s="273"/>
      <c r="AQ361" s="273"/>
      <c r="AR361" s="176"/>
    </row>
    <row r="362">
      <c r="A362" s="176"/>
      <c r="B362" s="172" t="str">
        <f t="shared" si="6"/>
        <v/>
      </c>
      <c r="C362" s="176"/>
      <c r="D362" s="176"/>
      <c r="E362" s="176"/>
      <c r="F362" s="273"/>
      <c r="G362" s="176"/>
      <c r="H362" s="276"/>
      <c r="I362" s="276"/>
      <c r="J362" s="176"/>
      <c r="K362" s="176"/>
      <c r="L362" s="176"/>
      <c r="M362" s="176"/>
      <c r="N362" s="176"/>
      <c r="O362" s="176"/>
      <c r="P362" s="273"/>
      <c r="Q362" s="176"/>
      <c r="R362" s="176"/>
      <c r="S362" s="273"/>
      <c r="T362" s="273"/>
      <c r="U362" s="258"/>
      <c r="V362" s="258"/>
      <c r="W362" s="258"/>
      <c r="X362" s="258"/>
      <c r="Y362" s="258"/>
      <c r="Z362" s="258"/>
      <c r="AA362" s="258"/>
      <c r="AB362" s="176"/>
      <c r="AC362" s="273"/>
      <c r="AD362" s="176"/>
      <c r="AE362" s="258"/>
      <c r="AF362" s="176"/>
      <c r="AG362" s="176"/>
      <c r="AH362" s="176"/>
      <c r="AI362" s="176"/>
      <c r="AJ362" s="176"/>
      <c r="AK362" s="176"/>
      <c r="AL362" s="176"/>
      <c r="AM362" s="176"/>
      <c r="AN362" s="225"/>
      <c r="AO362" s="273"/>
      <c r="AP362" s="273"/>
      <c r="AQ362" s="273"/>
      <c r="AR362" s="176"/>
    </row>
    <row r="363">
      <c r="A363" s="176"/>
      <c r="B363" s="172" t="str">
        <f t="shared" si="6"/>
        <v/>
      </c>
      <c r="C363" s="176"/>
      <c r="D363" s="176"/>
      <c r="E363" s="176"/>
      <c r="F363" s="273"/>
      <c r="G363" s="176"/>
      <c r="H363" s="276"/>
      <c r="I363" s="276"/>
      <c r="J363" s="176"/>
      <c r="K363" s="176"/>
      <c r="L363" s="176"/>
      <c r="M363" s="176"/>
      <c r="N363" s="176"/>
      <c r="O363" s="176"/>
      <c r="P363" s="273"/>
      <c r="Q363" s="176"/>
      <c r="R363" s="176"/>
      <c r="S363" s="273"/>
      <c r="T363" s="273"/>
      <c r="U363" s="258"/>
      <c r="V363" s="258"/>
      <c r="W363" s="258"/>
      <c r="X363" s="258"/>
      <c r="Y363" s="258"/>
      <c r="Z363" s="258"/>
      <c r="AA363" s="258"/>
      <c r="AB363" s="176"/>
      <c r="AC363" s="273"/>
      <c r="AD363" s="176"/>
      <c r="AE363" s="258"/>
      <c r="AF363" s="176"/>
      <c r="AG363" s="176"/>
      <c r="AH363" s="176"/>
      <c r="AI363" s="176"/>
      <c r="AJ363" s="176"/>
      <c r="AK363" s="176"/>
      <c r="AL363" s="176"/>
      <c r="AM363" s="176"/>
      <c r="AN363" s="225"/>
      <c r="AO363" s="273"/>
      <c r="AP363" s="273"/>
      <c r="AQ363" s="273"/>
      <c r="AR363" s="176"/>
    </row>
    <row r="364">
      <c r="A364" s="176"/>
      <c r="B364" s="172" t="str">
        <f t="shared" si="6"/>
        <v/>
      </c>
      <c r="C364" s="176"/>
      <c r="D364" s="176"/>
      <c r="E364" s="176"/>
      <c r="F364" s="273"/>
      <c r="G364" s="176"/>
      <c r="H364" s="276"/>
      <c r="I364" s="276"/>
      <c r="J364" s="176"/>
      <c r="K364" s="176"/>
      <c r="L364" s="176"/>
      <c r="M364" s="176"/>
      <c r="N364" s="176"/>
      <c r="O364" s="176"/>
      <c r="P364" s="273"/>
      <c r="Q364" s="176"/>
      <c r="R364" s="176"/>
      <c r="S364" s="273"/>
      <c r="T364" s="273"/>
      <c r="U364" s="258"/>
      <c r="V364" s="258"/>
      <c r="W364" s="258"/>
      <c r="X364" s="258"/>
      <c r="Y364" s="258"/>
      <c r="Z364" s="258"/>
      <c r="AA364" s="258"/>
      <c r="AB364" s="176"/>
      <c r="AC364" s="273"/>
      <c r="AD364" s="176"/>
      <c r="AE364" s="258"/>
      <c r="AF364" s="176"/>
      <c r="AG364" s="176"/>
      <c r="AH364" s="176"/>
      <c r="AI364" s="176"/>
      <c r="AJ364" s="176"/>
      <c r="AK364" s="176"/>
      <c r="AL364" s="176"/>
      <c r="AM364" s="176"/>
      <c r="AN364" s="225"/>
      <c r="AO364" s="273"/>
      <c r="AP364" s="273"/>
      <c r="AQ364" s="273"/>
      <c r="AR364" s="176"/>
    </row>
    <row r="365">
      <c r="A365" s="176"/>
      <c r="B365" s="172" t="str">
        <f t="shared" si="6"/>
        <v/>
      </c>
      <c r="C365" s="176"/>
      <c r="D365" s="176"/>
      <c r="E365" s="176"/>
      <c r="F365" s="273"/>
      <c r="G365" s="176"/>
      <c r="H365" s="276"/>
      <c r="I365" s="276"/>
      <c r="J365" s="176"/>
      <c r="K365" s="176"/>
      <c r="L365" s="176"/>
      <c r="M365" s="176"/>
      <c r="N365" s="176"/>
      <c r="O365" s="176"/>
      <c r="P365" s="273"/>
      <c r="Q365" s="176"/>
      <c r="R365" s="176"/>
      <c r="S365" s="273"/>
      <c r="T365" s="273"/>
      <c r="U365" s="258"/>
      <c r="V365" s="258"/>
      <c r="W365" s="258"/>
      <c r="X365" s="258"/>
      <c r="Y365" s="258"/>
      <c r="Z365" s="258"/>
      <c r="AA365" s="258"/>
      <c r="AB365" s="176"/>
      <c r="AC365" s="273"/>
      <c r="AD365" s="176"/>
      <c r="AE365" s="258"/>
      <c r="AF365" s="176"/>
      <c r="AG365" s="176"/>
      <c r="AH365" s="176"/>
      <c r="AI365" s="176"/>
      <c r="AJ365" s="176"/>
      <c r="AK365" s="176"/>
      <c r="AL365" s="176"/>
      <c r="AM365" s="176"/>
      <c r="AN365" s="225"/>
      <c r="AO365" s="273"/>
      <c r="AP365" s="273"/>
      <c r="AQ365" s="273"/>
      <c r="AR365" s="176"/>
    </row>
    <row r="366">
      <c r="A366" s="176"/>
      <c r="B366" s="172" t="str">
        <f t="shared" si="6"/>
        <v/>
      </c>
      <c r="C366" s="176"/>
      <c r="D366" s="176"/>
      <c r="E366" s="176"/>
      <c r="F366" s="273"/>
      <c r="G366" s="176"/>
      <c r="H366" s="276"/>
      <c r="I366" s="276"/>
      <c r="J366" s="176"/>
      <c r="K366" s="176"/>
      <c r="L366" s="176"/>
      <c r="M366" s="176"/>
      <c r="N366" s="176"/>
      <c r="O366" s="176"/>
      <c r="P366" s="273"/>
      <c r="Q366" s="176"/>
      <c r="R366" s="176"/>
      <c r="S366" s="273"/>
      <c r="T366" s="273"/>
      <c r="U366" s="258"/>
      <c r="V366" s="258"/>
      <c r="W366" s="258"/>
      <c r="X366" s="258"/>
      <c r="Y366" s="258"/>
      <c r="Z366" s="258"/>
      <c r="AA366" s="258"/>
      <c r="AB366" s="176"/>
      <c r="AC366" s="273"/>
      <c r="AD366" s="176"/>
      <c r="AE366" s="258"/>
      <c r="AF366" s="176"/>
      <c r="AG366" s="176"/>
      <c r="AH366" s="176"/>
      <c r="AI366" s="176"/>
      <c r="AJ366" s="176"/>
      <c r="AK366" s="176"/>
      <c r="AL366" s="176"/>
      <c r="AM366" s="176"/>
      <c r="AN366" s="225"/>
      <c r="AO366" s="273"/>
      <c r="AP366" s="273"/>
      <c r="AQ366" s="273"/>
      <c r="AR366" s="176"/>
    </row>
    <row r="367">
      <c r="A367" s="176"/>
      <c r="B367" s="172" t="str">
        <f t="shared" si="6"/>
        <v/>
      </c>
      <c r="C367" s="176"/>
      <c r="D367" s="176"/>
      <c r="E367" s="176"/>
      <c r="F367" s="273"/>
      <c r="G367" s="176"/>
      <c r="H367" s="276"/>
      <c r="I367" s="276"/>
      <c r="J367" s="176"/>
      <c r="K367" s="176"/>
      <c r="L367" s="176"/>
      <c r="M367" s="176"/>
      <c r="N367" s="176"/>
      <c r="O367" s="176"/>
      <c r="P367" s="273"/>
      <c r="Q367" s="176"/>
      <c r="R367" s="176"/>
      <c r="S367" s="273"/>
      <c r="T367" s="273"/>
      <c r="U367" s="258"/>
      <c r="V367" s="258"/>
      <c r="W367" s="258"/>
      <c r="X367" s="258"/>
      <c r="Y367" s="258"/>
      <c r="Z367" s="258"/>
      <c r="AA367" s="258"/>
      <c r="AB367" s="176"/>
      <c r="AC367" s="273"/>
      <c r="AD367" s="176"/>
      <c r="AE367" s="258"/>
      <c r="AF367" s="176"/>
      <c r="AG367" s="176"/>
      <c r="AH367" s="176"/>
      <c r="AI367" s="176"/>
      <c r="AJ367" s="176"/>
      <c r="AK367" s="176"/>
      <c r="AL367" s="176"/>
      <c r="AM367" s="176"/>
      <c r="AN367" s="225"/>
      <c r="AO367" s="273"/>
      <c r="AP367" s="273"/>
      <c r="AQ367" s="273"/>
      <c r="AR367" s="176"/>
    </row>
    <row r="368">
      <c r="A368" s="176"/>
      <c r="B368" s="172" t="str">
        <f t="shared" si="6"/>
        <v/>
      </c>
      <c r="C368" s="176"/>
      <c r="D368" s="176"/>
      <c r="E368" s="176"/>
      <c r="F368" s="273"/>
      <c r="G368" s="176"/>
      <c r="H368" s="276"/>
      <c r="I368" s="276"/>
      <c r="J368" s="176"/>
      <c r="K368" s="176"/>
      <c r="L368" s="176"/>
      <c r="M368" s="176"/>
      <c r="N368" s="176"/>
      <c r="O368" s="176"/>
      <c r="P368" s="273"/>
      <c r="Q368" s="176"/>
      <c r="R368" s="176"/>
      <c r="S368" s="273"/>
      <c r="T368" s="273"/>
      <c r="U368" s="258"/>
      <c r="V368" s="258"/>
      <c r="W368" s="258"/>
      <c r="X368" s="258"/>
      <c r="Y368" s="258"/>
      <c r="Z368" s="258"/>
      <c r="AA368" s="258"/>
      <c r="AB368" s="176"/>
      <c r="AC368" s="273"/>
      <c r="AD368" s="176"/>
      <c r="AE368" s="258"/>
      <c r="AF368" s="176"/>
      <c r="AG368" s="176"/>
      <c r="AH368" s="176"/>
      <c r="AI368" s="176"/>
      <c r="AJ368" s="176"/>
      <c r="AK368" s="176"/>
      <c r="AL368" s="176"/>
      <c r="AM368" s="176"/>
      <c r="AN368" s="225"/>
      <c r="AO368" s="273"/>
      <c r="AP368" s="273"/>
      <c r="AQ368" s="273"/>
      <c r="AR368" s="176"/>
    </row>
    <row r="369">
      <c r="A369" s="176"/>
      <c r="B369" s="172" t="str">
        <f t="shared" si="6"/>
        <v/>
      </c>
      <c r="C369" s="176"/>
      <c r="D369" s="176"/>
      <c r="E369" s="176"/>
      <c r="F369" s="273"/>
      <c r="G369" s="176"/>
      <c r="H369" s="276"/>
      <c r="I369" s="276"/>
      <c r="J369" s="176"/>
      <c r="K369" s="176"/>
      <c r="L369" s="176"/>
      <c r="M369" s="176"/>
      <c r="N369" s="176"/>
      <c r="O369" s="176"/>
      <c r="P369" s="273"/>
      <c r="Q369" s="176"/>
      <c r="R369" s="176"/>
      <c r="S369" s="273"/>
      <c r="T369" s="273"/>
      <c r="U369" s="258"/>
      <c r="V369" s="258"/>
      <c r="W369" s="258"/>
      <c r="X369" s="258"/>
      <c r="Y369" s="258"/>
      <c r="Z369" s="258"/>
      <c r="AA369" s="258"/>
      <c r="AB369" s="176"/>
      <c r="AC369" s="273"/>
      <c r="AD369" s="176"/>
      <c r="AE369" s="258"/>
      <c r="AF369" s="176"/>
      <c r="AG369" s="176"/>
      <c r="AH369" s="176"/>
      <c r="AI369" s="176"/>
      <c r="AJ369" s="176"/>
      <c r="AK369" s="176"/>
      <c r="AL369" s="176"/>
      <c r="AM369" s="176"/>
      <c r="AN369" s="225"/>
      <c r="AO369" s="273"/>
      <c r="AP369" s="273"/>
      <c r="AQ369" s="273"/>
      <c r="AR369" s="176"/>
    </row>
    <row r="370">
      <c r="A370" s="176"/>
      <c r="B370" s="172" t="str">
        <f t="shared" si="6"/>
        <v/>
      </c>
      <c r="C370" s="176"/>
      <c r="D370" s="176"/>
      <c r="E370" s="176"/>
      <c r="F370" s="273"/>
      <c r="G370" s="176"/>
      <c r="H370" s="276"/>
      <c r="I370" s="276"/>
      <c r="J370" s="176"/>
      <c r="K370" s="176"/>
      <c r="L370" s="176"/>
      <c r="M370" s="176"/>
      <c r="N370" s="176"/>
      <c r="O370" s="176"/>
      <c r="P370" s="273"/>
      <c r="Q370" s="176"/>
      <c r="R370" s="176"/>
      <c r="S370" s="273"/>
      <c r="T370" s="273"/>
      <c r="U370" s="258"/>
      <c r="V370" s="258"/>
      <c r="W370" s="258"/>
      <c r="X370" s="258"/>
      <c r="Y370" s="258"/>
      <c r="Z370" s="258"/>
      <c r="AA370" s="258"/>
      <c r="AB370" s="176"/>
      <c r="AC370" s="273"/>
      <c r="AD370" s="176"/>
      <c r="AE370" s="258"/>
      <c r="AF370" s="176"/>
      <c r="AG370" s="176"/>
      <c r="AH370" s="176"/>
      <c r="AI370" s="176"/>
      <c r="AJ370" s="176"/>
      <c r="AK370" s="176"/>
      <c r="AL370" s="176"/>
      <c r="AM370" s="176"/>
      <c r="AN370" s="225"/>
      <c r="AO370" s="273"/>
      <c r="AP370" s="273"/>
      <c r="AQ370" s="273"/>
      <c r="AR370" s="176"/>
    </row>
    <row r="371">
      <c r="A371" s="176"/>
      <c r="B371" s="172" t="str">
        <f t="shared" si="6"/>
        <v/>
      </c>
      <c r="C371" s="176"/>
      <c r="D371" s="176"/>
      <c r="E371" s="176"/>
      <c r="F371" s="273"/>
      <c r="G371" s="176"/>
      <c r="H371" s="276"/>
      <c r="I371" s="276"/>
      <c r="J371" s="176"/>
      <c r="K371" s="176"/>
      <c r="L371" s="176"/>
      <c r="M371" s="176"/>
      <c r="N371" s="176"/>
      <c r="O371" s="176"/>
      <c r="P371" s="273"/>
      <c r="Q371" s="176"/>
      <c r="R371" s="176"/>
      <c r="S371" s="273"/>
      <c r="T371" s="273"/>
      <c r="U371" s="258"/>
      <c r="V371" s="258"/>
      <c r="W371" s="258"/>
      <c r="X371" s="258"/>
      <c r="Y371" s="258"/>
      <c r="Z371" s="258"/>
      <c r="AA371" s="258"/>
      <c r="AB371" s="176"/>
      <c r="AC371" s="273"/>
      <c r="AD371" s="176"/>
      <c r="AE371" s="258"/>
      <c r="AF371" s="176"/>
      <c r="AG371" s="176"/>
      <c r="AH371" s="176"/>
      <c r="AI371" s="176"/>
      <c r="AJ371" s="176"/>
      <c r="AK371" s="176"/>
      <c r="AL371" s="176"/>
      <c r="AM371" s="176"/>
      <c r="AN371" s="225"/>
      <c r="AO371" s="273"/>
      <c r="AP371" s="273"/>
      <c r="AQ371" s="273"/>
      <c r="AR371" s="176"/>
    </row>
    <row r="372">
      <c r="A372" s="176"/>
      <c r="B372" s="172" t="str">
        <f t="shared" si="6"/>
        <v/>
      </c>
      <c r="C372" s="176"/>
      <c r="D372" s="176"/>
      <c r="E372" s="176"/>
      <c r="F372" s="273"/>
      <c r="G372" s="176"/>
      <c r="H372" s="276"/>
      <c r="I372" s="276"/>
      <c r="J372" s="176"/>
      <c r="K372" s="176"/>
      <c r="L372" s="176"/>
      <c r="M372" s="176"/>
      <c r="N372" s="176"/>
      <c r="O372" s="176"/>
      <c r="P372" s="273"/>
      <c r="Q372" s="176"/>
      <c r="R372" s="176"/>
      <c r="S372" s="273"/>
      <c r="T372" s="273"/>
      <c r="U372" s="258"/>
      <c r="V372" s="258"/>
      <c r="W372" s="258"/>
      <c r="X372" s="258"/>
      <c r="Y372" s="258"/>
      <c r="Z372" s="258"/>
      <c r="AA372" s="258"/>
      <c r="AB372" s="176"/>
      <c r="AC372" s="273"/>
      <c r="AD372" s="176"/>
      <c r="AE372" s="258"/>
      <c r="AF372" s="176"/>
      <c r="AG372" s="176"/>
      <c r="AH372" s="176"/>
      <c r="AI372" s="176"/>
      <c r="AJ372" s="176"/>
      <c r="AK372" s="176"/>
      <c r="AL372" s="176"/>
      <c r="AM372" s="176"/>
      <c r="AN372" s="225"/>
      <c r="AO372" s="273"/>
      <c r="AP372" s="273"/>
      <c r="AQ372" s="273"/>
      <c r="AR372" s="176"/>
    </row>
    <row r="373">
      <c r="A373" s="176"/>
      <c r="B373" s="172" t="str">
        <f t="shared" si="6"/>
        <v/>
      </c>
      <c r="C373" s="176"/>
      <c r="D373" s="176"/>
      <c r="E373" s="176"/>
      <c r="F373" s="273"/>
      <c r="G373" s="176"/>
      <c r="H373" s="276"/>
      <c r="I373" s="276"/>
      <c r="J373" s="176"/>
      <c r="K373" s="176"/>
      <c r="L373" s="176"/>
      <c r="M373" s="176"/>
      <c r="N373" s="176"/>
      <c r="O373" s="176"/>
      <c r="P373" s="273"/>
      <c r="Q373" s="176"/>
      <c r="R373" s="176"/>
      <c r="S373" s="273"/>
      <c r="T373" s="273"/>
      <c r="U373" s="258"/>
      <c r="V373" s="258"/>
      <c r="W373" s="258"/>
      <c r="X373" s="258"/>
      <c r="Y373" s="258"/>
      <c r="Z373" s="258"/>
      <c r="AA373" s="258"/>
      <c r="AB373" s="176"/>
      <c r="AC373" s="273"/>
      <c r="AD373" s="176"/>
      <c r="AE373" s="258"/>
      <c r="AF373" s="176"/>
      <c r="AG373" s="176"/>
      <c r="AH373" s="176"/>
      <c r="AI373" s="176"/>
      <c r="AJ373" s="176"/>
      <c r="AK373" s="176"/>
      <c r="AL373" s="176"/>
      <c r="AM373" s="176"/>
      <c r="AN373" s="225"/>
      <c r="AO373" s="273"/>
      <c r="AP373" s="273"/>
      <c r="AQ373" s="273"/>
      <c r="AR373" s="176"/>
    </row>
    <row r="374">
      <c r="A374" s="176"/>
      <c r="B374" s="172" t="str">
        <f t="shared" si="6"/>
        <v/>
      </c>
      <c r="C374" s="176"/>
      <c r="D374" s="176"/>
      <c r="E374" s="176"/>
      <c r="F374" s="273"/>
      <c r="G374" s="176"/>
      <c r="H374" s="276"/>
      <c r="I374" s="276"/>
      <c r="J374" s="176"/>
      <c r="K374" s="176"/>
      <c r="L374" s="176"/>
      <c r="M374" s="176"/>
      <c r="N374" s="176"/>
      <c r="O374" s="176"/>
      <c r="P374" s="273"/>
      <c r="Q374" s="176"/>
      <c r="R374" s="176"/>
      <c r="S374" s="273"/>
      <c r="T374" s="273"/>
      <c r="U374" s="258"/>
      <c r="V374" s="258"/>
      <c r="W374" s="258"/>
      <c r="X374" s="258"/>
      <c r="Y374" s="258"/>
      <c r="Z374" s="258"/>
      <c r="AA374" s="258"/>
      <c r="AB374" s="176"/>
      <c r="AC374" s="273"/>
      <c r="AD374" s="176"/>
      <c r="AE374" s="258"/>
      <c r="AF374" s="176"/>
      <c r="AG374" s="176"/>
      <c r="AH374" s="176"/>
      <c r="AI374" s="176"/>
      <c r="AJ374" s="176"/>
      <c r="AK374" s="176"/>
      <c r="AL374" s="176"/>
      <c r="AM374" s="176"/>
      <c r="AN374" s="225"/>
      <c r="AO374" s="273"/>
      <c r="AP374" s="273"/>
      <c r="AQ374" s="273"/>
      <c r="AR374" s="176"/>
    </row>
    <row r="375">
      <c r="A375" s="176"/>
      <c r="B375" s="172" t="str">
        <f t="shared" si="6"/>
        <v/>
      </c>
      <c r="C375" s="176"/>
      <c r="D375" s="176"/>
      <c r="E375" s="176"/>
      <c r="F375" s="273"/>
      <c r="G375" s="176"/>
      <c r="H375" s="276"/>
      <c r="I375" s="276"/>
      <c r="J375" s="176"/>
      <c r="K375" s="176"/>
      <c r="L375" s="176"/>
      <c r="M375" s="176"/>
      <c r="N375" s="176"/>
      <c r="O375" s="176"/>
      <c r="P375" s="273"/>
      <c r="Q375" s="176"/>
      <c r="R375" s="176"/>
      <c r="S375" s="273"/>
      <c r="T375" s="273"/>
      <c r="U375" s="258"/>
      <c r="V375" s="258"/>
      <c r="W375" s="258"/>
      <c r="X375" s="258"/>
      <c r="Y375" s="258"/>
      <c r="Z375" s="258"/>
      <c r="AA375" s="258"/>
      <c r="AB375" s="176"/>
      <c r="AC375" s="273"/>
      <c r="AD375" s="176"/>
      <c r="AE375" s="258"/>
      <c r="AF375" s="176"/>
      <c r="AG375" s="176"/>
      <c r="AH375" s="176"/>
      <c r="AI375" s="176"/>
      <c r="AJ375" s="176"/>
      <c r="AK375" s="176"/>
      <c r="AL375" s="176"/>
      <c r="AM375" s="176"/>
      <c r="AN375" s="225"/>
      <c r="AO375" s="273"/>
      <c r="AP375" s="273"/>
      <c r="AQ375" s="273"/>
      <c r="AR375" s="176"/>
    </row>
    <row r="376">
      <c r="A376" s="176"/>
      <c r="B376" s="172" t="str">
        <f t="shared" si="6"/>
        <v/>
      </c>
      <c r="C376" s="176"/>
      <c r="D376" s="176"/>
      <c r="E376" s="176"/>
      <c r="F376" s="273"/>
      <c r="G376" s="176"/>
      <c r="H376" s="276"/>
      <c r="I376" s="276"/>
      <c r="J376" s="176"/>
      <c r="K376" s="176"/>
      <c r="L376" s="176"/>
      <c r="M376" s="176"/>
      <c r="N376" s="176"/>
      <c r="O376" s="176"/>
      <c r="P376" s="273"/>
      <c r="Q376" s="176"/>
      <c r="R376" s="176"/>
      <c r="S376" s="273"/>
      <c r="T376" s="273"/>
      <c r="U376" s="258"/>
      <c r="V376" s="258"/>
      <c r="W376" s="258"/>
      <c r="X376" s="258"/>
      <c r="Y376" s="258"/>
      <c r="Z376" s="258"/>
      <c r="AA376" s="258"/>
      <c r="AB376" s="176"/>
      <c r="AC376" s="273"/>
      <c r="AD376" s="176"/>
      <c r="AE376" s="258"/>
      <c r="AF376" s="176"/>
      <c r="AG376" s="176"/>
      <c r="AH376" s="176"/>
      <c r="AI376" s="176"/>
      <c r="AJ376" s="176"/>
      <c r="AK376" s="176"/>
      <c r="AL376" s="176"/>
      <c r="AM376" s="176"/>
      <c r="AN376" s="225"/>
      <c r="AO376" s="273"/>
      <c r="AP376" s="273"/>
      <c r="AQ376" s="273"/>
      <c r="AR376" s="176"/>
    </row>
    <row r="377">
      <c r="A377" s="176"/>
      <c r="B377" s="172" t="str">
        <f t="shared" si="6"/>
        <v/>
      </c>
      <c r="C377" s="176"/>
      <c r="D377" s="176"/>
      <c r="E377" s="176"/>
      <c r="F377" s="273"/>
      <c r="G377" s="176"/>
      <c r="H377" s="276"/>
      <c r="I377" s="276"/>
      <c r="J377" s="176"/>
      <c r="K377" s="176"/>
      <c r="L377" s="176"/>
      <c r="M377" s="176"/>
      <c r="N377" s="176"/>
      <c r="O377" s="176"/>
      <c r="P377" s="273"/>
      <c r="Q377" s="176"/>
      <c r="R377" s="176"/>
      <c r="S377" s="273"/>
      <c r="T377" s="273"/>
      <c r="U377" s="258"/>
      <c r="V377" s="258"/>
      <c r="W377" s="258"/>
      <c r="X377" s="258"/>
      <c r="Y377" s="258"/>
      <c r="Z377" s="258"/>
      <c r="AA377" s="258"/>
      <c r="AB377" s="176"/>
      <c r="AC377" s="273"/>
      <c r="AD377" s="176"/>
      <c r="AE377" s="258"/>
      <c r="AF377" s="176"/>
      <c r="AG377" s="176"/>
      <c r="AH377" s="176"/>
      <c r="AI377" s="176"/>
      <c r="AJ377" s="176"/>
      <c r="AK377" s="176"/>
      <c r="AL377" s="176"/>
      <c r="AM377" s="176"/>
      <c r="AN377" s="225"/>
      <c r="AO377" s="273"/>
      <c r="AP377" s="273"/>
      <c r="AQ377" s="273"/>
      <c r="AR377" s="176"/>
    </row>
    <row r="378">
      <c r="A378" s="176"/>
      <c r="B378" s="172" t="str">
        <f t="shared" si="6"/>
        <v/>
      </c>
      <c r="C378" s="176"/>
      <c r="D378" s="176"/>
      <c r="E378" s="176"/>
      <c r="F378" s="273"/>
      <c r="G378" s="176"/>
      <c r="H378" s="276"/>
      <c r="I378" s="276"/>
      <c r="J378" s="176"/>
      <c r="K378" s="176"/>
      <c r="L378" s="176"/>
      <c r="M378" s="176"/>
      <c r="N378" s="176"/>
      <c r="O378" s="176"/>
      <c r="P378" s="273"/>
      <c r="Q378" s="176"/>
      <c r="R378" s="176"/>
      <c r="S378" s="273"/>
      <c r="T378" s="273"/>
      <c r="U378" s="258"/>
      <c r="V378" s="258"/>
      <c r="W378" s="258"/>
      <c r="X378" s="258"/>
      <c r="Y378" s="258"/>
      <c r="Z378" s="258"/>
      <c r="AA378" s="258"/>
      <c r="AB378" s="176"/>
      <c r="AC378" s="273"/>
      <c r="AD378" s="176"/>
      <c r="AE378" s="258"/>
      <c r="AF378" s="176"/>
      <c r="AG378" s="176"/>
      <c r="AH378" s="176"/>
      <c r="AI378" s="176"/>
      <c r="AJ378" s="176"/>
      <c r="AK378" s="176"/>
      <c r="AL378" s="176"/>
      <c r="AM378" s="176"/>
      <c r="AN378" s="225"/>
      <c r="AO378" s="273"/>
      <c r="AP378" s="273"/>
      <c r="AQ378" s="273"/>
      <c r="AR378" s="176"/>
    </row>
    <row r="379">
      <c r="A379" s="176"/>
      <c r="B379" s="172" t="str">
        <f t="shared" si="6"/>
        <v/>
      </c>
      <c r="C379" s="176"/>
      <c r="D379" s="176"/>
      <c r="E379" s="176"/>
      <c r="F379" s="273"/>
      <c r="G379" s="176"/>
      <c r="H379" s="276"/>
      <c r="I379" s="276"/>
      <c r="J379" s="176"/>
      <c r="K379" s="176"/>
      <c r="L379" s="176"/>
      <c r="M379" s="176"/>
      <c r="N379" s="176"/>
      <c r="O379" s="176"/>
      <c r="P379" s="273"/>
      <c r="Q379" s="176"/>
      <c r="R379" s="176"/>
      <c r="S379" s="273"/>
      <c r="T379" s="273"/>
      <c r="U379" s="258"/>
      <c r="V379" s="258"/>
      <c r="W379" s="258"/>
      <c r="X379" s="258"/>
      <c r="Y379" s="258"/>
      <c r="Z379" s="258"/>
      <c r="AA379" s="258"/>
      <c r="AB379" s="176"/>
      <c r="AC379" s="273"/>
      <c r="AD379" s="176"/>
      <c r="AE379" s="258"/>
      <c r="AF379" s="176"/>
      <c r="AG379" s="176"/>
      <c r="AH379" s="176"/>
      <c r="AI379" s="176"/>
      <c r="AJ379" s="176"/>
      <c r="AK379" s="176"/>
      <c r="AL379" s="176"/>
      <c r="AM379" s="176"/>
      <c r="AN379" s="225"/>
      <c r="AO379" s="273"/>
      <c r="AP379" s="273"/>
      <c r="AQ379" s="273"/>
      <c r="AR379" s="176"/>
    </row>
    <row r="380">
      <c r="A380" s="176"/>
      <c r="B380" s="172" t="str">
        <f t="shared" si="6"/>
        <v/>
      </c>
      <c r="C380" s="176"/>
      <c r="D380" s="176"/>
      <c r="E380" s="176"/>
      <c r="F380" s="273"/>
      <c r="G380" s="176"/>
      <c r="H380" s="276"/>
      <c r="I380" s="276"/>
      <c r="J380" s="176"/>
      <c r="K380" s="176"/>
      <c r="L380" s="176"/>
      <c r="M380" s="176"/>
      <c r="N380" s="176"/>
      <c r="O380" s="176"/>
      <c r="P380" s="273"/>
      <c r="Q380" s="176"/>
      <c r="R380" s="176"/>
      <c r="S380" s="273"/>
      <c r="T380" s="273"/>
      <c r="U380" s="258"/>
      <c r="V380" s="258"/>
      <c r="W380" s="258"/>
      <c r="X380" s="258"/>
      <c r="Y380" s="258"/>
      <c r="Z380" s="258"/>
      <c r="AA380" s="258"/>
      <c r="AB380" s="176"/>
      <c r="AC380" s="273"/>
      <c r="AD380" s="176"/>
      <c r="AE380" s="258"/>
      <c r="AF380" s="176"/>
      <c r="AG380" s="176"/>
      <c r="AH380" s="176"/>
      <c r="AI380" s="176"/>
      <c r="AJ380" s="176"/>
      <c r="AK380" s="176"/>
      <c r="AL380" s="176"/>
      <c r="AM380" s="176"/>
      <c r="AN380" s="225"/>
      <c r="AO380" s="273"/>
      <c r="AP380" s="273"/>
      <c r="AQ380" s="273"/>
      <c r="AR380" s="176"/>
    </row>
    <row r="381">
      <c r="A381" s="176"/>
      <c r="B381" s="172" t="str">
        <f t="shared" si="6"/>
        <v/>
      </c>
      <c r="C381" s="176"/>
      <c r="D381" s="176"/>
      <c r="E381" s="176"/>
      <c r="F381" s="273"/>
      <c r="G381" s="176"/>
      <c r="H381" s="276"/>
      <c r="I381" s="276"/>
      <c r="J381" s="176"/>
      <c r="K381" s="176"/>
      <c r="L381" s="176"/>
      <c r="M381" s="176"/>
      <c r="N381" s="176"/>
      <c r="O381" s="176"/>
      <c r="P381" s="273"/>
      <c r="Q381" s="176"/>
      <c r="R381" s="176"/>
      <c r="S381" s="273"/>
      <c r="T381" s="273"/>
      <c r="U381" s="258"/>
      <c r="V381" s="258"/>
      <c r="W381" s="258"/>
      <c r="X381" s="258"/>
      <c r="Y381" s="258"/>
      <c r="Z381" s="258"/>
      <c r="AA381" s="258"/>
      <c r="AB381" s="176"/>
      <c r="AC381" s="273"/>
      <c r="AD381" s="176"/>
      <c r="AE381" s="258"/>
      <c r="AF381" s="176"/>
      <c r="AG381" s="176"/>
      <c r="AH381" s="176"/>
      <c r="AI381" s="176"/>
      <c r="AJ381" s="176"/>
      <c r="AK381" s="176"/>
      <c r="AL381" s="176"/>
      <c r="AM381" s="176"/>
      <c r="AN381" s="225"/>
      <c r="AO381" s="273"/>
      <c r="AP381" s="273"/>
      <c r="AQ381" s="273"/>
      <c r="AR381" s="176"/>
    </row>
    <row r="382">
      <c r="A382" s="176"/>
      <c r="B382" s="172" t="str">
        <f t="shared" si="6"/>
        <v/>
      </c>
      <c r="C382" s="176"/>
      <c r="D382" s="176"/>
      <c r="E382" s="176"/>
      <c r="F382" s="273"/>
      <c r="G382" s="176"/>
      <c r="H382" s="276"/>
      <c r="I382" s="276"/>
      <c r="J382" s="176"/>
      <c r="K382" s="176"/>
      <c r="L382" s="176"/>
      <c r="M382" s="176"/>
      <c r="N382" s="176"/>
      <c r="O382" s="176"/>
      <c r="P382" s="273"/>
      <c r="Q382" s="176"/>
      <c r="R382" s="176"/>
      <c r="S382" s="273"/>
      <c r="T382" s="273"/>
      <c r="U382" s="258"/>
      <c r="V382" s="258"/>
      <c r="W382" s="258"/>
      <c r="X382" s="258"/>
      <c r="Y382" s="258"/>
      <c r="Z382" s="258"/>
      <c r="AA382" s="258"/>
      <c r="AB382" s="176"/>
      <c r="AC382" s="273"/>
      <c r="AD382" s="176"/>
      <c r="AE382" s="258"/>
      <c r="AF382" s="176"/>
      <c r="AG382" s="176"/>
      <c r="AH382" s="176"/>
      <c r="AI382" s="176"/>
      <c r="AJ382" s="176"/>
      <c r="AK382" s="176"/>
      <c r="AL382" s="176"/>
      <c r="AM382" s="176"/>
      <c r="AN382" s="225"/>
      <c r="AO382" s="273"/>
      <c r="AP382" s="273"/>
      <c r="AQ382" s="273"/>
      <c r="AR382" s="176"/>
    </row>
    <row r="383">
      <c r="A383" s="176"/>
      <c r="B383" s="172" t="str">
        <f t="shared" si="6"/>
        <v/>
      </c>
      <c r="C383" s="176"/>
      <c r="D383" s="176"/>
      <c r="E383" s="176"/>
      <c r="F383" s="273"/>
      <c r="G383" s="176"/>
      <c r="H383" s="276"/>
      <c r="I383" s="276"/>
      <c r="J383" s="176"/>
      <c r="K383" s="176"/>
      <c r="L383" s="176"/>
      <c r="M383" s="176"/>
      <c r="N383" s="176"/>
      <c r="O383" s="176"/>
      <c r="P383" s="273"/>
      <c r="Q383" s="176"/>
      <c r="R383" s="176"/>
      <c r="S383" s="273"/>
      <c r="T383" s="273"/>
      <c r="U383" s="258"/>
      <c r="V383" s="258"/>
      <c r="W383" s="258"/>
      <c r="X383" s="258"/>
      <c r="Y383" s="258"/>
      <c r="Z383" s="258"/>
      <c r="AA383" s="258"/>
      <c r="AB383" s="176"/>
      <c r="AC383" s="273"/>
      <c r="AD383" s="176"/>
      <c r="AE383" s="258"/>
      <c r="AF383" s="176"/>
      <c r="AG383" s="176"/>
      <c r="AH383" s="176"/>
      <c r="AI383" s="176"/>
      <c r="AJ383" s="176"/>
      <c r="AK383" s="176"/>
      <c r="AL383" s="176"/>
      <c r="AM383" s="176"/>
      <c r="AN383" s="225"/>
      <c r="AO383" s="273"/>
      <c r="AP383" s="273"/>
      <c r="AQ383" s="273"/>
      <c r="AR383" s="176"/>
    </row>
    <row r="384">
      <c r="A384" s="176"/>
      <c r="B384" s="172" t="str">
        <f t="shared" si="6"/>
        <v/>
      </c>
      <c r="C384" s="176"/>
      <c r="D384" s="176"/>
      <c r="E384" s="176"/>
      <c r="F384" s="273"/>
      <c r="G384" s="176"/>
      <c r="H384" s="276"/>
      <c r="I384" s="276"/>
      <c r="J384" s="176"/>
      <c r="K384" s="176"/>
      <c r="L384" s="176"/>
      <c r="M384" s="176"/>
      <c r="N384" s="176"/>
      <c r="O384" s="176"/>
      <c r="P384" s="273"/>
      <c r="Q384" s="176"/>
      <c r="R384" s="176"/>
      <c r="S384" s="273"/>
      <c r="T384" s="273"/>
      <c r="U384" s="258"/>
      <c r="V384" s="258"/>
      <c r="W384" s="258"/>
      <c r="X384" s="258"/>
      <c r="Y384" s="258"/>
      <c r="Z384" s="258"/>
      <c r="AA384" s="258"/>
      <c r="AB384" s="176"/>
      <c r="AC384" s="273"/>
      <c r="AD384" s="176"/>
      <c r="AE384" s="258"/>
      <c r="AF384" s="176"/>
      <c r="AG384" s="176"/>
      <c r="AH384" s="176"/>
      <c r="AI384" s="176"/>
      <c r="AJ384" s="176"/>
      <c r="AK384" s="176"/>
      <c r="AL384" s="176"/>
      <c r="AM384" s="176"/>
      <c r="AN384" s="225"/>
      <c r="AO384" s="273"/>
      <c r="AP384" s="273"/>
      <c r="AQ384" s="273"/>
      <c r="AR384" s="176"/>
    </row>
    <row r="385">
      <c r="A385" s="176"/>
      <c r="B385" s="172" t="str">
        <f t="shared" si="6"/>
        <v/>
      </c>
      <c r="C385" s="176"/>
      <c r="D385" s="176"/>
      <c r="E385" s="176"/>
      <c r="F385" s="273"/>
      <c r="G385" s="176"/>
      <c r="H385" s="276"/>
      <c r="I385" s="276"/>
      <c r="J385" s="176"/>
      <c r="K385" s="176"/>
      <c r="L385" s="176"/>
      <c r="M385" s="176"/>
      <c r="N385" s="176"/>
      <c r="O385" s="176"/>
      <c r="P385" s="273"/>
      <c r="Q385" s="176"/>
      <c r="R385" s="176"/>
      <c r="S385" s="273"/>
      <c r="T385" s="273"/>
      <c r="U385" s="258"/>
      <c r="V385" s="258"/>
      <c r="W385" s="258"/>
      <c r="X385" s="258"/>
      <c r="Y385" s="258"/>
      <c r="Z385" s="258"/>
      <c r="AA385" s="258"/>
      <c r="AB385" s="176"/>
      <c r="AC385" s="273"/>
      <c r="AD385" s="176"/>
      <c r="AE385" s="258"/>
      <c r="AF385" s="176"/>
      <c r="AG385" s="176"/>
      <c r="AH385" s="176"/>
      <c r="AI385" s="176"/>
      <c r="AJ385" s="176"/>
      <c r="AK385" s="176"/>
      <c r="AL385" s="176"/>
      <c r="AM385" s="176"/>
      <c r="AN385" s="225"/>
      <c r="AO385" s="273"/>
      <c r="AP385" s="273"/>
      <c r="AQ385" s="273"/>
      <c r="AR385" s="176"/>
    </row>
    <row r="386">
      <c r="A386" s="176"/>
      <c r="B386" s="172" t="str">
        <f t="shared" si="6"/>
        <v/>
      </c>
      <c r="C386" s="176"/>
      <c r="D386" s="176"/>
      <c r="E386" s="176"/>
      <c r="F386" s="273"/>
      <c r="G386" s="176"/>
      <c r="H386" s="276"/>
      <c r="I386" s="276"/>
      <c r="J386" s="176"/>
      <c r="K386" s="176"/>
      <c r="L386" s="176"/>
      <c r="M386" s="176"/>
      <c r="N386" s="176"/>
      <c r="O386" s="176"/>
      <c r="P386" s="273"/>
      <c r="Q386" s="176"/>
      <c r="R386" s="176"/>
      <c r="S386" s="273"/>
      <c r="T386" s="273"/>
      <c r="U386" s="258"/>
      <c r="V386" s="258"/>
      <c r="W386" s="258"/>
      <c r="X386" s="258"/>
      <c r="Y386" s="258"/>
      <c r="Z386" s="258"/>
      <c r="AA386" s="258"/>
      <c r="AB386" s="176"/>
      <c r="AC386" s="273"/>
      <c r="AD386" s="176"/>
      <c r="AE386" s="258"/>
      <c r="AF386" s="176"/>
      <c r="AG386" s="176"/>
      <c r="AH386" s="176"/>
      <c r="AI386" s="176"/>
      <c r="AJ386" s="176"/>
      <c r="AK386" s="176"/>
      <c r="AL386" s="176"/>
      <c r="AM386" s="176"/>
      <c r="AN386" s="225"/>
      <c r="AO386" s="273"/>
      <c r="AP386" s="273"/>
      <c r="AQ386" s="273"/>
      <c r="AR386" s="176"/>
    </row>
    <row r="387">
      <c r="A387" s="176"/>
      <c r="B387" s="172" t="str">
        <f t="shared" si="6"/>
        <v/>
      </c>
      <c r="C387" s="176"/>
      <c r="D387" s="176"/>
      <c r="E387" s="176"/>
      <c r="F387" s="273"/>
      <c r="G387" s="176"/>
      <c r="H387" s="276"/>
      <c r="I387" s="276"/>
      <c r="J387" s="176"/>
      <c r="K387" s="176"/>
      <c r="L387" s="176"/>
      <c r="M387" s="176"/>
      <c r="N387" s="176"/>
      <c r="O387" s="176"/>
      <c r="P387" s="273"/>
      <c r="Q387" s="176"/>
      <c r="R387" s="176"/>
      <c r="S387" s="273"/>
      <c r="T387" s="273"/>
      <c r="U387" s="258"/>
      <c r="V387" s="258"/>
      <c r="W387" s="258"/>
      <c r="X387" s="258"/>
      <c r="Y387" s="258"/>
      <c r="Z387" s="258"/>
      <c r="AA387" s="258"/>
      <c r="AB387" s="176"/>
      <c r="AC387" s="273"/>
      <c r="AD387" s="176"/>
      <c r="AE387" s="258"/>
      <c r="AF387" s="176"/>
      <c r="AG387" s="176"/>
      <c r="AH387" s="176"/>
      <c r="AI387" s="176"/>
      <c r="AJ387" s="176"/>
      <c r="AK387" s="176"/>
      <c r="AL387" s="176"/>
      <c r="AM387" s="176"/>
      <c r="AN387" s="225"/>
      <c r="AO387" s="273"/>
      <c r="AP387" s="273"/>
      <c r="AQ387" s="273"/>
      <c r="AR387" s="176"/>
    </row>
    <row r="388">
      <c r="A388" s="176"/>
      <c r="B388" s="172" t="str">
        <f t="shared" si="6"/>
        <v/>
      </c>
      <c r="C388" s="176"/>
      <c r="D388" s="176"/>
      <c r="E388" s="176"/>
      <c r="F388" s="273"/>
      <c r="G388" s="176"/>
      <c r="H388" s="276"/>
      <c r="I388" s="276"/>
      <c r="J388" s="176"/>
      <c r="K388" s="176"/>
      <c r="L388" s="176"/>
      <c r="M388" s="176"/>
      <c r="N388" s="176"/>
      <c r="O388" s="176"/>
      <c r="P388" s="273"/>
      <c r="Q388" s="176"/>
      <c r="R388" s="176"/>
      <c r="S388" s="273"/>
      <c r="T388" s="273"/>
      <c r="U388" s="258"/>
      <c r="V388" s="258"/>
      <c r="W388" s="258"/>
      <c r="X388" s="258"/>
      <c r="Y388" s="258"/>
      <c r="Z388" s="258"/>
      <c r="AA388" s="258"/>
      <c r="AB388" s="176"/>
      <c r="AC388" s="273"/>
      <c r="AD388" s="176"/>
      <c r="AE388" s="258"/>
      <c r="AF388" s="176"/>
      <c r="AG388" s="176"/>
      <c r="AH388" s="176"/>
      <c r="AI388" s="176"/>
      <c r="AJ388" s="176"/>
      <c r="AK388" s="176"/>
      <c r="AL388" s="176"/>
      <c r="AM388" s="176"/>
      <c r="AN388" s="225"/>
      <c r="AO388" s="273"/>
      <c r="AP388" s="273"/>
      <c r="AQ388" s="273"/>
      <c r="AR388" s="176"/>
    </row>
    <row r="389">
      <c r="A389" s="176"/>
      <c r="B389" s="172" t="str">
        <f t="shared" si="6"/>
        <v/>
      </c>
      <c r="C389" s="176"/>
      <c r="D389" s="176"/>
      <c r="E389" s="176"/>
      <c r="F389" s="273"/>
      <c r="G389" s="176"/>
      <c r="H389" s="276"/>
      <c r="I389" s="276"/>
      <c r="J389" s="176"/>
      <c r="K389" s="176"/>
      <c r="L389" s="176"/>
      <c r="M389" s="176"/>
      <c r="N389" s="176"/>
      <c r="O389" s="176"/>
      <c r="P389" s="273"/>
      <c r="Q389" s="176"/>
      <c r="R389" s="176"/>
      <c r="S389" s="273"/>
      <c r="T389" s="273"/>
      <c r="U389" s="258"/>
      <c r="V389" s="258"/>
      <c r="W389" s="258"/>
      <c r="X389" s="258"/>
      <c r="Y389" s="258"/>
      <c r="Z389" s="258"/>
      <c r="AA389" s="258"/>
      <c r="AB389" s="176"/>
      <c r="AC389" s="273"/>
      <c r="AD389" s="176"/>
      <c r="AE389" s="258"/>
      <c r="AF389" s="176"/>
      <c r="AG389" s="176"/>
      <c r="AH389" s="176"/>
      <c r="AI389" s="176"/>
      <c r="AJ389" s="176"/>
      <c r="AK389" s="176"/>
      <c r="AL389" s="176"/>
      <c r="AM389" s="176"/>
      <c r="AN389" s="225"/>
      <c r="AO389" s="273"/>
      <c r="AP389" s="273"/>
      <c r="AQ389" s="273"/>
      <c r="AR389" s="176"/>
    </row>
    <row r="390">
      <c r="A390" s="176"/>
      <c r="B390" s="172" t="str">
        <f t="shared" si="6"/>
        <v/>
      </c>
      <c r="C390" s="176"/>
      <c r="D390" s="176"/>
      <c r="E390" s="176"/>
      <c r="F390" s="273"/>
      <c r="G390" s="176"/>
      <c r="H390" s="276"/>
      <c r="I390" s="276"/>
      <c r="J390" s="176"/>
      <c r="K390" s="176"/>
      <c r="L390" s="176"/>
      <c r="M390" s="176"/>
      <c r="N390" s="176"/>
      <c r="O390" s="176"/>
      <c r="P390" s="273"/>
      <c r="Q390" s="176"/>
      <c r="R390" s="176"/>
      <c r="S390" s="273"/>
      <c r="T390" s="273"/>
      <c r="U390" s="258"/>
      <c r="V390" s="258"/>
      <c r="W390" s="258"/>
      <c r="X390" s="258"/>
      <c r="Y390" s="258"/>
      <c r="Z390" s="258"/>
      <c r="AA390" s="258"/>
      <c r="AB390" s="176"/>
      <c r="AC390" s="273"/>
      <c r="AD390" s="176"/>
      <c r="AE390" s="258"/>
      <c r="AF390" s="176"/>
      <c r="AG390" s="176"/>
      <c r="AH390" s="176"/>
      <c r="AI390" s="176"/>
      <c r="AJ390" s="176"/>
      <c r="AK390" s="176"/>
      <c r="AL390" s="176"/>
      <c r="AM390" s="176"/>
      <c r="AN390" s="225"/>
      <c r="AO390" s="273"/>
      <c r="AP390" s="273"/>
      <c r="AQ390" s="273"/>
      <c r="AR390" s="176"/>
    </row>
    <row r="391">
      <c r="A391" s="176"/>
      <c r="B391" s="172" t="str">
        <f t="shared" si="6"/>
        <v/>
      </c>
      <c r="C391" s="176"/>
      <c r="D391" s="176"/>
      <c r="E391" s="176"/>
      <c r="F391" s="273"/>
      <c r="G391" s="176"/>
      <c r="H391" s="276"/>
      <c r="I391" s="276"/>
      <c r="J391" s="176"/>
      <c r="K391" s="176"/>
      <c r="L391" s="176"/>
      <c r="M391" s="176"/>
      <c r="N391" s="176"/>
      <c r="O391" s="176"/>
      <c r="P391" s="273"/>
      <c r="Q391" s="176"/>
      <c r="R391" s="176"/>
      <c r="S391" s="273"/>
      <c r="T391" s="273"/>
      <c r="U391" s="258"/>
      <c r="V391" s="258"/>
      <c r="W391" s="258"/>
      <c r="X391" s="258"/>
      <c r="Y391" s="258"/>
      <c r="Z391" s="258"/>
      <c r="AA391" s="258"/>
      <c r="AB391" s="176"/>
      <c r="AC391" s="273"/>
      <c r="AD391" s="176"/>
      <c r="AE391" s="258"/>
      <c r="AF391" s="176"/>
      <c r="AG391" s="176"/>
      <c r="AH391" s="176"/>
      <c r="AI391" s="176"/>
      <c r="AJ391" s="176"/>
      <c r="AK391" s="176"/>
      <c r="AL391" s="176"/>
      <c r="AM391" s="176"/>
      <c r="AN391" s="225"/>
      <c r="AO391" s="273"/>
      <c r="AP391" s="273"/>
      <c r="AQ391" s="273"/>
      <c r="AR391" s="176"/>
    </row>
    <row r="392">
      <c r="A392" s="176"/>
      <c r="B392" s="172" t="str">
        <f t="shared" si="6"/>
        <v/>
      </c>
      <c r="C392" s="176"/>
      <c r="D392" s="176"/>
      <c r="E392" s="176"/>
      <c r="F392" s="273"/>
      <c r="G392" s="176"/>
      <c r="H392" s="276"/>
      <c r="I392" s="276"/>
      <c r="J392" s="176"/>
      <c r="K392" s="176"/>
      <c r="L392" s="176"/>
      <c r="M392" s="176"/>
      <c r="N392" s="176"/>
      <c r="O392" s="176"/>
      <c r="P392" s="273"/>
      <c r="Q392" s="176"/>
      <c r="R392" s="176"/>
      <c r="S392" s="273"/>
      <c r="T392" s="273"/>
      <c r="U392" s="258"/>
      <c r="V392" s="258"/>
      <c r="W392" s="258"/>
      <c r="X392" s="258"/>
      <c r="Y392" s="258"/>
      <c r="Z392" s="258"/>
      <c r="AA392" s="258"/>
      <c r="AB392" s="176"/>
      <c r="AC392" s="273"/>
      <c r="AD392" s="176"/>
      <c r="AE392" s="258"/>
      <c r="AF392" s="176"/>
      <c r="AG392" s="176"/>
      <c r="AH392" s="176"/>
      <c r="AI392" s="176"/>
      <c r="AJ392" s="176"/>
      <c r="AK392" s="176"/>
      <c r="AL392" s="176"/>
      <c r="AM392" s="176"/>
      <c r="AN392" s="225"/>
      <c r="AO392" s="273"/>
      <c r="AP392" s="273"/>
      <c r="AQ392" s="273"/>
      <c r="AR392" s="176"/>
    </row>
    <row r="393">
      <c r="A393" s="176"/>
      <c r="B393" s="172" t="str">
        <f t="shared" si="6"/>
        <v/>
      </c>
      <c r="C393" s="176"/>
      <c r="D393" s="176"/>
      <c r="E393" s="176"/>
      <c r="F393" s="273"/>
      <c r="G393" s="176"/>
      <c r="H393" s="276"/>
      <c r="I393" s="276"/>
      <c r="J393" s="176"/>
      <c r="K393" s="176"/>
      <c r="L393" s="176"/>
      <c r="M393" s="176"/>
      <c r="N393" s="176"/>
      <c r="O393" s="176"/>
      <c r="P393" s="273"/>
      <c r="Q393" s="176"/>
      <c r="R393" s="176"/>
      <c r="S393" s="273"/>
      <c r="T393" s="273"/>
      <c r="U393" s="258"/>
      <c r="V393" s="258"/>
      <c r="W393" s="258"/>
      <c r="X393" s="258"/>
      <c r="Y393" s="258"/>
      <c r="Z393" s="258"/>
      <c r="AA393" s="258"/>
      <c r="AB393" s="176"/>
      <c r="AC393" s="273"/>
      <c r="AD393" s="176"/>
      <c r="AE393" s="258"/>
      <c r="AF393" s="176"/>
      <c r="AG393" s="176"/>
      <c r="AH393" s="176"/>
      <c r="AI393" s="176"/>
      <c r="AJ393" s="176"/>
      <c r="AK393" s="176"/>
      <c r="AL393" s="176"/>
      <c r="AM393" s="176"/>
      <c r="AN393" s="225"/>
      <c r="AO393" s="273"/>
      <c r="AP393" s="273"/>
      <c r="AQ393" s="273"/>
      <c r="AR393" s="176"/>
    </row>
    <row r="394">
      <c r="A394" s="176"/>
      <c r="B394" s="172" t="str">
        <f t="shared" si="6"/>
        <v/>
      </c>
      <c r="C394" s="176"/>
      <c r="D394" s="176"/>
      <c r="E394" s="176"/>
      <c r="F394" s="273"/>
      <c r="G394" s="176"/>
      <c r="H394" s="276"/>
      <c r="I394" s="276"/>
      <c r="J394" s="176"/>
      <c r="K394" s="176"/>
      <c r="L394" s="176"/>
      <c r="M394" s="176"/>
      <c r="N394" s="176"/>
      <c r="O394" s="176"/>
      <c r="P394" s="273"/>
      <c r="Q394" s="176"/>
      <c r="R394" s="176"/>
      <c r="S394" s="273"/>
      <c r="T394" s="273"/>
      <c r="U394" s="258"/>
      <c r="V394" s="258"/>
      <c r="W394" s="258"/>
      <c r="X394" s="258"/>
      <c r="Y394" s="258"/>
      <c r="Z394" s="258"/>
      <c r="AA394" s="258"/>
      <c r="AB394" s="176"/>
      <c r="AC394" s="273"/>
      <c r="AD394" s="176"/>
      <c r="AE394" s="258"/>
      <c r="AF394" s="176"/>
      <c r="AG394" s="176"/>
      <c r="AH394" s="176"/>
      <c r="AI394" s="176"/>
      <c r="AJ394" s="176"/>
      <c r="AK394" s="176"/>
      <c r="AL394" s="176"/>
      <c r="AM394" s="176"/>
      <c r="AN394" s="225"/>
      <c r="AO394" s="273"/>
      <c r="AP394" s="273"/>
      <c r="AQ394" s="273"/>
      <c r="AR394" s="176"/>
    </row>
    <row r="395">
      <c r="A395" s="176"/>
      <c r="B395" s="172" t="str">
        <f t="shared" si="6"/>
        <v/>
      </c>
      <c r="C395" s="176"/>
      <c r="D395" s="176"/>
      <c r="E395" s="176"/>
      <c r="F395" s="273"/>
      <c r="G395" s="176"/>
      <c r="H395" s="276"/>
      <c r="I395" s="276"/>
      <c r="J395" s="176"/>
      <c r="K395" s="176"/>
      <c r="L395" s="176"/>
      <c r="M395" s="176"/>
      <c r="N395" s="176"/>
      <c r="O395" s="176"/>
      <c r="P395" s="273"/>
      <c r="Q395" s="176"/>
      <c r="R395" s="176"/>
      <c r="S395" s="273"/>
      <c r="T395" s="273"/>
      <c r="U395" s="258"/>
      <c r="V395" s="258"/>
      <c r="W395" s="258"/>
      <c r="X395" s="258"/>
      <c r="Y395" s="258"/>
      <c r="Z395" s="258"/>
      <c r="AA395" s="258"/>
      <c r="AB395" s="176"/>
      <c r="AC395" s="273"/>
      <c r="AD395" s="176"/>
      <c r="AE395" s="258"/>
      <c r="AF395" s="176"/>
      <c r="AG395" s="176"/>
      <c r="AH395" s="176"/>
      <c r="AI395" s="176"/>
      <c r="AJ395" s="176"/>
      <c r="AK395" s="176"/>
      <c r="AL395" s="176"/>
      <c r="AM395" s="176"/>
      <c r="AN395" s="225"/>
      <c r="AO395" s="273"/>
      <c r="AP395" s="273"/>
      <c r="AQ395" s="273"/>
      <c r="AR395" s="176"/>
    </row>
    <row r="396">
      <c r="A396" s="176"/>
      <c r="B396" s="172" t="str">
        <f t="shared" si="6"/>
        <v/>
      </c>
      <c r="C396" s="176"/>
      <c r="D396" s="176"/>
      <c r="E396" s="176"/>
      <c r="F396" s="273"/>
      <c r="G396" s="176"/>
      <c r="H396" s="276"/>
      <c r="I396" s="276"/>
      <c r="J396" s="176"/>
      <c r="K396" s="176"/>
      <c r="L396" s="176"/>
      <c r="M396" s="176"/>
      <c r="N396" s="176"/>
      <c r="O396" s="176"/>
      <c r="P396" s="273"/>
      <c r="Q396" s="176"/>
      <c r="R396" s="176"/>
      <c r="S396" s="273"/>
      <c r="T396" s="273"/>
      <c r="U396" s="258"/>
      <c r="V396" s="258"/>
      <c r="W396" s="258"/>
      <c r="X396" s="258"/>
      <c r="Y396" s="258"/>
      <c r="Z396" s="258"/>
      <c r="AA396" s="258"/>
      <c r="AB396" s="176"/>
      <c r="AC396" s="273"/>
      <c r="AD396" s="176"/>
      <c r="AE396" s="258"/>
      <c r="AF396" s="176"/>
      <c r="AG396" s="176"/>
      <c r="AH396" s="176"/>
      <c r="AI396" s="176"/>
      <c r="AJ396" s="176"/>
      <c r="AK396" s="176"/>
      <c r="AL396" s="176"/>
      <c r="AM396" s="176"/>
      <c r="AN396" s="225"/>
      <c r="AO396" s="273"/>
      <c r="AP396" s="273"/>
      <c r="AQ396" s="273"/>
      <c r="AR396" s="176"/>
    </row>
    <row r="397">
      <c r="A397" s="176"/>
      <c r="B397" s="172" t="str">
        <f t="shared" si="6"/>
        <v/>
      </c>
      <c r="C397" s="176"/>
      <c r="D397" s="176"/>
      <c r="E397" s="176"/>
      <c r="F397" s="273"/>
      <c r="G397" s="176"/>
      <c r="H397" s="276"/>
      <c r="I397" s="276"/>
      <c r="J397" s="176"/>
      <c r="K397" s="176"/>
      <c r="L397" s="176"/>
      <c r="M397" s="176"/>
      <c r="N397" s="176"/>
      <c r="O397" s="176"/>
      <c r="P397" s="273"/>
      <c r="Q397" s="176"/>
      <c r="R397" s="176"/>
      <c r="S397" s="273"/>
      <c r="T397" s="273"/>
      <c r="U397" s="258"/>
      <c r="V397" s="258"/>
      <c r="W397" s="258"/>
      <c r="X397" s="258"/>
      <c r="Y397" s="258"/>
      <c r="Z397" s="258"/>
      <c r="AA397" s="258"/>
      <c r="AB397" s="176"/>
      <c r="AC397" s="273"/>
      <c r="AD397" s="176"/>
      <c r="AE397" s="258"/>
      <c r="AF397" s="176"/>
      <c r="AG397" s="176"/>
      <c r="AH397" s="176"/>
      <c r="AI397" s="176"/>
      <c r="AJ397" s="176"/>
      <c r="AK397" s="176"/>
      <c r="AL397" s="176"/>
      <c r="AM397" s="176"/>
      <c r="AN397" s="225"/>
      <c r="AO397" s="273"/>
      <c r="AP397" s="273"/>
      <c r="AQ397" s="273"/>
      <c r="AR397" s="176"/>
    </row>
    <row r="398">
      <c r="A398" s="176"/>
      <c r="B398" s="172" t="str">
        <f t="shared" si="6"/>
        <v/>
      </c>
      <c r="C398" s="176"/>
      <c r="D398" s="176"/>
      <c r="E398" s="176"/>
      <c r="F398" s="273"/>
      <c r="G398" s="176"/>
      <c r="H398" s="276"/>
      <c r="I398" s="276"/>
      <c r="J398" s="176"/>
      <c r="K398" s="176"/>
      <c r="L398" s="176"/>
      <c r="M398" s="176"/>
      <c r="N398" s="176"/>
      <c r="O398" s="176"/>
      <c r="P398" s="273"/>
      <c r="Q398" s="176"/>
      <c r="R398" s="176"/>
      <c r="S398" s="273"/>
      <c r="T398" s="273"/>
      <c r="U398" s="258"/>
      <c r="V398" s="258"/>
      <c r="W398" s="258"/>
      <c r="X398" s="258"/>
      <c r="Y398" s="258"/>
      <c r="Z398" s="258"/>
      <c r="AA398" s="258"/>
      <c r="AB398" s="176"/>
      <c r="AC398" s="273"/>
      <c r="AD398" s="176"/>
      <c r="AE398" s="258"/>
      <c r="AF398" s="176"/>
      <c r="AG398" s="176"/>
      <c r="AH398" s="176"/>
      <c r="AI398" s="176"/>
      <c r="AJ398" s="176"/>
      <c r="AK398" s="176"/>
      <c r="AL398" s="176"/>
      <c r="AM398" s="176"/>
      <c r="AN398" s="225"/>
      <c r="AO398" s="273"/>
      <c r="AP398" s="273"/>
      <c r="AQ398" s="273"/>
      <c r="AR398" s="176"/>
    </row>
    <row r="399">
      <c r="A399" s="176"/>
      <c r="B399" s="172" t="str">
        <f t="shared" si="6"/>
        <v/>
      </c>
      <c r="C399" s="176"/>
      <c r="D399" s="176"/>
      <c r="E399" s="176"/>
      <c r="F399" s="273"/>
      <c r="G399" s="176"/>
      <c r="H399" s="276"/>
      <c r="I399" s="276"/>
      <c r="J399" s="176"/>
      <c r="K399" s="176"/>
      <c r="L399" s="176"/>
      <c r="M399" s="176"/>
      <c r="N399" s="176"/>
      <c r="O399" s="176"/>
      <c r="P399" s="273"/>
      <c r="Q399" s="176"/>
      <c r="R399" s="176"/>
      <c r="S399" s="273"/>
      <c r="T399" s="273"/>
      <c r="U399" s="258"/>
      <c r="V399" s="258"/>
      <c r="W399" s="258"/>
      <c r="X399" s="258"/>
      <c r="Y399" s="258"/>
      <c r="Z399" s="258"/>
      <c r="AA399" s="258"/>
      <c r="AB399" s="176"/>
      <c r="AC399" s="273"/>
      <c r="AD399" s="176"/>
      <c r="AE399" s="258"/>
      <c r="AF399" s="176"/>
      <c r="AG399" s="176"/>
      <c r="AH399" s="176"/>
      <c r="AI399" s="176"/>
      <c r="AJ399" s="176"/>
      <c r="AK399" s="176"/>
      <c r="AL399" s="176"/>
      <c r="AM399" s="176"/>
      <c r="AN399" s="225"/>
      <c r="AO399" s="273"/>
      <c r="AP399" s="273"/>
      <c r="AQ399" s="273"/>
      <c r="AR399" s="176"/>
    </row>
    <row r="400">
      <c r="A400" s="176"/>
      <c r="B400" s="172" t="str">
        <f t="shared" si="6"/>
        <v/>
      </c>
      <c r="C400" s="176"/>
      <c r="D400" s="176"/>
      <c r="E400" s="176"/>
      <c r="F400" s="273"/>
      <c r="G400" s="176"/>
      <c r="H400" s="276"/>
      <c r="I400" s="276"/>
      <c r="J400" s="176"/>
      <c r="K400" s="176"/>
      <c r="L400" s="176"/>
      <c r="M400" s="176"/>
      <c r="N400" s="176"/>
      <c r="O400" s="176"/>
      <c r="P400" s="273"/>
      <c r="Q400" s="176"/>
      <c r="R400" s="176"/>
      <c r="S400" s="273"/>
      <c r="T400" s="273"/>
      <c r="U400" s="258"/>
      <c r="V400" s="258"/>
      <c r="W400" s="258"/>
      <c r="X400" s="258"/>
      <c r="Y400" s="258"/>
      <c r="Z400" s="258"/>
      <c r="AA400" s="258"/>
      <c r="AB400" s="176"/>
      <c r="AC400" s="273"/>
      <c r="AD400" s="176"/>
      <c r="AE400" s="258"/>
      <c r="AF400" s="176"/>
      <c r="AG400" s="176"/>
      <c r="AH400" s="176"/>
      <c r="AI400" s="176"/>
      <c r="AJ400" s="176"/>
      <c r="AK400" s="176"/>
      <c r="AL400" s="176"/>
      <c r="AM400" s="176"/>
      <c r="AN400" s="225"/>
      <c r="AO400" s="273"/>
      <c r="AP400" s="273"/>
      <c r="AQ400" s="273"/>
      <c r="AR400" s="176"/>
    </row>
    <row r="401">
      <c r="A401" s="176"/>
      <c r="B401" s="172" t="str">
        <f t="shared" si="6"/>
        <v/>
      </c>
      <c r="C401" s="176"/>
      <c r="D401" s="176"/>
      <c r="E401" s="176"/>
      <c r="F401" s="273"/>
      <c r="G401" s="176"/>
      <c r="H401" s="276"/>
      <c r="I401" s="276"/>
      <c r="J401" s="176"/>
      <c r="K401" s="176"/>
      <c r="L401" s="176"/>
      <c r="M401" s="176"/>
      <c r="N401" s="176"/>
      <c r="O401" s="176"/>
      <c r="P401" s="273"/>
      <c r="Q401" s="176"/>
      <c r="R401" s="176"/>
      <c r="S401" s="273"/>
      <c r="T401" s="273"/>
      <c r="U401" s="258"/>
      <c r="V401" s="258"/>
      <c r="W401" s="258"/>
      <c r="X401" s="258"/>
      <c r="Y401" s="258"/>
      <c r="Z401" s="258"/>
      <c r="AA401" s="258"/>
      <c r="AB401" s="176"/>
      <c r="AC401" s="273"/>
      <c r="AD401" s="176"/>
      <c r="AE401" s="258"/>
      <c r="AF401" s="176"/>
      <c r="AG401" s="176"/>
      <c r="AH401" s="176"/>
      <c r="AI401" s="176"/>
      <c r="AJ401" s="176"/>
      <c r="AK401" s="176"/>
      <c r="AL401" s="176"/>
      <c r="AM401" s="176"/>
      <c r="AN401" s="225"/>
      <c r="AO401" s="273"/>
      <c r="AP401" s="273"/>
      <c r="AQ401" s="273"/>
      <c r="AR401" s="176"/>
    </row>
    <row r="402">
      <c r="A402" s="176"/>
      <c r="B402" s="172" t="str">
        <f t="shared" si="6"/>
        <v/>
      </c>
      <c r="C402" s="176"/>
      <c r="D402" s="176"/>
      <c r="E402" s="176"/>
      <c r="F402" s="273"/>
      <c r="G402" s="176"/>
      <c r="H402" s="276"/>
      <c r="I402" s="276"/>
      <c r="J402" s="176"/>
      <c r="K402" s="176"/>
      <c r="L402" s="176"/>
      <c r="M402" s="176"/>
      <c r="N402" s="176"/>
      <c r="O402" s="176"/>
      <c r="P402" s="273"/>
      <c r="Q402" s="176"/>
      <c r="R402" s="176"/>
      <c r="S402" s="273"/>
      <c r="T402" s="273"/>
      <c r="U402" s="258"/>
      <c r="V402" s="258"/>
      <c r="W402" s="258"/>
      <c r="X402" s="258"/>
      <c r="Y402" s="258"/>
      <c r="Z402" s="258"/>
      <c r="AA402" s="258"/>
      <c r="AB402" s="176"/>
      <c r="AC402" s="273"/>
      <c r="AD402" s="176"/>
      <c r="AE402" s="258"/>
      <c r="AF402" s="176"/>
      <c r="AG402" s="176"/>
      <c r="AH402" s="176"/>
      <c r="AI402" s="176"/>
      <c r="AJ402" s="176"/>
      <c r="AK402" s="176"/>
      <c r="AL402" s="176"/>
      <c r="AM402" s="176"/>
      <c r="AN402" s="225"/>
      <c r="AO402" s="273"/>
      <c r="AP402" s="273"/>
      <c r="AQ402" s="273"/>
      <c r="AR402" s="176"/>
    </row>
    <row r="403">
      <c r="A403" s="176"/>
      <c r="B403" s="172" t="str">
        <f t="shared" si="6"/>
        <v/>
      </c>
      <c r="C403" s="176"/>
      <c r="D403" s="176"/>
      <c r="E403" s="176"/>
      <c r="F403" s="273"/>
      <c r="G403" s="176"/>
      <c r="H403" s="276"/>
      <c r="I403" s="276"/>
      <c r="J403" s="176"/>
      <c r="K403" s="176"/>
      <c r="L403" s="176"/>
      <c r="M403" s="176"/>
      <c r="N403" s="176"/>
      <c r="O403" s="176"/>
      <c r="P403" s="273"/>
      <c r="Q403" s="176"/>
      <c r="R403" s="176"/>
      <c r="S403" s="273"/>
      <c r="T403" s="273"/>
      <c r="U403" s="258"/>
      <c r="V403" s="258"/>
      <c r="W403" s="258"/>
      <c r="X403" s="258"/>
      <c r="Y403" s="258"/>
      <c r="Z403" s="258"/>
      <c r="AA403" s="258"/>
      <c r="AB403" s="176"/>
      <c r="AC403" s="273"/>
      <c r="AD403" s="176"/>
      <c r="AE403" s="258"/>
      <c r="AF403" s="176"/>
      <c r="AG403" s="176"/>
      <c r="AH403" s="176"/>
      <c r="AI403" s="176"/>
      <c r="AJ403" s="176"/>
      <c r="AK403" s="176"/>
      <c r="AL403" s="176"/>
      <c r="AM403" s="176"/>
      <c r="AN403" s="225"/>
      <c r="AO403" s="273"/>
      <c r="AP403" s="273"/>
      <c r="AQ403" s="273"/>
      <c r="AR403" s="176"/>
    </row>
    <row r="404">
      <c r="A404" s="176"/>
      <c r="B404" s="172" t="str">
        <f t="shared" si="6"/>
        <v/>
      </c>
      <c r="C404" s="176"/>
      <c r="D404" s="176"/>
      <c r="E404" s="176"/>
      <c r="F404" s="273"/>
      <c r="G404" s="176"/>
      <c r="H404" s="276"/>
      <c r="I404" s="276"/>
      <c r="J404" s="176"/>
      <c r="K404" s="176"/>
      <c r="L404" s="176"/>
      <c r="M404" s="176"/>
      <c r="N404" s="176"/>
      <c r="O404" s="176"/>
      <c r="P404" s="273"/>
      <c r="Q404" s="176"/>
      <c r="R404" s="176"/>
      <c r="S404" s="273"/>
      <c r="T404" s="273"/>
      <c r="U404" s="258"/>
      <c r="V404" s="258"/>
      <c r="W404" s="258"/>
      <c r="X404" s="258"/>
      <c r="Y404" s="258"/>
      <c r="Z404" s="258"/>
      <c r="AA404" s="258"/>
      <c r="AB404" s="176"/>
      <c r="AC404" s="273"/>
      <c r="AD404" s="176"/>
      <c r="AE404" s="258"/>
      <c r="AF404" s="176"/>
      <c r="AG404" s="176"/>
      <c r="AH404" s="176"/>
      <c r="AI404" s="176"/>
      <c r="AJ404" s="176"/>
      <c r="AK404" s="176"/>
      <c r="AL404" s="176"/>
      <c r="AM404" s="176"/>
      <c r="AN404" s="225"/>
      <c r="AO404" s="273"/>
      <c r="AP404" s="273"/>
      <c r="AQ404" s="273"/>
      <c r="AR404" s="176"/>
    </row>
    <row r="405">
      <c r="A405" s="176"/>
      <c r="B405" s="172" t="str">
        <f t="shared" si="6"/>
        <v/>
      </c>
      <c r="C405" s="176"/>
      <c r="D405" s="176"/>
      <c r="E405" s="176"/>
      <c r="F405" s="273"/>
      <c r="G405" s="176"/>
      <c r="H405" s="276"/>
      <c r="I405" s="276"/>
      <c r="J405" s="176"/>
      <c r="K405" s="176"/>
      <c r="L405" s="176"/>
      <c r="M405" s="176"/>
      <c r="N405" s="176"/>
      <c r="O405" s="176"/>
      <c r="P405" s="273"/>
      <c r="Q405" s="176"/>
      <c r="R405" s="176"/>
      <c r="S405" s="273"/>
      <c r="T405" s="273"/>
      <c r="U405" s="258"/>
      <c r="V405" s="258"/>
      <c r="W405" s="258"/>
      <c r="X405" s="258"/>
      <c r="Y405" s="258"/>
      <c r="Z405" s="258"/>
      <c r="AA405" s="258"/>
      <c r="AB405" s="176"/>
      <c r="AC405" s="273"/>
      <c r="AD405" s="176"/>
      <c r="AE405" s="258"/>
      <c r="AF405" s="176"/>
      <c r="AG405" s="176"/>
      <c r="AH405" s="176"/>
      <c r="AI405" s="176"/>
      <c r="AJ405" s="176"/>
      <c r="AK405" s="176"/>
      <c r="AL405" s="176"/>
      <c r="AM405" s="176"/>
      <c r="AN405" s="225"/>
      <c r="AO405" s="273"/>
      <c r="AP405" s="273"/>
      <c r="AQ405" s="273"/>
      <c r="AR405" s="176"/>
    </row>
    <row r="406">
      <c r="A406" s="176"/>
      <c r="B406" s="172" t="str">
        <f t="shared" si="6"/>
        <v/>
      </c>
      <c r="C406" s="176"/>
      <c r="D406" s="176"/>
      <c r="E406" s="176"/>
      <c r="F406" s="273"/>
      <c r="G406" s="176"/>
      <c r="H406" s="276"/>
      <c r="I406" s="276"/>
      <c r="J406" s="176"/>
      <c r="K406" s="176"/>
      <c r="L406" s="176"/>
      <c r="M406" s="176"/>
      <c r="N406" s="176"/>
      <c r="O406" s="176"/>
      <c r="P406" s="273"/>
      <c r="Q406" s="176"/>
      <c r="R406" s="176"/>
      <c r="S406" s="273"/>
      <c r="T406" s="273"/>
      <c r="U406" s="258"/>
      <c r="V406" s="258"/>
      <c r="W406" s="258"/>
      <c r="X406" s="258"/>
      <c r="Y406" s="258"/>
      <c r="Z406" s="258"/>
      <c r="AA406" s="258"/>
      <c r="AB406" s="176"/>
      <c r="AC406" s="273"/>
      <c r="AD406" s="176"/>
      <c r="AE406" s="258"/>
      <c r="AF406" s="176"/>
      <c r="AG406" s="176"/>
      <c r="AH406" s="176"/>
      <c r="AI406" s="176"/>
      <c r="AJ406" s="176"/>
      <c r="AK406" s="176"/>
      <c r="AL406" s="176"/>
      <c r="AM406" s="176"/>
      <c r="AN406" s="225"/>
      <c r="AO406" s="273"/>
      <c r="AP406" s="273"/>
      <c r="AQ406" s="273"/>
      <c r="AR406" s="176"/>
    </row>
    <row r="407">
      <c r="A407" s="176"/>
      <c r="B407" s="172" t="str">
        <f t="shared" si="6"/>
        <v/>
      </c>
      <c r="C407" s="176"/>
      <c r="D407" s="176"/>
      <c r="E407" s="176"/>
      <c r="F407" s="273"/>
      <c r="G407" s="176"/>
      <c r="H407" s="276"/>
      <c r="I407" s="276"/>
      <c r="J407" s="176"/>
      <c r="K407" s="176"/>
      <c r="L407" s="176"/>
      <c r="M407" s="176"/>
      <c r="N407" s="176"/>
      <c r="O407" s="176"/>
      <c r="P407" s="273"/>
      <c r="Q407" s="176"/>
      <c r="R407" s="176"/>
      <c r="S407" s="273"/>
      <c r="T407" s="273"/>
      <c r="U407" s="258"/>
      <c r="V407" s="258"/>
      <c r="W407" s="258"/>
      <c r="X407" s="258"/>
      <c r="Y407" s="258"/>
      <c r="Z407" s="258"/>
      <c r="AA407" s="258"/>
      <c r="AB407" s="176"/>
      <c r="AC407" s="273"/>
      <c r="AD407" s="176"/>
      <c r="AE407" s="258"/>
      <c r="AF407" s="176"/>
      <c r="AG407" s="176"/>
      <c r="AH407" s="176"/>
      <c r="AI407" s="176"/>
      <c r="AJ407" s="176"/>
      <c r="AK407" s="176"/>
      <c r="AL407" s="176"/>
      <c r="AM407" s="176"/>
      <c r="AN407" s="225"/>
      <c r="AO407" s="273"/>
      <c r="AP407" s="273"/>
      <c r="AQ407" s="273"/>
      <c r="AR407" s="176"/>
    </row>
    <row r="408">
      <c r="A408" s="176"/>
      <c r="B408" s="172" t="str">
        <f t="shared" si="6"/>
        <v/>
      </c>
      <c r="C408" s="176"/>
      <c r="D408" s="176"/>
      <c r="E408" s="176"/>
      <c r="F408" s="273"/>
      <c r="G408" s="176"/>
      <c r="H408" s="276"/>
      <c r="I408" s="276"/>
      <c r="J408" s="176"/>
      <c r="K408" s="176"/>
      <c r="L408" s="176"/>
      <c r="M408" s="176"/>
      <c r="N408" s="176"/>
      <c r="O408" s="176"/>
      <c r="P408" s="273"/>
      <c r="Q408" s="176"/>
      <c r="R408" s="176"/>
      <c r="S408" s="273"/>
      <c r="T408" s="273"/>
      <c r="U408" s="258"/>
      <c r="V408" s="258"/>
      <c r="W408" s="258"/>
      <c r="X408" s="258"/>
      <c r="Y408" s="258"/>
      <c r="Z408" s="258"/>
      <c r="AA408" s="258"/>
      <c r="AB408" s="176"/>
      <c r="AC408" s="273"/>
      <c r="AD408" s="176"/>
      <c r="AE408" s="258"/>
      <c r="AF408" s="176"/>
      <c r="AG408" s="176"/>
      <c r="AH408" s="176"/>
      <c r="AI408" s="176"/>
      <c r="AJ408" s="176"/>
      <c r="AK408" s="176"/>
      <c r="AL408" s="176"/>
      <c r="AM408" s="176"/>
      <c r="AN408" s="225"/>
      <c r="AO408" s="273"/>
      <c r="AP408" s="273"/>
      <c r="AQ408" s="273"/>
      <c r="AR408" s="176"/>
    </row>
    <row r="409">
      <c r="A409" s="176"/>
      <c r="B409" s="172" t="str">
        <f t="shared" si="6"/>
        <v/>
      </c>
      <c r="C409" s="176"/>
      <c r="D409" s="176"/>
      <c r="E409" s="176"/>
      <c r="F409" s="273"/>
      <c r="G409" s="176"/>
      <c r="H409" s="276"/>
      <c r="I409" s="276"/>
      <c r="J409" s="176"/>
      <c r="K409" s="176"/>
      <c r="L409" s="176"/>
      <c r="M409" s="176"/>
      <c r="N409" s="176"/>
      <c r="O409" s="176"/>
      <c r="P409" s="273"/>
      <c r="Q409" s="176"/>
      <c r="R409" s="176"/>
      <c r="S409" s="273"/>
      <c r="T409" s="273"/>
      <c r="U409" s="258"/>
      <c r="V409" s="258"/>
      <c r="W409" s="258"/>
      <c r="X409" s="258"/>
      <c r="Y409" s="258"/>
      <c r="Z409" s="258"/>
      <c r="AA409" s="258"/>
      <c r="AB409" s="176"/>
      <c r="AC409" s="273"/>
      <c r="AD409" s="176"/>
      <c r="AE409" s="258"/>
      <c r="AF409" s="176"/>
      <c r="AG409" s="176"/>
      <c r="AH409" s="176"/>
      <c r="AI409" s="176"/>
      <c r="AJ409" s="176"/>
      <c r="AK409" s="176"/>
      <c r="AL409" s="176"/>
      <c r="AM409" s="176"/>
      <c r="AN409" s="225"/>
      <c r="AO409" s="273"/>
      <c r="AP409" s="273"/>
      <c r="AQ409" s="273"/>
      <c r="AR409" s="176"/>
    </row>
    <row r="410">
      <c r="A410" s="176"/>
      <c r="B410" s="172" t="str">
        <f t="shared" si="6"/>
        <v/>
      </c>
      <c r="C410" s="176"/>
      <c r="D410" s="176"/>
      <c r="E410" s="176"/>
      <c r="F410" s="273"/>
      <c r="G410" s="176"/>
      <c r="H410" s="276"/>
      <c r="I410" s="276"/>
      <c r="J410" s="176"/>
      <c r="K410" s="176"/>
      <c r="L410" s="176"/>
      <c r="M410" s="176"/>
      <c r="N410" s="176"/>
      <c r="O410" s="176"/>
      <c r="P410" s="273"/>
      <c r="Q410" s="176"/>
      <c r="R410" s="176"/>
      <c r="S410" s="273"/>
      <c r="T410" s="273"/>
      <c r="U410" s="258"/>
      <c r="V410" s="258"/>
      <c r="W410" s="258"/>
      <c r="X410" s="258"/>
      <c r="Y410" s="258"/>
      <c r="Z410" s="258"/>
      <c r="AA410" s="258"/>
      <c r="AB410" s="176"/>
      <c r="AC410" s="273"/>
      <c r="AD410" s="176"/>
      <c r="AE410" s="258"/>
      <c r="AF410" s="176"/>
      <c r="AG410" s="176"/>
      <c r="AH410" s="176"/>
      <c r="AI410" s="176"/>
      <c r="AJ410" s="176"/>
      <c r="AK410" s="176"/>
      <c r="AL410" s="176"/>
      <c r="AM410" s="176"/>
      <c r="AN410" s="225"/>
      <c r="AO410" s="273"/>
      <c r="AP410" s="273"/>
      <c r="AQ410" s="273"/>
      <c r="AR410" s="176"/>
    </row>
    <row r="411">
      <c r="A411" s="176"/>
      <c r="B411" s="172" t="str">
        <f t="shared" si="6"/>
        <v/>
      </c>
      <c r="C411" s="176"/>
      <c r="D411" s="176"/>
      <c r="E411" s="176"/>
      <c r="F411" s="273"/>
      <c r="G411" s="176"/>
      <c r="H411" s="276"/>
      <c r="I411" s="276"/>
      <c r="J411" s="176"/>
      <c r="K411" s="176"/>
      <c r="L411" s="176"/>
      <c r="M411" s="176"/>
      <c r="N411" s="176"/>
      <c r="O411" s="176"/>
      <c r="P411" s="273"/>
      <c r="Q411" s="176"/>
      <c r="R411" s="176"/>
      <c r="S411" s="273"/>
      <c r="T411" s="273"/>
      <c r="U411" s="258"/>
      <c r="V411" s="258"/>
      <c r="W411" s="258"/>
      <c r="X411" s="258"/>
      <c r="Y411" s="258"/>
      <c r="Z411" s="258"/>
      <c r="AA411" s="258"/>
      <c r="AB411" s="176"/>
      <c r="AC411" s="273"/>
      <c r="AD411" s="176"/>
      <c r="AE411" s="258"/>
      <c r="AF411" s="176"/>
      <c r="AG411" s="176"/>
      <c r="AH411" s="176"/>
      <c r="AI411" s="176"/>
      <c r="AJ411" s="176"/>
      <c r="AK411" s="176"/>
      <c r="AL411" s="176"/>
      <c r="AM411" s="176"/>
      <c r="AN411" s="225"/>
      <c r="AO411" s="273"/>
      <c r="AP411" s="273"/>
      <c r="AQ411" s="273"/>
      <c r="AR411" s="176"/>
    </row>
    <row r="412">
      <c r="A412" s="176"/>
      <c r="B412" s="172" t="str">
        <f t="shared" si="6"/>
        <v/>
      </c>
      <c r="C412" s="176"/>
      <c r="D412" s="176"/>
      <c r="E412" s="176"/>
      <c r="F412" s="273"/>
      <c r="G412" s="176"/>
      <c r="H412" s="276"/>
      <c r="I412" s="276"/>
      <c r="J412" s="176"/>
      <c r="K412" s="176"/>
      <c r="L412" s="176"/>
      <c r="M412" s="176"/>
      <c r="N412" s="176"/>
      <c r="O412" s="176"/>
      <c r="P412" s="273"/>
      <c r="Q412" s="176"/>
      <c r="R412" s="176"/>
      <c r="S412" s="273"/>
      <c r="T412" s="273"/>
      <c r="U412" s="258"/>
      <c r="V412" s="258"/>
      <c r="W412" s="258"/>
      <c r="X412" s="258"/>
      <c r="Y412" s="258"/>
      <c r="Z412" s="258"/>
      <c r="AA412" s="258"/>
      <c r="AB412" s="176"/>
      <c r="AC412" s="273"/>
      <c r="AD412" s="176"/>
      <c r="AE412" s="258"/>
      <c r="AF412" s="176"/>
      <c r="AG412" s="176"/>
      <c r="AH412" s="176"/>
      <c r="AI412" s="176"/>
      <c r="AJ412" s="176"/>
      <c r="AK412" s="176"/>
      <c r="AL412" s="176"/>
      <c r="AM412" s="176"/>
      <c r="AN412" s="225"/>
      <c r="AO412" s="273"/>
      <c r="AP412" s="273"/>
      <c r="AQ412" s="273"/>
      <c r="AR412" s="176"/>
    </row>
    <row r="413">
      <c r="A413" s="176"/>
      <c r="B413" s="172" t="str">
        <f t="shared" si="6"/>
        <v/>
      </c>
      <c r="C413" s="176"/>
      <c r="D413" s="176"/>
      <c r="E413" s="176"/>
      <c r="F413" s="273"/>
      <c r="G413" s="176"/>
      <c r="H413" s="276"/>
      <c r="I413" s="276"/>
      <c r="J413" s="176"/>
      <c r="K413" s="176"/>
      <c r="L413" s="176"/>
      <c r="M413" s="176"/>
      <c r="N413" s="176"/>
      <c r="O413" s="176"/>
      <c r="P413" s="273"/>
      <c r="Q413" s="176"/>
      <c r="R413" s="176"/>
      <c r="S413" s="273"/>
      <c r="T413" s="273"/>
      <c r="U413" s="258"/>
      <c r="V413" s="258"/>
      <c r="W413" s="258"/>
      <c r="X413" s="258"/>
      <c r="Y413" s="258"/>
      <c r="Z413" s="258"/>
      <c r="AA413" s="258"/>
      <c r="AB413" s="176"/>
      <c r="AC413" s="273"/>
      <c r="AD413" s="176"/>
      <c r="AE413" s="258"/>
      <c r="AF413" s="176"/>
      <c r="AG413" s="176"/>
      <c r="AH413" s="176"/>
      <c r="AI413" s="176"/>
      <c r="AJ413" s="176"/>
      <c r="AK413" s="176"/>
      <c r="AL413" s="176"/>
      <c r="AM413" s="176"/>
      <c r="AN413" s="225"/>
      <c r="AO413" s="273"/>
      <c r="AP413" s="273"/>
      <c r="AQ413" s="273"/>
      <c r="AR413" s="176"/>
    </row>
    <row r="414">
      <c r="A414" s="176"/>
      <c r="B414" s="172" t="str">
        <f t="shared" si="6"/>
        <v/>
      </c>
      <c r="C414" s="176"/>
      <c r="D414" s="176"/>
      <c r="E414" s="176"/>
      <c r="F414" s="273"/>
      <c r="G414" s="176"/>
      <c r="H414" s="276"/>
      <c r="I414" s="276"/>
      <c r="J414" s="176"/>
      <c r="K414" s="176"/>
      <c r="L414" s="176"/>
      <c r="M414" s="176"/>
      <c r="N414" s="176"/>
      <c r="O414" s="176"/>
      <c r="P414" s="273"/>
      <c r="Q414" s="176"/>
      <c r="R414" s="176"/>
      <c r="S414" s="273"/>
      <c r="T414" s="273"/>
      <c r="U414" s="258"/>
      <c r="V414" s="258"/>
      <c r="W414" s="258"/>
      <c r="X414" s="258"/>
      <c r="Y414" s="258"/>
      <c r="Z414" s="258"/>
      <c r="AA414" s="258"/>
      <c r="AB414" s="176"/>
      <c r="AC414" s="273"/>
      <c r="AD414" s="176"/>
      <c r="AE414" s="258"/>
      <c r="AF414" s="176"/>
      <c r="AG414" s="176"/>
      <c r="AH414" s="176"/>
      <c r="AI414" s="176"/>
      <c r="AJ414" s="176"/>
      <c r="AK414" s="176"/>
      <c r="AL414" s="176"/>
      <c r="AM414" s="176"/>
      <c r="AN414" s="225"/>
      <c r="AO414" s="273"/>
      <c r="AP414" s="273"/>
      <c r="AQ414" s="273"/>
      <c r="AR414" s="176"/>
    </row>
    <row r="415">
      <c r="A415" s="176"/>
      <c r="B415" s="172" t="str">
        <f t="shared" si="6"/>
        <v/>
      </c>
      <c r="C415" s="176"/>
      <c r="D415" s="176"/>
      <c r="E415" s="176"/>
      <c r="F415" s="273"/>
      <c r="G415" s="176"/>
      <c r="H415" s="276"/>
      <c r="I415" s="276"/>
      <c r="J415" s="176"/>
      <c r="K415" s="176"/>
      <c r="L415" s="176"/>
      <c r="M415" s="176"/>
      <c r="N415" s="176"/>
      <c r="O415" s="176"/>
      <c r="P415" s="273"/>
      <c r="Q415" s="176"/>
      <c r="R415" s="176"/>
      <c r="S415" s="273"/>
      <c r="T415" s="273"/>
      <c r="U415" s="258"/>
      <c r="V415" s="258"/>
      <c r="W415" s="258"/>
      <c r="X415" s="258"/>
      <c r="Y415" s="258"/>
      <c r="Z415" s="258"/>
      <c r="AA415" s="258"/>
      <c r="AB415" s="176"/>
      <c r="AC415" s="273"/>
      <c r="AD415" s="176"/>
      <c r="AE415" s="258"/>
      <c r="AF415" s="176"/>
      <c r="AG415" s="176"/>
      <c r="AH415" s="176"/>
      <c r="AI415" s="176"/>
      <c r="AJ415" s="176"/>
      <c r="AK415" s="176"/>
      <c r="AL415" s="176"/>
      <c r="AM415" s="176"/>
      <c r="AN415" s="225"/>
      <c r="AO415" s="273"/>
      <c r="AP415" s="273"/>
      <c r="AQ415" s="273"/>
      <c r="AR415" s="176"/>
    </row>
    <row r="416">
      <c r="A416" s="176"/>
      <c r="B416" s="172" t="str">
        <f t="shared" si="6"/>
        <v/>
      </c>
      <c r="C416" s="176"/>
      <c r="D416" s="176"/>
      <c r="E416" s="176"/>
      <c r="F416" s="273"/>
      <c r="G416" s="176"/>
      <c r="H416" s="276"/>
      <c r="I416" s="276"/>
      <c r="J416" s="176"/>
      <c r="K416" s="176"/>
      <c r="L416" s="176"/>
      <c r="M416" s="176"/>
      <c r="N416" s="176"/>
      <c r="O416" s="176"/>
      <c r="P416" s="273"/>
      <c r="Q416" s="176"/>
      <c r="R416" s="176"/>
      <c r="S416" s="273"/>
      <c r="T416" s="273"/>
      <c r="U416" s="258"/>
      <c r="V416" s="258"/>
      <c r="W416" s="258"/>
      <c r="X416" s="258"/>
      <c r="Y416" s="258"/>
      <c r="Z416" s="258"/>
      <c r="AA416" s="258"/>
      <c r="AB416" s="176"/>
      <c r="AC416" s="273"/>
      <c r="AD416" s="176"/>
      <c r="AE416" s="258"/>
      <c r="AF416" s="176"/>
      <c r="AG416" s="176"/>
      <c r="AH416" s="176"/>
      <c r="AI416" s="176"/>
      <c r="AJ416" s="176"/>
      <c r="AK416" s="176"/>
      <c r="AL416" s="176"/>
      <c r="AM416" s="176"/>
      <c r="AN416" s="225"/>
      <c r="AO416" s="273"/>
      <c r="AP416" s="273"/>
      <c r="AQ416" s="273"/>
      <c r="AR416" s="176"/>
    </row>
    <row r="417">
      <c r="A417" s="176"/>
      <c r="B417" s="172" t="str">
        <f t="shared" si="6"/>
        <v/>
      </c>
      <c r="C417" s="176"/>
      <c r="D417" s="176"/>
      <c r="E417" s="176"/>
      <c r="F417" s="273"/>
      <c r="G417" s="176"/>
      <c r="H417" s="276"/>
      <c r="I417" s="276"/>
      <c r="J417" s="176"/>
      <c r="K417" s="176"/>
      <c r="L417" s="176"/>
      <c r="M417" s="176"/>
      <c r="N417" s="176"/>
      <c r="O417" s="176"/>
      <c r="P417" s="273"/>
      <c r="Q417" s="176"/>
      <c r="R417" s="176"/>
      <c r="S417" s="273"/>
      <c r="T417" s="273"/>
      <c r="U417" s="258"/>
      <c r="V417" s="258"/>
      <c r="W417" s="258"/>
      <c r="X417" s="258"/>
      <c r="Y417" s="258"/>
      <c r="Z417" s="258"/>
      <c r="AA417" s="258"/>
      <c r="AB417" s="176"/>
      <c r="AC417" s="273"/>
      <c r="AD417" s="176"/>
      <c r="AE417" s="258"/>
      <c r="AF417" s="176"/>
      <c r="AG417" s="176"/>
      <c r="AH417" s="176"/>
      <c r="AI417" s="176"/>
      <c r="AJ417" s="176"/>
      <c r="AK417" s="176"/>
      <c r="AL417" s="176"/>
      <c r="AM417" s="176"/>
      <c r="AN417" s="225"/>
      <c r="AO417" s="273"/>
      <c r="AP417" s="273"/>
      <c r="AQ417" s="273"/>
      <c r="AR417" s="176"/>
    </row>
    <row r="418">
      <c r="A418" s="176"/>
      <c r="B418" s="172" t="str">
        <f t="shared" si="6"/>
        <v/>
      </c>
      <c r="C418" s="176"/>
      <c r="D418" s="176"/>
      <c r="E418" s="176"/>
      <c r="F418" s="273"/>
      <c r="G418" s="176"/>
      <c r="H418" s="276"/>
      <c r="I418" s="276"/>
      <c r="J418" s="176"/>
      <c r="K418" s="176"/>
      <c r="L418" s="176"/>
      <c r="M418" s="176"/>
      <c r="N418" s="176"/>
      <c r="O418" s="176"/>
      <c r="P418" s="273"/>
      <c r="Q418" s="176"/>
      <c r="R418" s="176"/>
      <c r="S418" s="273"/>
      <c r="T418" s="273"/>
      <c r="U418" s="258"/>
      <c r="V418" s="258"/>
      <c r="W418" s="258"/>
      <c r="X418" s="258"/>
      <c r="Y418" s="258"/>
      <c r="Z418" s="258"/>
      <c r="AA418" s="258"/>
      <c r="AB418" s="176"/>
      <c r="AC418" s="273"/>
      <c r="AD418" s="176"/>
      <c r="AE418" s="258"/>
      <c r="AF418" s="176"/>
      <c r="AG418" s="176"/>
      <c r="AH418" s="176"/>
      <c r="AI418" s="176"/>
      <c r="AJ418" s="176"/>
      <c r="AK418" s="176"/>
      <c r="AL418" s="176"/>
      <c r="AM418" s="176"/>
      <c r="AN418" s="225"/>
      <c r="AO418" s="273"/>
      <c r="AP418" s="273"/>
      <c r="AQ418" s="273"/>
      <c r="AR418" s="176"/>
    </row>
    <row r="419">
      <c r="A419" s="176"/>
      <c r="B419" s="172" t="str">
        <f t="shared" si="6"/>
        <v/>
      </c>
      <c r="C419" s="176"/>
      <c r="D419" s="176"/>
      <c r="E419" s="176"/>
      <c r="F419" s="273"/>
      <c r="G419" s="176"/>
      <c r="H419" s="276"/>
      <c r="I419" s="276"/>
      <c r="J419" s="176"/>
      <c r="K419" s="176"/>
      <c r="L419" s="176"/>
      <c r="M419" s="176"/>
      <c r="N419" s="176"/>
      <c r="O419" s="176"/>
      <c r="P419" s="273"/>
      <c r="Q419" s="176"/>
      <c r="R419" s="176"/>
      <c r="S419" s="273"/>
      <c r="T419" s="273"/>
      <c r="U419" s="258"/>
      <c r="V419" s="258"/>
      <c r="W419" s="258"/>
      <c r="X419" s="258"/>
      <c r="Y419" s="258"/>
      <c r="Z419" s="258"/>
      <c r="AA419" s="258"/>
      <c r="AB419" s="176"/>
      <c r="AC419" s="273"/>
      <c r="AD419" s="176"/>
      <c r="AE419" s="258"/>
      <c r="AF419" s="176"/>
      <c r="AG419" s="176"/>
      <c r="AH419" s="176"/>
      <c r="AI419" s="176"/>
      <c r="AJ419" s="176"/>
      <c r="AK419" s="176"/>
      <c r="AL419" s="176"/>
      <c r="AM419" s="176"/>
      <c r="AN419" s="225"/>
      <c r="AO419" s="273"/>
      <c r="AP419" s="273"/>
      <c r="AQ419" s="273"/>
      <c r="AR419" s="176"/>
    </row>
    <row r="420">
      <c r="A420" s="176"/>
      <c r="B420" s="172" t="str">
        <f t="shared" si="6"/>
        <v/>
      </c>
      <c r="C420" s="176"/>
      <c r="D420" s="176"/>
      <c r="E420" s="176"/>
      <c r="F420" s="273"/>
      <c r="G420" s="176"/>
      <c r="H420" s="276"/>
      <c r="I420" s="276"/>
      <c r="J420" s="176"/>
      <c r="K420" s="176"/>
      <c r="L420" s="176"/>
      <c r="M420" s="176"/>
      <c r="N420" s="176"/>
      <c r="O420" s="176"/>
      <c r="P420" s="273"/>
      <c r="Q420" s="176"/>
      <c r="R420" s="176"/>
      <c r="S420" s="273"/>
      <c r="T420" s="273"/>
      <c r="U420" s="258"/>
      <c r="V420" s="258"/>
      <c r="W420" s="258"/>
      <c r="X420" s="258"/>
      <c r="Y420" s="258"/>
      <c r="Z420" s="258"/>
      <c r="AA420" s="258"/>
      <c r="AB420" s="176"/>
      <c r="AC420" s="273"/>
      <c r="AD420" s="176"/>
      <c r="AE420" s="258"/>
      <c r="AF420" s="176"/>
      <c r="AG420" s="176"/>
      <c r="AH420" s="176"/>
      <c r="AI420" s="176"/>
      <c r="AJ420" s="176"/>
      <c r="AK420" s="176"/>
      <c r="AL420" s="176"/>
      <c r="AM420" s="176"/>
      <c r="AN420" s="225"/>
      <c r="AO420" s="273"/>
      <c r="AP420" s="273"/>
      <c r="AQ420" s="273"/>
      <c r="AR420" s="176"/>
    </row>
    <row r="421">
      <c r="A421" s="176"/>
      <c r="B421" s="172" t="str">
        <f t="shared" si="6"/>
        <v/>
      </c>
      <c r="C421" s="176"/>
      <c r="D421" s="176"/>
      <c r="E421" s="176"/>
      <c r="F421" s="273"/>
      <c r="G421" s="176"/>
      <c r="H421" s="276"/>
      <c r="I421" s="276"/>
      <c r="J421" s="176"/>
      <c r="K421" s="176"/>
      <c r="L421" s="176"/>
      <c r="M421" s="176"/>
      <c r="N421" s="176"/>
      <c r="O421" s="176"/>
      <c r="P421" s="273"/>
      <c r="Q421" s="176"/>
      <c r="R421" s="176"/>
      <c r="S421" s="273"/>
      <c r="T421" s="273"/>
      <c r="U421" s="258"/>
      <c r="V421" s="258"/>
      <c r="W421" s="258"/>
      <c r="X421" s="258"/>
      <c r="Y421" s="258"/>
      <c r="Z421" s="258"/>
      <c r="AA421" s="258"/>
      <c r="AB421" s="176"/>
      <c r="AC421" s="273"/>
      <c r="AD421" s="176"/>
      <c r="AE421" s="258"/>
      <c r="AF421" s="176"/>
      <c r="AG421" s="176"/>
      <c r="AH421" s="176"/>
      <c r="AI421" s="176"/>
      <c r="AJ421" s="176"/>
      <c r="AK421" s="176"/>
      <c r="AL421" s="176"/>
      <c r="AM421" s="176"/>
      <c r="AN421" s="225"/>
      <c r="AO421" s="273"/>
      <c r="AP421" s="273"/>
      <c r="AQ421" s="273"/>
      <c r="AR421" s="176"/>
    </row>
    <row r="422">
      <c r="A422" s="176"/>
      <c r="B422" s="172" t="str">
        <f t="shared" si="6"/>
        <v/>
      </c>
      <c r="C422" s="176"/>
      <c r="D422" s="176"/>
      <c r="E422" s="176"/>
      <c r="F422" s="273"/>
      <c r="G422" s="176"/>
      <c r="H422" s="276"/>
      <c r="I422" s="276"/>
      <c r="J422" s="176"/>
      <c r="K422" s="176"/>
      <c r="L422" s="176"/>
      <c r="M422" s="176"/>
      <c r="N422" s="176"/>
      <c r="O422" s="176"/>
      <c r="P422" s="273"/>
      <c r="Q422" s="176"/>
      <c r="R422" s="176"/>
      <c r="S422" s="273"/>
      <c r="T422" s="273"/>
      <c r="U422" s="258"/>
      <c r="V422" s="258"/>
      <c r="W422" s="258"/>
      <c r="X422" s="258"/>
      <c r="Y422" s="258"/>
      <c r="Z422" s="258"/>
      <c r="AA422" s="258"/>
      <c r="AB422" s="176"/>
      <c r="AC422" s="273"/>
      <c r="AD422" s="176"/>
      <c r="AE422" s="258"/>
      <c r="AF422" s="176"/>
      <c r="AG422" s="176"/>
      <c r="AH422" s="176"/>
      <c r="AI422" s="176"/>
      <c r="AJ422" s="176"/>
      <c r="AK422" s="176"/>
      <c r="AL422" s="176"/>
      <c r="AM422" s="176"/>
      <c r="AN422" s="225"/>
      <c r="AO422" s="273"/>
      <c r="AP422" s="273"/>
      <c r="AQ422" s="273"/>
      <c r="AR422" s="176"/>
    </row>
    <row r="423">
      <c r="A423" s="176"/>
      <c r="B423" s="172" t="str">
        <f t="shared" si="6"/>
        <v/>
      </c>
      <c r="C423" s="176"/>
      <c r="D423" s="176"/>
      <c r="E423" s="176"/>
      <c r="F423" s="273"/>
      <c r="G423" s="176"/>
      <c r="H423" s="276"/>
      <c r="I423" s="276"/>
      <c r="J423" s="176"/>
      <c r="K423" s="176"/>
      <c r="L423" s="176"/>
      <c r="M423" s="176"/>
      <c r="N423" s="176"/>
      <c r="O423" s="176"/>
      <c r="P423" s="273"/>
      <c r="Q423" s="176"/>
      <c r="R423" s="176"/>
      <c r="S423" s="273"/>
      <c r="T423" s="273"/>
      <c r="U423" s="258"/>
      <c r="V423" s="258"/>
      <c r="W423" s="258"/>
      <c r="X423" s="258"/>
      <c r="Y423" s="258"/>
      <c r="Z423" s="258"/>
      <c r="AA423" s="258"/>
      <c r="AB423" s="176"/>
      <c r="AC423" s="273"/>
      <c r="AD423" s="176"/>
      <c r="AE423" s="258"/>
      <c r="AF423" s="176"/>
      <c r="AG423" s="176"/>
      <c r="AH423" s="176"/>
      <c r="AI423" s="176"/>
      <c r="AJ423" s="176"/>
      <c r="AK423" s="176"/>
      <c r="AL423" s="176"/>
      <c r="AM423" s="176"/>
      <c r="AN423" s="225"/>
      <c r="AO423" s="273"/>
      <c r="AP423" s="273"/>
      <c r="AQ423" s="273"/>
      <c r="AR423" s="176"/>
    </row>
    <row r="424">
      <c r="A424" s="176"/>
      <c r="B424" s="172" t="str">
        <f t="shared" si="6"/>
        <v/>
      </c>
      <c r="C424" s="176"/>
      <c r="D424" s="176"/>
      <c r="E424" s="176"/>
      <c r="F424" s="273"/>
      <c r="G424" s="176"/>
      <c r="H424" s="276"/>
      <c r="I424" s="276"/>
      <c r="J424" s="176"/>
      <c r="K424" s="176"/>
      <c r="L424" s="176"/>
      <c r="M424" s="176"/>
      <c r="N424" s="176"/>
      <c r="O424" s="176"/>
      <c r="P424" s="273"/>
      <c r="Q424" s="176"/>
      <c r="R424" s="176"/>
      <c r="S424" s="273"/>
      <c r="T424" s="273"/>
      <c r="U424" s="258"/>
      <c r="V424" s="258"/>
      <c r="W424" s="258"/>
      <c r="X424" s="258"/>
      <c r="Y424" s="258"/>
      <c r="Z424" s="258"/>
      <c r="AA424" s="258"/>
      <c r="AB424" s="176"/>
      <c r="AC424" s="273"/>
      <c r="AD424" s="176"/>
      <c r="AE424" s="258"/>
      <c r="AF424" s="176"/>
      <c r="AG424" s="176"/>
      <c r="AH424" s="176"/>
      <c r="AI424" s="176"/>
      <c r="AJ424" s="176"/>
      <c r="AK424" s="176"/>
      <c r="AL424" s="176"/>
      <c r="AM424" s="176"/>
      <c r="AN424" s="225"/>
      <c r="AO424" s="273"/>
      <c r="AP424" s="273"/>
      <c r="AQ424" s="273"/>
      <c r="AR424" s="176"/>
    </row>
    <row r="425">
      <c r="A425" s="176"/>
      <c r="B425" s="172" t="str">
        <f t="shared" si="6"/>
        <v/>
      </c>
      <c r="C425" s="176"/>
      <c r="D425" s="176"/>
      <c r="E425" s="176"/>
      <c r="F425" s="273"/>
      <c r="G425" s="176"/>
      <c r="H425" s="276"/>
      <c r="I425" s="276"/>
      <c r="J425" s="176"/>
      <c r="K425" s="176"/>
      <c r="L425" s="176"/>
      <c r="M425" s="176"/>
      <c r="N425" s="176"/>
      <c r="O425" s="176"/>
      <c r="P425" s="273"/>
      <c r="Q425" s="176"/>
      <c r="R425" s="176"/>
      <c r="S425" s="273"/>
      <c r="T425" s="273"/>
      <c r="U425" s="258"/>
      <c r="V425" s="258"/>
      <c r="W425" s="258"/>
      <c r="X425" s="258"/>
      <c r="Y425" s="258"/>
      <c r="Z425" s="258"/>
      <c r="AA425" s="258"/>
      <c r="AB425" s="176"/>
      <c r="AC425" s="273"/>
      <c r="AD425" s="176"/>
      <c r="AE425" s="258"/>
      <c r="AF425" s="176"/>
      <c r="AG425" s="176"/>
      <c r="AH425" s="176"/>
      <c r="AI425" s="176"/>
      <c r="AJ425" s="176"/>
      <c r="AK425" s="176"/>
      <c r="AL425" s="176"/>
      <c r="AM425" s="176"/>
      <c r="AN425" s="225"/>
      <c r="AO425" s="273"/>
      <c r="AP425" s="273"/>
      <c r="AQ425" s="273"/>
      <c r="AR425" s="176"/>
    </row>
    <row r="426">
      <c r="A426" s="176"/>
      <c r="B426" s="172" t="str">
        <f t="shared" si="6"/>
        <v/>
      </c>
      <c r="C426" s="176"/>
      <c r="D426" s="176"/>
      <c r="E426" s="176"/>
      <c r="F426" s="273"/>
      <c r="G426" s="176"/>
      <c r="H426" s="276"/>
      <c r="I426" s="276"/>
      <c r="J426" s="176"/>
      <c r="K426" s="176"/>
      <c r="L426" s="176"/>
      <c r="M426" s="176"/>
      <c r="N426" s="176"/>
      <c r="O426" s="176"/>
      <c r="P426" s="273"/>
      <c r="Q426" s="176"/>
      <c r="R426" s="176"/>
      <c r="S426" s="273"/>
      <c r="T426" s="273"/>
      <c r="U426" s="258"/>
      <c r="V426" s="258"/>
      <c r="W426" s="258"/>
      <c r="X426" s="258"/>
      <c r="Y426" s="258"/>
      <c r="Z426" s="258"/>
      <c r="AA426" s="258"/>
      <c r="AB426" s="176"/>
      <c r="AC426" s="273"/>
      <c r="AD426" s="176"/>
      <c r="AE426" s="258"/>
      <c r="AF426" s="176"/>
      <c r="AG426" s="176"/>
      <c r="AH426" s="176"/>
      <c r="AI426" s="176"/>
      <c r="AJ426" s="176"/>
      <c r="AK426" s="176"/>
      <c r="AL426" s="176"/>
      <c r="AM426" s="176"/>
      <c r="AN426" s="225"/>
      <c r="AO426" s="273"/>
      <c r="AP426" s="273"/>
      <c r="AQ426" s="273"/>
      <c r="AR426" s="176"/>
    </row>
    <row r="427">
      <c r="A427" s="176"/>
      <c r="B427" s="172" t="str">
        <f t="shared" si="6"/>
        <v/>
      </c>
      <c r="C427" s="176"/>
      <c r="D427" s="176"/>
      <c r="E427" s="176"/>
      <c r="F427" s="273"/>
      <c r="G427" s="176"/>
      <c r="H427" s="276"/>
      <c r="I427" s="276"/>
      <c r="J427" s="176"/>
      <c r="K427" s="176"/>
      <c r="L427" s="176"/>
      <c r="M427" s="176"/>
      <c r="N427" s="176"/>
      <c r="O427" s="176"/>
      <c r="P427" s="273"/>
      <c r="Q427" s="176"/>
      <c r="R427" s="176"/>
      <c r="S427" s="273"/>
      <c r="T427" s="273"/>
      <c r="U427" s="258"/>
      <c r="V427" s="258"/>
      <c r="W427" s="258"/>
      <c r="X427" s="258"/>
      <c r="Y427" s="258"/>
      <c r="Z427" s="258"/>
      <c r="AA427" s="258"/>
      <c r="AB427" s="176"/>
      <c r="AC427" s="273"/>
      <c r="AD427" s="176"/>
      <c r="AE427" s="258"/>
      <c r="AF427" s="176"/>
      <c r="AG427" s="176"/>
      <c r="AH427" s="176"/>
      <c r="AI427" s="176"/>
      <c r="AJ427" s="176"/>
      <c r="AK427" s="176"/>
      <c r="AL427" s="176"/>
      <c r="AM427" s="176"/>
      <c r="AN427" s="225"/>
      <c r="AO427" s="273"/>
      <c r="AP427" s="273"/>
      <c r="AQ427" s="273"/>
      <c r="AR427" s="176"/>
    </row>
    <row r="428">
      <c r="A428" s="176"/>
      <c r="B428" s="172" t="str">
        <f t="shared" si="6"/>
        <v/>
      </c>
      <c r="C428" s="176"/>
      <c r="D428" s="176"/>
      <c r="E428" s="176"/>
      <c r="F428" s="273"/>
      <c r="G428" s="176"/>
      <c r="H428" s="276"/>
      <c r="I428" s="276"/>
      <c r="J428" s="176"/>
      <c r="K428" s="176"/>
      <c r="L428" s="176"/>
      <c r="M428" s="176"/>
      <c r="N428" s="176"/>
      <c r="O428" s="176"/>
      <c r="P428" s="273"/>
      <c r="Q428" s="176"/>
      <c r="R428" s="176"/>
      <c r="S428" s="273"/>
      <c r="T428" s="273"/>
      <c r="U428" s="258"/>
      <c r="V428" s="258"/>
      <c r="W428" s="258"/>
      <c r="X428" s="258"/>
      <c r="Y428" s="258"/>
      <c r="Z428" s="258"/>
      <c r="AA428" s="258"/>
      <c r="AB428" s="176"/>
      <c r="AC428" s="273"/>
      <c r="AD428" s="176"/>
      <c r="AE428" s="258"/>
      <c r="AF428" s="176"/>
      <c r="AG428" s="176"/>
      <c r="AH428" s="176"/>
      <c r="AI428" s="176"/>
      <c r="AJ428" s="176"/>
      <c r="AK428" s="176"/>
      <c r="AL428" s="176"/>
      <c r="AM428" s="176"/>
      <c r="AN428" s="225"/>
      <c r="AO428" s="273"/>
      <c r="AP428" s="273"/>
      <c r="AQ428" s="273"/>
      <c r="AR428" s="176"/>
    </row>
    <row r="429">
      <c r="A429" s="176"/>
      <c r="B429" s="172" t="str">
        <f t="shared" si="6"/>
        <v/>
      </c>
      <c r="C429" s="176"/>
      <c r="D429" s="176"/>
      <c r="E429" s="176"/>
      <c r="F429" s="273"/>
      <c r="G429" s="176"/>
      <c r="H429" s="276"/>
      <c r="I429" s="276"/>
      <c r="J429" s="176"/>
      <c r="K429" s="176"/>
      <c r="L429" s="176"/>
      <c r="M429" s="176"/>
      <c r="N429" s="176"/>
      <c r="O429" s="176"/>
      <c r="P429" s="273"/>
      <c r="Q429" s="176"/>
      <c r="R429" s="176"/>
      <c r="S429" s="273"/>
      <c r="T429" s="273"/>
      <c r="U429" s="258"/>
      <c r="V429" s="258"/>
      <c r="W429" s="258"/>
      <c r="X429" s="258"/>
      <c r="Y429" s="258"/>
      <c r="Z429" s="258"/>
      <c r="AA429" s="258"/>
      <c r="AB429" s="176"/>
      <c r="AC429" s="273"/>
      <c r="AD429" s="176"/>
      <c r="AE429" s="258"/>
      <c r="AF429" s="176"/>
      <c r="AG429" s="176"/>
      <c r="AH429" s="176"/>
      <c r="AI429" s="176"/>
      <c r="AJ429" s="176"/>
      <c r="AK429" s="176"/>
      <c r="AL429" s="176"/>
      <c r="AM429" s="176"/>
      <c r="AN429" s="225"/>
      <c r="AO429" s="273"/>
      <c r="AP429" s="273"/>
      <c r="AQ429" s="273"/>
      <c r="AR429" s="176"/>
    </row>
    <row r="430">
      <c r="A430" s="176"/>
      <c r="B430" s="172" t="str">
        <f t="shared" si="6"/>
        <v/>
      </c>
      <c r="C430" s="176"/>
      <c r="D430" s="176"/>
      <c r="E430" s="176"/>
      <c r="F430" s="273"/>
      <c r="G430" s="176"/>
      <c r="H430" s="276"/>
      <c r="I430" s="276"/>
      <c r="J430" s="176"/>
      <c r="K430" s="176"/>
      <c r="L430" s="176"/>
      <c r="M430" s="176"/>
      <c r="N430" s="176"/>
      <c r="O430" s="176"/>
      <c r="P430" s="273"/>
      <c r="Q430" s="176"/>
      <c r="R430" s="176"/>
      <c r="S430" s="273"/>
      <c r="T430" s="273"/>
      <c r="U430" s="258"/>
      <c r="V430" s="258"/>
      <c r="W430" s="258"/>
      <c r="X430" s="258"/>
      <c r="Y430" s="258"/>
      <c r="Z430" s="258"/>
      <c r="AA430" s="258"/>
      <c r="AB430" s="176"/>
      <c r="AC430" s="273"/>
      <c r="AD430" s="176"/>
      <c r="AE430" s="258"/>
      <c r="AF430" s="176"/>
      <c r="AG430" s="176"/>
      <c r="AH430" s="176"/>
      <c r="AI430" s="176"/>
      <c r="AJ430" s="176"/>
      <c r="AK430" s="176"/>
      <c r="AL430" s="176"/>
      <c r="AM430" s="176"/>
      <c r="AN430" s="225"/>
      <c r="AO430" s="273"/>
      <c r="AP430" s="273"/>
      <c r="AQ430" s="273"/>
      <c r="AR430" s="176"/>
    </row>
    <row r="431">
      <c r="A431" s="176"/>
      <c r="B431" s="172" t="str">
        <f t="shared" si="6"/>
        <v/>
      </c>
      <c r="C431" s="176"/>
      <c r="D431" s="176"/>
      <c r="E431" s="176"/>
      <c r="F431" s="273"/>
      <c r="G431" s="176"/>
      <c r="H431" s="276"/>
      <c r="I431" s="276"/>
      <c r="J431" s="176"/>
      <c r="K431" s="176"/>
      <c r="L431" s="176"/>
      <c r="M431" s="176"/>
      <c r="N431" s="176"/>
      <c r="O431" s="176"/>
      <c r="P431" s="273"/>
      <c r="Q431" s="176"/>
      <c r="R431" s="176"/>
      <c r="S431" s="273"/>
      <c r="T431" s="273"/>
      <c r="U431" s="258"/>
      <c r="V431" s="258"/>
      <c r="W431" s="258"/>
      <c r="X431" s="258"/>
      <c r="Y431" s="258"/>
      <c r="Z431" s="258"/>
      <c r="AA431" s="258"/>
      <c r="AB431" s="176"/>
      <c r="AC431" s="273"/>
      <c r="AD431" s="176"/>
      <c r="AE431" s="258"/>
      <c r="AF431" s="176"/>
      <c r="AG431" s="176"/>
      <c r="AH431" s="176"/>
      <c r="AI431" s="176"/>
      <c r="AJ431" s="176"/>
      <c r="AK431" s="176"/>
      <c r="AL431" s="176"/>
      <c r="AM431" s="176"/>
      <c r="AN431" s="225"/>
      <c r="AO431" s="273"/>
      <c r="AP431" s="273"/>
      <c r="AQ431" s="273"/>
      <c r="AR431" s="176"/>
    </row>
    <row r="432">
      <c r="A432" s="176"/>
      <c r="B432" s="172" t="str">
        <f t="shared" si="6"/>
        <v/>
      </c>
      <c r="C432" s="176"/>
      <c r="D432" s="176"/>
      <c r="E432" s="176"/>
      <c r="F432" s="273"/>
      <c r="G432" s="176"/>
      <c r="H432" s="276"/>
      <c r="I432" s="276"/>
      <c r="J432" s="176"/>
      <c r="K432" s="176"/>
      <c r="L432" s="176"/>
      <c r="M432" s="176"/>
      <c r="N432" s="176"/>
      <c r="O432" s="176"/>
      <c r="P432" s="273"/>
      <c r="Q432" s="176"/>
      <c r="R432" s="176"/>
      <c r="S432" s="273"/>
      <c r="T432" s="273"/>
      <c r="U432" s="258"/>
      <c r="V432" s="258"/>
      <c r="W432" s="258"/>
      <c r="X432" s="258"/>
      <c r="Y432" s="258"/>
      <c r="Z432" s="258"/>
      <c r="AA432" s="258"/>
      <c r="AB432" s="176"/>
      <c r="AC432" s="273"/>
      <c r="AD432" s="176"/>
      <c r="AE432" s="258"/>
      <c r="AF432" s="176"/>
      <c r="AG432" s="176"/>
      <c r="AH432" s="176"/>
      <c r="AI432" s="176"/>
      <c r="AJ432" s="176"/>
      <c r="AK432" s="176"/>
      <c r="AL432" s="176"/>
      <c r="AM432" s="176"/>
      <c r="AN432" s="225"/>
      <c r="AO432" s="273"/>
      <c r="AP432" s="273"/>
      <c r="AQ432" s="273"/>
      <c r="AR432" s="176"/>
    </row>
    <row r="433">
      <c r="A433" s="176"/>
      <c r="B433" s="172" t="str">
        <f t="shared" si="6"/>
        <v/>
      </c>
      <c r="C433" s="176"/>
      <c r="D433" s="176"/>
      <c r="E433" s="176"/>
      <c r="F433" s="273"/>
      <c r="G433" s="176"/>
      <c r="H433" s="276"/>
      <c r="I433" s="276"/>
      <c r="J433" s="176"/>
      <c r="K433" s="176"/>
      <c r="L433" s="176"/>
      <c r="M433" s="176"/>
      <c r="N433" s="176"/>
      <c r="O433" s="176"/>
      <c r="P433" s="273"/>
      <c r="Q433" s="176"/>
      <c r="R433" s="176"/>
      <c r="S433" s="273"/>
      <c r="T433" s="273"/>
      <c r="U433" s="258"/>
      <c r="V433" s="258"/>
      <c r="W433" s="258"/>
      <c r="X433" s="258"/>
      <c r="Y433" s="258"/>
      <c r="Z433" s="258"/>
      <c r="AA433" s="258"/>
      <c r="AB433" s="176"/>
      <c r="AC433" s="273"/>
      <c r="AD433" s="176"/>
      <c r="AE433" s="258"/>
      <c r="AF433" s="176"/>
      <c r="AG433" s="176"/>
      <c r="AH433" s="176"/>
      <c r="AI433" s="176"/>
      <c r="AJ433" s="176"/>
      <c r="AK433" s="176"/>
      <c r="AL433" s="176"/>
      <c r="AM433" s="176"/>
      <c r="AN433" s="225"/>
      <c r="AO433" s="273"/>
      <c r="AP433" s="273"/>
      <c r="AQ433" s="273"/>
      <c r="AR433" s="176"/>
    </row>
    <row r="434">
      <c r="A434" s="176"/>
      <c r="B434" s="172" t="str">
        <f t="shared" si="6"/>
        <v/>
      </c>
      <c r="C434" s="176"/>
      <c r="D434" s="176"/>
      <c r="E434" s="176"/>
      <c r="F434" s="273"/>
      <c r="G434" s="176"/>
      <c r="H434" s="276"/>
      <c r="I434" s="276"/>
      <c r="J434" s="176"/>
      <c r="K434" s="176"/>
      <c r="L434" s="176"/>
      <c r="M434" s="176"/>
      <c r="N434" s="176"/>
      <c r="O434" s="176"/>
      <c r="P434" s="273"/>
      <c r="Q434" s="176"/>
      <c r="R434" s="176"/>
      <c r="S434" s="273"/>
      <c r="T434" s="273"/>
      <c r="U434" s="258"/>
      <c r="V434" s="258"/>
      <c r="W434" s="258"/>
      <c r="X434" s="258"/>
      <c r="Y434" s="258"/>
      <c r="Z434" s="258"/>
      <c r="AA434" s="258"/>
      <c r="AB434" s="176"/>
      <c r="AC434" s="273"/>
      <c r="AD434" s="176"/>
      <c r="AE434" s="258"/>
      <c r="AF434" s="176"/>
      <c r="AG434" s="176"/>
      <c r="AH434" s="176"/>
      <c r="AI434" s="176"/>
      <c r="AJ434" s="176"/>
      <c r="AK434" s="176"/>
      <c r="AL434" s="176"/>
      <c r="AM434" s="176"/>
      <c r="AN434" s="225"/>
      <c r="AO434" s="273"/>
      <c r="AP434" s="273"/>
      <c r="AQ434" s="273"/>
      <c r="AR434" s="176"/>
    </row>
    <row r="435">
      <c r="A435" s="176"/>
      <c r="B435" s="172" t="str">
        <f t="shared" si="6"/>
        <v/>
      </c>
      <c r="C435" s="176"/>
      <c r="D435" s="176"/>
      <c r="E435" s="176"/>
      <c r="F435" s="273"/>
      <c r="G435" s="176"/>
      <c r="H435" s="276"/>
      <c r="I435" s="276"/>
      <c r="J435" s="176"/>
      <c r="K435" s="176"/>
      <c r="L435" s="176"/>
      <c r="M435" s="176"/>
      <c r="N435" s="176"/>
      <c r="O435" s="176"/>
      <c r="P435" s="273"/>
      <c r="Q435" s="176"/>
      <c r="R435" s="176"/>
      <c r="S435" s="273"/>
      <c r="T435" s="273"/>
      <c r="U435" s="258"/>
      <c r="V435" s="258"/>
      <c r="W435" s="258"/>
      <c r="X435" s="258"/>
      <c r="Y435" s="258"/>
      <c r="Z435" s="258"/>
      <c r="AA435" s="258"/>
      <c r="AB435" s="176"/>
      <c r="AC435" s="273"/>
      <c r="AD435" s="176"/>
      <c r="AE435" s="258"/>
      <c r="AF435" s="176"/>
      <c r="AG435" s="176"/>
      <c r="AH435" s="176"/>
      <c r="AI435" s="176"/>
      <c r="AJ435" s="176"/>
      <c r="AK435" s="176"/>
      <c r="AL435" s="176"/>
      <c r="AM435" s="176"/>
      <c r="AN435" s="225"/>
      <c r="AO435" s="273"/>
      <c r="AP435" s="273"/>
      <c r="AQ435" s="273"/>
      <c r="AR435" s="176"/>
    </row>
    <row r="436">
      <c r="A436" s="176"/>
      <c r="B436" s="172" t="str">
        <f t="shared" si="6"/>
        <v/>
      </c>
      <c r="C436" s="176"/>
      <c r="D436" s="176"/>
      <c r="E436" s="176"/>
      <c r="F436" s="273"/>
      <c r="G436" s="176"/>
      <c r="H436" s="276"/>
      <c r="I436" s="276"/>
      <c r="J436" s="176"/>
      <c r="K436" s="176"/>
      <c r="L436" s="176"/>
      <c r="M436" s="176"/>
      <c r="N436" s="176"/>
      <c r="O436" s="176"/>
      <c r="P436" s="273"/>
      <c r="Q436" s="176"/>
      <c r="R436" s="176"/>
      <c r="S436" s="273"/>
      <c r="T436" s="273"/>
      <c r="U436" s="258"/>
      <c r="V436" s="258"/>
      <c r="W436" s="258"/>
      <c r="X436" s="258"/>
      <c r="Y436" s="258"/>
      <c r="Z436" s="258"/>
      <c r="AA436" s="258"/>
      <c r="AB436" s="176"/>
      <c r="AC436" s="273"/>
      <c r="AD436" s="176"/>
      <c r="AE436" s="258"/>
      <c r="AF436" s="176"/>
      <c r="AG436" s="176"/>
      <c r="AH436" s="176"/>
      <c r="AI436" s="176"/>
      <c r="AJ436" s="176"/>
      <c r="AK436" s="176"/>
      <c r="AL436" s="176"/>
      <c r="AM436" s="176"/>
      <c r="AN436" s="225"/>
      <c r="AO436" s="273"/>
      <c r="AP436" s="273"/>
      <c r="AQ436" s="273"/>
      <c r="AR436" s="176"/>
    </row>
    <row r="437">
      <c r="A437" s="176"/>
      <c r="B437" s="172" t="str">
        <f t="shared" si="6"/>
        <v/>
      </c>
      <c r="C437" s="176"/>
      <c r="D437" s="176"/>
      <c r="E437" s="176"/>
      <c r="F437" s="273"/>
      <c r="G437" s="176"/>
      <c r="H437" s="276"/>
      <c r="I437" s="276"/>
      <c r="J437" s="176"/>
      <c r="K437" s="176"/>
      <c r="L437" s="176"/>
      <c r="M437" s="176"/>
      <c r="N437" s="176"/>
      <c r="O437" s="176"/>
      <c r="P437" s="273"/>
      <c r="Q437" s="176"/>
      <c r="R437" s="176"/>
      <c r="S437" s="273"/>
      <c r="T437" s="273"/>
      <c r="U437" s="258"/>
      <c r="V437" s="258"/>
      <c r="W437" s="258"/>
      <c r="X437" s="258"/>
      <c r="Y437" s="258"/>
      <c r="Z437" s="258"/>
      <c r="AA437" s="258"/>
      <c r="AB437" s="176"/>
      <c r="AC437" s="273"/>
      <c r="AD437" s="176"/>
      <c r="AE437" s="258"/>
      <c r="AF437" s="176"/>
      <c r="AG437" s="176"/>
      <c r="AH437" s="176"/>
      <c r="AI437" s="176"/>
      <c r="AJ437" s="176"/>
      <c r="AK437" s="176"/>
      <c r="AL437" s="176"/>
      <c r="AM437" s="176"/>
      <c r="AN437" s="225"/>
      <c r="AO437" s="273"/>
      <c r="AP437" s="273"/>
      <c r="AQ437" s="273"/>
      <c r="AR437" s="176"/>
    </row>
    <row r="438">
      <c r="A438" s="176"/>
      <c r="B438" s="172" t="str">
        <f t="shared" si="6"/>
        <v/>
      </c>
      <c r="C438" s="176"/>
      <c r="D438" s="176"/>
      <c r="E438" s="176"/>
      <c r="F438" s="273"/>
      <c r="G438" s="176"/>
      <c r="H438" s="276"/>
      <c r="I438" s="276"/>
      <c r="J438" s="176"/>
      <c r="K438" s="176"/>
      <c r="L438" s="176"/>
      <c r="M438" s="176"/>
      <c r="N438" s="176"/>
      <c r="O438" s="176"/>
      <c r="P438" s="273"/>
      <c r="Q438" s="176"/>
      <c r="R438" s="176"/>
      <c r="S438" s="273"/>
      <c r="T438" s="273"/>
      <c r="U438" s="258"/>
      <c r="V438" s="258"/>
      <c r="W438" s="258"/>
      <c r="X438" s="258"/>
      <c r="Y438" s="258"/>
      <c r="Z438" s="258"/>
      <c r="AA438" s="258"/>
      <c r="AB438" s="176"/>
      <c r="AC438" s="273"/>
      <c r="AD438" s="176"/>
      <c r="AE438" s="258"/>
      <c r="AF438" s="176"/>
      <c r="AG438" s="176"/>
      <c r="AH438" s="176"/>
      <c r="AI438" s="176"/>
      <c r="AJ438" s="176"/>
      <c r="AK438" s="176"/>
      <c r="AL438" s="176"/>
      <c r="AM438" s="176"/>
      <c r="AN438" s="225"/>
      <c r="AO438" s="273"/>
      <c r="AP438" s="273"/>
      <c r="AQ438" s="273"/>
      <c r="AR438" s="176"/>
    </row>
    <row r="439">
      <c r="A439" s="176"/>
      <c r="B439" s="172" t="str">
        <f t="shared" si="6"/>
        <v/>
      </c>
      <c r="C439" s="176"/>
      <c r="D439" s="176"/>
      <c r="E439" s="176"/>
      <c r="F439" s="273"/>
      <c r="G439" s="176"/>
      <c r="H439" s="276"/>
      <c r="I439" s="276"/>
      <c r="J439" s="176"/>
      <c r="K439" s="176"/>
      <c r="L439" s="176"/>
      <c r="M439" s="176"/>
      <c r="N439" s="176"/>
      <c r="O439" s="176"/>
      <c r="P439" s="273"/>
      <c r="Q439" s="176"/>
      <c r="R439" s="176"/>
      <c r="S439" s="273"/>
      <c r="T439" s="273"/>
      <c r="U439" s="258"/>
      <c r="V439" s="258"/>
      <c r="W439" s="258"/>
      <c r="X439" s="258"/>
      <c r="Y439" s="258"/>
      <c r="Z439" s="258"/>
      <c r="AA439" s="258"/>
      <c r="AB439" s="176"/>
      <c r="AC439" s="273"/>
      <c r="AD439" s="176"/>
      <c r="AE439" s="258"/>
      <c r="AF439" s="176"/>
      <c r="AG439" s="176"/>
      <c r="AH439" s="176"/>
      <c r="AI439" s="176"/>
      <c r="AJ439" s="176"/>
      <c r="AK439" s="176"/>
      <c r="AL439" s="176"/>
      <c r="AM439" s="176"/>
      <c r="AN439" s="225"/>
      <c r="AO439" s="273"/>
      <c r="AP439" s="273"/>
      <c r="AQ439" s="273"/>
      <c r="AR439" s="176"/>
    </row>
    <row r="440">
      <c r="A440" s="176"/>
      <c r="B440" s="172" t="str">
        <f t="shared" si="6"/>
        <v/>
      </c>
      <c r="C440" s="176"/>
      <c r="D440" s="176"/>
      <c r="E440" s="176"/>
      <c r="F440" s="273"/>
      <c r="G440" s="176"/>
      <c r="H440" s="276"/>
      <c r="I440" s="276"/>
      <c r="J440" s="176"/>
      <c r="K440" s="176"/>
      <c r="L440" s="176"/>
      <c r="M440" s="176"/>
      <c r="N440" s="176"/>
      <c r="O440" s="176"/>
      <c r="P440" s="273"/>
      <c r="Q440" s="176"/>
      <c r="R440" s="176"/>
      <c r="S440" s="273"/>
      <c r="T440" s="273"/>
      <c r="U440" s="258"/>
      <c r="V440" s="258"/>
      <c r="W440" s="258"/>
      <c r="X440" s="258"/>
      <c r="Y440" s="258"/>
      <c r="Z440" s="258"/>
      <c r="AA440" s="258"/>
      <c r="AB440" s="176"/>
      <c r="AC440" s="273"/>
      <c r="AD440" s="176"/>
      <c r="AE440" s="258"/>
      <c r="AF440" s="176"/>
      <c r="AG440" s="176"/>
      <c r="AH440" s="176"/>
      <c r="AI440" s="176"/>
      <c r="AJ440" s="176"/>
      <c r="AK440" s="176"/>
      <c r="AL440" s="176"/>
      <c r="AM440" s="176"/>
      <c r="AN440" s="225"/>
      <c r="AO440" s="273"/>
      <c r="AP440" s="273"/>
      <c r="AQ440" s="273"/>
      <c r="AR440" s="176"/>
    </row>
    <row r="441">
      <c r="A441" s="176"/>
      <c r="B441" s="172" t="str">
        <f t="shared" si="6"/>
        <v/>
      </c>
      <c r="C441" s="176"/>
      <c r="D441" s="176"/>
      <c r="E441" s="176"/>
      <c r="F441" s="273"/>
      <c r="G441" s="176"/>
      <c r="H441" s="276"/>
      <c r="I441" s="276"/>
      <c r="J441" s="176"/>
      <c r="K441" s="176"/>
      <c r="L441" s="176"/>
      <c r="M441" s="176"/>
      <c r="N441" s="176"/>
      <c r="O441" s="176"/>
      <c r="P441" s="273"/>
      <c r="Q441" s="176"/>
      <c r="R441" s="176"/>
      <c r="S441" s="273"/>
      <c r="T441" s="273"/>
      <c r="U441" s="258"/>
      <c r="V441" s="258"/>
      <c r="W441" s="258"/>
      <c r="X441" s="258"/>
      <c r="Y441" s="258"/>
      <c r="Z441" s="258"/>
      <c r="AA441" s="258"/>
      <c r="AB441" s="176"/>
      <c r="AC441" s="273"/>
      <c r="AD441" s="176"/>
      <c r="AE441" s="258"/>
      <c r="AF441" s="176"/>
      <c r="AG441" s="176"/>
      <c r="AH441" s="176"/>
      <c r="AI441" s="176"/>
      <c r="AJ441" s="176"/>
      <c r="AK441" s="176"/>
      <c r="AL441" s="176"/>
      <c r="AM441" s="176"/>
      <c r="AN441" s="225"/>
      <c r="AO441" s="273"/>
      <c r="AP441" s="273"/>
      <c r="AQ441" s="273"/>
      <c r="AR441" s="176"/>
    </row>
    <row r="442">
      <c r="A442" s="176"/>
      <c r="B442" s="172" t="str">
        <f t="shared" si="6"/>
        <v/>
      </c>
      <c r="C442" s="176"/>
      <c r="D442" s="176"/>
      <c r="E442" s="176"/>
      <c r="F442" s="273"/>
      <c r="G442" s="176"/>
      <c r="H442" s="276"/>
      <c r="I442" s="276"/>
      <c r="J442" s="176"/>
      <c r="K442" s="176"/>
      <c r="L442" s="176"/>
      <c r="M442" s="176"/>
      <c r="N442" s="176"/>
      <c r="O442" s="176"/>
      <c r="P442" s="273"/>
      <c r="Q442" s="176"/>
      <c r="R442" s="176"/>
      <c r="S442" s="273"/>
      <c r="T442" s="273"/>
      <c r="U442" s="258"/>
      <c r="V442" s="258"/>
      <c r="W442" s="258"/>
      <c r="X442" s="258"/>
      <c r="Y442" s="258"/>
      <c r="Z442" s="258"/>
      <c r="AA442" s="258"/>
      <c r="AB442" s="176"/>
      <c r="AC442" s="273"/>
      <c r="AD442" s="176"/>
      <c r="AE442" s="258"/>
      <c r="AF442" s="176"/>
      <c r="AG442" s="176"/>
      <c r="AH442" s="176"/>
      <c r="AI442" s="176"/>
      <c r="AJ442" s="176"/>
      <c r="AK442" s="176"/>
      <c r="AL442" s="176"/>
      <c r="AM442" s="176"/>
      <c r="AN442" s="225"/>
      <c r="AO442" s="273"/>
      <c r="AP442" s="273"/>
      <c r="AQ442" s="273"/>
      <c r="AR442" s="176"/>
    </row>
    <row r="443">
      <c r="A443" s="176"/>
      <c r="B443" s="172" t="str">
        <f t="shared" si="6"/>
        <v/>
      </c>
      <c r="C443" s="176"/>
      <c r="D443" s="176"/>
      <c r="E443" s="176"/>
      <c r="F443" s="273"/>
      <c r="G443" s="176"/>
      <c r="H443" s="276"/>
      <c r="I443" s="276"/>
      <c r="J443" s="176"/>
      <c r="K443" s="176"/>
      <c r="L443" s="176"/>
      <c r="M443" s="176"/>
      <c r="N443" s="176"/>
      <c r="O443" s="176"/>
      <c r="P443" s="273"/>
      <c r="Q443" s="176"/>
      <c r="R443" s="176"/>
      <c r="S443" s="273"/>
      <c r="T443" s="273"/>
      <c r="U443" s="258"/>
      <c r="V443" s="258"/>
      <c r="W443" s="258"/>
      <c r="X443" s="258"/>
      <c r="Y443" s="258"/>
      <c r="Z443" s="258"/>
      <c r="AA443" s="258"/>
      <c r="AB443" s="176"/>
      <c r="AC443" s="273"/>
      <c r="AD443" s="176"/>
      <c r="AE443" s="258"/>
      <c r="AF443" s="176"/>
      <c r="AG443" s="176"/>
      <c r="AH443" s="176"/>
      <c r="AI443" s="176"/>
      <c r="AJ443" s="176"/>
      <c r="AK443" s="176"/>
      <c r="AL443" s="176"/>
      <c r="AM443" s="176"/>
      <c r="AN443" s="225"/>
      <c r="AO443" s="273"/>
      <c r="AP443" s="273"/>
      <c r="AQ443" s="273"/>
      <c r="AR443" s="176"/>
    </row>
    <row r="444">
      <c r="A444" s="176"/>
      <c r="B444" s="172" t="str">
        <f t="shared" si="6"/>
        <v/>
      </c>
      <c r="C444" s="176"/>
      <c r="D444" s="176"/>
      <c r="E444" s="176"/>
      <c r="F444" s="273"/>
      <c r="G444" s="176"/>
      <c r="H444" s="276"/>
      <c r="I444" s="276"/>
      <c r="J444" s="176"/>
      <c r="K444" s="176"/>
      <c r="L444" s="176"/>
      <c r="M444" s="176"/>
      <c r="N444" s="176"/>
      <c r="O444" s="176"/>
      <c r="P444" s="273"/>
      <c r="Q444" s="176"/>
      <c r="R444" s="176"/>
      <c r="S444" s="273"/>
      <c r="T444" s="273"/>
      <c r="U444" s="258"/>
      <c r="V444" s="258"/>
      <c r="W444" s="258"/>
      <c r="X444" s="258"/>
      <c r="Y444" s="258"/>
      <c r="Z444" s="258"/>
      <c r="AA444" s="258"/>
      <c r="AB444" s="176"/>
      <c r="AC444" s="273"/>
      <c r="AD444" s="176"/>
      <c r="AE444" s="258"/>
      <c r="AF444" s="176"/>
      <c r="AG444" s="176"/>
      <c r="AH444" s="176"/>
      <c r="AI444" s="176"/>
      <c r="AJ444" s="176"/>
      <c r="AK444" s="176"/>
      <c r="AL444" s="176"/>
      <c r="AM444" s="176"/>
      <c r="AN444" s="225"/>
      <c r="AO444" s="273"/>
      <c r="AP444" s="273"/>
      <c r="AQ444" s="273"/>
      <c r="AR444" s="176"/>
    </row>
    <row r="445">
      <c r="A445" s="176"/>
      <c r="B445" s="172" t="str">
        <f t="shared" si="6"/>
        <v/>
      </c>
      <c r="C445" s="176"/>
      <c r="D445" s="176"/>
      <c r="E445" s="176"/>
      <c r="F445" s="273"/>
      <c r="G445" s="176"/>
      <c r="H445" s="276"/>
      <c r="I445" s="276"/>
      <c r="J445" s="176"/>
      <c r="K445" s="176"/>
      <c r="L445" s="176"/>
      <c r="M445" s="176"/>
      <c r="N445" s="176"/>
      <c r="O445" s="176"/>
      <c r="P445" s="273"/>
      <c r="Q445" s="176"/>
      <c r="R445" s="176"/>
      <c r="S445" s="273"/>
      <c r="T445" s="273"/>
      <c r="U445" s="258"/>
      <c r="V445" s="258"/>
      <c r="W445" s="258"/>
      <c r="X445" s="258"/>
      <c r="Y445" s="258"/>
      <c r="Z445" s="258"/>
      <c r="AA445" s="258"/>
      <c r="AB445" s="176"/>
      <c r="AC445" s="273"/>
      <c r="AD445" s="176"/>
      <c r="AE445" s="258"/>
      <c r="AF445" s="176"/>
      <c r="AG445" s="176"/>
      <c r="AH445" s="176"/>
      <c r="AI445" s="176"/>
      <c r="AJ445" s="176"/>
      <c r="AK445" s="176"/>
      <c r="AL445" s="176"/>
      <c r="AM445" s="176"/>
      <c r="AN445" s="225"/>
      <c r="AO445" s="273"/>
      <c r="AP445" s="273"/>
      <c r="AQ445" s="273"/>
      <c r="AR445" s="176"/>
    </row>
    <row r="446">
      <c r="A446" s="176"/>
      <c r="B446" s="172" t="str">
        <f t="shared" si="6"/>
        <v/>
      </c>
      <c r="C446" s="176"/>
      <c r="D446" s="176"/>
      <c r="E446" s="176"/>
      <c r="F446" s="273"/>
      <c r="G446" s="176"/>
      <c r="H446" s="276"/>
      <c r="I446" s="276"/>
      <c r="J446" s="176"/>
      <c r="K446" s="176"/>
      <c r="L446" s="176"/>
      <c r="M446" s="176"/>
      <c r="N446" s="176"/>
      <c r="O446" s="176"/>
      <c r="P446" s="273"/>
      <c r="Q446" s="176"/>
      <c r="R446" s="176"/>
      <c r="S446" s="273"/>
      <c r="T446" s="273"/>
      <c r="U446" s="258"/>
      <c r="V446" s="258"/>
      <c r="W446" s="258"/>
      <c r="X446" s="258"/>
      <c r="Y446" s="258"/>
      <c r="Z446" s="258"/>
      <c r="AA446" s="258"/>
      <c r="AB446" s="176"/>
      <c r="AC446" s="273"/>
      <c r="AD446" s="176"/>
      <c r="AE446" s="258"/>
      <c r="AF446" s="176"/>
      <c r="AG446" s="176"/>
      <c r="AH446" s="176"/>
      <c r="AI446" s="176"/>
      <c r="AJ446" s="176"/>
      <c r="AK446" s="176"/>
      <c r="AL446" s="176"/>
      <c r="AM446" s="176"/>
      <c r="AN446" s="225"/>
      <c r="AO446" s="273"/>
      <c r="AP446" s="273"/>
      <c r="AQ446" s="273"/>
      <c r="AR446" s="176"/>
    </row>
    <row r="447">
      <c r="A447" s="176"/>
      <c r="B447" s="172" t="str">
        <f t="shared" si="6"/>
        <v/>
      </c>
      <c r="C447" s="176"/>
      <c r="D447" s="176"/>
      <c r="E447" s="176"/>
      <c r="F447" s="273"/>
      <c r="G447" s="176"/>
      <c r="H447" s="276"/>
      <c r="I447" s="276"/>
      <c r="J447" s="176"/>
      <c r="K447" s="176"/>
      <c r="L447" s="176"/>
      <c r="M447" s="176"/>
      <c r="N447" s="176"/>
      <c r="O447" s="176"/>
      <c r="P447" s="273"/>
      <c r="Q447" s="176"/>
      <c r="R447" s="176"/>
      <c r="S447" s="273"/>
      <c r="T447" s="273"/>
      <c r="U447" s="258"/>
      <c r="V447" s="258"/>
      <c r="W447" s="258"/>
      <c r="X447" s="258"/>
      <c r="Y447" s="258"/>
      <c r="Z447" s="258"/>
      <c r="AA447" s="258"/>
      <c r="AB447" s="176"/>
      <c r="AC447" s="273"/>
      <c r="AD447" s="176"/>
      <c r="AE447" s="258"/>
      <c r="AF447" s="176"/>
      <c r="AG447" s="176"/>
      <c r="AH447" s="176"/>
      <c r="AI447" s="176"/>
      <c r="AJ447" s="176"/>
      <c r="AK447" s="176"/>
      <c r="AL447" s="176"/>
      <c r="AM447" s="176"/>
      <c r="AN447" s="225"/>
      <c r="AO447" s="273"/>
      <c r="AP447" s="273"/>
      <c r="AQ447" s="273"/>
      <c r="AR447" s="176"/>
    </row>
    <row r="448">
      <c r="A448" s="176"/>
      <c r="B448" s="172" t="str">
        <f t="shared" si="6"/>
        <v/>
      </c>
      <c r="C448" s="176"/>
      <c r="D448" s="176"/>
      <c r="E448" s="176"/>
      <c r="F448" s="273"/>
      <c r="G448" s="176"/>
      <c r="H448" s="276"/>
      <c r="I448" s="276"/>
      <c r="J448" s="176"/>
      <c r="K448" s="176"/>
      <c r="L448" s="176"/>
      <c r="M448" s="176"/>
      <c r="N448" s="176"/>
      <c r="O448" s="176"/>
      <c r="P448" s="273"/>
      <c r="Q448" s="176"/>
      <c r="R448" s="176"/>
      <c r="S448" s="273"/>
      <c r="T448" s="273"/>
      <c r="U448" s="258"/>
      <c r="V448" s="258"/>
      <c r="W448" s="258"/>
      <c r="X448" s="258"/>
      <c r="Y448" s="258"/>
      <c r="Z448" s="258"/>
      <c r="AA448" s="258"/>
      <c r="AB448" s="176"/>
      <c r="AC448" s="273"/>
      <c r="AD448" s="176"/>
      <c r="AE448" s="258"/>
      <c r="AF448" s="176"/>
      <c r="AG448" s="176"/>
      <c r="AH448" s="176"/>
      <c r="AI448" s="176"/>
      <c r="AJ448" s="176"/>
      <c r="AK448" s="176"/>
      <c r="AL448" s="176"/>
      <c r="AM448" s="176"/>
      <c r="AN448" s="225"/>
      <c r="AO448" s="273"/>
      <c r="AP448" s="273"/>
      <c r="AQ448" s="273"/>
      <c r="AR448" s="176"/>
    </row>
    <row r="449">
      <c r="A449" s="176"/>
      <c r="B449" s="172" t="str">
        <f t="shared" si="6"/>
        <v/>
      </c>
      <c r="C449" s="176"/>
      <c r="D449" s="176"/>
      <c r="E449" s="176"/>
      <c r="F449" s="273"/>
      <c r="G449" s="176"/>
      <c r="H449" s="276"/>
      <c r="I449" s="276"/>
      <c r="J449" s="176"/>
      <c r="K449" s="176"/>
      <c r="L449" s="176"/>
      <c r="M449" s="176"/>
      <c r="N449" s="176"/>
      <c r="O449" s="176"/>
      <c r="P449" s="273"/>
      <c r="Q449" s="176"/>
      <c r="R449" s="176"/>
      <c r="S449" s="273"/>
      <c r="T449" s="273"/>
      <c r="U449" s="258"/>
      <c r="V449" s="258"/>
      <c r="W449" s="258"/>
      <c r="X449" s="258"/>
      <c r="Y449" s="258"/>
      <c r="Z449" s="258"/>
      <c r="AA449" s="258"/>
      <c r="AB449" s="176"/>
      <c r="AC449" s="273"/>
      <c r="AD449" s="176"/>
      <c r="AE449" s="258"/>
      <c r="AF449" s="176"/>
      <c r="AG449" s="176"/>
      <c r="AH449" s="176"/>
      <c r="AI449" s="176"/>
      <c r="AJ449" s="176"/>
      <c r="AK449" s="176"/>
      <c r="AL449" s="176"/>
      <c r="AM449" s="176"/>
      <c r="AN449" s="225"/>
      <c r="AO449" s="273"/>
      <c r="AP449" s="273"/>
      <c r="AQ449" s="273"/>
      <c r="AR449" s="176"/>
    </row>
    <row r="450">
      <c r="A450" s="176"/>
      <c r="B450" s="172" t="str">
        <f t="shared" si="6"/>
        <v/>
      </c>
      <c r="C450" s="176"/>
      <c r="D450" s="176"/>
      <c r="E450" s="176"/>
      <c r="F450" s="273"/>
      <c r="G450" s="176"/>
      <c r="H450" s="276"/>
      <c r="I450" s="276"/>
      <c r="J450" s="176"/>
      <c r="K450" s="176"/>
      <c r="L450" s="176"/>
      <c r="M450" s="176"/>
      <c r="N450" s="176"/>
      <c r="O450" s="176"/>
      <c r="P450" s="273"/>
      <c r="Q450" s="176"/>
      <c r="R450" s="176"/>
      <c r="S450" s="273"/>
      <c r="T450" s="273"/>
      <c r="U450" s="258"/>
      <c r="V450" s="258"/>
      <c r="W450" s="258"/>
      <c r="X450" s="258"/>
      <c r="Y450" s="258"/>
      <c r="Z450" s="258"/>
      <c r="AA450" s="258"/>
      <c r="AB450" s="176"/>
      <c r="AC450" s="273"/>
      <c r="AD450" s="176"/>
      <c r="AE450" s="258"/>
      <c r="AF450" s="176"/>
      <c r="AG450" s="176"/>
      <c r="AH450" s="176"/>
      <c r="AI450" s="176"/>
      <c r="AJ450" s="176"/>
      <c r="AK450" s="176"/>
      <c r="AL450" s="176"/>
      <c r="AM450" s="176"/>
      <c r="AN450" s="225"/>
      <c r="AO450" s="273"/>
      <c r="AP450" s="273"/>
      <c r="AQ450" s="273"/>
      <c r="AR450" s="176"/>
    </row>
    <row r="451">
      <c r="A451" s="176"/>
      <c r="B451" s="172" t="str">
        <f t="shared" si="6"/>
        <v/>
      </c>
      <c r="C451" s="176"/>
      <c r="D451" s="176"/>
      <c r="E451" s="176"/>
      <c r="F451" s="273"/>
      <c r="G451" s="176"/>
      <c r="H451" s="276"/>
      <c r="I451" s="276"/>
      <c r="J451" s="176"/>
      <c r="K451" s="176"/>
      <c r="L451" s="176"/>
      <c r="M451" s="176"/>
      <c r="N451" s="176"/>
      <c r="O451" s="176"/>
      <c r="P451" s="273"/>
      <c r="Q451" s="176"/>
      <c r="R451" s="176"/>
      <c r="S451" s="273"/>
      <c r="T451" s="273"/>
      <c r="U451" s="258"/>
      <c r="V451" s="258"/>
      <c r="W451" s="258"/>
      <c r="X451" s="258"/>
      <c r="Y451" s="258"/>
      <c r="Z451" s="258"/>
      <c r="AA451" s="258"/>
      <c r="AB451" s="176"/>
      <c r="AC451" s="273"/>
      <c r="AD451" s="176"/>
      <c r="AE451" s="258"/>
      <c r="AF451" s="176"/>
      <c r="AG451" s="176"/>
      <c r="AH451" s="176"/>
      <c r="AI451" s="176"/>
      <c r="AJ451" s="176"/>
      <c r="AK451" s="176"/>
      <c r="AL451" s="176"/>
      <c r="AM451" s="176"/>
      <c r="AN451" s="225"/>
      <c r="AO451" s="273"/>
      <c r="AP451" s="273"/>
      <c r="AQ451" s="273"/>
      <c r="AR451" s="176"/>
    </row>
    <row r="452">
      <c r="A452" s="176"/>
      <c r="B452" s="172" t="str">
        <f t="shared" si="6"/>
        <v/>
      </c>
      <c r="C452" s="176"/>
      <c r="D452" s="176"/>
      <c r="E452" s="176"/>
      <c r="F452" s="273"/>
      <c r="G452" s="176"/>
      <c r="H452" s="276"/>
      <c r="I452" s="276"/>
      <c r="J452" s="176"/>
      <c r="K452" s="176"/>
      <c r="L452" s="176"/>
      <c r="M452" s="176"/>
      <c r="N452" s="176"/>
      <c r="O452" s="176"/>
      <c r="P452" s="273"/>
      <c r="Q452" s="176"/>
      <c r="R452" s="176"/>
      <c r="S452" s="273"/>
      <c r="T452" s="273"/>
      <c r="U452" s="258"/>
      <c r="V452" s="258"/>
      <c r="W452" s="258"/>
      <c r="X452" s="258"/>
      <c r="Y452" s="258"/>
      <c r="Z452" s="258"/>
      <c r="AA452" s="258"/>
      <c r="AB452" s="176"/>
      <c r="AC452" s="273"/>
      <c r="AD452" s="176"/>
      <c r="AE452" s="258"/>
      <c r="AF452" s="176"/>
      <c r="AG452" s="176"/>
      <c r="AH452" s="176"/>
      <c r="AI452" s="176"/>
      <c r="AJ452" s="176"/>
      <c r="AK452" s="176"/>
      <c r="AL452" s="176"/>
      <c r="AM452" s="176"/>
      <c r="AN452" s="225"/>
      <c r="AO452" s="273"/>
      <c r="AP452" s="273"/>
      <c r="AQ452" s="273"/>
      <c r="AR452" s="176"/>
    </row>
    <row r="453">
      <c r="A453" s="176"/>
      <c r="B453" s="172" t="str">
        <f t="shared" si="6"/>
        <v/>
      </c>
      <c r="C453" s="176"/>
      <c r="D453" s="176"/>
      <c r="E453" s="176"/>
      <c r="F453" s="273"/>
      <c r="G453" s="176"/>
      <c r="H453" s="276"/>
      <c r="I453" s="276"/>
      <c r="J453" s="176"/>
      <c r="K453" s="176"/>
      <c r="L453" s="176"/>
      <c r="M453" s="176"/>
      <c r="N453" s="176"/>
      <c r="O453" s="176"/>
      <c r="P453" s="273"/>
      <c r="Q453" s="176"/>
      <c r="R453" s="176"/>
      <c r="S453" s="273"/>
      <c r="T453" s="273"/>
      <c r="U453" s="258"/>
      <c r="V453" s="258"/>
      <c r="W453" s="258"/>
      <c r="X453" s="258"/>
      <c r="Y453" s="258"/>
      <c r="Z453" s="258"/>
      <c r="AA453" s="258"/>
      <c r="AB453" s="176"/>
      <c r="AC453" s="273"/>
      <c r="AD453" s="176"/>
      <c r="AE453" s="258"/>
      <c r="AF453" s="176"/>
      <c r="AG453" s="176"/>
      <c r="AH453" s="176"/>
      <c r="AI453" s="176"/>
      <c r="AJ453" s="176"/>
      <c r="AK453" s="176"/>
      <c r="AL453" s="176"/>
      <c r="AM453" s="176"/>
      <c r="AN453" s="225"/>
      <c r="AO453" s="273"/>
      <c r="AP453" s="273"/>
      <c r="AQ453" s="273"/>
      <c r="AR453" s="176"/>
    </row>
    <row r="454">
      <c r="A454" s="176"/>
      <c r="B454" s="172" t="str">
        <f t="shared" si="6"/>
        <v/>
      </c>
      <c r="C454" s="176"/>
      <c r="D454" s="176"/>
      <c r="E454" s="176"/>
      <c r="F454" s="273"/>
      <c r="G454" s="176"/>
      <c r="H454" s="276"/>
      <c r="I454" s="276"/>
      <c r="J454" s="176"/>
      <c r="K454" s="176"/>
      <c r="L454" s="176"/>
      <c r="M454" s="176"/>
      <c r="N454" s="176"/>
      <c r="O454" s="176"/>
      <c r="P454" s="273"/>
      <c r="Q454" s="176"/>
      <c r="R454" s="176"/>
      <c r="S454" s="273"/>
      <c r="T454" s="273"/>
      <c r="U454" s="258"/>
      <c r="V454" s="258"/>
      <c r="W454" s="258"/>
      <c r="X454" s="258"/>
      <c r="Y454" s="258"/>
      <c r="Z454" s="258"/>
      <c r="AA454" s="258"/>
      <c r="AB454" s="176"/>
      <c r="AC454" s="273"/>
      <c r="AD454" s="176"/>
      <c r="AE454" s="258"/>
      <c r="AF454" s="176"/>
      <c r="AG454" s="176"/>
      <c r="AH454" s="176"/>
      <c r="AI454" s="176"/>
      <c r="AJ454" s="176"/>
      <c r="AK454" s="176"/>
      <c r="AL454" s="176"/>
      <c r="AM454" s="176"/>
      <c r="AN454" s="225"/>
      <c r="AO454" s="273"/>
      <c r="AP454" s="273"/>
      <c r="AQ454" s="273"/>
      <c r="AR454" s="176"/>
    </row>
    <row r="455">
      <c r="A455" s="176"/>
      <c r="B455" s="172" t="str">
        <f t="shared" si="6"/>
        <v/>
      </c>
      <c r="C455" s="176"/>
      <c r="D455" s="176"/>
      <c r="E455" s="176"/>
      <c r="F455" s="273"/>
      <c r="G455" s="176"/>
      <c r="H455" s="276"/>
      <c r="I455" s="276"/>
      <c r="J455" s="176"/>
      <c r="K455" s="176"/>
      <c r="L455" s="176"/>
      <c r="M455" s="176"/>
      <c r="N455" s="176"/>
      <c r="O455" s="176"/>
      <c r="P455" s="273"/>
      <c r="Q455" s="176"/>
      <c r="R455" s="176"/>
      <c r="S455" s="273"/>
      <c r="T455" s="273"/>
      <c r="U455" s="258"/>
      <c r="V455" s="258"/>
      <c r="W455" s="258"/>
      <c r="X455" s="258"/>
      <c r="Y455" s="258"/>
      <c r="Z455" s="258"/>
      <c r="AA455" s="258"/>
      <c r="AB455" s="176"/>
      <c r="AC455" s="273"/>
      <c r="AD455" s="176"/>
      <c r="AE455" s="258"/>
      <c r="AF455" s="176"/>
      <c r="AG455" s="176"/>
      <c r="AH455" s="176"/>
      <c r="AI455" s="176"/>
      <c r="AJ455" s="176"/>
      <c r="AK455" s="176"/>
      <c r="AL455" s="176"/>
      <c r="AM455" s="176"/>
      <c r="AN455" s="225"/>
      <c r="AO455" s="273"/>
      <c r="AP455" s="273"/>
      <c r="AQ455" s="273"/>
      <c r="AR455" s="176"/>
    </row>
    <row r="456">
      <c r="A456" s="176"/>
      <c r="B456" s="172" t="str">
        <f t="shared" si="6"/>
        <v/>
      </c>
      <c r="C456" s="176"/>
      <c r="D456" s="176"/>
      <c r="E456" s="176"/>
      <c r="F456" s="273"/>
      <c r="G456" s="176"/>
      <c r="H456" s="276"/>
      <c r="I456" s="276"/>
      <c r="J456" s="176"/>
      <c r="K456" s="176"/>
      <c r="L456" s="176"/>
      <c r="M456" s="176"/>
      <c r="N456" s="176"/>
      <c r="O456" s="176"/>
      <c r="P456" s="273"/>
      <c r="Q456" s="176"/>
      <c r="R456" s="176"/>
      <c r="S456" s="273"/>
      <c r="T456" s="273"/>
      <c r="U456" s="258"/>
      <c r="V456" s="258"/>
      <c r="W456" s="258"/>
      <c r="X456" s="258"/>
      <c r="Y456" s="258"/>
      <c r="Z456" s="258"/>
      <c r="AA456" s="258"/>
      <c r="AB456" s="176"/>
      <c r="AC456" s="273"/>
      <c r="AD456" s="176"/>
      <c r="AE456" s="258"/>
      <c r="AF456" s="176"/>
      <c r="AG456" s="176"/>
      <c r="AH456" s="176"/>
      <c r="AI456" s="176"/>
      <c r="AJ456" s="176"/>
      <c r="AK456" s="176"/>
      <c r="AL456" s="176"/>
      <c r="AM456" s="176"/>
      <c r="AN456" s="225"/>
      <c r="AO456" s="273"/>
      <c r="AP456" s="273"/>
      <c r="AQ456" s="273"/>
      <c r="AR456" s="176"/>
    </row>
    <row r="457">
      <c r="A457" s="176"/>
      <c r="B457" s="172" t="str">
        <f t="shared" si="6"/>
        <v/>
      </c>
      <c r="C457" s="176"/>
      <c r="D457" s="176"/>
      <c r="E457" s="176"/>
      <c r="F457" s="273"/>
      <c r="G457" s="176"/>
      <c r="H457" s="276"/>
      <c r="I457" s="276"/>
      <c r="J457" s="176"/>
      <c r="K457" s="176"/>
      <c r="L457" s="176"/>
      <c r="M457" s="176"/>
      <c r="N457" s="176"/>
      <c r="O457" s="176"/>
      <c r="P457" s="273"/>
      <c r="Q457" s="176"/>
      <c r="R457" s="176"/>
      <c r="S457" s="273"/>
      <c r="T457" s="273"/>
      <c r="U457" s="258"/>
      <c r="V457" s="258"/>
      <c r="W457" s="258"/>
      <c r="X457" s="258"/>
      <c r="Y457" s="258"/>
      <c r="Z457" s="258"/>
      <c r="AA457" s="258"/>
      <c r="AB457" s="176"/>
      <c r="AC457" s="273"/>
      <c r="AD457" s="176"/>
      <c r="AE457" s="258"/>
      <c r="AF457" s="176"/>
      <c r="AG457" s="176"/>
      <c r="AH457" s="176"/>
      <c r="AI457" s="176"/>
      <c r="AJ457" s="176"/>
      <c r="AK457" s="176"/>
      <c r="AL457" s="176"/>
      <c r="AM457" s="176"/>
      <c r="AN457" s="225"/>
      <c r="AO457" s="273"/>
      <c r="AP457" s="273"/>
      <c r="AQ457" s="273"/>
      <c r="AR457" s="176"/>
    </row>
    <row r="458">
      <c r="A458" s="176"/>
      <c r="B458" s="172" t="str">
        <f t="shared" si="6"/>
        <v/>
      </c>
      <c r="C458" s="176"/>
      <c r="D458" s="176"/>
      <c r="E458" s="176"/>
      <c r="F458" s="273"/>
      <c r="G458" s="176"/>
      <c r="H458" s="276"/>
      <c r="I458" s="276"/>
      <c r="J458" s="176"/>
      <c r="K458" s="176"/>
      <c r="L458" s="176"/>
      <c r="M458" s="176"/>
      <c r="N458" s="176"/>
      <c r="O458" s="176"/>
      <c r="P458" s="273"/>
      <c r="Q458" s="176"/>
      <c r="R458" s="176"/>
      <c r="S458" s="273"/>
      <c r="T458" s="273"/>
      <c r="U458" s="258"/>
      <c r="V458" s="258"/>
      <c r="W458" s="258"/>
      <c r="X458" s="258"/>
      <c r="Y458" s="258"/>
      <c r="Z458" s="258"/>
      <c r="AA458" s="258"/>
      <c r="AB458" s="176"/>
      <c r="AC458" s="273"/>
      <c r="AD458" s="176"/>
      <c r="AE458" s="258"/>
      <c r="AF458" s="176"/>
      <c r="AG458" s="176"/>
      <c r="AH458" s="176"/>
      <c r="AI458" s="176"/>
      <c r="AJ458" s="176"/>
      <c r="AK458" s="176"/>
      <c r="AL458" s="176"/>
      <c r="AM458" s="176"/>
      <c r="AN458" s="225"/>
      <c r="AO458" s="273"/>
      <c r="AP458" s="273"/>
      <c r="AQ458" s="273"/>
      <c r="AR458" s="176"/>
    </row>
    <row r="459">
      <c r="A459" s="176"/>
      <c r="B459" s="172" t="str">
        <f t="shared" si="6"/>
        <v/>
      </c>
      <c r="C459" s="176"/>
      <c r="D459" s="176"/>
      <c r="E459" s="176"/>
      <c r="F459" s="273"/>
      <c r="G459" s="176"/>
      <c r="H459" s="276"/>
      <c r="I459" s="276"/>
      <c r="J459" s="176"/>
      <c r="K459" s="176"/>
      <c r="L459" s="176"/>
      <c r="M459" s="176"/>
      <c r="N459" s="176"/>
      <c r="O459" s="176"/>
      <c r="P459" s="273"/>
      <c r="Q459" s="176"/>
      <c r="R459" s="176"/>
      <c r="S459" s="273"/>
      <c r="T459" s="273"/>
      <c r="U459" s="258"/>
      <c r="V459" s="258"/>
      <c r="W459" s="258"/>
      <c r="X459" s="258"/>
      <c r="Y459" s="258"/>
      <c r="Z459" s="258"/>
      <c r="AA459" s="258"/>
      <c r="AB459" s="176"/>
      <c r="AC459" s="273"/>
      <c r="AD459" s="176"/>
      <c r="AE459" s="258"/>
      <c r="AF459" s="176"/>
      <c r="AG459" s="176"/>
      <c r="AH459" s="176"/>
      <c r="AI459" s="176"/>
      <c r="AJ459" s="176"/>
      <c r="AK459" s="176"/>
      <c r="AL459" s="176"/>
      <c r="AM459" s="176"/>
      <c r="AN459" s="225"/>
      <c r="AO459" s="273"/>
      <c r="AP459" s="273"/>
      <c r="AQ459" s="273"/>
      <c r="AR459" s="176"/>
    </row>
    <row r="460">
      <c r="A460" s="176"/>
      <c r="B460" s="172" t="str">
        <f t="shared" si="6"/>
        <v/>
      </c>
      <c r="C460" s="176"/>
      <c r="D460" s="176"/>
      <c r="E460" s="176"/>
      <c r="F460" s="273"/>
      <c r="G460" s="176"/>
      <c r="H460" s="276"/>
      <c r="I460" s="276"/>
      <c r="J460" s="176"/>
      <c r="K460" s="176"/>
      <c r="L460" s="176"/>
      <c r="M460" s="176"/>
      <c r="N460" s="176"/>
      <c r="O460" s="176"/>
      <c r="P460" s="273"/>
      <c r="Q460" s="176"/>
      <c r="R460" s="176"/>
      <c r="S460" s="273"/>
      <c r="T460" s="273"/>
      <c r="U460" s="258"/>
      <c r="V460" s="258"/>
      <c r="W460" s="258"/>
      <c r="X460" s="258"/>
      <c r="Y460" s="258"/>
      <c r="Z460" s="258"/>
      <c r="AA460" s="258"/>
      <c r="AB460" s="176"/>
      <c r="AC460" s="273"/>
      <c r="AD460" s="176"/>
      <c r="AE460" s="258"/>
      <c r="AF460" s="176"/>
      <c r="AG460" s="176"/>
      <c r="AH460" s="176"/>
      <c r="AI460" s="176"/>
      <c r="AJ460" s="176"/>
      <c r="AK460" s="176"/>
      <c r="AL460" s="176"/>
      <c r="AM460" s="176"/>
      <c r="AN460" s="225"/>
      <c r="AO460" s="273"/>
      <c r="AP460" s="273"/>
      <c r="AQ460" s="273"/>
      <c r="AR460" s="176"/>
    </row>
    <row r="461">
      <c r="A461" s="176"/>
      <c r="B461" s="172" t="str">
        <f t="shared" si="6"/>
        <v/>
      </c>
      <c r="C461" s="176"/>
      <c r="D461" s="176"/>
      <c r="E461" s="176"/>
      <c r="F461" s="273"/>
      <c r="G461" s="176"/>
      <c r="H461" s="276"/>
      <c r="I461" s="276"/>
      <c r="J461" s="176"/>
      <c r="K461" s="176"/>
      <c r="L461" s="176"/>
      <c r="M461" s="176"/>
      <c r="N461" s="176"/>
      <c r="O461" s="176"/>
      <c r="P461" s="273"/>
      <c r="Q461" s="176"/>
      <c r="R461" s="176"/>
      <c r="S461" s="273"/>
      <c r="T461" s="273"/>
      <c r="U461" s="258"/>
      <c r="V461" s="258"/>
      <c r="W461" s="258"/>
      <c r="X461" s="258"/>
      <c r="Y461" s="258"/>
      <c r="Z461" s="258"/>
      <c r="AA461" s="258"/>
      <c r="AB461" s="176"/>
      <c r="AC461" s="273"/>
      <c r="AD461" s="176"/>
      <c r="AE461" s="258"/>
      <c r="AF461" s="176"/>
      <c r="AG461" s="176"/>
      <c r="AH461" s="176"/>
      <c r="AI461" s="176"/>
      <c r="AJ461" s="176"/>
      <c r="AK461" s="176"/>
      <c r="AL461" s="176"/>
      <c r="AM461" s="176"/>
      <c r="AN461" s="225"/>
      <c r="AO461" s="273"/>
      <c r="AP461" s="273"/>
      <c r="AQ461" s="273"/>
      <c r="AR461" s="176"/>
    </row>
    <row r="462">
      <c r="A462" s="176"/>
      <c r="B462" s="172" t="str">
        <f t="shared" si="6"/>
        <v/>
      </c>
      <c r="C462" s="176"/>
      <c r="D462" s="176"/>
      <c r="E462" s="176"/>
      <c r="F462" s="273"/>
      <c r="G462" s="176"/>
      <c r="H462" s="276"/>
      <c r="I462" s="276"/>
      <c r="J462" s="176"/>
      <c r="K462" s="176"/>
      <c r="L462" s="176"/>
      <c r="M462" s="176"/>
      <c r="N462" s="176"/>
      <c r="O462" s="176"/>
      <c r="P462" s="273"/>
      <c r="Q462" s="176"/>
      <c r="R462" s="176"/>
      <c r="S462" s="273"/>
      <c r="T462" s="273"/>
      <c r="U462" s="258"/>
      <c r="V462" s="258"/>
      <c r="W462" s="258"/>
      <c r="X462" s="258"/>
      <c r="Y462" s="258"/>
      <c r="Z462" s="258"/>
      <c r="AA462" s="258"/>
      <c r="AB462" s="176"/>
      <c r="AC462" s="273"/>
      <c r="AD462" s="176"/>
      <c r="AE462" s="258"/>
      <c r="AF462" s="176"/>
      <c r="AG462" s="176"/>
      <c r="AH462" s="176"/>
      <c r="AI462" s="176"/>
      <c r="AJ462" s="176"/>
      <c r="AK462" s="176"/>
      <c r="AL462" s="176"/>
      <c r="AM462" s="176"/>
      <c r="AN462" s="225"/>
      <c r="AO462" s="273"/>
      <c r="AP462" s="273"/>
      <c r="AQ462" s="273"/>
      <c r="AR462" s="176"/>
    </row>
    <row r="463">
      <c r="A463" s="176"/>
      <c r="B463" s="172" t="str">
        <f t="shared" si="6"/>
        <v/>
      </c>
      <c r="C463" s="176"/>
      <c r="D463" s="176"/>
      <c r="E463" s="176"/>
      <c r="F463" s="273"/>
      <c r="G463" s="176"/>
      <c r="H463" s="276"/>
      <c r="I463" s="276"/>
      <c r="J463" s="176"/>
      <c r="K463" s="176"/>
      <c r="L463" s="176"/>
      <c r="M463" s="176"/>
      <c r="N463" s="176"/>
      <c r="O463" s="176"/>
      <c r="P463" s="273"/>
      <c r="Q463" s="176"/>
      <c r="R463" s="176"/>
      <c r="S463" s="273"/>
      <c r="T463" s="273"/>
      <c r="U463" s="258"/>
      <c r="V463" s="258"/>
      <c r="W463" s="258"/>
      <c r="X463" s="258"/>
      <c r="Y463" s="258"/>
      <c r="Z463" s="258"/>
      <c r="AA463" s="258"/>
      <c r="AB463" s="176"/>
      <c r="AC463" s="273"/>
      <c r="AD463" s="176"/>
      <c r="AE463" s="258"/>
      <c r="AF463" s="176"/>
      <c r="AG463" s="176"/>
      <c r="AH463" s="176"/>
      <c r="AI463" s="176"/>
      <c r="AJ463" s="176"/>
      <c r="AK463" s="176"/>
      <c r="AL463" s="176"/>
      <c r="AM463" s="176"/>
      <c r="AN463" s="225"/>
      <c r="AO463" s="273"/>
      <c r="AP463" s="273"/>
      <c r="AQ463" s="273"/>
      <c r="AR463" s="176"/>
    </row>
    <row r="464">
      <c r="A464" s="176"/>
      <c r="B464" s="172" t="str">
        <f t="shared" si="6"/>
        <v/>
      </c>
      <c r="C464" s="176"/>
      <c r="D464" s="176"/>
      <c r="E464" s="176"/>
      <c r="F464" s="273"/>
      <c r="G464" s="176"/>
      <c r="H464" s="276"/>
      <c r="I464" s="276"/>
      <c r="J464" s="176"/>
      <c r="K464" s="176"/>
      <c r="L464" s="176"/>
      <c r="M464" s="176"/>
      <c r="N464" s="176"/>
      <c r="O464" s="176"/>
      <c r="P464" s="273"/>
      <c r="Q464" s="176"/>
      <c r="R464" s="176"/>
      <c r="S464" s="273"/>
      <c r="T464" s="273"/>
      <c r="U464" s="258"/>
      <c r="V464" s="258"/>
      <c r="W464" s="258"/>
      <c r="X464" s="258"/>
      <c r="Y464" s="258"/>
      <c r="Z464" s="258"/>
      <c r="AA464" s="258"/>
      <c r="AB464" s="176"/>
      <c r="AC464" s="273"/>
      <c r="AD464" s="176"/>
      <c r="AE464" s="258"/>
      <c r="AF464" s="176"/>
      <c r="AG464" s="176"/>
      <c r="AH464" s="176"/>
      <c r="AI464" s="176"/>
      <c r="AJ464" s="176"/>
      <c r="AK464" s="176"/>
      <c r="AL464" s="176"/>
      <c r="AM464" s="176"/>
      <c r="AN464" s="225"/>
      <c r="AO464" s="273"/>
      <c r="AP464" s="273"/>
      <c r="AQ464" s="273"/>
      <c r="AR464" s="176"/>
    </row>
    <row r="465">
      <c r="A465" s="176"/>
      <c r="B465" s="172" t="str">
        <f t="shared" si="6"/>
        <v/>
      </c>
      <c r="C465" s="176"/>
      <c r="D465" s="176"/>
      <c r="E465" s="176"/>
      <c r="F465" s="273"/>
      <c r="G465" s="176"/>
      <c r="H465" s="276"/>
      <c r="I465" s="276"/>
      <c r="J465" s="176"/>
      <c r="K465" s="176"/>
      <c r="L465" s="176"/>
      <c r="M465" s="176"/>
      <c r="N465" s="176"/>
      <c r="O465" s="176"/>
      <c r="P465" s="273"/>
      <c r="Q465" s="176"/>
      <c r="R465" s="176"/>
      <c r="S465" s="273"/>
      <c r="T465" s="273"/>
      <c r="U465" s="258"/>
      <c r="V465" s="258"/>
      <c r="W465" s="258"/>
      <c r="X465" s="258"/>
      <c r="Y465" s="258"/>
      <c r="Z465" s="258"/>
      <c r="AA465" s="258"/>
      <c r="AB465" s="176"/>
      <c r="AC465" s="273"/>
      <c r="AD465" s="176"/>
      <c r="AE465" s="258"/>
      <c r="AF465" s="176"/>
      <c r="AG465" s="176"/>
      <c r="AH465" s="176"/>
      <c r="AI465" s="176"/>
      <c r="AJ465" s="176"/>
      <c r="AK465" s="176"/>
      <c r="AL465" s="176"/>
      <c r="AM465" s="176"/>
      <c r="AN465" s="225"/>
      <c r="AO465" s="273"/>
      <c r="AP465" s="273"/>
      <c r="AQ465" s="273"/>
      <c r="AR465" s="176"/>
    </row>
    <row r="466">
      <c r="A466" s="176"/>
      <c r="B466" s="172" t="str">
        <f t="shared" si="6"/>
        <v/>
      </c>
      <c r="C466" s="176"/>
      <c r="D466" s="176"/>
      <c r="E466" s="176"/>
      <c r="F466" s="273"/>
      <c r="G466" s="176"/>
      <c r="H466" s="276"/>
      <c r="I466" s="276"/>
      <c r="J466" s="176"/>
      <c r="K466" s="176"/>
      <c r="L466" s="176"/>
      <c r="M466" s="176"/>
      <c r="N466" s="176"/>
      <c r="O466" s="176"/>
      <c r="P466" s="273"/>
      <c r="Q466" s="176"/>
      <c r="R466" s="176"/>
      <c r="S466" s="273"/>
      <c r="T466" s="273"/>
      <c r="U466" s="258"/>
      <c r="V466" s="258"/>
      <c r="W466" s="258"/>
      <c r="X466" s="258"/>
      <c r="Y466" s="258"/>
      <c r="Z466" s="258"/>
      <c r="AA466" s="258"/>
      <c r="AB466" s="176"/>
      <c r="AC466" s="273"/>
      <c r="AD466" s="176"/>
      <c r="AE466" s="258"/>
      <c r="AF466" s="176"/>
      <c r="AG466" s="176"/>
      <c r="AH466" s="176"/>
      <c r="AI466" s="176"/>
      <c r="AJ466" s="176"/>
      <c r="AK466" s="176"/>
      <c r="AL466" s="176"/>
      <c r="AM466" s="176"/>
      <c r="AN466" s="225"/>
      <c r="AO466" s="273"/>
      <c r="AP466" s="273"/>
      <c r="AQ466" s="273"/>
      <c r="AR466" s="176"/>
    </row>
    <row r="467">
      <c r="A467" s="176"/>
      <c r="B467" s="172" t="str">
        <f t="shared" si="6"/>
        <v/>
      </c>
      <c r="C467" s="176"/>
      <c r="D467" s="176"/>
      <c r="E467" s="176"/>
      <c r="F467" s="273"/>
      <c r="G467" s="176"/>
      <c r="H467" s="276"/>
      <c r="I467" s="276"/>
      <c r="J467" s="176"/>
      <c r="K467" s="176"/>
      <c r="L467" s="176"/>
      <c r="M467" s="176"/>
      <c r="N467" s="176"/>
      <c r="O467" s="176"/>
      <c r="P467" s="273"/>
      <c r="Q467" s="176"/>
      <c r="R467" s="176"/>
      <c r="S467" s="273"/>
      <c r="T467" s="273"/>
      <c r="U467" s="258"/>
      <c r="V467" s="258"/>
      <c r="W467" s="258"/>
      <c r="X467" s="258"/>
      <c r="Y467" s="258"/>
      <c r="Z467" s="258"/>
      <c r="AA467" s="258"/>
      <c r="AB467" s="176"/>
      <c r="AC467" s="273"/>
      <c r="AD467" s="176"/>
      <c r="AE467" s="258"/>
      <c r="AF467" s="176"/>
      <c r="AG467" s="176"/>
      <c r="AH467" s="176"/>
      <c r="AI467" s="176"/>
      <c r="AJ467" s="176"/>
      <c r="AK467" s="176"/>
      <c r="AL467" s="176"/>
      <c r="AM467" s="176"/>
      <c r="AN467" s="225"/>
      <c r="AO467" s="273"/>
      <c r="AP467" s="273"/>
      <c r="AQ467" s="273"/>
      <c r="AR467" s="176"/>
    </row>
    <row r="468">
      <c r="A468" s="176"/>
      <c r="B468" s="172" t="str">
        <f t="shared" si="6"/>
        <v/>
      </c>
      <c r="C468" s="176"/>
      <c r="D468" s="176"/>
      <c r="E468" s="176"/>
      <c r="F468" s="273"/>
      <c r="G468" s="176"/>
      <c r="H468" s="276"/>
      <c r="I468" s="276"/>
      <c r="J468" s="176"/>
      <c r="K468" s="176"/>
      <c r="L468" s="176"/>
      <c r="M468" s="176"/>
      <c r="N468" s="176"/>
      <c r="O468" s="176"/>
      <c r="P468" s="273"/>
      <c r="Q468" s="176"/>
      <c r="R468" s="176"/>
      <c r="S468" s="273"/>
      <c r="T468" s="273"/>
      <c r="U468" s="258"/>
      <c r="V468" s="258"/>
      <c r="W468" s="258"/>
      <c r="X468" s="258"/>
      <c r="Y468" s="258"/>
      <c r="Z468" s="258"/>
      <c r="AA468" s="258"/>
      <c r="AB468" s="176"/>
      <c r="AC468" s="273"/>
      <c r="AD468" s="176"/>
      <c r="AE468" s="258"/>
      <c r="AF468" s="176"/>
      <c r="AG468" s="176"/>
      <c r="AH468" s="176"/>
      <c r="AI468" s="176"/>
      <c r="AJ468" s="176"/>
      <c r="AK468" s="176"/>
      <c r="AL468" s="176"/>
      <c r="AM468" s="176"/>
      <c r="AN468" s="225"/>
      <c r="AO468" s="273"/>
      <c r="AP468" s="273"/>
      <c r="AQ468" s="273"/>
      <c r="AR468" s="176"/>
    </row>
    <row r="469">
      <c r="A469" s="176"/>
      <c r="B469" s="172" t="str">
        <f t="shared" si="6"/>
        <v/>
      </c>
      <c r="C469" s="176"/>
      <c r="D469" s="176"/>
      <c r="E469" s="176"/>
      <c r="F469" s="273"/>
      <c r="G469" s="176"/>
      <c r="H469" s="276"/>
      <c r="I469" s="276"/>
      <c r="J469" s="176"/>
      <c r="K469" s="176"/>
      <c r="L469" s="176"/>
      <c r="M469" s="176"/>
      <c r="N469" s="176"/>
      <c r="O469" s="176"/>
      <c r="P469" s="273"/>
      <c r="Q469" s="176"/>
      <c r="R469" s="176"/>
      <c r="S469" s="273"/>
      <c r="T469" s="273"/>
      <c r="U469" s="258"/>
      <c r="V469" s="258"/>
      <c r="W469" s="258"/>
      <c r="X469" s="258"/>
      <c r="Y469" s="258"/>
      <c r="Z469" s="258"/>
      <c r="AA469" s="258"/>
      <c r="AB469" s="176"/>
      <c r="AC469" s="273"/>
      <c r="AD469" s="176"/>
      <c r="AE469" s="258"/>
      <c r="AF469" s="176"/>
      <c r="AG469" s="176"/>
      <c r="AH469" s="176"/>
      <c r="AI469" s="176"/>
      <c r="AJ469" s="176"/>
      <c r="AK469" s="176"/>
      <c r="AL469" s="176"/>
      <c r="AM469" s="176"/>
      <c r="AN469" s="225"/>
      <c r="AO469" s="273"/>
      <c r="AP469" s="273"/>
      <c r="AQ469" s="273"/>
      <c r="AR469" s="176"/>
    </row>
    <row r="470">
      <c r="A470" s="176"/>
      <c r="B470" s="172" t="str">
        <f t="shared" si="6"/>
        <v/>
      </c>
      <c r="C470" s="176"/>
      <c r="D470" s="176"/>
      <c r="E470" s="176"/>
      <c r="F470" s="273"/>
      <c r="G470" s="176"/>
      <c r="H470" s="276"/>
      <c r="I470" s="276"/>
      <c r="J470" s="176"/>
      <c r="K470" s="176"/>
      <c r="L470" s="176"/>
      <c r="M470" s="176"/>
      <c r="N470" s="176"/>
      <c r="O470" s="176"/>
      <c r="P470" s="273"/>
      <c r="Q470" s="176"/>
      <c r="R470" s="176"/>
      <c r="S470" s="273"/>
      <c r="T470" s="273"/>
      <c r="U470" s="258"/>
      <c r="V470" s="258"/>
      <c r="W470" s="258"/>
      <c r="X470" s="258"/>
      <c r="Y470" s="258"/>
      <c r="Z470" s="258"/>
      <c r="AA470" s="258"/>
      <c r="AB470" s="176"/>
      <c r="AC470" s="273"/>
      <c r="AD470" s="176"/>
      <c r="AE470" s="258"/>
      <c r="AF470" s="176"/>
      <c r="AG470" s="176"/>
      <c r="AH470" s="176"/>
      <c r="AI470" s="176"/>
      <c r="AJ470" s="176"/>
      <c r="AK470" s="176"/>
      <c r="AL470" s="176"/>
      <c r="AM470" s="176"/>
      <c r="AN470" s="225"/>
      <c r="AO470" s="273"/>
      <c r="AP470" s="273"/>
      <c r="AQ470" s="273"/>
      <c r="AR470" s="176"/>
    </row>
    <row r="471">
      <c r="A471" s="176"/>
      <c r="B471" s="172" t="str">
        <f t="shared" si="6"/>
        <v/>
      </c>
      <c r="C471" s="176"/>
      <c r="D471" s="176"/>
      <c r="E471" s="176"/>
      <c r="F471" s="273"/>
      <c r="G471" s="176"/>
      <c r="H471" s="276"/>
      <c r="I471" s="276"/>
      <c r="J471" s="176"/>
      <c r="K471" s="176"/>
      <c r="L471" s="176"/>
      <c r="M471" s="176"/>
      <c r="N471" s="176"/>
      <c r="O471" s="176"/>
      <c r="P471" s="273"/>
      <c r="Q471" s="176"/>
      <c r="R471" s="176"/>
      <c r="S471" s="273"/>
      <c r="T471" s="273"/>
      <c r="U471" s="258"/>
      <c r="V471" s="258"/>
      <c r="W471" s="258"/>
      <c r="X471" s="258"/>
      <c r="Y471" s="258"/>
      <c r="Z471" s="258"/>
      <c r="AA471" s="258"/>
      <c r="AB471" s="176"/>
      <c r="AC471" s="273"/>
      <c r="AD471" s="176"/>
      <c r="AE471" s="258"/>
      <c r="AF471" s="176"/>
      <c r="AG471" s="176"/>
      <c r="AH471" s="176"/>
      <c r="AI471" s="176"/>
      <c r="AJ471" s="176"/>
      <c r="AK471" s="176"/>
      <c r="AL471" s="176"/>
      <c r="AM471" s="176"/>
      <c r="AN471" s="225"/>
      <c r="AO471" s="273"/>
      <c r="AP471" s="273"/>
      <c r="AQ471" s="273"/>
      <c r="AR471" s="176"/>
    </row>
    <row r="472">
      <c r="A472" s="176"/>
      <c r="B472" s="172" t="str">
        <f t="shared" si="6"/>
        <v/>
      </c>
      <c r="C472" s="176"/>
      <c r="D472" s="176"/>
      <c r="E472" s="176"/>
      <c r="F472" s="273"/>
      <c r="G472" s="176"/>
      <c r="H472" s="276"/>
      <c r="I472" s="276"/>
      <c r="J472" s="176"/>
      <c r="K472" s="176"/>
      <c r="L472" s="176"/>
      <c r="M472" s="176"/>
      <c r="N472" s="176"/>
      <c r="O472" s="176"/>
      <c r="P472" s="273"/>
      <c r="Q472" s="176"/>
      <c r="R472" s="176"/>
      <c r="S472" s="273"/>
      <c r="T472" s="273"/>
      <c r="U472" s="258"/>
      <c r="V472" s="258"/>
      <c r="W472" s="258"/>
      <c r="X472" s="258"/>
      <c r="Y472" s="258"/>
      <c r="Z472" s="258"/>
      <c r="AA472" s="258"/>
      <c r="AB472" s="176"/>
      <c r="AC472" s="273"/>
      <c r="AD472" s="176"/>
      <c r="AE472" s="258"/>
      <c r="AF472" s="176"/>
      <c r="AG472" s="176"/>
      <c r="AH472" s="176"/>
      <c r="AI472" s="176"/>
      <c r="AJ472" s="176"/>
      <c r="AK472" s="176"/>
      <c r="AL472" s="176"/>
      <c r="AM472" s="176"/>
      <c r="AN472" s="225"/>
      <c r="AO472" s="273"/>
      <c r="AP472" s="273"/>
      <c r="AQ472" s="273"/>
      <c r="AR472" s="176"/>
    </row>
    <row r="473">
      <c r="A473" s="176"/>
      <c r="B473" s="172" t="str">
        <f t="shared" si="6"/>
        <v/>
      </c>
      <c r="C473" s="176"/>
      <c r="D473" s="176"/>
      <c r="E473" s="176"/>
      <c r="F473" s="273"/>
      <c r="G473" s="176"/>
      <c r="H473" s="276"/>
      <c r="I473" s="276"/>
      <c r="J473" s="176"/>
      <c r="K473" s="176"/>
      <c r="L473" s="176"/>
      <c r="M473" s="176"/>
      <c r="N473" s="176"/>
      <c r="O473" s="176"/>
      <c r="P473" s="273"/>
      <c r="Q473" s="176"/>
      <c r="R473" s="176"/>
      <c r="S473" s="273"/>
      <c r="T473" s="273"/>
      <c r="U473" s="258"/>
      <c r="V473" s="258"/>
      <c r="W473" s="258"/>
      <c r="X473" s="258"/>
      <c r="Y473" s="258"/>
      <c r="Z473" s="258"/>
      <c r="AA473" s="258"/>
      <c r="AB473" s="176"/>
      <c r="AC473" s="273"/>
      <c r="AD473" s="176"/>
      <c r="AE473" s="258"/>
      <c r="AF473" s="176"/>
      <c r="AG473" s="176"/>
      <c r="AH473" s="176"/>
      <c r="AI473" s="176"/>
      <c r="AJ473" s="176"/>
      <c r="AK473" s="176"/>
      <c r="AL473" s="176"/>
      <c r="AM473" s="176"/>
      <c r="AN473" s="225"/>
      <c r="AO473" s="273"/>
      <c r="AP473" s="273"/>
      <c r="AQ473" s="273"/>
      <c r="AR473" s="176"/>
    </row>
    <row r="474">
      <c r="A474" s="176"/>
      <c r="B474" s="172" t="str">
        <f t="shared" si="6"/>
        <v/>
      </c>
      <c r="C474" s="176"/>
      <c r="D474" s="176"/>
      <c r="E474" s="176"/>
      <c r="F474" s="273"/>
      <c r="G474" s="176"/>
      <c r="H474" s="276"/>
      <c r="I474" s="276"/>
      <c r="J474" s="176"/>
      <c r="K474" s="176"/>
      <c r="L474" s="176"/>
      <c r="M474" s="176"/>
      <c r="N474" s="176"/>
      <c r="O474" s="176"/>
      <c r="P474" s="273"/>
      <c r="Q474" s="176"/>
      <c r="R474" s="176"/>
      <c r="S474" s="273"/>
      <c r="T474" s="273"/>
      <c r="U474" s="258"/>
      <c r="V474" s="258"/>
      <c r="W474" s="258"/>
      <c r="X474" s="258"/>
      <c r="Y474" s="258"/>
      <c r="Z474" s="258"/>
      <c r="AA474" s="258"/>
      <c r="AB474" s="176"/>
      <c r="AC474" s="273"/>
      <c r="AD474" s="176"/>
      <c r="AE474" s="258"/>
      <c r="AF474" s="176"/>
      <c r="AG474" s="176"/>
      <c r="AH474" s="176"/>
      <c r="AI474" s="176"/>
      <c r="AJ474" s="176"/>
      <c r="AK474" s="176"/>
      <c r="AL474" s="176"/>
      <c r="AM474" s="176"/>
      <c r="AN474" s="225"/>
      <c r="AO474" s="273"/>
      <c r="AP474" s="273"/>
      <c r="AQ474" s="273"/>
      <c r="AR474" s="176"/>
    </row>
    <row r="475">
      <c r="A475" s="176"/>
      <c r="B475" s="172" t="str">
        <f t="shared" si="6"/>
        <v/>
      </c>
      <c r="C475" s="176"/>
      <c r="D475" s="176"/>
      <c r="E475" s="176"/>
      <c r="F475" s="273"/>
      <c r="G475" s="176"/>
      <c r="H475" s="276"/>
      <c r="I475" s="276"/>
      <c r="J475" s="176"/>
      <c r="K475" s="176"/>
      <c r="L475" s="176"/>
      <c r="M475" s="176"/>
      <c r="N475" s="176"/>
      <c r="O475" s="176"/>
      <c r="P475" s="273"/>
      <c r="Q475" s="176"/>
      <c r="R475" s="176"/>
      <c r="S475" s="273"/>
      <c r="T475" s="273"/>
      <c r="U475" s="258"/>
      <c r="V475" s="258"/>
      <c r="W475" s="258"/>
      <c r="X475" s="258"/>
      <c r="Y475" s="258"/>
      <c r="Z475" s="258"/>
      <c r="AA475" s="258"/>
      <c r="AB475" s="176"/>
      <c r="AC475" s="273"/>
      <c r="AD475" s="176"/>
      <c r="AE475" s="258"/>
      <c r="AF475" s="176"/>
      <c r="AG475" s="176"/>
      <c r="AH475" s="176"/>
      <c r="AI475" s="176"/>
      <c r="AJ475" s="176"/>
      <c r="AK475" s="176"/>
      <c r="AL475" s="176"/>
      <c r="AM475" s="176"/>
      <c r="AN475" s="225"/>
      <c r="AO475" s="273"/>
      <c r="AP475" s="273"/>
      <c r="AQ475" s="273"/>
      <c r="AR475" s="176"/>
    </row>
    <row r="476">
      <c r="A476" s="176"/>
      <c r="B476" s="172" t="str">
        <f t="shared" si="6"/>
        <v/>
      </c>
      <c r="C476" s="176"/>
      <c r="D476" s="176"/>
      <c r="E476" s="176"/>
      <c r="F476" s="273"/>
      <c r="G476" s="176"/>
      <c r="H476" s="276"/>
      <c r="I476" s="276"/>
      <c r="J476" s="176"/>
      <c r="K476" s="176"/>
      <c r="L476" s="176"/>
      <c r="M476" s="176"/>
      <c r="N476" s="176"/>
      <c r="O476" s="176"/>
      <c r="P476" s="273"/>
      <c r="Q476" s="176"/>
      <c r="R476" s="176"/>
      <c r="S476" s="273"/>
      <c r="T476" s="273"/>
      <c r="U476" s="258"/>
      <c r="V476" s="258"/>
      <c r="W476" s="258"/>
      <c r="X476" s="258"/>
      <c r="Y476" s="258"/>
      <c r="Z476" s="258"/>
      <c r="AA476" s="258"/>
      <c r="AB476" s="176"/>
      <c r="AC476" s="273"/>
      <c r="AD476" s="176"/>
      <c r="AE476" s="258"/>
      <c r="AF476" s="176"/>
      <c r="AG476" s="176"/>
      <c r="AH476" s="176"/>
      <c r="AI476" s="176"/>
      <c r="AJ476" s="176"/>
      <c r="AK476" s="176"/>
      <c r="AL476" s="176"/>
      <c r="AM476" s="176"/>
      <c r="AN476" s="225"/>
      <c r="AO476" s="273"/>
      <c r="AP476" s="273"/>
      <c r="AQ476" s="273"/>
      <c r="AR476" s="176"/>
    </row>
    <row r="477">
      <c r="A477" s="176"/>
      <c r="B477" s="172" t="str">
        <f t="shared" si="6"/>
        <v/>
      </c>
      <c r="C477" s="176"/>
      <c r="D477" s="176"/>
      <c r="E477" s="176"/>
      <c r="F477" s="273"/>
      <c r="G477" s="176"/>
      <c r="H477" s="276"/>
      <c r="I477" s="276"/>
      <c r="J477" s="176"/>
      <c r="K477" s="176"/>
      <c r="L477" s="176"/>
      <c r="M477" s="176"/>
      <c r="N477" s="176"/>
      <c r="O477" s="176"/>
      <c r="P477" s="273"/>
      <c r="Q477" s="176"/>
      <c r="R477" s="176"/>
      <c r="S477" s="273"/>
      <c r="T477" s="273"/>
      <c r="U477" s="258"/>
      <c r="V477" s="258"/>
      <c r="W477" s="258"/>
      <c r="X477" s="258"/>
      <c r="Y477" s="258"/>
      <c r="Z477" s="258"/>
      <c r="AA477" s="258"/>
      <c r="AB477" s="176"/>
      <c r="AC477" s="273"/>
      <c r="AD477" s="176"/>
      <c r="AE477" s="258"/>
      <c r="AF477" s="176"/>
      <c r="AG477" s="176"/>
      <c r="AH477" s="176"/>
      <c r="AI477" s="176"/>
      <c r="AJ477" s="176"/>
      <c r="AK477" s="176"/>
      <c r="AL477" s="176"/>
      <c r="AM477" s="176"/>
      <c r="AN477" s="225"/>
      <c r="AO477" s="273"/>
      <c r="AP477" s="273"/>
      <c r="AQ477" s="273"/>
      <c r="AR477" s="176"/>
    </row>
    <row r="478">
      <c r="A478" s="176"/>
      <c r="B478" s="172" t="str">
        <f t="shared" si="6"/>
        <v/>
      </c>
      <c r="C478" s="176"/>
      <c r="D478" s="176"/>
      <c r="E478" s="176"/>
      <c r="F478" s="273"/>
      <c r="G478" s="176"/>
      <c r="H478" s="276"/>
      <c r="I478" s="276"/>
      <c r="J478" s="176"/>
      <c r="K478" s="176"/>
      <c r="L478" s="176"/>
      <c r="M478" s="176"/>
      <c r="N478" s="176"/>
      <c r="O478" s="176"/>
      <c r="P478" s="273"/>
      <c r="Q478" s="176"/>
      <c r="R478" s="176"/>
      <c r="S478" s="273"/>
      <c r="T478" s="273"/>
      <c r="U478" s="258"/>
      <c r="V478" s="258"/>
      <c r="W478" s="258"/>
      <c r="X478" s="258"/>
      <c r="Y478" s="258"/>
      <c r="Z478" s="258"/>
      <c r="AA478" s="258"/>
      <c r="AB478" s="176"/>
      <c r="AC478" s="273"/>
      <c r="AD478" s="176"/>
      <c r="AE478" s="258"/>
      <c r="AF478" s="176"/>
      <c r="AG478" s="176"/>
      <c r="AH478" s="176"/>
      <c r="AI478" s="176"/>
      <c r="AJ478" s="176"/>
      <c r="AK478" s="176"/>
      <c r="AL478" s="176"/>
      <c r="AM478" s="176"/>
      <c r="AN478" s="225"/>
      <c r="AO478" s="273"/>
      <c r="AP478" s="273"/>
      <c r="AQ478" s="273"/>
      <c r="AR478" s="176"/>
    </row>
    <row r="479">
      <c r="A479" s="176"/>
      <c r="B479" s="172" t="str">
        <f t="shared" si="6"/>
        <v/>
      </c>
      <c r="C479" s="176"/>
      <c r="D479" s="176"/>
      <c r="E479" s="176"/>
      <c r="F479" s="273"/>
      <c r="G479" s="176"/>
      <c r="H479" s="276"/>
      <c r="I479" s="276"/>
      <c r="J479" s="176"/>
      <c r="K479" s="176"/>
      <c r="L479" s="176"/>
      <c r="M479" s="176"/>
      <c r="N479" s="176"/>
      <c r="O479" s="176"/>
      <c r="P479" s="273"/>
      <c r="Q479" s="176"/>
      <c r="R479" s="176"/>
      <c r="S479" s="273"/>
      <c r="T479" s="273"/>
      <c r="U479" s="258"/>
      <c r="V479" s="258"/>
      <c r="W479" s="258"/>
      <c r="X479" s="258"/>
      <c r="Y479" s="258"/>
      <c r="Z479" s="258"/>
      <c r="AA479" s="258"/>
      <c r="AB479" s="176"/>
      <c r="AC479" s="273"/>
      <c r="AD479" s="176"/>
      <c r="AE479" s="258"/>
      <c r="AF479" s="176"/>
      <c r="AG479" s="176"/>
      <c r="AH479" s="176"/>
      <c r="AI479" s="176"/>
      <c r="AJ479" s="176"/>
      <c r="AK479" s="176"/>
      <c r="AL479" s="176"/>
      <c r="AM479" s="176"/>
      <c r="AN479" s="225"/>
      <c r="AO479" s="273"/>
      <c r="AP479" s="273"/>
      <c r="AQ479" s="273"/>
      <c r="AR479" s="176"/>
    </row>
    <row r="480">
      <c r="A480" s="176"/>
      <c r="B480" s="172" t="str">
        <f t="shared" si="6"/>
        <v/>
      </c>
      <c r="C480" s="176"/>
      <c r="D480" s="176"/>
      <c r="E480" s="176"/>
      <c r="F480" s="273"/>
      <c r="G480" s="176"/>
      <c r="H480" s="276"/>
      <c r="I480" s="276"/>
      <c r="J480" s="176"/>
      <c r="K480" s="176"/>
      <c r="L480" s="176"/>
      <c r="M480" s="176"/>
      <c r="N480" s="176"/>
      <c r="O480" s="176"/>
      <c r="P480" s="273"/>
      <c r="Q480" s="176"/>
      <c r="R480" s="176"/>
      <c r="S480" s="273"/>
      <c r="T480" s="273"/>
      <c r="U480" s="258"/>
      <c r="V480" s="258"/>
      <c r="W480" s="258"/>
      <c r="X480" s="258"/>
      <c r="Y480" s="258"/>
      <c r="Z480" s="258"/>
      <c r="AA480" s="258"/>
      <c r="AB480" s="176"/>
      <c r="AC480" s="273"/>
      <c r="AD480" s="176"/>
      <c r="AE480" s="258"/>
      <c r="AF480" s="176"/>
      <c r="AG480" s="176"/>
      <c r="AH480" s="176"/>
      <c r="AI480" s="176"/>
      <c r="AJ480" s="176"/>
      <c r="AK480" s="176"/>
      <c r="AL480" s="176"/>
      <c r="AM480" s="176"/>
      <c r="AN480" s="225"/>
      <c r="AO480" s="273"/>
      <c r="AP480" s="273"/>
      <c r="AQ480" s="273"/>
      <c r="AR480" s="176"/>
    </row>
    <row r="481">
      <c r="A481" s="176"/>
      <c r="B481" s="172" t="str">
        <f t="shared" si="6"/>
        <v/>
      </c>
      <c r="C481" s="176"/>
      <c r="D481" s="176"/>
      <c r="E481" s="176"/>
      <c r="F481" s="273"/>
      <c r="G481" s="176"/>
      <c r="H481" s="276"/>
      <c r="I481" s="276"/>
      <c r="J481" s="176"/>
      <c r="K481" s="176"/>
      <c r="L481" s="176"/>
      <c r="M481" s="176"/>
      <c r="N481" s="176"/>
      <c r="O481" s="176"/>
      <c r="P481" s="273"/>
      <c r="Q481" s="176"/>
      <c r="R481" s="176"/>
      <c r="S481" s="273"/>
      <c r="T481" s="273"/>
      <c r="U481" s="258"/>
      <c r="V481" s="258"/>
      <c r="W481" s="258"/>
      <c r="X481" s="258"/>
      <c r="Y481" s="258"/>
      <c r="Z481" s="258"/>
      <c r="AA481" s="258"/>
      <c r="AB481" s="176"/>
      <c r="AC481" s="273"/>
      <c r="AD481" s="176"/>
      <c r="AE481" s="258"/>
      <c r="AF481" s="176"/>
      <c r="AG481" s="176"/>
      <c r="AH481" s="176"/>
      <c r="AI481" s="176"/>
      <c r="AJ481" s="176"/>
      <c r="AK481" s="176"/>
      <c r="AL481" s="176"/>
      <c r="AM481" s="176"/>
      <c r="AN481" s="225"/>
      <c r="AO481" s="273"/>
      <c r="AP481" s="273"/>
      <c r="AQ481" s="273"/>
      <c r="AR481" s="176"/>
    </row>
    <row r="482">
      <c r="A482" s="176"/>
      <c r="B482" s="172" t="str">
        <f t="shared" si="6"/>
        <v/>
      </c>
      <c r="C482" s="176"/>
      <c r="D482" s="176"/>
      <c r="E482" s="176"/>
      <c r="F482" s="273"/>
      <c r="G482" s="176"/>
      <c r="H482" s="276"/>
      <c r="I482" s="276"/>
      <c r="J482" s="176"/>
      <c r="K482" s="176"/>
      <c r="L482" s="176"/>
      <c r="M482" s="176"/>
      <c r="N482" s="176"/>
      <c r="O482" s="176"/>
      <c r="P482" s="273"/>
      <c r="Q482" s="176"/>
      <c r="R482" s="176"/>
      <c r="S482" s="273"/>
      <c r="T482" s="273"/>
      <c r="U482" s="258"/>
      <c r="V482" s="258"/>
      <c r="W482" s="258"/>
      <c r="X482" s="258"/>
      <c r="Y482" s="258"/>
      <c r="Z482" s="258"/>
      <c r="AA482" s="258"/>
      <c r="AB482" s="176"/>
      <c r="AC482" s="273"/>
      <c r="AD482" s="176"/>
      <c r="AE482" s="258"/>
      <c r="AF482" s="176"/>
      <c r="AG482" s="176"/>
      <c r="AH482" s="176"/>
      <c r="AI482" s="176"/>
      <c r="AJ482" s="176"/>
      <c r="AK482" s="176"/>
      <c r="AL482" s="176"/>
      <c r="AM482" s="176"/>
      <c r="AN482" s="225"/>
      <c r="AO482" s="273"/>
      <c r="AP482" s="273"/>
      <c r="AQ482" s="273"/>
      <c r="AR482" s="176"/>
    </row>
    <row r="483">
      <c r="A483" s="176"/>
      <c r="B483" s="172" t="str">
        <f t="shared" si="6"/>
        <v/>
      </c>
      <c r="C483" s="176"/>
      <c r="D483" s="176"/>
      <c r="E483" s="176"/>
      <c r="F483" s="273"/>
      <c r="G483" s="176"/>
      <c r="H483" s="276"/>
      <c r="I483" s="276"/>
      <c r="J483" s="176"/>
      <c r="K483" s="176"/>
      <c r="L483" s="176"/>
      <c r="M483" s="176"/>
      <c r="N483" s="176"/>
      <c r="O483" s="176"/>
      <c r="P483" s="273"/>
      <c r="Q483" s="176"/>
      <c r="R483" s="176"/>
      <c r="S483" s="273"/>
      <c r="T483" s="273"/>
      <c r="U483" s="258"/>
      <c r="V483" s="258"/>
      <c r="W483" s="258"/>
      <c r="X483" s="258"/>
      <c r="Y483" s="258"/>
      <c r="Z483" s="258"/>
      <c r="AA483" s="258"/>
      <c r="AB483" s="176"/>
      <c r="AC483" s="273"/>
      <c r="AD483" s="176"/>
      <c r="AE483" s="258"/>
      <c r="AF483" s="176"/>
      <c r="AG483" s="176"/>
      <c r="AH483" s="176"/>
      <c r="AI483" s="176"/>
      <c r="AJ483" s="176"/>
      <c r="AK483" s="176"/>
      <c r="AL483" s="176"/>
      <c r="AM483" s="176"/>
      <c r="AN483" s="225"/>
      <c r="AO483" s="273"/>
      <c r="AP483" s="273"/>
      <c r="AQ483" s="273"/>
      <c r="AR483" s="176"/>
    </row>
    <row r="484">
      <c r="A484" s="176"/>
      <c r="B484" s="172" t="str">
        <f t="shared" si="6"/>
        <v/>
      </c>
      <c r="C484" s="176"/>
      <c r="D484" s="176"/>
      <c r="E484" s="176"/>
      <c r="F484" s="273"/>
      <c r="G484" s="176"/>
      <c r="H484" s="276"/>
      <c r="I484" s="276"/>
      <c r="J484" s="176"/>
      <c r="K484" s="176"/>
      <c r="L484" s="176"/>
      <c r="M484" s="176"/>
      <c r="N484" s="176"/>
      <c r="O484" s="176"/>
      <c r="P484" s="273"/>
      <c r="Q484" s="176"/>
      <c r="R484" s="176"/>
      <c r="S484" s="273"/>
      <c r="T484" s="273"/>
      <c r="U484" s="258"/>
      <c r="V484" s="258"/>
      <c r="W484" s="258"/>
      <c r="X484" s="258"/>
      <c r="Y484" s="258"/>
      <c r="Z484" s="258"/>
      <c r="AA484" s="258"/>
      <c r="AB484" s="176"/>
      <c r="AC484" s="273"/>
      <c r="AD484" s="176"/>
      <c r="AE484" s="258"/>
      <c r="AF484" s="176"/>
      <c r="AG484" s="176"/>
      <c r="AH484" s="176"/>
      <c r="AI484" s="176"/>
      <c r="AJ484" s="176"/>
      <c r="AK484" s="176"/>
      <c r="AL484" s="176"/>
      <c r="AM484" s="176"/>
      <c r="AN484" s="225"/>
      <c r="AO484" s="273"/>
      <c r="AP484" s="273"/>
      <c r="AQ484" s="273"/>
      <c r="AR484" s="176"/>
    </row>
    <row r="485">
      <c r="A485" s="176"/>
      <c r="B485" s="172" t="str">
        <f t="shared" si="6"/>
        <v/>
      </c>
      <c r="C485" s="176"/>
      <c r="D485" s="176"/>
      <c r="E485" s="176"/>
      <c r="F485" s="273"/>
      <c r="G485" s="176"/>
      <c r="H485" s="276"/>
      <c r="I485" s="276"/>
      <c r="J485" s="176"/>
      <c r="K485" s="176"/>
      <c r="L485" s="176"/>
      <c r="M485" s="176"/>
      <c r="N485" s="176"/>
      <c r="O485" s="176"/>
      <c r="P485" s="273"/>
      <c r="Q485" s="176"/>
      <c r="R485" s="176"/>
      <c r="S485" s="273"/>
      <c r="T485" s="273"/>
      <c r="U485" s="258"/>
      <c r="V485" s="258"/>
      <c r="W485" s="258"/>
      <c r="X485" s="258"/>
      <c r="Y485" s="258"/>
      <c r="Z485" s="258"/>
      <c r="AA485" s="258"/>
      <c r="AB485" s="176"/>
      <c r="AC485" s="273"/>
      <c r="AD485" s="176"/>
      <c r="AE485" s="258"/>
      <c r="AF485" s="176"/>
      <c r="AG485" s="176"/>
      <c r="AH485" s="176"/>
      <c r="AI485" s="176"/>
      <c r="AJ485" s="176"/>
      <c r="AK485" s="176"/>
      <c r="AL485" s="176"/>
      <c r="AM485" s="176"/>
      <c r="AN485" s="225"/>
      <c r="AO485" s="273"/>
      <c r="AP485" s="273"/>
      <c r="AQ485" s="273"/>
      <c r="AR485" s="176"/>
    </row>
    <row r="486">
      <c r="A486" s="176"/>
      <c r="B486" s="172" t="str">
        <f t="shared" si="6"/>
        <v/>
      </c>
      <c r="C486" s="176"/>
      <c r="D486" s="176"/>
      <c r="E486" s="176"/>
      <c r="F486" s="273"/>
      <c r="G486" s="176"/>
      <c r="H486" s="276"/>
      <c r="I486" s="276"/>
      <c r="J486" s="176"/>
      <c r="K486" s="176"/>
      <c r="L486" s="176"/>
      <c r="M486" s="176"/>
      <c r="N486" s="176"/>
      <c r="O486" s="176"/>
      <c r="P486" s="273"/>
      <c r="Q486" s="176"/>
      <c r="R486" s="176"/>
      <c r="S486" s="273"/>
      <c r="T486" s="273"/>
      <c r="U486" s="258"/>
      <c r="V486" s="258"/>
      <c r="W486" s="258"/>
      <c r="X486" s="258"/>
      <c r="Y486" s="258"/>
      <c r="Z486" s="258"/>
      <c r="AA486" s="258"/>
      <c r="AB486" s="176"/>
      <c r="AC486" s="273"/>
      <c r="AD486" s="176"/>
      <c r="AE486" s="258"/>
      <c r="AF486" s="176"/>
      <c r="AG486" s="176"/>
      <c r="AH486" s="176"/>
      <c r="AI486" s="176"/>
      <c r="AJ486" s="176"/>
      <c r="AK486" s="176"/>
      <c r="AL486" s="176"/>
      <c r="AM486" s="176"/>
      <c r="AN486" s="225"/>
      <c r="AO486" s="273"/>
      <c r="AP486" s="273"/>
      <c r="AQ486" s="273"/>
      <c r="AR486" s="176"/>
    </row>
    <row r="487">
      <c r="A487" s="176"/>
      <c r="B487" s="172" t="str">
        <f t="shared" si="6"/>
        <v/>
      </c>
      <c r="C487" s="176"/>
      <c r="D487" s="176"/>
      <c r="E487" s="176"/>
      <c r="F487" s="273"/>
      <c r="G487" s="176"/>
      <c r="H487" s="276"/>
      <c r="I487" s="276"/>
      <c r="J487" s="176"/>
      <c r="K487" s="176"/>
      <c r="L487" s="176"/>
      <c r="M487" s="176"/>
      <c r="N487" s="176"/>
      <c r="O487" s="176"/>
      <c r="P487" s="273"/>
      <c r="Q487" s="176"/>
      <c r="R487" s="176"/>
      <c r="S487" s="273"/>
      <c r="T487" s="273"/>
      <c r="U487" s="258"/>
      <c r="V487" s="258"/>
      <c r="W487" s="258"/>
      <c r="X487" s="258"/>
      <c r="Y487" s="258"/>
      <c r="Z487" s="258"/>
      <c r="AA487" s="258"/>
      <c r="AB487" s="176"/>
      <c r="AC487" s="273"/>
      <c r="AD487" s="176"/>
      <c r="AE487" s="258"/>
      <c r="AF487" s="176"/>
      <c r="AG487" s="176"/>
      <c r="AH487" s="176"/>
      <c r="AI487" s="176"/>
      <c r="AJ487" s="176"/>
      <c r="AK487" s="176"/>
      <c r="AL487" s="176"/>
      <c r="AM487" s="176"/>
      <c r="AN487" s="225"/>
      <c r="AO487" s="273"/>
      <c r="AP487" s="273"/>
      <c r="AQ487" s="273"/>
      <c r="AR487" s="176"/>
    </row>
    <row r="488">
      <c r="A488" s="176"/>
      <c r="B488" s="172" t="str">
        <f t="shared" si="6"/>
        <v/>
      </c>
      <c r="C488" s="176"/>
      <c r="D488" s="176"/>
      <c r="E488" s="176"/>
      <c r="F488" s="273"/>
      <c r="G488" s="176"/>
      <c r="H488" s="276"/>
      <c r="I488" s="276"/>
      <c r="J488" s="176"/>
      <c r="K488" s="176"/>
      <c r="L488" s="176"/>
      <c r="M488" s="176"/>
      <c r="N488" s="176"/>
      <c r="O488" s="176"/>
      <c r="P488" s="273"/>
      <c r="Q488" s="176"/>
      <c r="R488" s="176"/>
      <c r="S488" s="273"/>
      <c r="T488" s="273"/>
      <c r="U488" s="258"/>
      <c r="V488" s="258"/>
      <c r="W488" s="258"/>
      <c r="X488" s="258"/>
      <c r="Y488" s="258"/>
      <c r="Z488" s="258"/>
      <c r="AA488" s="258"/>
      <c r="AB488" s="176"/>
      <c r="AC488" s="273"/>
      <c r="AD488" s="176"/>
      <c r="AE488" s="258"/>
      <c r="AF488" s="176"/>
      <c r="AG488" s="176"/>
      <c r="AH488" s="176"/>
      <c r="AI488" s="176"/>
      <c r="AJ488" s="176"/>
      <c r="AK488" s="176"/>
      <c r="AL488" s="176"/>
      <c r="AM488" s="176"/>
      <c r="AN488" s="225"/>
      <c r="AO488" s="273"/>
      <c r="AP488" s="273"/>
      <c r="AQ488" s="273"/>
      <c r="AR488" s="176"/>
    </row>
    <row r="489">
      <c r="A489" s="176"/>
      <c r="B489" s="172" t="str">
        <f t="shared" si="6"/>
        <v/>
      </c>
      <c r="C489" s="176"/>
      <c r="D489" s="176"/>
      <c r="E489" s="176"/>
      <c r="F489" s="273"/>
      <c r="G489" s="176"/>
      <c r="H489" s="276"/>
      <c r="I489" s="276"/>
      <c r="J489" s="176"/>
      <c r="K489" s="176"/>
      <c r="L489" s="176"/>
      <c r="M489" s="176"/>
      <c r="N489" s="176"/>
      <c r="O489" s="176"/>
      <c r="P489" s="273"/>
      <c r="Q489" s="176"/>
      <c r="R489" s="176"/>
      <c r="S489" s="273"/>
      <c r="T489" s="273"/>
      <c r="U489" s="258"/>
      <c r="V489" s="258"/>
      <c r="W489" s="258"/>
      <c r="X489" s="258"/>
      <c r="Y489" s="258"/>
      <c r="Z489" s="258"/>
      <c r="AA489" s="258"/>
      <c r="AB489" s="176"/>
      <c r="AC489" s="273"/>
      <c r="AD489" s="176"/>
      <c r="AE489" s="258"/>
      <c r="AF489" s="176"/>
      <c r="AG489" s="176"/>
      <c r="AH489" s="176"/>
      <c r="AI489" s="176"/>
      <c r="AJ489" s="176"/>
      <c r="AK489" s="176"/>
      <c r="AL489" s="176"/>
      <c r="AM489" s="176"/>
      <c r="AN489" s="225"/>
      <c r="AO489" s="273"/>
      <c r="AP489" s="273"/>
      <c r="AQ489" s="273"/>
      <c r="AR489" s="176"/>
    </row>
    <row r="490">
      <c r="A490" s="176"/>
      <c r="B490" s="172" t="str">
        <f t="shared" si="6"/>
        <v/>
      </c>
      <c r="C490" s="176"/>
      <c r="D490" s="176"/>
      <c r="E490" s="176"/>
      <c r="F490" s="273"/>
      <c r="G490" s="176"/>
      <c r="H490" s="276"/>
      <c r="I490" s="276"/>
      <c r="J490" s="176"/>
      <c r="K490" s="176"/>
      <c r="L490" s="176"/>
      <c r="M490" s="176"/>
      <c r="N490" s="176"/>
      <c r="O490" s="176"/>
      <c r="P490" s="273"/>
      <c r="Q490" s="176"/>
      <c r="R490" s="176"/>
      <c r="S490" s="273"/>
      <c r="T490" s="273"/>
      <c r="U490" s="258"/>
      <c r="V490" s="258"/>
      <c r="W490" s="258"/>
      <c r="X490" s="258"/>
      <c r="Y490" s="258"/>
      <c r="Z490" s="258"/>
      <c r="AA490" s="258"/>
      <c r="AB490" s="176"/>
      <c r="AC490" s="273"/>
      <c r="AD490" s="176"/>
      <c r="AE490" s="258"/>
      <c r="AF490" s="176"/>
      <c r="AG490" s="176"/>
      <c r="AH490" s="176"/>
      <c r="AI490" s="176"/>
      <c r="AJ490" s="176"/>
      <c r="AK490" s="176"/>
      <c r="AL490" s="176"/>
      <c r="AM490" s="176"/>
      <c r="AN490" s="225"/>
      <c r="AO490" s="273"/>
      <c r="AP490" s="273"/>
      <c r="AQ490" s="273"/>
      <c r="AR490" s="176"/>
    </row>
    <row r="491">
      <c r="A491" s="176"/>
      <c r="B491" s="172" t="str">
        <f t="shared" si="6"/>
        <v/>
      </c>
      <c r="C491" s="176"/>
      <c r="D491" s="176"/>
      <c r="E491" s="176"/>
      <c r="F491" s="273"/>
      <c r="G491" s="176"/>
      <c r="H491" s="276"/>
      <c r="I491" s="276"/>
      <c r="J491" s="176"/>
      <c r="K491" s="176"/>
      <c r="L491" s="176"/>
      <c r="M491" s="176"/>
      <c r="N491" s="176"/>
      <c r="O491" s="176"/>
      <c r="P491" s="273"/>
      <c r="Q491" s="176"/>
      <c r="R491" s="176"/>
      <c r="S491" s="273"/>
      <c r="T491" s="273"/>
      <c r="U491" s="258"/>
      <c r="V491" s="258"/>
      <c r="W491" s="258"/>
      <c r="X491" s="258"/>
      <c r="Y491" s="258"/>
      <c r="Z491" s="258"/>
      <c r="AA491" s="258"/>
      <c r="AB491" s="176"/>
      <c r="AC491" s="273"/>
      <c r="AD491" s="176"/>
      <c r="AE491" s="258"/>
      <c r="AF491" s="176"/>
      <c r="AG491" s="176"/>
      <c r="AH491" s="176"/>
      <c r="AI491" s="176"/>
      <c r="AJ491" s="176"/>
      <c r="AK491" s="176"/>
      <c r="AL491" s="176"/>
      <c r="AM491" s="176"/>
      <c r="AN491" s="225"/>
      <c r="AO491" s="273"/>
      <c r="AP491" s="273"/>
      <c r="AQ491" s="273"/>
      <c r="AR491" s="176"/>
    </row>
    <row r="492">
      <c r="A492" s="176"/>
      <c r="B492" s="172" t="str">
        <f t="shared" si="6"/>
        <v/>
      </c>
      <c r="C492" s="176"/>
      <c r="D492" s="176"/>
      <c r="E492" s="176"/>
      <c r="F492" s="273"/>
      <c r="G492" s="176"/>
      <c r="H492" s="276"/>
      <c r="I492" s="276"/>
      <c r="J492" s="176"/>
      <c r="K492" s="176"/>
      <c r="L492" s="176"/>
      <c r="M492" s="176"/>
      <c r="N492" s="176"/>
      <c r="O492" s="176"/>
      <c r="P492" s="273"/>
      <c r="Q492" s="176"/>
      <c r="R492" s="176"/>
      <c r="S492" s="273"/>
      <c r="T492" s="273"/>
      <c r="U492" s="258"/>
      <c r="V492" s="258"/>
      <c r="W492" s="258"/>
      <c r="X492" s="258"/>
      <c r="Y492" s="258"/>
      <c r="Z492" s="258"/>
      <c r="AA492" s="258"/>
      <c r="AB492" s="176"/>
      <c r="AC492" s="273"/>
      <c r="AD492" s="176"/>
      <c r="AE492" s="258"/>
      <c r="AF492" s="176"/>
      <c r="AG492" s="176"/>
      <c r="AH492" s="176"/>
      <c r="AI492" s="176"/>
      <c r="AJ492" s="176"/>
      <c r="AK492" s="176"/>
      <c r="AL492" s="176"/>
      <c r="AM492" s="176"/>
      <c r="AN492" s="225"/>
      <c r="AO492" s="273"/>
      <c r="AP492" s="273"/>
      <c r="AQ492" s="273"/>
      <c r="AR492" s="176"/>
    </row>
    <row r="493">
      <c r="A493" s="176"/>
      <c r="B493" s="172" t="str">
        <f t="shared" si="6"/>
        <v/>
      </c>
      <c r="C493" s="176"/>
      <c r="D493" s="176"/>
      <c r="E493" s="176"/>
      <c r="F493" s="273"/>
      <c r="G493" s="176"/>
      <c r="H493" s="276"/>
      <c r="I493" s="276"/>
      <c r="J493" s="176"/>
      <c r="K493" s="176"/>
      <c r="L493" s="176"/>
      <c r="M493" s="176"/>
      <c r="N493" s="176"/>
      <c r="O493" s="176"/>
      <c r="P493" s="273"/>
      <c r="Q493" s="176"/>
      <c r="R493" s="176"/>
      <c r="S493" s="273"/>
      <c r="T493" s="273"/>
      <c r="U493" s="258"/>
      <c r="V493" s="258"/>
      <c r="W493" s="258"/>
      <c r="X493" s="258"/>
      <c r="Y493" s="258"/>
      <c r="Z493" s="258"/>
      <c r="AA493" s="258"/>
      <c r="AB493" s="176"/>
      <c r="AC493" s="273"/>
      <c r="AD493" s="176"/>
      <c r="AE493" s="258"/>
      <c r="AF493" s="176"/>
      <c r="AG493" s="176"/>
      <c r="AH493" s="176"/>
      <c r="AI493" s="176"/>
      <c r="AJ493" s="176"/>
      <c r="AK493" s="176"/>
      <c r="AL493" s="176"/>
      <c r="AM493" s="176"/>
      <c r="AN493" s="225"/>
      <c r="AO493" s="273"/>
      <c r="AP493" s="273"/>
      <c r="AQ493" s="273"/>
      <c r="AR493" s="176"/>
    </row>
    <row r="494">
      <c r="A494" s="176"/>
      <c r="B494" s="172" t="str">
        <f t="shared" si="6"/>
        <v/>
      </c>
      <c r="C494" s="176"/>
      <c r="D494" s="176"/>
      <c r="E494" s="176"/>
      <c r="F494" s="273"/>
      <c r="G494" s="176"/>
      <c r="H494" s="276"/>
      <c r="I494" s="276"/>
      <c r="J494" s="176"/>
      <c r="K494" s="176"/>
      <c r="L494" s="176"/>
      <c r="M494" s="176"/>
      <c r="N494" s="176"/>
      <c r="O494" s="176"/>
      <c r="P494" s="273"/>
      <c r="Q494" s="176"/>
      <c r="R494" s="176"/>
      <c r="S494" s="273"/>
      <c r="T494" s="273"/>
      <c r="U494" s="258"/>
      <c r="V494" s="258"/>
      <c r="W494" s="258"/>
      <c r="X494" s="258"/>
      <c r="Y494" s="258"/>
      <c r="Z494" s="258"/>
      <c r="AA494" s="258"/>
      <c r="AB494" s="176"/>
      <c r="AC494" s="273"/>
      <c r="AD494" s="176"/>
      <c r="AE494" s="258"/>
      <c r="AF494" s="176"/>
      <c r="AG494" s="176"/>
      <c r="AH494" s="176"/>
      <c r="AI494" s="176"/>
      <c r="AJ494" s="176"/>
      <c r="AK494" s="176"/>
      <c r="AL494" s="176"/>
      <c r="AM494" s="176"/>
      <c r="AN494" s="225"/>
      <c r="AO494" s="273"/>
      <c r="AP494" s="273"/>
      <c r="AQ494" s="273"/>
      <c r="AR494" s="176"/>
    </row>
    <row r="495">
      <c r="A495" s="176"/>
      <c r="B495" s="172" t="str">
        <f t="shared" si="6"/>
        <v/>
      </c>
      <c r="C495" s="176"/>
      <c r="D495" s="176"/>
      <c r="E495" s="176"/>
      <c r="F495" s="273"/>
      <c r="G495" s="176"/>
      <c r="H495" s="276"/>
      <c r="I495" s="276"/>
      <c r="J495" s="176"/>
      <c r="K495" s="176"/>
      <c r="L495" s="176"/>
      <c r="M495" s="176"/>
      <c r="N495" s="176"/>
      <c r="O495" s="176"/>
      <c r="P495" s="273"/>
      <c r="Q495" s="176"/>
      <c r="R495" s="176"/>
      <c r="S495" s="273"/>
      <c r="T495" s="273"/>
      <c r="U495" s="258"/>
      <c r="V495" s="258"/>
      <c r="W495" s="258"/>
      <c r="X495" s="258"/>
      <c r="Y495" s="258"/>
      <c r="Z495" s="258"/>
      <c r="AA495" s="258"/>
      <c r="AB495" s="176"/>
      <c r="AC495" s="273"/>
      <c r="AD495" s="176"/>
      <c r="AE495" s="258"/>
      <c r="AF495" s="176"/>
      <c r="AG495" s="176"/>
      <c r="AH495" s="176"/>
      <c r="AI495" s="176"/>
      <c r="AJ495" s="176"/>
      <c r="AK495" s="176"/>
      <c r="AL495" s="176"/>
      <c r="AM495" s="176"/>
      <c r="AN495" s="225"/>
      <c r="AO495" s="273"/>
      <c r="AP495" s="273"/>
      <c r="AQ495" s="273"/>
      <c r="AR495" s="176"/>
    </row>
    <row r="496">
      <c r="A496" s="176"/>
      <c r="B496" s="172" t="str">
        <f t="shared" si="6"/>
        <v/>
      </c>
      <c r="C496" s="176"/>
      <c r="D496" s="176"/>
      <c r="E496" s="176"/>
      <c r="F496" s="273"/>
      <c r="G496" s="176"/>
      <c r="H496" s="276"/>
      <c r="I496" s="276"/>
      <c r="J496" s="176"/>
      <c r="K496" s="176"/>
      <c r="L496" s="176"/>
      <c r="M496" s="176"/>
      <c r="N496" s="176"/>
      <c r="O496" s="176"/>
      <c r="P496" s="273"/>
      <c r="Q496" s="176"/>
      <c r="R496" s="176"/>
      <c r="S496" s="273"/>
      <c r="T496" s="273"/>
      <c r="U496" s="258"/>
      <c r="V496" s="258"/>
      <c r="W496" s="258"/>
      <c r="X496" s="258"/>
      <c r="Y496" s="258"/>
      <c r="Z496" s="258"/>
      <c r="AA496" s="258"/>
      <c r="AB496" s="176"/>
      <c r="AC496" s="273"/>
      <c r="AD496" s="176"/>
      <c r="AE496" s="258"/>
      <c r="AF496" s="176"/>
      <c r="AG496" s="176"/>
      <c r="AH496" s="176"/>
      <c r="AI496" s="176"/>
      <c r="AJ496" s="176"/>
      <c r="AK496" s="176"/>
      <c r="AL496" s="176"/>
      <c r="AM496" s="176"/>
      <c r="AN496" s="225"/>
      <c r="AO496" s="273"/>
      <c r="AP496" s="273"/>
      <c r="AQ496" s="273"/>
      <c r="AR496" s="176"/>
    </row>
    <row r="497">
      <c r="A497" s="176"/>
      <c r="B497" s="172" t="str">
        <f t="shared" si="6"/>
        <v/>
      </c>
      <c r="C497" s="176"/>
      <c r="D497" s="176"/>
      <c r="E497" s="176"/>
      <c r="F497" s="273"/>
      <c r="G497" s="176"/>
      <c r="H497" s="276"/>
      <c r="I497" s="276"/>
      <c r="J497" s="176"/>
      <c r="K497" s="176"/>
      <c r="L497" s="176"/>
      <c r="M497" s="176"/>
      <c r="N497" s="176"/>
      <c r="O497" s="176"/>
      <c r="P497" s="273"/>
      <c r="Q497" s="176"/>
      <c r="R497" s="176"/>
      <c r="S497" s="273"/>
      <c r="T497" s="273"/>
      <c r="U497" s="258"/>
      <c r="V497" s="258"/>
      <c r="W497" s="258"/>
      <c r="X497" s="258"/>
      <c r="Y497" s="258"/>
      <c r="Z497" s="258"/>
      <c r="AA497" s="258"/>
      <c r="AB497" s="176"/>
      <c r="AC497" s="273"/>
      <c r="AD497" s="176"/>
      <c r="AE497" s="258"/>
      <c r="AF497" s="176"/>
      <c r="AG497" s="176"/>
      <c r="AH497" s="176"/>
      <c r="AI497" s="176"/>
      <c r="AJ497" s="176"/>
      <c r="AK497" s="176"/>
      <c r="AL497" s="176"/>
      <c r="AM497" s="176"/>
      <c r="AN497" s="225"/>
      <c r="AO497" s="273"/>
      <c r="AP497" s="273"/>
      <c r="AQ497" s="273"/>
      <c r="AR497" s="176"/>
    </row>
    <row r="498">
      <c r="A498" s="176"/>
      <c r="B498" s="172" t="str">
        <f t="shared" si="6"/>
        <v/>
      </c>
      <c r="C498" s="176"/>
      <c r="D498" s="176"/>
      <c r="E498" s="176"/>
      <c r="F498" s="273"/>
      <c r="G498" s="176"/>
      <c r="H498" s="276"/>
      <c r="I498" s="276"/>
      <c r="J498" s="176"/>
      <c r="K498" s="176"/>
      <c r="L498" s="176"/>
      <c r="M498" s="176"/>
      <c r="N498" s="176"/>
      <c r="O498" s="176"/>
      <c r="P498" s="273"/>
      <c r="Q498" s="176"/>
      <c r="R498" s="176"/>
      <c r="S498" s="273"/>
      <c r="T498" s="273"/>
      <c r="U498" s="258"/>
      <c r="V498" s="258"/>
      <c r="W498" s="258"/>
      <c r="X498" s="258"/>
      <c r="Y498" s="258"/>
      <c r="Z498" s="258"/>
      <c r="AA498" s="258"/>
      <c r="AB498" s="176"/>
      <c r="AC498" s="273"/>
      <c r="AD498" s="176"/>
      <c r="AE498" s="258"/>
      <c r="AF498" s="176"/>
      <c r="AG498" s="176"/>
      <c r="AH498" s="176"/>
      <c r="AI498" s="176"/>
      <c r="AJ498" s="176"/>
      <c r="AK498" s="176"/>
      <c r="AL498" s="176"/>
      <c r="AM498" s="176"/>
      <c r="AN498" s="225"/>
      <c r="AO498" s="273"/>
      <c r="AP498" s="273"/>
      <c r="AQ498" s="273"/>
      <c r="AR498" s="176"/>
    </row>
    <row r="499">
      <c r="A499" s="176"/>
      <c r="B499" s="172" t="str">
        <f t="shared" si="6"/>
        <v/>
      </c>
      <c r="C499" s="176"/>
      <c r="D499" s="176"/>
      <c r="E499" s="176"/>
      <c r="F499" s="273"/>
      <c r="G499" s="176"/>
      <c r="H499" s="276"/>
      <c r="I499" s="276"/>
      <c r="J499" s="176"/>
      <c r="K499" s="176"/>
      <c r="L499" s="176"/>
      <c r="M499" s="176"/>
      <c r="N499" s="176"/>
      <c r="O499" s="176"/>
      <c r="P499" s="273"/>
      <c r="Q499" s="176"/>
      <c r="R499" s="176"/>
      <c r="S499" s="273"/>
      <c r="T499" s="273"/>
      <c r="U499" s="258"/>
      <c r="V499" s="258"/>
      <c r="W499" s="258"/>
      <c r="X499" s="258"/>
      <c r="Y499" s="258"/>
      <c r="Z499" s="258"/>
      <c r="AA499" s="258"/>
      <c r="AB499" s="176"/>
      <c r="AC499" s="273"/>
      <c r="AD499" s="176"/>
      <c r="AE499" s="258"/>
      <c r="AF499" s="176"/>
      <c r="AG499" s="176"/>
      <c r="AH499" s="176"/>
      <c r="AI499" s="176"/>
      <c r="AJ499" s="176"/>
      <c r="AK499" s="176"/>
      <c r="AL499" s="176"/>
      <c r="AM499" s="176"/>
      <c r="AN499" s="225"/>
      <c r="AO499" s="273"/>
      <c r="AP499" s="273"/>
      <c r="AQ499" s="273"/>
      <c r="AR499" s="176"/>
    </row>
    <row r="500">
      <c r="A500" s="176"/>
      <c r="B500" s="172" t="str">
        <f t="shared" si="6"/>
        <v/>
      </c>
      <c r="C500" s="176"/>
      <c r="D500" s="176"/>
      <c r="E500" s="176"/>
      <c r="F500" s="273"/>
      <c r="G500" s="176"/>
      <c r="H500" s="276"/>
      <c r="I500" s="276"/>
      <c r="J500" s="176"/>
      <c r="K500" s="176"/>
      <c r="L500" s="176"/>
      <c r="M500" s="176"/>
      <c r="N500" s="176"/>
      <c r="O500" s="176"/>
      <c r="P500" s="273"/>
      <c r="Q500" s="176"/>
      <c r="R500" s="176"/>
      <c r="S500" s="273"/>
      <c r="T500" s="273"/>
      <c r="U500" s="258"/>
      <c r="V500" s="258"/>
      <c r="W500" s="258"/>
      <c r="X500" s="258"/>
      <c r="Y500" s="258"/>
      <c r="Z500" s="258"/>
      <c r="AA500" s="258"/>
      <c r="AB500" s="176"/>
      <c r="AC500" s="273"/>
      <c r="AD500" s="176"/>
      <c r="AE500" s="258"/>
      <c r="AF500" s="176"/>
      <c r="AG500" s="176"/>
      <c r="AH500" s="176"/>
      <c r="AI500" s="176"/>
      <c r="AJ500" s="176"/>
      <c r="AK500" s="176"/>
      <c r="AL500" s="176"/>
      <c r="AM500" s="176"/>
      <c r="AN500" s="225"/>
      <c r="AO500" s="273"/>
      <c r="AP500" s="273"/>
      <c r="AQ500" s="273"/>
      <c r="AR500" s="176"/>
    </row>
    <row r="501">
      <c r="A501" s="176"/>
      <c r="B501" s="172" t="str">
        <f t="shared" si="6"/>
        <v/>
      </c>
      <c r="C501" s="176"/>
      <c r="D501" s="176"/>
      <c r="E501" s="176"/>
      <c r="F501" s="273"/>
      <c r="G501" s="176"/>
      <c r="H501" s="276"/>
      <c r="I501" s="276"/>
      <c r="J501" s="176"/>
      <c r="K501" s="176"/>
      <c r="L501" s="176"/>
      <c r="M501" s="176"/>
      <c r="N501" s="176"/>
      <c r="O501" s="176"/>
      <c r="P501" s="273"/>
      <c r="Q501" s="176"/>
      <c r="R501" s="176"/>
      <c r="S501" s="273"/>
      <c r="T501" s="273"/>
      <c r="U501" s="258"/>
      <c r="V501" s="258"/>
      <c r="W501" s="258"/>
      <c r="X501" s="258"/>
      <c r="Y501" s="258"/>
      <c r="Z501" s="258"/>
      <c r="AA501" s="258"/>
      <c r="AB501" s="176"/>
      <c r="AC501" s="273"/>
      <c r="AD501" s="176"/>
      <c r="AE501" s="258"/>
      <c r="AF501" s="176"/>
      <c r="AG501" s="176"/>
      <c r="AH501" s="176"/>
      <c r="AI501" s="176"/>
      <c r="AJ501" s="176"/>
      <c r="AK501" s="176"/>
      <c r="AL501" s="176"/>
      <c r="AM501" s="176"/>
      <c r="AN501" s="225"/>
      <c r="AO501" s="273"/>
      <c r="AP501" s="273"/>
      <c r="AQ501" s="273"/>
      <c r="AR501" s="176"/>
    </row>
    <row r="502">
      <c r="A502" s="176"/>
      <c r="B502" s="172" t="str">
        <f t="shared" si="6"/>
        <v/>
      </c>
      <c r="C502" s="176"/>
      <c r="D502" s="176"/>
      <c r="E502" s="176"/>
      <c r="F502" s="273"/>
      <c r="G502" s="176"/>
      <c r="H502" s="276"/>
      <c r="I502" s="276"/>
      <c r="J502" s="176"/>
      <c r="K502" s="176"/>
      <c r="L502" s="176"/>
      <c r="M502" s="176"/>
      <c r="N502" s="176"/>
      <c r="O502" s="176"/>
      <c r="P502" s="273"/>
      <c r="Q502" s="176"/>
      <c r="R502" s="176"/>
      <c r="S502" s="273"/>
      <c r="T502" s="273"/>
      <c r="U502" s="258"/>
      <c r="V502" s="258"/>
      <c r="W502" s="258"/>
      <c r="X502" s="258"/>
      <c r="Y502" s="258"/>
      <c r="Z502" s="258"/>
      <c r="AA502" s="258"/>
      <c r="AB502" s="176"/>
      <c r="AC502" s="273"/>
      <c r="AD502" s="176"/>
      <c r="AE502" s="258"/>
      <c r="AF502" s="176"/>
      <c r="AG502" s="176"/>
      <c r="AH502" s="176"/>
      <c r="AI502" s="176"/>
      <c r="AJ502" s="176"/>
      <c r="AK502" s="176"/>
      <c r="AL502" s="176"/>
      <c r="AM502" s="176"/>
      <c r="AN502" s="225"/>
      <c r="AO502" s="273"/>
      <c r="AP502" s="273"/>
      <c r="AQ502" s="273"/>
      <c r="AR502" s="176"/>
    </row>
    <row r="503">
      <c r="A503" s="176"/>
      <c r="B503" s="172" t="str">
        <f t="shared" si="6"/>
        <v/>
      </c>
      <c r="C503" s="176"/>
      <c r="D503" s="176"/>
      <c r="E503" s="176"/>
      <c r="F503" s="273"/>
      <c r="G503" s="176"/>
      <c r="H503" s="276"/>
      <c r="I503" s="276"/>
      <c r="J503" s="176"/>
      <c r="K503" s="176"/>
      <c r="L503" s="176"/>
      <c r="M503" s="176"/>
      <c r="N503" s="176"/>
      <c r="O503" s="176"/>
      <c r="P503" s="273"/>
      <c r="Q503" s="176"/>
      <c r="R503" s="176"/>
      <c r="S503" s="273"/>
      <c r="T503" s="273"/>
      <c r="U503" s="258"/>
      <c r="V503" s="258"/>
      <c r="W503" s="258"/>
      <c r="X503" s="258"/>
      <c r="Y503" s="258"/>
      <c r="Z503" s="258"/>
      <c r="AA503" s="258"/>
      <c r="AB503" s="176"/>
      <c r="AC503" s="273"/>
      <c r="AD503" s="176"/>
      <c r="AE503" s="258"/>
      <c r="AF503" s="176"/>
      <c r="AG503" s="176"/>
      <c r="AH503" s="176"/>
      <c r="AI503" s="176"/>
      <c r="AJ503" s="176"/>
      <c r="AK503" s="176"/>
      <c r="AL503" s="176"/>
      <c r="AM503" s="176"/>
      <c r="AN503" s="225"/>
      <c r="AO503" s="273"/>
      <c r="AP503" s="273"/>
      <c r="AQ503" s="273"/>
      <c r="AR503" s="176"/>
    </row>
    <row r="504">
      <c r="A504" s="176"/>
      <c r="B504" s="172" t="str">
        <f t="shared" si="6"/>
        <v/>
      </c>
      <c r="C504" s="176"/>
      <c r="D504" s="176"/>
      <c r="E504" s="176"/>
      <c r="F504" s="273"/>
      <c r="G504" s="176"/>
      <c r="H504" s="276"/>
      <c r="I504" s="276"/>
      <c r="J504" s="176"/>
      <c r="K504" s="176"/>
      <c r="L504" s="176"/>
      <c r="M504" s="176"/>
      <c r="N504" s="176"/>
      <c r="O504" s="176"/>
      <c r="P504" s="273"/>
      <c r="Q504" s="176"/>
      <c r="R504" s="176"/>
      <c r="S504" s="273"/>
      <c r="T504" s="273"/>
      <c r="U504" s="258"/>
      <c r="V504" s="258"/>
      <c r="W504" s="258"/>
      <c r="X504" s="258"/>
      <c r="Y504" s="258"/>
      <c r="Z504" s="258"/>
      <c r="AA504" s="258"/>
      <c r="AB504" s="176"/>
      <c r="AC504" s="273"/>
      <c r="AD504" s="176"/>
      <c r="AE504" s="258"/>
      <c r="AF504" s="176"/>
      <c r="AG504" s="176"/>
      <c r="AH504" s="176"/>
      <c r="AI504" s="176"/>
      <c r="AJ504" s="176"/>
      <c r="AK504" s="176"/>
      <c r="AL504" s="176"/>
      <c r="AM504" s="176"/>
      <c r="AN504" s="225"/>
      <c r="AO504" s="273"/>
      <c r="AP504" s="273"/>
      <c r="AQ504" s="273"/>
      <c r="AR504" s="176"/>
    </row>
    <row r="505">
      <c r="A505" s="176"/>
      <c r="B505" s="172" t="str">
        <f t="shared" si="6"/>
        <v/>
      </c>
      <c r="C505" s="176"/>
      <c r="D505" s="176"/>
      <c r="E505" s="176"/>
      <c r="F505" s="273"/>
      <c r="G505" s="176"/>
      <c r="H505" s="276"/>
      <c r="I505" s="276"/>
      <c r="J505" s="176"/>
      <c r="K505" s="176"/>
      <c r="L505" s="176"/>
      <c r="M505" s="176"/>
      <c r="N505" s="176"/>
      <c r="O505" s="176"/>
      <c r="P505" s="273"/>
      <c r="Q505" s="176"/>
      <c r="R505" s="176"/>
      <c r="S505" s="273"/>
      <c r="T505" s="273"/>
      <c r="U505" s="258"/>
      <c r="V505" s="258"/>
      <c r="W505" s="258"/>
      <c r="X505" s="258"/>
      <c r="Y505" s="258"/>
      <c r="Z505" s="258"/>
      <c r="AA505" s="258"/>
      <c r="AB505" s="176"/>
      <c r="AC505" s="273"/>
      <c r="AD505" s="176"/>
      <c r="AE505" s="258"/>
      <c r="AF505" s="176"/>
      <c r="AG505" s="176"/>
      <c r="AH505" s="176"/>
      <c r="AI505" s="176"/>
      <c r="AJ505" s="176"/>
      <c r="AK505" s="176"/>
      <c r="AL505" s="176"/>
      <c r="AM505" s="176"/>
      <c r="AN505" s="225"/>
      <c r="AO505" s="273"/>
      <c r="AP505" s="273"/>
      <c r="AQ505" s="273"/>
      <c r="AR505" s="176"/>
    </row>
    <row r="506">
      <c r="A506" s="176"/>
      <c r="B506" s="172" t="str">
        <f t="shared" si="6"/>
        <v/>
      </c>
      <c r="C506" s="176"/>
      <c r="D506" s="176"/>
      <c r="E506" s="176"/>
      <c r="F506" s="273"/>
      <c r="G506" s="176"/>
      <c r="H506" s="276"/>
      <c r="I506" s="276"/>
      <c r="J506" s="176"/>
      <c r="K506" s="176"/>
      <c r="L506" s="176"/>
      <c r="M506" s="176"/>
      <c r="N506" s="176"/>
      <c r="O506" s="176"/>
      <c r="P506" s="273"/>
      <c r="Q506" s="176"/>
      <c r="R506" s="176"/>
      <c r="S506" s="273"/>
      <c r="T506" s="273"/>
      <c r="U506" s="258"/>
      <c r="V506" s="258"/>
      <c r="W506" s="258"/>
      <c r="X506" s="258"/>
      <c r="Y506" s="258"/>
      <c r="Z506" s="258"/>
      <c r="AA506" s="258"/>
      <c r="AB506" s="176"/>
      <c r="AC506" s="273"/>
      <c r="AD506" s="176"/>
      <c r="AE506" s="258"/>
      <c r="AF506" s="176"/>
      <c r="AG506" s="176"/>
      <c r="AH506" s="176"/>
      <c r="AI506" s="176"/>
      <c r="AJ506" s="176"/>
      <c r="AK506" s="176"/>
      <c r="AL506" s="176"/>
      <c r="AM506" s="176"/>
      <c r="AN506" s="225"/>
      <c r="AO506" s="273"/>
      <c r="AP506" s="273"/>
      <c r="AQ506" s="273"/>
      <c r="AR506" s="176"/>
    </row>
    <row r="507">
      <c r="A507" s="176"/>
      <c r="B507" s="172" t="str">
        <f t="shared" si="6"/>
        <v/>
      </c>
      <c r="C507" s="176"/>
      <c r="D507" s="176"/>
      <c r="E507" s="176"/>
      <c r="F507" s="273"/>
      <c r="G507" s="176"/>
      <c r="H507" s="276"/>
      <c r="I507" s="276"/>
      <c r="J507" s="176"/>
      <c r="K507" s="176"/>
      <c r="L507" s="176"/>
      <c r="M507" s="176"/>
      <c r="N507" s="176"/>
      <c r="O507" s="176"/>
      <c r="P507" s="273"/>
      <c r="Q507" s="176"/>
      <c r="R507" s="176"/>
      <c r="S507" s="273"/>
      <c r="T507" s="273"/>
      <c r="U507" s="258"/>
      <c r="V507" s="258"/>
      <c r="W507" s="258"/>
      <c r="X507" s="258"/>
      <c r="Y507" s="258"/>
      <c r="Z507" s="258"/>
      <c r="AA507" s="258"/>
      <c r="AB507" s="176"/>
      <c r="AC507" s="273"/>
      <c r="AD507" s="176"/>
      <c r="AE507" s="258"/>
      <c r="AF507" s="176"/>
      <c r="AG507" s="176"/>
      <c r="AH507" s="176"/>
      <c r="AI507" s="176"/>
      <c r="AJ507" s="176"/>
      <c r="AK507" s="176"/>
      <c r="AL507" s="176"/>
      <c r="AM507" s="176"/>
      <c r="AN507" s="225"/>
      <c r="AO507" s="273"/>
      <c r="AP507" s="273"/>
      <c r="AQ507" s="273"/>
      <c r="AR507" s="176"/>
    </row>
    <row r="508">
      <c r="A508" s="176"/>
      <c r="B508" s="172" t="str">
        <f t="shared" si="6"/>
        <v/>
      </c>
      <c r="C508" s="176"/>
      <c r="D508" s="176"/>
      <c r="E508" s="176"/>
      <c r="F508" s="273"/>
      <c r="G508" s="176"/>
      <c r="H508" s="276"/>
      <c r="I508" s="276"/>
      <c r="J508" s="176"/>
      <c r="K508" s="176"/>
      <c r="L508" s="176"/>
      <c r="M508" s="176"/>
      <c r="N508" s="176"/>
      <c r="O508" s="176"/>
      <c r="P508" s="273"/>
      <c r="Q508" s="176"/>
      <c r="R508" s="176"/>
      <c r="S508" s="273"/>
      <c r="T508" s="273"/>
      <c r="U508" s="258"/>
      <c r="V508" s="258"/>
      <c r="W508" s="258"/>
      <c r="X508" s="258"/>
      <c r="Y508" s="258"/>
      <c r="Z508" s="258"/>
      <c r="AA508" s="258"/>
      <c r="AB508" s="176"/>
      <c r="AC508" s="273"/>
      <c r="AD508" s="176"/>
      <c r="AE508" s="258"/>
      <c r="AF508" s="176"/>
      <c r="AG508" s="176"/>
      <c r="AH508" s="176"/>
      <c r="AI508" s="176"/>
      <c r="AJ508" s="176"/>
      <c r="AK508" s="176"/>
      <c r="AL508" s="176"/>
      <c r="AM508" s="176"/>
      <c r="AN508" s="225"/>
      <c r="AO508" s="273"/>
      <c r="AP508" s="273"/>
      <c r="AQ508" s="273"/>
      <c r="AR508" s="176"/>
    </row>
    <row r="509">
      <c r="A509" s="176"/>
      <c r="B509" s="172" t="str">
        <f t="shared" si="6"/>
        <v/>
      </c>
      <c r="C509" s="176"/>
      <c r="D509" s="176"/>
      <c r="E509" s="176"/>
      <c r="F509" s="273"/>
      <c r="G509" s="176"/>
      <c r="H509" s="276"/>
      <c r="I509" s="276"/>
      <c r="J509" s="176"/>
      <c r="K509" s="176"/>
      <c r="L509" s="176"/>
      <c r="M509" s="176"/>
      <c r="N509" s="176"/>
      <c r="O509" s="176"/>
      <c r="P509" s="273"/>
      <c r="Q509" s="176"/>
      <c r="R509" s="176"/>
      <c r="S509" s="273"/>
      <c r="T509" s="273"/>
      <c r="U509" s="258"/>
      <c r="V509" s="258"/>
      <c r="W509" s="258"/>
      <c r="X509" s="258"/>
      <c r="Y509" s="258"/>
      <c r="Z509" s="258"/>
      <c r="AA509" s="258"/>
      <c r="AB509" s="176"/>
      <c r="AC509" s="273"/>
      <c r="AD509" s="176"/>
      <c r="AE509" s="258"/>
      <c r="AF509" s="176"/>
      <c r="AG509" s="176"/>
      <c r="AH509" s="176"/>
      <c r="AI509" s="176"/>
      <c r="AJ509" s="176"/>
      <c r="AK509" s="176"/>
      <c r="AL509" s="176"/>
      <c r="AM509" s="176"/>
      <c r="AN509" s="225"/>
      <c r="AO509" s="273"/>
      <c r="AP509" s="273"/>
      <c r="AQ509" s="273"/>
      <c r="AR509" s="176"/>
    </row>
    <row r="510">
      <c r="A510" s="176"/>
      <c r="B510" s="172" t="str">
        <f t="shared" si="6"/>
        <v/>
      </c>
      <c r="C510" s="176"/>
      <c r="D510" s="176"/>
      <c r="E510" s="176"/>
      <c r="F510" s="273"/>
      <c r="G510" s="176"/>
      <c r="H510" s="276"/>
      <c r="I510" s="276"/>
      <c r="J510" s="176"/>
      <c r="K510" s="176"/>
      <c r="L510" s="176"/>
      <c r="M510" s="176"/>
      <c r="N510" s="176"/>
      <c r="O510" s="176"/>
      <c r="P510" s="273"/>
      <c r="Q510" s="176"/>
      <c r="R510" s="176"/>
      <c r="S510" s="273"/>
      <c r="T510" s="273"/>
      <c r="U510" s="258"/>
      <c r="V510" s="258"/>
      <c r="W510" s="258"/>
      <c r="X510" s="258"/>
      <c r="Y510" s="258"/>
      <c r="Z510" s="258"/>
      <c r="AA510" s="258"/>
      <c r="AB510" s="176"/>
      <c r="AC510" s="273"/>
      <c r="AD510" s="176"/>
      <c r="AE510" s="258"/>
      <c r="AF510" s="176"/>
      <c r="AG510" s="176"/>
      <c r="AH510" s="176"/>
      <c r="AI510" s="176"/>
      <c r="AJ510" s="176"/>
      <c r="AK510" s="176"/>
      <c r="AL510" s="176"/>
      <c r="AM510" s="176"/>
      <c r="AN510" s="225"/>
      <c r="AO510" s="273"/>
      <c r="AP510" s="273"/>
      <c r="AQ510" s="273"/>
      <c r="AR510" s="176"/>
    </row>
    <row r="511">
      <c r="A511" s="176"/>
      <c r="B511" s="172" t="str">
        <f t="shared" si="6"/>
        <v/>
      </c>
      <c r="C511" s="176"/>
      <c r="D511" s="176"/>
      <c r="E511" s="176"/>
      <c r="F511" s="273"/>
      <c r="G511" s="176"/>
      <c r="H511" s="276"/>
      <c r="I511" s="276"/>
      <c r="J511" s="176"/>
      <c r="K511" s="176"/>
      <c r="L511" s="176"/>
      <c r="M511" s="176"/>
      <c r="N511" s="176"/>
      <c r="O511" s="176"/>
      <c r="P511" s="273"/>
      <c r="Q511" s="176"/>
      <c r="R511" s="176"/>
      <c r="S511" s="273"/>
      <c r="T511" s="273"/>
      <c r="U511" s="258"/>
      <c r="V511" s="258"/>
      <c r="W511" s="258"/>
      <c r="X511" s="258"/>
      <c r="Y511" s="258"/>
      <c r="Z511" s="258"/>
      <c r="AA511" s="258"/>
      <c r="AB511" s="176"/>
      <c r="AC511" s="273"/>
      <c r="AD511" s="176"/>
      <c r="AE511" s="258"/>
      <c r="AF511" s="176"/>
      <c r="AG511" s="176"/>
      <c r="AH511" s="176"/>
      <c r="AI511" s="176"/>
      <c r="AJ511" s="176"/>
      <c r="AK511" s="176"/>
      <c r="AL511" s="176"/>
      <c r="AM511" s="176"/>
      <c r="AN511" s="225"/>
      <c r="AO511" s="273"/>
      <c r="AP511" s="273"/>
      <c r="AQ511" s="273"/>
      <c r="AR511" s="176"/>
    </row>
    <row r="512">
      <c r="A512" s="176"/>
      <c r="B512" s="172" t="str">
        <f t="shared" si="6"/>
        <v/>
      </c>
      <c r="C512" s="176"/>
      <c r="D512" s="176"/>
      <c r="E512" s="176"/>
      <c r="F512" s="273"/>
      <c r="G512" s="176"/>
      <c r="H512" s="276"/>
      <c r="I512" s="276"/>
      <c r="J512" s="176"/>
      <c r="K512" s="176"/>
      <c r="L512" s="176"/>
      <c r="M512" s="176"/>
      <c r="N512" s="176"/>
      <c r="O512" s="176"/>
      <c r="P512" s="273"/>
      <c r="Q512" s="176"/>
      <c r="R512" s="176"/>
      <c r="S512" s="273"/>
      <c r="T512" s="273"/>
      <c r="U512" s="258"/>
      <c r="V512" s="258"/>
      <c r="W512" s="258"/>
      <c r="X512" s="258"/>
      <c r="Y512" s="258"/>
      <c r="Z512" s="258"/>
      <c r="AA512" s="258"/>
      <c r="AB512" s="176"/>
      <c r="AC512" s="273"/>
      <c r="AD512" s="176"/>
      <c r="AE512" s="258"/>
      <c r="AF512" s="176"/>
      <c r="AG512" s="176"/>
      <c r="AH512" s="176"/>
      <c r="AI512" s="176"/>
      <c r="AJ512" s="176"/>
      <c r="AK512" s="176"/>
      <c r="AL512" s="176"/>
      <c r="AM512" s="176"/>
      <c r="AN512" s="225"/>
      <c r="AO512" s="273"/>
      <c r="AP512" s="273"/>
      <c r="AQ512" s="273"/>
      <c r="AR512" s="176"/>
    </row>
    <row r="513">
      <c r="A513" s="176"/>
      <c r="B513" s="172" t="str">
        <f t="shared" si="6"/>
        <v/>
      </c>
      <c r="C513" s="176"/>
      <c r="D513" s="176"/>
      <c r="E513" s="176"/>
      <c r="F513" s="273"/>
      <c r="G513" s="176"/>
      <c r="H513" s="276"/>
      <c r="I513" s="276"/>
      <c r="J513" s="176"/>
      <c r="K513" s="176"/>
      <c r="L513" s="176"/>
      <c r="M513" s="176"/>
      <c r="N513" s="176"/>
      <c r="O513" s="176"/>
      <c r="P513" s="273"/>
      <c r="Q513" s="176"/>
      <c r="R513" s="176"/>
      <c r="S513" s="273"/>
      <c r="T513" s="273"/>
      <c r="U513" s="258"/>
      <c r="V513" s="258"/>
      <c r="W513" s="258"/>
      <c r="X513" s="258"/>
      <c r="Y513" s="258"/>
      <c r="Z513" s="258"/>
      <c r="AA513" s="258"/>
      <c r="AB513" s="176"/>
      <c r="AC513" s="273"/>
      <c r="AD513" s="176"/>
      <c r="AE513" s="258"/>
      <c r="AF513" s="176"/>
      <c r="AG513" s="176"/>
      <c r="AH513" s="176"/>
      <c r="AI513" s="176"/>
      <c r="AJ513" s="176"/>
      <c r="AK513" s="176"/>
      <c r="AL513" s="176"/>
      <c r="AM513" s="176"/>
      <c r="AN513" s="225"/>
      <c r="AO513" s="273"/>
      <c r="AP513" s="273"/>
      <c r="AQ513" s="273"/>
      <c r="AR513" s="176"/>
    </row>
    <row r="514">
      <c r="A514" s="176"/>
      <c r="B514" s="172" t="str">
        <f t="shared" si="6"/>
        <v/>
      </c>
      <c r="C514" s="176"/>
      <c r="D514" s="176"/>
      <c r="E514" s="176"/>
      <c r="F514" s="273"/>
      <c r="G514" s="176"/>
      <c r="H514" s="276"/>
      <c r="I514" s="276"/>
      <c r="J514" s="176"/>
      <c r="K514" s="176"/>
      <c r="L514" s="176"/>
      <c r="M514" s="176"/>
      <c r="N514" s="176"/>
      <c r="O514" s="176"/>
      <c r="P514" s="273"/>
      <c r="Q514" s="176"/>
      <c r="R514" s="176"/>
      <c r="S514" s="273"/>
      <c r="T514" s="273"/>
      <c r="U514" s="258"/>
      <c r="V514" s="258"/>
      <c r="W514" s="258"/>
      <c r="X514" s="258"/>
      <c r="Y514" s="258"/>
      <c r="Z514" s="258"/>
      <c r="AA514" s="258"/>
      <c r="AB514" s="176"/>
      <c r="AC514" s="273"/>
      <c r="AD514" s="176"/>
      <c r="AE514" s="258"/>
      <c r="AF514" s="176"/>
      <c r="AG514" s="176"/>
      <c r="AH514" s="176"/>
      <c r="AI514" s="176"/>
      <c r="AJ514" s="176"/>
      <c r="AK514" s="176"/>
      <c r="AL514" s="176"/>
      <c r="AM514" s="176"/>
      <c r="AN514" s="225"/>
      <c r="AO514" s="273"/>
      <c r="AP514" s="273"/>
      <c r="AQ514" s="273"/>
      <c r="AR514" s="176"/>
    </row>
    <row r="515">
      <c r="A515" s="176"/>
      <c r="B515" s="172" t="str">
        <f t="shared" si="6"/>
        <v/>
      </c>
      <c r="C515" s="176"/>
      <c r="D515" s="176"/>
      <c r="E515" s="176"/>
      <c r="F515" s="273"/>
      <c r="G515" s="176"/>
      <c r="H515" s="276"/>
      <c r="I515" s="276"/>
      <c r="J515" s="176"/>
      <c r="K515" s="176"/>
      <c r="L515" s="176"/>
      <c r="M515" s="176"/>
      <c r="N515" s="176"/>
      <c r="O515" s="176"/>
      <c r="P515" s="273"/>
      <c r="Q515" s="176"/>
      <c r="R515" s="176"/>
      <c r="S515" s="273"/>
      <c r="T515" s="273"/>
      <c r="U515" s="258"/>
      <c r="V515" s="258"/>
      <c r="W515" s="258"/>
      <c r="X515" s="258"/>
      <c r="Y515" s="258"/>
      <c r="Z515" s="258"/>
      <c r="AA515" s="258"/>
      <c r="AB515" s="176"/>
      <c r="AC515" s="273"/>
      <c r="AD515" s="176"/>
      <c r="AE515" s="258"/>
      <c r="AF515" s="176"/>
      <c r="AG515" s="176"/>
      <c r="AH515" s="176"/>
      <c r="AI515" s="176"/>
      <c r="AJ515" s="176"/>
      <c r="AK515" s="176"/>
      <c r="AL515" s="176"/>
      <c r="AM515" s="176"/>
      <c r="AN515" s="225"/>
      <c r="AO515" s="273"/>
      <c r="AP515" s="273"/>
      <c r="AQ515" s="273"/>
      <c r="AR515" s="176"/>
    </row>
    <row r="516">
      <c r="A516" s="176"/>
      <c r="B516" s="172" t="str">
        <f t="shared" si="6"/>
        <v/>
      </c>
      <c r="C516" s="176"/>
      <c r="D516" s="176"/>
      <c r="E516" s="176"/>
      <c r="F516" s="273"/>
      <c r="G516" s="176"/>
      <c r="H516" s="276"/>
      <c r="I516" s="276"/>
      <c r="J516" s="176"/>
      <c r="K516" s="176"/>
      <c r="L516" s="176"/>
      <c r="M516" s="176"/>
      <c r="N516" s="176"/>
      <c r="O516" s="176"/>
      <c r="P516" s="273"/>
      <c r="Q516" s="176"/>
      <c r="R516" s="176"/>
      <c r="S516" s="273"/>
      <c r="T516" s="273"/>
      <c r="U516" s="258"/>
      <c r="V516" s="258"/>
      <c r="W516" s="258"/>
      <c r="X516" s="258"/>
      <c r="Y516" s="258"/>
      <c r="Z516" s="258"/>
      <c r="AA516" s="258"/>
      <c r="AB516" s="176"/>
      <c r="AC516" s="273"/>
      <c r="AD516" s="176"/>
      <c r="AE516" s="258"/>
      <c r="AF516" s="176"/>
      <c r="AG516" s="176"/>
      <c r="AH516" s="176"/>
      <c r="AI516" s="176"/>
      <c r="AJ516" s="176"/>
      <c r="AK516" s="176"/>
      <c r="AL516" s="176"/>
      <c r="AM516" s="176"/>
      <c r="AN516" s="225"/>
      <c r="AO516" s="273"/>
      <c r="AP516" s="273"/>
      <c r="AQ516" s="273"/>
      <c r="AR516" s="176"/>
    </row>
    <row r="517">
      <c r="A517" s="176"/>
      <c r="B517" s="172" t="str">
        <f t="shared" si="6"/>
        <v/>
      </c>
      <c r="C517" s="176"/>
      <c r="D517" s="176"/>
      <c r="E517" s="176"/>
      <c r="F517" s="273"/>
      <c r="G517" s="176"/>
      <c r="H517" s="276"/>
      <c r="I517" s="276"/>
      <c r="J517" s="176"/>
      <c r="K517" s="176"/>
      <c r="L517" s="176"/>
      <c r="M517" s="176"/>
      <c r="N517" s="176"/>
      <c r="O517" s="176"/>
      <c r="P517" s="273"/>
      <c r="Q517" s="176"/>
      <c r="R517" s="176"/>
      <c r="S517" s="273"/>
      <c r="T517" s="273"/>
      <c r="U517" s="258"/>
      <c r="V517" s="258"/>
      <c r="W517" s="258"/>
      <c r="X517" s="258"/>
      <c r="Y517" s="258"/>
      <c r="Z517" s="258"/>
      <c r="AA517" s="258"/>
      <c r="AB517" s="176"/>
      <c r="AC517" s="273"/>
      <c r="AD517" s="176"/>
      <c r="AE517" s="258"/>
      <c r="AF517" s="176"/>
      <c r="AG517" s="176"/>
      <c r="AH517" s="176"/>
      <c r="AI517" s="176"/>
      <c r="AJ517" s="176"/>
      <c r="AK517" s="176"/>
      <c r="AL517" s="176"/>
      <c r="AM517" s="176"/>
      <c r="AN517" s="225"/>
      <c r="AO517" s="273"/>
      <c r="AP517" s="273"/>
      <c r="AQ517" s="273"/>
      <c r="AR517" s="176"/>
    </row>
    <row r="518">
      <c r="A518" s="176"/>
      <c r="B518" s="172" t="str">
        <f t="shared" si="6"/>
        <v/>
      </c>
      <c r="C518" s="176"/>
      <c r="D518" s="176"/>
      <c r="E518" s="176"/>
      <c r="F518" s="273"/>
      <c r="G518" s="176"/>
      <c r="H518" s="276"/>
      <c r="I518" s="276"/>
      <c r="J518" s="176"/>
      <c r="K518" s="176"/>
      <c r="L518" s="176"/>
      <c r="M518" s="176"/>
      <c r="N518" s="176"/>
      <c r="O518" s="176"/>
      <c r="P518" s="273"/>
      <c r="Q518" s="176"/>
      <c r="R518" s="176"/>
      <c r="S518" s="273"/>
      <c r="T518" s="273"/>
      <c r="U518" s="258"/>
      <c r="V518" s="258"/>
      <c r="W518" s="258"/>
      <c r="X518" s="258"/>
      <c r="Y518" s="258"/>
      <c r="Z518" s="258"/>
      <c r="AA518" s="258"/>
      <c r="AB518" s="176"/>
      <c r="AC518" s="273"/>
      <c r="AD518" s="176"/>
      <c r="AE518" s="258"/>
      <c r="AF518" s="176"/>
      <c r="AG518" s="176"/>
      <c r="AH518" s="176"/>
      <c r="AI518" s="176"/>
      <c r="AJ518" s="176"/>
      <c r="AK518" s="176"/>
      <c r="AL518" s="176"/>
      <c r="AM518" s="176"/>
      <c r="AN518" s="225"/>
      <c r="AO518" s="273"/>
      <c r="AP518" s="273"/>
      <c r="AQ518" s="273"/>
      <c r="AR518" s="176"/>
    </row>
    <row r="519">
      <c r="A519" s="176"/>
      <c r="B519" s="172" t="str">
        <f t="shared" si="6"/>
        <v/>
      </c>
      <c r="C519" s="176"/>
      <c r="D519" s="176"/>
      <c r="E519" s="176"/>
      <c r="F519" s="273"/>
      <c r="G519" s="176"/>
      <c r="H519" s="276"/>
      <c r="I519" s="276"/>
      <c r="J519" s="176"/>
      <c r="K519" s="176"/>
      <c r="L519" s="176"/>
      <c r="M519" s="176"/>
      <c r="N519" s="176"/>
      <c r="O519" s="176"/>
      <c r="P519" s="273"/>
      <c r="Q519" s="176"/>
      <c r="R519" s="176"/>
      <c r="S519" s="273"/>
      <c r="T519" s="273"/>
      <c r="U519" s="258"/>
      <c r="V519" s="258"/>
      <c r="W519" s="258"/>
      <c r="X519" s="258"/>
      <c r="Y519" s="258"/>
      <c r="Z519" s="258"/>
      <c r="AA519" s="258"/>
      <c r="AB519" s="176"/>
      <c r="AC519" s="273"/>
      <c r="AD519" s="176"/>
      <c r="AE519" s="258"/>
      <c r="AF519" s="176"/>
      <c r="AG519" s="176"/>
      <c r="AH519" s="176"/>
      <c r="AI519" s="176"/>
      <c r="AJ519" s="176"/>
      <c r="AK519" s="176"/>
      <c r="AL519" s="176"/>
      <c r="AM519" s="176"/>
      <c r="AN519" s="225"/>
      <c r="AO519" s="273"/>
      <c r="AP519" s="273"/>
      <c r="AQ519" s="273"/>
      <c r="AR519" s="176"/>
    </row>
    <row r="520">
      <c r="A520" s="176"/>
      <c r="B520" s="172" t="str">
        <f t="shared" si="6"/>
        <v/>
      </c>
      <c r="C520" s="176"/>
      <c r="D520" s="176"/>
      <c r="E520" s="176"/>
      <c r="F520" s="273"/>
      <c r="G520" s="176"/>
      <c r="H520" s="276"/>
      <c r="I520" s="276"/>
      <c r="J520" s="176"/>
      <c r="K520" s="176"/>
      <c r="L520" s="176"/>
      <c r="M520" s="176"/>
      <c r="N520" s="176"/>
      <c r="O520" s="176"/>
      <c r="P520" s="273"/>
      <c r="Q520" s="176"/>
      <c r="R520" s="176"/>
      <c r="S520" s="273"/>
      <c r="T520" s="273"/>
      <c r="U520" s="258"/>
      <c r="V520" s="258"/>
      <c r="W520" s="258"/>
      <c r="X520" s="258"/>
      <c r="Y520" s="258"/>
      <c r="Z520" s="258"/>
      <c r="AA520" s="258"/>
      <c r="AB520" s="176"/>
      <c r="AC520" s="273"/>
      <c r="AD520" s="176"/>
      <c r="AE520" s="258"/>
      <c r="AF520" s="176"/>
      <c r="AG520" s="176"/>
      <c r="AH520" s="176"/>
      <c r="AI520" s="176"/>
      <c r="AJ520" s="176"/>
      <c r="AK520" s="176"/>
      <c r="AL520" s="176"/>
      <c r="AM520" s="176"/>
      <c r="AN520" s="225"/>
      <c r="AO520" s="273"/>
      <c r="AP520" s="273"/>
      <c r="AQ520" s="273"/>
      <c r="AR520" s="176"/>
    </row>
    <row r="521">
      <c r="A521" s="176"/>
      <c r="B521" s="172" t="str">
        <f t="shared" si="6"/>
        <v/>
      </c>
      <c r="C521" s="176"/>
      <c r="D521" s="176"/>
      <c r="E521" s="176"/>
      <c r="F521" s="273"/>
      <c r="G521" s="176"/>
      <c r="H521" s="276"/>
      <c r="I521" s="276"/>
      <c r="J521" s="176"/>
      <c r="K521" s="176"/>
      <c r="L521" s="176"/>
      <c r="M521" s="176"/>
      <c r="N521" s="176"/>
      <c r="O521" s="176"/>
      <c r="P521" s="273"/>
      <c r="Q521" s="176"/>
      <c r="R521" s="176"/>
      <c r="S521" s="273"/>
      <c r="T521" s="273"/>
      <c r="U521" s="258"/>
      <c r="V521" s="258"/>
      <c r="W521" s="258"/>
      <c r="X521" s="258"/>
      <c r="Y521" s="258"/>
      <c r="Z521" s="258"/>
      <c r="AA521" s="258"/>
      <c r="AB521" s="176"/>
      <c r="AC521" s="273"/>
      <c r="AD521" s="176"/>
      <c r="AE521" s="258"/>
      <c r="AF521" s="176"/>
      <c r="AG521" s="176"/>
      <c r="AH521" s="176"/>
      <c r="AI521" s="176"/>
      <c r="AJ521" s="176"/>
      <c r="AK521" s="176"/>
      <c r="AL521" s="176"/>
      <c r="AM521" s="176"/>
      <c r="AN521" s="225"/>
      <c r="AO521" s="273"/>
      <c r="AP521" s="273"/>
      <c r="AQ521" s="273"/>
      <c r="AR521" s="176"/>
    </row>
    <row r="522">
      <c r="A522" s="176"/>
      <c r="B522" s="172" t="str">
        <f t="shared" si="6"/>
        <v/>
      </c>
      <c r="C522" s="176"/>
      <c r="D522" s="176"/>
      <c r="E522" s="176"/>
      <c r="F522" s="273"/>
      <c r="G522" s="176"/>
      <c r="H522" s="276"/>
      <c r="I522" s="276"/>
      <c r="J522" s="176"/>
      <c r="K522" s="176"/>
      <c r="L522" s="176"/>
      <c r="M522" s="176"/>
      <c r="N522" s="176"/>
      <c r="O522" s="176"/>
      <c r="P522" s="273"/>
      <c r="Q522" s="176"/>
      <c r="R522" s="176"/>
      <c r="S522" s="273"/>
      <c r="T522" s="273"/>
      <c r="U522" s="258"/>
      <c r="V522" s="258"/>
      <c r="W522" s="258"/>
      <c r="X522" s="258"/>
      <c r="Y522" s="258"/>
      <c r="Z522" s="258"/>
      <c r="AA522" s="258"/>
      <c r="AB522" s="176"/>
      <c r="AC522" s="273"/>
      <c r="AD522" s="176"/>
      <c r="AE522" s="258"/>
      <c r="AF522" s="176"/>
      <c r="AG522" s="176"/>
      <c r="AH522" s="176"/>
      <c r="AI522" s="176"/>
      <c r="AJ522" s="176"/>
      <c r="AK522" s="176"/>
      <c r="AL522" s="176"/>
      <c r="AM522" s="176"/>
      <c r="AN522" s="225"/>
      <c r="AO522" s="273"/>
      <c r="AP522" s="273"/>
      <c r="AQ522" s="273"/>
      <c r="AR522" s="176"/>
    </row>
    <row r="523">
      <c r="A523" s="176"/>
      <c r="B523" s="172" t="str">
        <f t="shared" si="6"/>
        <v/>
      </c>
      <c r="C523" s="176"/>
      <c r="D523" s="176"/>
      <c r="E523" s="176"/>
      <c r="F523" s="273"/>
      <c r="G523" s="176"/>
      <c r="H523" s="276"/>
      <c r="I523" s="276"/>
      <c r="J523" s="176"/>
      <c r="K523" s="176"/>
      <c r="L523" s="176"/>
      <c r="M523" s="176"/>
      <c r="N523" s="176"/>
      <c r="O523" s="176"/>
      <c r="P523" s="273"/>
      <c r="Q523" s="176"/>
      <c r="R523" s="176"/>
      <c r="S523" s="273"/>
      <c r="T523" s="273"/>
      <c r="U523" s="258"/>
      <c r="V523" s="258"/>
      <c r="W523" s="258"/>
      <c r="X523" s="258"/>
      <c r="Y523" s="258"/>
      <c r="Z523" s="258"/>
      <c r="AA523" s="258"/>
      <c r="AB523" s="176"/>
      <c r="AC523" s="273"/>
      <c r="AD523" s="176"/>
      <c r="AE523" s="258"/>
      <c r="AF523" s="176"/>
      <c r="AG523" s="176"/>
      <c r="AH523" s="176"/>
      <c r="AI523" s="176"/>
      <c r="AJ523" s="176"/>
      <c r="AK523" s="176"/>
      <c r="AL523" s="176"/>
      <c r="AM523" s="176"/>
      <c r="AN523" s="225"/>
      <c r="AO523" s="273"/>
      <c r="AP523" s="273"/>
      <c r="AQ523" s="273"/>
      <c r="AR523" s="176"/>
    </row>
    <row r="524">
      <c r="A524" s="176"/>
      <c r="B524" s="172" t="str">
        <f t="shared" si="6"/>
        <v/>
      </c>
      <c r="C524" s="176"/>
      <c r="D524" s="176"/>
      <c r="E524" s="176"/>
      <c r="F524" s="273"/>
      <c r="G524" s="176"/>
      <c r="H524" s="276"/>
      <c r="I524" s="276"/>
      <c r="J524" s="176"/>
      <c r="K524" s="176"/>
      <c r="L524" s="176"/>
      <c r="M524" s="176"/>
      <c r="N524" s="176"/>
      <c r="O524" s="176"/>
      <c r="P524" s="273"/>
      <c r="Q524" s="176"/>
      <c r="R524" s="176"/>
      <c r="S524" s="273"/>
      <c r="T524" s="273"/>
      <c r="U524" s="258"/>
      <c r="V524" s="258"/>
      <c r="W524" s="258"/>
      <c r="X524" s="258"/>
      <c r="Y524" s="258"/>
      <c r="Z524" s="258"/>
      <c r="AA524" s="258"/>
      <c r="AB524" s="176"/>
      <c r="AC524" s="273"/>
      <c r="AD524" s="176"/>
      <c r="AE524" s="258"/>
      <c r="AF524" s="176"/>
      <c r="AG524" s="176"/>
      <c r="AH524" s="176"/>
      <c r="AI524" s="176"/>
      <c r="AJ524" s="176"/>
      <c r="AK524" s="176"/>
      <c r="AL524" s="176"/>
      <c r="AM524" s="176"/>
      <c r="AN524" s="225"/>
      <c r="AO524" s="273"/>
      <c r="AP524" s="273"/>
      <c r="AQ524" s="273"/>
      <c r="AR524" s="176"/>
    </row>
    <row r="525">
      <c r="A525" s="176"/>
      <c r="B525" s="172" t="str">
        <f t="shared" si="6"/>
        <v/>
      </c>
      <c r="C525" s="176"/>
      <c r="D525" s="176"/>
      <c r="E525" s="176"/>
      <c r="F525" s="273"/>
      <c r="G525" s="176"/>
      <c r="H525" s="276"/>
      <c r="I525" s="276"/>
      <c r="J525" s="176"/>
      <c r="K525" s="176"/>
      <c r="L525" s="176"/>
      <c r="M525" s="176"/>
      <c r="N525" s="176"/>
      <c r="O525" s="176"/>
      <c r="P525" s="273"/>
      <c r="Q525" s="176"/>
      <c r="R525" s="176"/>
      <c r="S525" s="273"/>
      <c r="T525" s="273"/>
      <c r="U525" s="258"/>
      <c r="V525" s="258"/>
      <c r="W525" s="258"/>
      <c r="X525" s="258"/>
      <c r="Y525" s="258"/>
      <c r="Z525" s="258"/>
      <c r="AA525" s="258"/>
      <c r="AB525" s="176"/>
      <c r="AC525" s="273"/>
      <c r="AD525" s="176"/>
      <c r="AE525" s="258"/>
      <c r="AF525" s="176"/>
      <c r="AG525" s="176"/>
      <c r="AH525" s="176"/>
      <c r="AI525" s="176"/>
      <c r="AJ525" s="176"/>
      <c r="AK525" s="176"/>
      <c r="AL525" s="176"/>
      <c r="AM525" s="176"/>
      <c r="AN525" s="225"/>
      <c r="AO525" s="273"/>
      <c r="AP525" s="273"/>
      <c r="AQ525" s="273"/>
      <c r="AR525" s="176"/>
    </row>
    <row r="526">
      <c r="A526" s="176"/>
      <c r="B526" s="172" t="str">
        <f t="shared" si="6"/>
        <v/>
      </c>
      <c r="C526" s="176"/>
      <c r="D526" s="176"/>
      <c r="E526" s="176"/>
      <c r="F526" s="273"/>
      <c r="G526" s="176"/>
      <c r="H526" s="276"/>
      <c r="I526" s="276"/>
      <c r="J526" s="176"/>
      <c r="K526" s="176"/>
      <c r="L526" s="176"/>
      <c r="M526" s="176"/>
      <c r="N526" s="176"/>
      <c r="O526" s="176"/>
      <c r="P526" s="273"/>
      <c r="Q526" s="176"/>
      <c r="R526" s="176"/>
      <c r="S526" s="273"/>
      <c r="T526" s="273"/>
      <c r="U526" s="258"/>
      <c r="V526" s="258"/>
      <c r="W526" s="258"/>
      <c r="X526" s="258"/>
      <c r="Y526" s="258"/>
      <c r="Z526" s="258"/>
      <c r="AA526" s="258"/>
      <c r="AB526" s="176"/>
      <c r="AC526" s="273"/>
      <c r="AD526" s="176"/>
      <c r="AE526" s="258"/>
      <c r="AF526" s="176"/>
      <c r="AG526" s="176"/>
      <c r="AH526" s="176"/>
      <c r="AI526" s="176"/>
      <c r="AJ526" s="176"/>
      <c r="AK526" s="176"/>
      <c r="AL526" s="176"/>
      <c r="AM526" s="176"/>
      <c r="AN526" s="225"/>
      <c r="AO526" s="273"/>
      <c r="AP526" s="273"/>
      <c r="AQ526" s="273"/>
      <c r="AR526" s="176"/>
    </row>
    <row r="527">
      <c r="A527" s="176"/>
      <c r="B527" s="172" t="str">
        <f t="shared" si="6"/>
        <v/>
      </c>
      <c r="C527" s="176"/>
      <c r="D527" s="176"/>
      <c r="E527" s="176"/>
      <c r="F527" s="273"/>
      <c r="G527" s="176"/>
      <c r="H527" s="276"/>
      <c r="I527" s="276"/>
      <c r="J527" s="176"/>
      <c r="K527" s="176"/>
      <c r="L527" s="176"/>
      <c r="M527" s="176"/>
      <c r="N527" s="176"/>
      <c r="O527" s="176"/>
      <c r="P527" s="273"/>
      <c r="Q527" s="176"/>
      <c r="R527" s="176"/>
      <c r="S527" s="273"/>
      <c r="T527" s="273"/>
      <c r="U527" s="258"/>
      <c r="V527" s="258"/>
      <c r="W527" s="258"/>
      <c r="X527" s="258"/>
      <c r="Y527" s="258"/>
      <c r="Z527" s="258"/>
      <c r="AA527" s="258"/>
      <c r="AB527" s="176"/>
      <c r="AC527" s="273"/>
      <c r="AD527" s="176"/>
      <c r="AE527" s="258"/>
      <c r="AF527" s="176"/>
      <c r="AG527" s="176"/>
      <c r="AH527" s="176"/>
      <c r="AI527" s="176"/>
      <c r="AJ527" s="176"/>
      <c r="AK527" s="176"/>
      <c r="AL527" s="176"/>
      <c r="AM527" s="176"/>
      <c r="AN527" s="225"/>
      <c r="AO527" s="273"/>
      <c r="AP527" s="273"/>
      <c r="AQ527" s="273"/>
      <c r="AR527" s="176"/>
    </row>
    <row r="528">
      <c r="A528" s="176"/>
      <c r="B528" s="172" t="str">
        <f t="shared" si="6"/>
        <v/>
      </c>
      <c r="C528" s="176"/>
      <c r="D528" s="176"/>
      <c r="E528" s="176"/>
      <c r="F528" s="273"/>
      <c r="G528" s="176"/>
      <c r="H528" s="276"/>
      <c r="I528" s="276"/>
      <c r="J528" s="176"/>
      <c r="K528" s="176"/>
      <c r="L528" s="176"/>
      <c r="M528" s="176"/>
      <c r="N528" s="176"/>
      <c r="O528" s="176"/>
      <c r="P528" s="273"/>
      <c r="Q528" s="176"/>
      <c r="R528" s="176"/>
      <c r="S528" s="273"/>
      <c r="T528" s="273"/>
      <c r="U528" s="258"/>
      <c r="V528" s="258"/>
      <c r="W528" s="258"/>
      <c r="X528" s="258"/>
      <c r="Y528" s="258"/>
      <c r="Z528" s="258"/>
      <c r="AA528" s="258"/>
      <c r="AB528" s="176"/>
      <c r="AC528" s="273"/>
      <c r="AD528" s="176"/>
      <c r="AE528" s="258"/>
      <c r="AF528" s="176"/>
      <c r="AG528" s="176"/>
      <c r="AH528" s="176"/>
      <c r="AI528" s="176"/>
      <c r="AJ528" s="176"/>
      <c r="AK528" s="176"/>
      <c r="AL528" s="176"/>
      <c r="AM528" s="176"/>
      <c r="AN528" s="225"/>
      <c r="AO528" s="273"/>
      <c r="AP528" s="273"/>
      <c r="AQ528" s="273"/>
      <c r="AR528" s="176"/>
    </row>
    <row r="529">
      <c r="A529" s="176"/>
      <c r="B529" s="172" t="str">
        <f t="shared" si="6"/>
        <v/>
      </c>
      <c r="C529" s="176"/>
      <c r="D529" s="176"/>
      <c r="E529" s="176"/>
      <c r="F529" s="273"/>
      <c r="G529" s="176"/>
      <c r="H529" s="276"/>
      <c r="I529" s="276"/>
      <c r="J529" s="176"/>
      <c r="K529" s="176"/>
      <c r="L529" s="176"/>
      <c r="M529" s="176"/>
      <c r="N529" s="176"/>
      <c r="O529" s="176"/>
      <c r="P529" s="273"/>
      <c r="Q529" s="176"/>
      <c r="R529" s="176"/>
      <c r="S529" s="273"/>
      <c r="T529" s="273"/>
      <c r="U529" s="258"/>
      <c r="V529" s="258"/>
      <c r="W529" s="258"/>
      <c r="X529" s="258"/>
      <c r="Y529" s="258"/>
      <c r="Z529" s="258"/>
      <c r="AA529" s="258"/>
      <c r="AB529" s="176"/>
      <c r="AC529" s="273"/>
      <c r="AD529" s="176"/>
      <c r="AE529" s="258"/>
      <c r="AF529" s="176"/>
      <c r="AG529" s="176"/>
      <c r="AH529" s="176"/>
      <c r="AI529" s="176"/>
      <c r="AJ529" s="176"/>
      <c r="AK529" s="176"/>
      <c r="AL529" s="176"/>
      <c r="AM529" s="176"/>
      <c r="AN529" s="225"/>
      <c r="AO529" s="273"/>
      <c r="AP529" s="273"/>
      <c r="AQ529" s="273"/>
      <c r="AR529" s="176"/>
    </row>
    <row r="530">
      <c r="A530" s="176"/>
      <c r="B530" s="172" t="str">
        <f t="shared" si="6"/>
        <v/>
      </c>
      <c r="C530" s="176"/>
      <c r="D530" s="176"/>
      <c r="E530" s="176"/>
      <c r="F530" s="273"/>
      <c r="G530" s="176"/>
      <c r="H530" s="276"/>
      <c r="I530" s="276"/>
      <c r="J530" s="176"/>
      <c r="K530" s="176"/>
      <c r="L530" s="176"/>
      <c r="M530" s="176"/>
      <c r="N530" s="176"/>
      <c r="O530" s="176"/>
      <c r="P530" s="273"/>
      <c r="Q530" s="176"/>
      <c r="R530" s="176"/>
      <c r="S530" s="273"/>
      <c r="T530" s="273"/>
      <c r="U530" s="258"/>
      <c r="V530" s="258"/>
      <c r="W530" s="258"/>
      <c r="X530" s="258"/>
      <c r="Y530" s="258"/>
      <c r="Z530" s="258"/>
      <c r="AA530" s="258"/>
      <c r="AB530" s="176"/>
      <c r="AC530" s="273"/>
      <c r="AD530" s="176"/>
      <c r="AE530" s="258"/>
      <c r="AF530" s="176"/>
      <c r="AG530" s="176"/>
      <c r="AH530" s="176"/>
      <c r="AI530" s="176"/>
      <c r="AJ530" s="176"/>
      <c r="AK530" s="176"/>
      <c r="AL530" s="176"/>
      <c r="AM530" s="176"/>
      <c r="AN530" s="225"/>
      <c r="AO530" s="273"/>
      <c r="AP530" s="273"/>
      <c r="AQ530" s="273"/>
      <c r="AR530" s="176"/>
    </row>
    <row r="531">
      <c r="A531" s="176"/>
      <c r="B531" s="172" t="str">
        <f t="shared" si="6"/>
        <v/>
      </c>
      <c r="C531" s="176"/>
      <c r="D531" s="176"/>
      <c r="E531" s="176"/>
      <c r="F531" s="273"/>
      <c r="G531" s="176"/>
      <c r="H531" s="276"/>
      <c r="I531" s="276"/>
      <c r="J531" s="176"/>
      <c r="K531" s="176"/>
      <c r="L531" s="176"/>
      <c r="M531" s="176"/>
      <c r="N531" s="176"/>
      <c r="O531" s="176"/>
      <c r="P531" s="273"/>
      <c r="Q531" s="176"/>
      <c r="R531" s="176"/>
      <c r="S531" s="273"/>
      <c r="T531" s="273"/>
      <c r="U531" s="258"/>
      <c r="V531" s="258"/>
      <c r="W531" s="258"/>
      <c r="X531" s="258"/>
      <c r="Y531" s="258"/>
      <c r="Z531" s="258"/>
      <c r="AA531" s="258"/>
      <c r="AB531" s="176"/>
      <c r="AC531" s="273"/>
      <c r="AD531" s="176"/>
      <c r="AE531" s="258"/>
      <c r="AF531" s="176"/>
      <c r="AG531" s="176"/>
      <c r="AH531" s="176"/>
      <c r="AI531" s="176"/>
      <c r="AJ531" s="176"/>
      <c r="AK531" s="176"/>
      <c r="AL531" s="176"/>
      <c r="AM531" s="176"/>
      <c r="AN531" s="225"/>
      <c r="AO531" s="273"/>
      <c r="AP531" s="273"/>
      <c r="AQ531" s="273"/>
      <c r="AR531" s="176"/>
    </row>
    <row r="532">
      <c r="A532" s="176"/>
      <c r="B532" s="172" t="str">
        <f t="shared" si="6"/>
        <v/>
      </c>
      <c r="C532" s="176"/>
      <c r="D532" s="176"/>
      <c r="E532" s="176"/>
      <c r="F532" s="273"/>
      <c r="G532" s="176"/>
      <c r="H532" s="276"/>
      <c r="I532" s="276"/>
      <c r="J532" s="176"/>
      <c r="K532" s="176"/>
      <c r="L532" s="176"/>
      <c r="M532" s="176"/>
      <c r="N532" s="176"/>
      <c r="O532" s="176"/>
      <c r="P532" s="273"/>
      <c r="Q532" s="176"/>
      <c r="R532" s="176"/>
      <c r="S532" s="273"/>
      <c r="T532" s="273"/>
      <c r="U532" s="258"/>
      <c r="V532" s="258"/>
      <c r="W532" s="258"/>
      <c r="X532" s="258"/>
      <c r="Y532" s="258"/>
      <c r="Z532" s="258"/>
      <c r="AA532" s="258"/>
      <c r="AB532" s="176"/>
      <c r="AC532" s="273"/>
      <c r="AD532" s="176"/>
      <c r="AE532" s="258"/>
      <c r="AF532" s="176"/>
      <c r="AG532" s="176"/>
      <c r="AH532" s="176"/>
      <c r="AI532" s="176"/>
      <c r="AJ532" s="176"/>
      <c r="AK532" s="176"/>
      <c r="AL532" s="176"/>
      <c r="AM532" s="176"/>
      <c r="AN532" s="225"/>
      <c r="AO532" s="273"/>
      <c r="AP532" s="273"/>
      <c r="AQ532" s="273"/>
      <c r="AR532" s="176"/>
    </row>
    <row r="533">
      <c r="A533" s="176"/>
      <c r="B533" s="172" t="str">
        <f t="shared" si="6"/>
        <v/>
      </c>
      <c r="C533" s="176"/>
      <c r="D533" s="176"/>
      <c r="E533" s="176"/>
      <c r="F533" s="273"/>
      <c r="G533" s="176"/>
      <c r="H533" s="276"/>
      <c r="I533" s="276"/>
      <c r="J533" s="176"/>
      <c r="K533" s="176"/>
      <c r="L533" s="176"/>
      <c r="M533" s="176"/>
      <c r="N533" s="176"/>
      <c r="O533" s="176"/>
      <c r="P533" s="273"/>
      <c r="Q533" s="176"/>
      <c r="R533" s="176"/>
      <c r="S533" s="273"/>
      <c r="T533" s="273"/>
      <c r="U533" s="258"/>
      <c r="V533" s="258"/>
      <c r="W533" s="258"/>
      <c r="X533" s="258"/>
      <c r="Y533" s="258"/>
      <c r="Z533" s="258"/>
      <c r="AA533" s="258"/>
      <c r="AB533" s="176"/>
      <c r="AC533" s="273"/>
      <c r="AD533" s="176"/>
      <c r="AE533" s="258"/>
      <c r="AF533" s="176"/>
      <c r="AG533" s="176"/>
      <c r="AH533" s="176"/>
      <c r="AI533" s="176"/>
      <c r="AJ533" s="176"/>
      <c r="AK533" s="176"/>
      <c r="AL533" s="176"/>
      <c r="AM533" s="176"/>
      <c r="AN533" s="225"/>
      <c r="AO533" s="273"/>
      <c r="AP533" s="273"/>
      <c r="AQ533" s="273"/>
      <c r="AR533" s="176"/>
    </row>
    <row r="534">
      <c r="A534" s="176"/>
      <c r="B534" s="172" t="str">
        <f t="shared" si="6"/>
        <v/>
      </c>
      <c r="C534" s="176"/>
      <c r="D534" s="176"/>
      <c r="E534" s="176"/>
      <c r="F534" s="273"/>
      <c r="G534" s="176"/>
      <c r="H534" s="276"/>
      <c r="I534" s="276"/>
      <c r="J534" s="176"/>
      <c r="K534" s="176"/>
      <c r="L534" s="176"/>
      <c r="M534" s="176"/>
      <c r="N534" s="176"/>
      <c r="O534" s="176"/>
      <c r="P534" s="273"/>
      <c r="Q534" s="176"/>
      <c r="R534" s="176"/>
      <c r="S534" s="273"/>
      <c r="T534" s="273"/>
      <c r="U534" s="258"/>
      <c r="V534" s="258"/>
      <c r="W534" s="258"/>
      <c r="X534" s="258"/>
      <c r="Y534" s="258"/>
      <c r="Z534" s="258"/>
      <c r="AA534" s="258"/>
      <c r="AB534" s="176"/>
      <c r="AC534" s="273"/>
      <c r="AD534" s="176"/>
      <c r="AE534" s="258"/>
      <c r="AF534" s="176"/>
      <c r="AG534" s="176"/>
      <c r="AH534" s="176"/>
      <c r="AI534" s="176"/>
      <c r="AJ534" s="176"/>
      <c r="AK534" s="176"/>
      <c r="AL534" s="176"/>
      <c r="AM534" s="176"/>
      <c r="AN534" s="225"/>
      <c r="AO534" s="273"/>
      <c r="AP534" s="273"/>
      <c r="AQ534" s="273"/>
      <c r="AR534" s="176"/>
    </row>
    <row r="535">
      <c r="A535" s="176"/>
      <c r="B535" s="172" t="str">
        <f t="shared" si="6"/>
        <v/>
      </c>
      <c r="C535" s="176"/>
      <c r="D535" s="176"/>
      <c r="E535" s="176"/>
      <c r="F535" s="273"/>
      <c r="G535" s="176"/>
      <c r="H535" s="276"/>
      <c r="I535" s="276"/>
      <c r="J535" s="176"/>
      <c r="K535" s="176"/>
      <c r="L535" s="176"/>
      <c r="M535" s="176"/>
      <c r="N535" s="176"/>
      <c r="O535" s="176"/>
      <c r="P535" s="273"/>
      <c r="Q535" s="176"/>
      <c r="R535" s="176"/>
      <c r="S535" s="273"/>
      <c r="T535" s="273"/>
      <c r="U535" s="258"/>
      <c r="V535" s="258"/>
      <c r="W535" s="258"/>
      <c r="X535" s="258"/>
      <c r="Y535" s="258"/>
      <c r="Z535" s="258"/>
      <c r="AA535" s="258"/>
      <c r="AB535" s="176"/>
      <c r="AC535" s="273"/>
      <c r="AD535" s="176"/>
      <c r="AE535" s="258"/>
      <c r="AF535" s="176"/>
      <c r="AG535" s="176"/>
      <c r="AH535" s="176"/>
      <c r="AI535" s="176"/>
      <c r="AJ535" s="176"/>
      <c r="AK535" s="176"/>
      <c r="AL535" s="176"/>
      <c r="AM535" s="176"/>
      <c r="AN535" s="225"/>
      <c r="AO535" s="273"/>
      <c r="AP535" s="273"/>
      <c r="AQ535" s="273"/>
      <c r="AR535" s="176"/>
    </row>
    <row r="536">
      <c r="A536" s="176"/>
      <c r="B536" s="172" t="str">
        <f t="shared" si="6"/>
        <v/>
      </c>
      <c r="C536" s="176"/>
      <c r="D536" s="176"/>
      <c r="E536" s="176"/>
      <c r="F536" s="273"/>
      <c r="G536" s="176"/>
      <c r="H536" s="276"/>
      <c r="I536" s="276"/>
      <c r="J536" s="176"/>
      <c r="K536" s="176"/>
      <c r="L536" s="176"/>
      <c r="M536" s="176"/>
      <c r="N536" s="176"/>
      <c r="O536" s="176"/>
      <c r="P536" s="273"/>
      <c r="Q536" s="176"/>
      <c r="R536" s="176"/>
      <c r="S536" s="273"/>
      <c r="T536" s="273"/>
      <c r="U536" s="258"/>
      <c r="V536" s="258"/>
      <c r="W536" s="258"/>
      <c r="X536" s="258"/>
      <c r="Y536" s="258"/>
      <c r="Z536" s="258"/>
      <c r="AA536" s="258"/>
      <c r="AB536" s="176"/>
      <c r="AC536" s="273"/>
      <c r="AD536" s="176"/>
      <c r="AE536" s="258"/>
      <c r="AF536" s="176"/>
      <c r="AG536" s="176"/>
      <c r="AH536" s="176"/>
      <c r="AI536" s="176"/>
      <c r="AJ536" s="176"/>
      <c r="AK536" s="176"/>
      <c r="AL536" s="176"/>
      <c r="AM536" s="176"/>
      <c r="AN536" s="225"/>
      <c r="AO536" s="273"/>
      <c r="AP536" s="273"/>
      <c r="AQ536" s="273"/>
      <c r="AR536" s="176"/>
    </row>
    <row r="537">
      <c r="A537" s="176"/>
      <c r="B537" s="172" t="str">
        <f t="shared" si="6"/>
        <v/>
      </c>
      <c r="C537" s="176"/>
      <c r="D537" s="176"/>
      <c r="E537" s="176"/>
      <c r="F537" s="273"/>
      <c r="G537" s="176"/>
      <c r="H537" s="276"/>
      <c r="I537" s="276"/>
      <c r="J537" s="176"/>
      <c r="K537" s="176"/>
      <c r="L537" s="176"/>
      <c r="M537" s="176"/>
      <c r="N537" s="176"/>
      <c r="O537" s="176"/>
      <c r="P537" s="273"/>
      <c r="Q537" s="176"/>
      <c r="R537" s="176"/>
      <c r="S537" s="273"/>
      <c r="T537" s="273"/>
      <c r="U537" s="258"/>
      <c r="V537" s="258"/>
      <c r="W537" s="258"/>
      <c r="X537" s="258"/>
      <c r="Y537" s="258"/>
      <c r="Z537" s="258"/>
      <c r="AA537" s="258"/>
      <c r="AB537" s="176"/>
      <c r="AC537" s="273"/>
      <c r="AD537" s="176"/>
      <c r="AE537" s="258"/>
      <c r="AF537" s="176"/>
      <c r="AG537" s="176"/>
      <c r="AH537" s="176"/>
      <c r="AI537" s="176"/>
      <c r="AJ537" s="176"/>
      <c r="AK537" s="176"/>
      <c r="AL537" s="176"/>
      <c r="AM537" s="176"/>
      <c r="AN537" s="225"/>
      <c r="AO537" s="273"/>
      <c r="AP537" s="273"/>
      <c r="AQ537" s="273"/>
      <c r="AR537" s="176"/>
    </row>
    <row r="538">
      <c r="A538" s="176"/>
      <c r="B538" s="172" t="str">
        <f t="shared" si="6"/>
        <v/>
      </c>
      <c r="C538" s="176"/>
      <c r="D538" s="176"/>
      <c r="E538" s="176"/>
      <c r="F538" s="273"/>
      <c r="G538" s="176"/>
      <c r="H538" s="276"/>
      <c r="I538" s="276"/>
      <c r="J538" s="176"/>
      <c r="K538" s="176"/>
      <c r="L538" s="176"/>
      <c r="M538" s="176"/>
      <c r="N538" s="176"/>
      <c r="O538" s="176"/>
      <c r="P538" s="273"/>
      <c r="Q538" s="176"/>
      <c r="R538" s="176"/>
      <c r="S538" s="273"/>
      <c r="T538" s="273"/>
      <c r="U538" s="258"/>
      <c r="V538" s="258"/>
      <c r="W538" s="258"/>
      <c r="X538" s="258"/>
      <c r="Y538" s="258"/>
      <c r="Z538" s="258"/>
      <c r="AA538" s="258"/>
      <c r="AB538" s="176"/>
      <c r="AC538" s="273"/>
      <c r="AD538" s="176"/>
      <c r="AE538" s="258"/>
      <c r="AF538" s="176"/>
      <c r="AG538" s="176"/>
      <c r="AH538" s="176"/>
      <c r="AI538" s="176"/>
      <c r="AJ538" s="176"/>
      <c r="AK538" s="176"/>
      <c r="AL538" s="176"/>
      <c r="AM538" s="176"/>
      <c r="AN538" s="225"/>
      <c r="AO538" s="273"/>
      <c r="AP538" s="273"/>
      <c r="AQ538" s="273"/>
      <c r="AR538" s="176"/>
    </row>
    <row r="539">
      <c r="A539" s="176"/>
      <c r="B539" s="172" t="str">
        <f t="shared" si="6"/>
        <v/>
      </c>
      <c r="C539" s="176"/>
      <c r="D539" s="176"/>
      <c r="E539" s="176"/>
      <c r="F539" s="273"/>
      <c r="G539" s="176"/>
      <c r="H539" s="276"/>
      <c r="I539" s="276"/>
      <c r="J539" s="176"/>
      <c r="K539" s="176"/>
      <c r="L539" s="176"/>
      <c r="M539" s="176"/>
      <c r="N539" s="176"/>
      <c r="O539" s="176"/>
      <c r="P539" s="273"/>
      <c r="Q539" s="176"/>
      <c r="R539" s="176"/>
      <c r="S539" s="273"/>
      <c r="T539" s="273"/>
      <c r="U539" s="258"/>
      <c r="V539" s="258"/>
      <c r="W539" s="258"/>
      <c r="X539" s="258"/>
      <c r="Y539" s="258"/>
      <c r="Z539" s="258"/>
      <c r="AA539" s="258"/>
      <c r="AB539" s="176"/>
      <c r="AC539" s="273"/>
      <c r="AD539" s="176"/>
      <c r="AE539" s="258"/>
      <c r="AF539" s="176"/>
      <c r="AG539" s="176"/>
      <c r="AH539" s="176"/>
      <c r="AI539" s="176"/>
      <c r="AJ539" s="176"/>
      <c r="AK539" s="176"/>
      <c r="AL539" s="176"/>
      <c r="AM539" s="176"/>
      <c r="AN539" s="225"/>
      <c r="AO539" s="273"/>
      <c r="AP539" s="273"/>
      <c r="AQ539" s="273"/>
      <c r="AR539" s="176"/>
    </row>
    <row r="540">
      <c r="A540" s="176"/>
      <c r="B540" s="172" t="str">
        <f t="shared" si="6"/>
        <v/>
      </c>
      <c r="C540" s="176"/>
      <c r="D540" s="176"/>
      <c r="E540" s="176"/>
      <c r="F540" s="273"/>
      <c r="G540" s="176"/>
      <c r="H540" s="276"/>
      <c r="I540" s="276"/>
      <c r="J540" s="176"/>
      <c r="K540" s="176"/>
      <c r="L540" s="176"/>
      <c r="M540" s="176"/>
      <c r="N540" s="176"/>
      <c r="O540" s="176"/>
      <c r="P540" s="273"/>
      <c r="Q540" s="176"/>
      <c r="R540" s="176"/>
      <c r="S540" s="273"/>
      <c r="T540" s="273"/>
      <c r="U540" s="258"/>
      <c r="V540" s="258"/>
      <c r="W540" s="258"/>
      <c r="X540" s="258"/>
      <c r="Y540" s="258"/>
      <c r="Z540" s="258"/>
      <c r="AA540" s="258"/>
      <c r="AB540" s="176"/>
      <c r="AC540" s="273"/>
      <c r="AD540" s="176"/>
      <c r="AE540" s="258"/>
      <c r="AF540" s="176"/>
      <c r="AG540" s="176"/>
      <c r="AH540" s="176"/>
      <c r="AI540" s="176"/>
      <c r="AJ540" s="176"/>
      <c r="AK540" s="176"/>
      <c r="AL540" s="176"/>
      <c r="AM540" s="176"/>
      <c r="AN540" s="225"/>
      <c r="AO540" s="273"/>
      <c r="AP540" s="273"/>
      <c r="AQ540" s="273"/>
      <c r="AR540" s="176"/>
    </row>
    <row r="541">
      <c r="A541" s="176"/>
      <c r="B541" s="172" t="str">
        <f t="shared" si="6"/>
        <v/>
      </c>
      <c r="C541" s="176"/>
      <c r="D541" s="176"/>
      <c r="E541" s="176"/>
      <c r="F541" s="273"/>
      <c r="G541" s="176"/>
      <c r="H541" s="276"/>
      <c r="I541" s="276"/>
      <c r="J541" s="176"/>
      <c r="K541" s="176"/>
      <c r="L541" s="176"/>
      <c r="M541" s="176"/>
      <c r="N541" s="176"/>
      <c r="O541" s="176"/>
      <c r="P541" s="273"/>
      <c r="Q541" s="176"/>
      <c r="R541" s="176"/>
      <c r="S541" s="273"/>
      <c r="T541" s="273"/>
      <c r="U541" s="258"/>
      <c r="V541" s="258"/>
      <c r="W541" s="258"/>
      <c r="X541" s="258"/>
      <c r="Y541" s="258"/>
      <c r="Z541" s="258"/>
      <c r="AA541" s="258"/>
      <c r="AB541" s="176"/>
      <c r="AC541" s="273"/>
      <c r="AD541" s="176"/>
      <c r="AE541" s="258"/>
      <c r="AF541" s="176"/>
      <c r="AG541" s="176"/>
      <c r="AH541" s="176"/>
      <c r="AI541" s="176"/>
      <c r="AJ541" s="176"/>
      <c r="AK541" s="176"/>
      <c r="AL541" s="176"/>
      <c r="AM541" s="176"/>
      <c r="AN541" s="225"/>
      <c r="AO541" s="273"/>
      <c r="AP541" s="273"/>
      <c r="AQ541" s="273"/>
      <c r="AR541" s="176"/>
    </row>
    <row r="542">
      <c r="A542" s="176"/>
      <c r="B542" s="172" t="str">
        <f t="shared" si="6"/>
        <v/>
      </c>
      <c r="C542" s="176"/>
      <c r="D542" s="176"/>
      <c r="E542" s="176"/>
      <c r="F542" s="273"/>
      <c r="G542" s="176"/>
      <c r="H542" s="276"/>
      <c r="I542" s="276"/>
      <c r="J542" s="176"/>
      <c r="K542" s="176"/>
      <c r="L542" s="176"/>
      <c r="M542" s="176"/>
      <c r="N542" s="176"/>
      <c r="O542" s="176"/>
      <c r="P542" s="273"/>
      <c r="Q542" s="176"/>
      <c r="R542" s="176"/>
      <c r="S542" s="273"/>
      <c r="T542" s="273"/>
      <c r="U542" s="258"/>
      <c r="V542" s="258"/>
      <c r="W542" s="258"/>
      <c r="X542" s="258"/>
      <c r="Y542" s="258"/>
      <c r="Z542" s="258"/>
      <c r="AA542" s="258"/>
      <c r="AB542" s="176"/>
      <c r="AC542" s="273"/>
      <c r="AD542" s="176"/>
      <c r="AE542" s="258"/>
      <c r="AF542" s="176"/>
      <c r="AG542" s="176"/>
      <c r="AH542" s="176"/>
      <c r="AI542" s="176"/>
      <c r="AJ542" s="176"/>
      <c r="AK542" s="176"/>
      <c r="AL542" s="176"/>
      <c r="AM542" s="176"/>
      <c r="AN542" s="225"/>
      <c r="AO542" s="273"/>
      <c r="AP542" s="273"/>
      <c r="AQ542" s="273"/>
      <c r="AR542" s="176"/>
    </row>
    <row r="543">
      <c r="A543" s="176"/>
      <c r="B543" s="172" t="str">
        <f t="shared" si="6"/>
        <v/>
      </c>
      <c r="C543" s="176"/>
      <c r="D543" s="176"/>
      <c r="E543" s="176"/>
      <c r="F543" s="273"/>
      <c r="G543" s="176"/>
      <c r="H543" s="276"/>
      <c r="I543" s="276"/>
      <c r="J543" s="176"/>
      <c r="K543" s="176"/>
      <c r="L543" s="176"/>
      <c r="M543" s="176"/>
      <c r="N543" s="176"/>
      <c r="O543" s="176"/>
      <c r="P543" s="273"/>
      <c r="Q543" s="176"/>
      <c r="R543" s="176"/>
      <c r="S543" s="273"/>
      <c r="T543" s="273"/>
      <c r="U543" s="258"/>
      <c r="V543" s="258"/>
      <c r="W543" s="258"/>
      <c r="X543" s="258"/>
      <c r="Y543" s="258"/>
      <c r="Z543" s="258"/>
      <c r="AA543" s="258"/>
      <c r="AB543" s="176"/>
      <c r="AC543" s="273"/>
      <c r="AD543" s="176"/>
      <c r="AE543" s="258"/>
      <c r="AF543" s="176"/>
      <c r="AG543" s="176"/>
      <c r="AH543" s="176"/>
      <c r="AI543" s="176"/>
      <c r="AJ543" s="176"/>
      <c r="AK543" s="176"/>
      <c r="AL543" s="176"/>
      <c r="AM543" s="176"/>
      <c r="AN543" s="225"/>
      <c r="AO543" s="273"/>
      <c r="AP543" s="273"/>
      <c r="AQ543" s="273"/>
      <c r="AR543" s="176"/>
    </row>
    <row r="544">
      <c r="A544" s="176"/>
      <c r="B544" s="172" t="str">
        <f t="shared" si="6"/>
        <v/>
      </c>
      <c r="C544" s="176"/>
      <c r="D544" s="176"/>
      <c r="E544" s="176"/>
      <c r="F544" s="273"/>
      <c r="G544" s="176"/>
      <c r="H544" s="276"/>
      <c r="I544" s="276"/>
      <c r="J544" s="176"/>
      <c r="K544" s="176"/>
      <c r="L544" s="176"/>
      <c r="M544" s="176"/>
      <c r="N544" s="176"/>
      <c r="O544" s="176"/>
      <c r="P544" s="273"/>
      <c r="Q544" s="176"/>
      <c r="R544" s="176"/>
      <c r="S544" s="273"/>
      <c r="T544" s="273"/>
      <c r="U544" s="258"/>
      <c r="V544" s="258"/>
      <c r="W544" s="258"/>
      <c r="X544" s="258"/>
      <c r="Y544" s="258"/>
      <c r="Z544" s="258"/>
      <c r="AA544" s="258"/>
      <c r="AB544" s="176"/>
      <c r="AC544" s="273"/>
      <c r="AD544" s="176"/>
      <c r="AE544" s="258"/>
      <c r="AF544" s="176"/>
      <c r="AG544" s="176"/>
      <c r="AH544" s="176"/>
      <c r="AI544" s="176"/>
      <c r="AJ544" s="176"/>
      <c r="AK544" s="176"/>
      <c r="AL544" s="176"/>
      <c r="AM544" s="176"/>
      <c r="AN544" s="225"/>
      <c r="AO544" s="273"/>
      <c r="AP544" s="273"/>
      <c r="AQ544" s="273"/>
      <c r="AR544" s="176"/>
    </row>
    <row r="545">
      <c r="A545" s="176"/>
      <c r="B545" s="172" t="str">
        <f t="shared" si="6"/>
        <v/>
      </c>
      <c r="C545" s="176"/>
      <c r="D545" s="176"/>
      <c r="E545" s="176"/>
      <c r="F545" s="273"/>
      <c r="G545" s="176"/>
      <c r="H545" s="276"/>
      <c r="I545" s="276"/>
      <c r="J545" s="176"/>
      <c r="K545" s="176"/>
      <c r="L545" s="176"/>
      <c r="M545" s="176"/>
      <c r="N545" s="176"/>
      <c r="O545" s="176"/>
      <c r="P545" s="273"/>
      <c r="Q545" s="176"/>
      <c r="R545" s="176"/>
      <c r="S545" s="273"/>
      <c r="T545" s="273"/>
      <c r="U545" s="258"/>
      <c r="V545" s="258"/>
      <c r="W545" s="258"/>
      <c r="X545" s="258"/>
      <c r="Y545" s="258"/>
      <c r="Z545" s="258"/>
      <c r="AA545" s="258"/>
      <c r="AB545" s="176"/>
      <c r="AC545" s="273"/>
      <c r="AD545" s="176"/>
      <c r="AE545" s="258"/>
      <c r="AF545" s="176"/>
      <c r="AG545" s="176"/>
      <c r="AH545" s="176"/>
      <c r="AI545" s="176"/>
      <c r="AJ545" s="176"/>
      <c r="AK545" s="176"/>
      <c r="AL545" s="176"/>
      <c r="AM545" s="176"/>
      <c r="AN545" s="225"/>
      <c r="AO545" s="273"/>
      <c r="AP545" s="273"/>
      <c r="AQ545" s="273"/>
      <c r="AR545" s="176"/>
    </row>
    <row r="546">
      <c r="A546" s="176"/>
      <c r="B546" s="172" t="str">
        <f t="shared" si="6"/>
        <v/>
      </c>
      <c r="C546" s="176"/>
      <c r="D546" s="176"/>
      <c r="E546" s="176"/>
      <c r="F546" s="273"/>
      <c r="G546" s="176"/>
      <c r="H546" s="276"/>
      <c r="I546" s="276"/>
      <c r="J546" s="176"/>
      <c r="K546" s="176"/>
      <c r="L546" s="176"/>
      <c r="M546" s="176"/>
      <c r="N546" s="176"/>
      <c r="O546" s="176"/>
      <c r="P546" s="273"/>
      <c r="Q546" s="176"/>
      <c r="R546" s="176"/>
      <c r="S546" s="273"/>
      <c r="T546" s="273"/>
      <c r="U546" s="258"/>
      <c r="V546" s="258"/>
      <c r="W546" s="258"/>
      <c r="X546" s="258"/>
      <c r="Y546" s="258"/>
      <c r="Z546" s="258"/>
      <c r="AA546" s="258"/>
      <c r="AB546" s="176"/>
      <c r="AC546" s="273"/>
      <c r="AD546" s="176"/>
      <c r="AE546" s="258"/>
      <c r="AF546" s="176"/>
      <c r="AG546" s="176"/>
      <c r="AH546" s="176"/>
      <c r="AI546" s="176"/>
      <c r="AJ546" s="176"/>
      <c r="AK546" s="176"/>
      <c r="AL546" s="176"/>
      <c r="AM546" s="176"/>
      <c r="AN546" s="225"/>
      <c r="AO546" s="273"/>
      <c r="AP546" s="273"/>
      <c r="AQ546" s="273"/>
      <c r="AR546" s="176"/>
    </row>
    <row r="547">
      <c r="A547" s="176"/>
      <c r="B547" s="172" t="str">
        <f t="shared" si="6"/>
        <v/>
      </c>
      <c r="C547" s="176"/>
      <c r="D547" s="176"/>
      <c r="E547" s="176"/>
      <c r="F547" s="273"/>
      <c r="G547" s="176"/>
      <c r="H547" s="276"/>
      <c r="I547" s="276"/>
      <c r="J547" s="176"/>
      <c r="K547" s="176"/>
      <c r="L547" s="176"/>
      <c r="M547" s="176"/>
      <c r="N547" s="176"/>
      <c r="O547" s="176"/>
      <c r="P547" s="273"/>
      <c r="Q547" s="176"/>
      <c r="R547" s="176"/>
      <c r="S547" s="273"/>
      <c r="T547" s="273"/>
      <c r="U547" s="258"/>
      <c r="V547" s="258"/>
      <c r="W547" s="258"/>
      <c r="X547" s="258"/>
      <c r="Y547" s="258"/>
      <c r="Z547" s="258"/>
      <c r="AA547" s="258"/>
      <c r="AB547" s="176"/>
      <c r="AC547" s="273"/>
      <c r="AD547" s="176"/>
      <c r="AE547" s="258"/>
      <c r="AF547" s="176"/>
      <c r="AG547" s="176"/>
      <c r="AH547" s="176"/>
      <c r="AI547" s="176"/>
      <c r="AJ547" s="176"/>
      <c r="AK547" s="176"/>
      <c r="AL547" s="176"/>
      <c r="AM547" s="176"/>
      <c r="AN547" s="225"/>
      <c r="AO547" s="273"/>
      <c r="AP547" s="273"/>
      <c r="AQ547" s="273"/>
      <c r="AR547" s="176"/>
    </row>
    <row r="548">
      <c r="A548" s="176"/>
      <c r="B548" s="172" t="str">
        <f t="shared" si="6"/>
        <v/>
      </c>
      <c r="C548" s="176"/>
      <c r="D548" s="176"/>
      <c r="E548" s="176"/>
      <c r="F548" s="273"/>
      <c r="G548" s="176"/>
      <c r="H548" s="276"/>
      <c r="I548" s="276"/>
      <c r="J548" s="176"/>
      <c r="K548" s="176"/>
      <c r="L548" s="176"/>
      <c r="M548" s="176"/>
      <c r="N548" s="176"/>
      <c r="O548" s="176"/>
      <c r="P548" s="273"/>
      <c r="Q548" s="176"/>
      <c r="R548" s="176"/>
      <c r="S548" s="273"/>
      <c r="T548" s="273"/>
      <c r="U548" s="258"/>
      <c r="V548" s="258"/>
      <c r="W548" s="258"/>
      <c r="X548" s="258"/>
      <c r="Y548" s="258"/>
      <c r="Z548" s="258"/>
      <c r="AA548" s="258"/>
      <c r="AB548" s="176"/>
      <c r="AC548" s="273"/>
      <c r="AD548" s="176"/>
      <c r="AE548" s="258"/>
      <c r="AF548" s="176"/>
      <c r="AG548" s="176"/>
      <c r="AH548" s="176"/>
      <c r="AI548" s="176"/>
      <c r="AJ548" s="176"/>
      <c r="AK548" s="176"/>
      <c r="AL548" s="176"/>
      <c r="AM548" s="176"/>
      <c r="AN548" s="225"/>
      <c r="AO548" s="273"/>
      <c r="AP548" s="273"/>
      <c r="AQ548" s="273"/>
      <c r="AR548" s="176"/>
    </row>
    <row r="549">
      <c r="A549" s="176"/>
      <c r="B549" s="172" t="str">
        <f t="shared" si="6"/>
        <v/>
      </c>
      <c r="C549" s="176"/>
      <c r="D549" s="176"/>
      <c r="E549" s="176"/>
      <c r="F549" s="273"/>
      <c r="G549" s="176"/>
      <c r="H549" s="276"/>
      <c r="I549" s="276"/>
      <c r="J549" s="176"/>
      <c r="K549" s="176"/>
      <c r="L549" s="176"/>
      <c r="M549" s="176"/>
      <c r="N549" s="176"/>
      <c r="O549" s="176"/>
      <c r="P549" s="273"/>
      <c r="Q549" s="176"/>
      <c r="R549" s="176"/>
      <c r="S549" s="273"/>
      <c r="T549" s="273"/>
      <c r="U549" s="258"/>
      <c r="V549" s="258"/>
      <c r="W549" s="258"/>
      <c r="X549" s="258"/>
      <c r="Y549" s="258"/>
      <c r="Z549" s="258"/>
      <c r="AA549" s="258"/>
      <c r="AB549" s="176"/>
      <c r="AC549" s="273"/>
      <c r="AD549" s="176"/>
      <c r="AE549" s="258"/>
      <c r="AF549" s="176"/>
      <c r="AG549" s="176"/>
      <c r="AH549" s="176"/>
      <c r="AI549" s="176"/>
      <c r="AJ549" s="176"/>
      <c r="AK549" s="176"/>
      <c r="AL549" s="176"/>
      <c r="AM549" s="176"/>
      <c r="AN549" s="225"/>
      <c r="AO549" s="273"/>
      <c r="AP549" s="273"/>
      <c r="AQ549" s="273"/>
      <c r="AR549" s="176"/>
    </row>
    <row r="550">
      <c r="A550" s="176"/>
      <c r="B550" s="172" t="str">
        <f t="shared" si="6"/>
        <v/>
      </c>
      <c r="C550" s="176"/>
      <c r="D550" s="176"/>
      <c r="E550" s="176"/>
      <c r="F550" s="273"/>
      <c r="G550" s="176"/>
      <c r="H550" s="276"/>
      <c r="I550" s="276"/>
      <c r="J550" s="176"/>
      <c r="K550" s="176"/>
      <c r="L550" s="176"/>
      <c r="M550" s="176"/>
      <c r="N550" s="176"/>
      <c r="O550" s="176"/>
      <c r="P550" s="273"/>
      <c r="Q550" s="176"/>
      <c r="R550" s="176"/>
      <c r="S550" s="273"/>
      <c r="T550" s="273"/>
      <c r="U550" s="258"/>
      <c r="V550" s="258"/>
      <c r="W550" s="258"/>
      <c r="X550" s="258"/>
      <c r="Y550" s="258"/>
      <c r="Z550" s="258"/>
      <c r="AA550" s="258"/>
      <c r="AB550" s="176"/>
      <c r="AC550" s="273"/>
      <c r="AD550" s="176"/>
      <c r="AE550" s="258"/>
      <c r="AF550" s="176"/>
      <c r="AG550" s="176"/>
      <c r="AH550" s="176"/>
      <c r="AI550" s="176"/>
      <c r="AJ550" s="176"/>
      <c r="AK550" s="176"/>
      <c r="AL550" s="176"/>
      <c r="AM550" s="176"/>
      <c r="AN550" s="225"/>
      <c r="AO550" s="273"/>
      <c r="AP550" s="273"/>
      <c r="AQ550" s="273"/>
      <c r="AR550" s="176"/>
    </row>
    <row r="551">
      <c r="A551" s="176"/>
      <c r="B551" s="172" t="str">
        <f t="shared" si="6"/>
        <v/>
      </c>
      <c r="C551" s="176"/>
      <c r="D551" s="176"/>
      <c r="E551" s="176"/>
      <c r="F551" s="273"/>
      <c r="G551" s="176"/>
      <c r="H551" s="276"/>
      <c r="I551" s="276"/>
      <c r="J551" s="176"/>
      <c r="K551" s="176"/>
      <c r="L551" s="176"/>
      <c r="M551" s="176"/>
      <c r="N551" s="176"/>
      <c r="O551" s="176"/>
      <c r="P551" s="273"/>
      <c r="Q551" s="176"/>
      <c r="R551" s="176"/>
      <c r="S551" s="273"/>
      <c r="T551" s="273"/>
      <c r="U551" s="258"/>
      <c r="V551" s="258"/>
      <c r="W551" s="258"/>
      <c r="X551" s="258"/>
      <c r="Y551" s="258"/>
      <c r="Z551" s="258"/>
      <c r="AA551" s="258"/>
      <c r="AB551" s="176"/>
      <c r="AC551" s="273"/>
      <c r="AD551" s="176"/>
      <c r="AE551" s="258"/>
      <c r="AF551" s="176"/>
      <c r="AG551" s="176"/>
      <c r="AH551" s="176"/>
      <c r="AI551" s="176"/>
      <c r="AJ551" s="176"/>
      <c r="AK551" s="176"/>
      <c r="AL551" s="176"/>
      <c r="AM551" s="176"/>
      <c r="AN551" s="225"/>
      <c r="AO551" s="273"/>
      <c r="AP551" s="273"/>
      <c r="AQ551" s="273"/>
      <c r="AR551" s="176"/>
    </row>
    <row r="552">
      <c r="A552" s="176"/>
      <c r="B552" s="172" t="str">
        <f t="shared" si="6"/>
        <v/>
      </c>
      <c r="C552" s="176"/>
      <c r="D552" s="176"/>
      <c r="E552" s="176"/>
      <c r="F552" s="273"/>
      <c r="G552" s="176"/>
      <c r="H552" s="276"/>
      <c r="I552" s="276"/>
      <c r="J552" s="176"/>
      <c r="K552" s="176"/>
      <c r="L552" s="176"/>
      <c r="M552" s="176"/>
      <c r="N552" s="176"/>
      <c r="O552" s="176"/>
      <c r="P552" s="273"/>
      <c r="Q552" s="176"/>
      <c r="R552" s="176"/>
      <c r="S552" s="273"/>
      <c r="T552" s="273"/>
      <c r="U552" s="258"/>
      <c r="V552" s="258"/>
      <c r="W552" s="258"/>
      <c r="X552" s="258"/>
      <c r="Y552" s="258"/>
      <c r="Z552" s="258"/>
      <c r="AA552" s="258"/>
      <c r="AB552" s="176"/>
      <c r="AC552" s="273"/>
      <c r="AD552" s="176"/>
      <c r="AE552" s="258"/>
      <c r="AF552" s="176"/>
      <c r="AG552" s="176"/>
      <c r="AH552" s="176"/>
      <c r="AI552" s="176"/>
      <c r="AJ552" s="176"/>
      <c r="AK552" s="176"/>
      <c r="AL552" s="176"/>
      <c r="AM552" s="176"/>
      <c r="AN552" s="225"/>
      <c r="AO552" s="273"/>
      <c r="AP552" s="273"/>
      <c r="AQ552" s="273"/>
      <c r="AR552" s="176"/>
    </row>
    <row r="553">
      <c r="A553" s="176"/>
      <c r="B553" s="172" t="str">
        <f t="shared" si="6"/>
        <v/>
      </c>
      <c r="C553" s="176"/>
      <c r="D553" s="176"/>
      <c r="E553" s="176"/>
      <c r="F553" s="273"/>
      <c r="G553" s="176"/>
      <c r="H553" s="276"/>
      <c r="I553" s="276"/>
      <c r="J553" s="176"/>
      <c r="K553" s="176"/>
      <c r="L553" s="176"/>
      <c r="M553" s="176"/>
      <c r="N553" s="176"/>
      <c r="O553" s="176"/>
      <c r="P553" s="273"/>
      <c r="Q553" s="176"/>
      <c r="R553" s="176"/>
      <c r="S553" s="273"/>
      <c r="T553" s="273"/>
      <c r="U553" s="258"/>
      <c r="V553" s="258"/>
      <c r="W553" s="258"/>
      <c r="X553" s="258"/>
      <c r="Y553" s="258"/>
      <c r="Z553" s="258"/>
      <c r="AA553" s="258"/>
      <c r="AB553" s="176"/>
      <c r="AC553" s="273"/>
      <c r="AD553" s="176"/>
      <c r="AE553" s="258"/>
      <c r="AF553" s="176"/>
      <c r="AG553" s="176"/>
      <c r="AH553" s="176"/>
      <c r="AI553" s="176"/>
      <c r="AJ553" s="176"/>
      <c r="AK553" s="176"/>
      <c r="AL553" s="176"/>
      <c r="AM553" s="176"/>
      <c r="AN553" s="225"/>
      <c r="AO553" s="273"/>
      <c r="AP553" s="273"/>
      <c r="AQ553" s="273"/>
      <c r="AR553" s="176"/>
    </row>
    <row r="554">
      <c r="A554" s="176"/>
      <c r="B554" s="172" t="str">
        <f t="shared" si="6"/>
        <v/>
      </c>
      <c r="C554" s="176"/>
      <c r="D554" s="176"/>
      <c r="E554" s="176"/>
      <c r="F554" s="273"/>
      <c r="G554" s="176"/>
      <c r="H554" s="276"/>
      <c r="I554" s="276"/>
      <c r="J554" s="176"/>
      <c r="K554" s="176"/>
      <c r="L554" s="176"/>
      <c r="M554" s="176"/>
      <c r="N554" s="176"/>
      <c r="O554" s="176"/>
      <c r="P554" s="273"/>
      <c r="Q554" s="176"/>
      <c r="R554" s="176"/>
      <c r="S554" s="273"/>
      <c r="T554" s="273"/>
      <c r="U554" s="258"/>
      <c r="V554" s="258"/>
      <c r="W554" s="258"/>
      <c r="X554" s="258"/>
      <c r="Y554" s="258"/>
      <c r="Z554" s="258"/>
      <c r="AA554" s="258"/>
      <c r="AB554" s="176"/>
      <c r="AC554" s="273"/>
      <c r="AD554" s="176"/>
      <c r="AE554" s="258"/>
      <c r="AF554" s="176"/>
      <c r="AG554" s="176"/>
      <c r="AH554" s="176"/>
      <c r="AI554" s="176"/>
      <c r="AJ554" s="176"/>
      <c r="AK554" s="176"/>
      <c r="AL554" s="176"/>
      <c r="AM554" s="176"/>
      <c r="AN554" s="225"/>
      <c r="AO554" s="273"/>
      <c r="AP554" s="273"/>
      <c r="AQ554" s="273"/>
      <c r="AR554" s="176"/>
    </row>
    <row r="555">
      <c r="A555" s="176"/>
      <c r="B555" s="172" t="str">
        <f t="shared" si="6"/>
        <v/>
      </c>
      <c r="C555" s="176"/>
      <c r="D555" s="176"/>
      <c r="E555" s="176"/>
      <c r="F555" s="273"/>
      <c r="G555" s="176"/>
      <c r="H555" s="276"/>
      <c r="I555" s="276"/>
      <c r="J555" s="176"/>
      <c r="K555" s="176"/>
      <c r="L555" s="176"/>
      <c r="M555" s="176"/>
      <c r="N555" s="176"/>
      <c r="O555" s="176"/>
      <c r="P555" s="273"/>
      <c r="Q555" s="176"/>
      <c r="R555" s="176"/>
      <c r="S555" s="273"/>
      <c r="T555" s="273"/>
      <c r="U555" s="258"/>
      <c r="V555" s="258"/>
      <c r="W555" s="258"/>
      <c r="X555" s="258"/>
      <c r="Y555" s="258"/>
      <c r="Z555" s="258"/>
      <c r="AA555" s="258"/>
      <c r="AB555" s="176"/>
      <c r="AC555" s="273"/>
      <c r="AD555" s="176"/>
      <c r="AE555" s="258"/>
      <c r="AF555" s="176"/>
      <c r="AG555" s="176"/>
      <c r="AH555" s="176"/>
      <c r="AI555" s="176"/>
      <c r="AJ555" s="176"/>
      <c r="AK555" s="176"/>
      <c r="AL555" s="176"/>
      <c r="AM555" s="176"/>
      <c r="AN555" s="225"/>
      <c r="AO555" s="273"/>
      <c r="AP555" s="273"/>
      <c r="AQ555" s="273"/>
      <c r="AR555" s="176"/>
    </row>
    <row r="556">
      <c r="A556" s="176"/>
      <c r="B556" s="172" t="str">
        <f t="shared" si="6"/>
        <v/>
      </c>
      <c r="C556" s="176"/>
      <c r="D556" s="176"/>
      <c r="E556" s="176"/>
      <c r="F556" s="273"/>
      <c r="G556" s="176"/>
      <c r="H556" s="276"/>
      <c r="I556" s="276"/>
      <c r="J556" s="176"/>
      <c r="K556" s="176"/>
      <c r="L556" s="176"/>
      <c r="M556" s="176"/>
      <c r="N556" s="176"/>
      <c r="O556" s="176"/>
      <c r="P556" s="273"/>
      <c r="Q556" s="176"/>
      <c r="R556" s="176"/>
      <c r="S556" s="273"/>
      <c r="T556" s="273"/>
      <c r="U556" s="258"/>
      <c r="V556" s="258"/>
      <c r="W556" s="258"/>
      <c r="X556" s="258"/>
      <c r="Y556" s="258"/>
      <c r="Z556" s="258"/>
      <c r="AA556" s="258"/>
      <c r="AB556" s="176"/>
      <c r="AC556" s="273"/>
      <c r="AD556" s="176"/>
      <c r="AE556" s="258"/>
      <c r="AF556" s="176"/>
      <c r="AG556" s="176"/>
      <c r="AH556" s="176"/>
      <c r="AI556" s="176"/>
      <c r="AJ556" s="176"/>
      <c r="AK556" s="176"/>
      <c r="AL556" s="176"/>
      <c r="AM556" s="176"/>
      <c r="AN556" s="225"/>
      <c r="AO556" s="273"/>
      <c r="AP556" s="273"/>
      <c r="AQ556" s="273"/>
      <c r="AR556" s="176"/>
    </row>
    <row r="557">
      <c r="A557" s="176"/>
      <c r="B557" s="172" t="str">
        <f t="shared" si="6"/>
        <v/>
      </c>
      <c r="C557" s="176"/>
      <c r="D557" s="176"/>
      <c r="E557" s="176"/>
      <c r="F557" s="273"/>
      <c r="G557" s="176"/>
      <c r="H557" s="276"/>
      <c r="I557" s="276"/>
      <c r="J557" s="176"/>
      <c r="K557" s="176"/>
      <c r="L557" s="176"/>
      <c r="M557" s="176"/>
      <c r="N557" s="176"/>
      <c r="O557" s="176"/>
      <c r="P557" s="273"/>
      <c r="Q557" s="176"/>
      <c r="R557" s="176"/>
      <c r="S557" s="273"/>
      <c r="T557" s="273"/>
      <c r="U557" s="258"/>
      <c r="V557" s="258"/>
      <c r="W557" s="258"/>
      <c r="X557" s="258"/>
      <c r="Y557" s="258"/>
      <c r="Z557" s="258"/>
      <c r="AA557" s="258"/>
      <c r="AB557" s="176"/>
      <c r="AC557" s="273"/>
      <c r="AD557" s="176"/>
      <c r="AE557" s="258"/>
      <c r="AF557" s="176"/>
      <c r="AG557" s="176"/>
      <c r="AH557" s="176"/>
      <c r="AI557" s="176"/>
      <c r="AJ557" s="176"/>
      <c r="AK557" s="176"/>
      <c r="AL557" s="176"/>
      <c r="AM557" s="176"/>
      <c r="AN557" s="225"/>
      <c r="AO557" s="273"/>
      <c r="AP557" s="273"/>
      <c r="AQ557" s="273"/>
      <c r="AR557" s="176"/>
    </row>
    <row r="558">
      <c r="A558" s="176"/>
      <c r="B558" s="172" t="str">
        <f t="shared" si="6"/>
        <v/>
      </c>
      <c r="C558" s="176"/>
      <c r="D558" s="176"/>
      <c r="E558" s="176"/>
      <c r="F558" s="273"/>
      <c r="G558" s="176"/>
      <c r="H558" s="276"/>
      <c r="I558" s="276"/>
      <c r="J558" s="176"/>
      <c r="K558" s="176"/>
      <c r="L558" s="176"/>
      <c r="M558" s="176"/>
      <c r="N558" s="176"/>
      <c r="O558" s="176"/>
      <c r="P558" s="273"/>
      <c r="Q558" s="176"/>
      <c r="R558" s="176"/>
      <c r="S558" s="273"/>
      <c r="T558" s="273"/>
      <c r="U558" s="258"/>
      <c r="V558" s="258"/>
      <c r="W558" s="258"/>
      <c r="X558" s="258"/>
      <c r="Y558" s="258"/>
      <c r="Z558" s="258"/>
      <c r="AA558" s="258"/>
      <c r="AB558" s="176"/>
      <c r="AC558" s="273"/>
      <c r="AD558" s="176"/>
      <c r="AE558" s="258"/>
      <c r="AF558" s="176"/>
      <c r="AG558" s="176"/>
      <c r="AH558" s="176"/>
      <c r="AI558" s="176"/>
      <c r="AJ558" s="176"/>
      <c r="AK558" s="176"/>
      <c r="AL558" s="176"/>
      <c r="AM558" s="176"/>
      <c r="AN558" s="225"/>
      <c r="AO558" s="273"/>
      <c r="AP558" s="273"/>
      <c r="AQ558" s="273"/>
      <c r="AR558" s="176"/>
    </row>
    <row r="559">
      <c r="A559" s="176"/>
      <c r="B559" s="172" t="str">
        <f t="shared" si="6"/>
        <v/>
      </c>
      <c r="C559" s="176"/>
      <c r="D559" s="176"/>
      <c r="E559" s="176"/>
      <c r="F559" s="273"/>
      <c r="G559" s="176"/>
      <c r="H559" s="276"/>
      <c r="I559" s="276"/>
      <c r="J559" s="176"/>
      <c r="K559" s="176"/>
      <c r="L559" s="176"/>
      <c r="M559" s="176"/>
      <c r="N559" s="176"/>
      <c r="O559" s="176"/>
      <c r="P559" s="273"/>
      <c r="Q559" s="176"/>
      <c r="R559" s="176"/>
      <c r="S559" s="273"/>
      <c r="T559" s="273"/>
      <c r="U559" s="258"/>
      <c r="V559" s="258"/>
      <c r="W559" s="258"/>
      <c r="X559" s="258"/>
      <c r="Y559" s="258"/>
      <c r="Z559" s="258"/>
      <c r="AA559" s="258"/>
      <c r="AB559" s="176"/>
      <c r="AC559" s="273"/>
      <c r="AD559" s="176"/>
      <c r="AE559" s="258"/>
      <c r="AF559" s="176"/>
      <c r="AG559" s="176"/>
      <c r="AH559" s="176"/>
      <c r="AI559" s="176"/>
      <c r="AJ559" s="176"/>
      <c r="AK559" s="176"/>
      <c r="AL559" s="176"/>
      <c r="AM559" s="176"/>
      <c r="AN559" s="225"/>
      <c r="AO559" s="273"/>
      <c r="AP559" s="273"/>
      <c r="AQ559" s="273"/>
      <c r="AR559" s="176"/>
    </row>
    <row r="560">
      <c r="A560" s="176"/>
      <c r="B560" s="172" t="str">
        <f t="shared" si="6"/>
        <v/>
      </c>
      <c r="C560" s="176"/>
      <c r="D560" s="176"/>
      <c r="E560" s="176"/>
      <c r="F560" s="273"/>
      <c r="G560" s="176"/>
      <c r="H560" s="276"/>
      <c r="I560" s="276"/>
      <c r="J560" s="176"/>
      <c r="K560" s="176"/>
      <c r="L560" s="176"/>
      <c r="M560" s="176"/>
      <c r="N560" s="176"/>
      <c r="O560" s="176"/>
      <c r="P560" s="273"/>
      <c r="Q560" s="176"/>
      <c r="R560" s="176"/>
      <c r="S560" s="273"/>
      <c r="T560" s="273"/>
      <c r="U560" s="258"/>
      <c r="V560" s="258"/>
      <c r="W560" s="258"/>
      <c r="X560" s="258"/>
      <c r="Y560" s="258"/>
      <c r="Z560" s="258"/>
      <c r="AA560" s="258"/>
      <c r="AB560" s="176"/>
      <c r="AC560" s="273"/>
      <c r="AD560" s="176"/>
      <c r="AE560" s="258"/>
      <c r="AF560" s="176"/>
      <c r="AG560" s="176"/>
      <c r="AH560" s="176"/>
      <c r="AI560" s="176"/>
      <c r="AJ560" s="176"/>
      <c r="AK560" s="176"/>
      <c r="AL560" s="176"/>
      <c r="AM560" s="176"/>
      <c r="AN560" s="225"/>
      <c r="AO560" s="273"/>
      <c r="AP560" s="273"/>
      <c r="AQ560" s="273"/>
      <c r="AR560" s="176"/>
    </row>
    <row r="561">
      <c r="A561" s="176"/>
      <c r="B561" s="172" t="str">
        <f t="shared" si="6"/>
        <v/>
      </c>
      <c r="C561" s="176"/>
      <c r="D561" s="176"/>
      <c r="E561" s="176"/>
      <c r="F561" s="273"/>
      <c r="G561" s="176"/>
      <c r="H561" s="276"/>
      <c r="I561" s="276"/>
      <c r="J561" s="176"/>
      <c r="K561" s="176"/>
      <c r="L561" s="176"/>
      <c r="M561" s="176"/>
      <c r="N561" s="176"/>
      <c r="O561" s="176"/>
      <c r="P561" s="273"/>
      <c r="Q561" s="176"/>
      <c r="R561" s="176"/>
      <c r="S561" s="273"/>
      <c r="T561" s="273"/>
      <c r="U561" s="258"/>
      <c r="V561" s="258"/>
      <c r="W561" s="258"/>
      <c r="X561" s="258"/>
      <c r="Y561" s="258"/>
      <c r="Z561" s="258"/>
      <c r="AA561" s="258"/>
      <c r="AB561" s="176"/>
      <c r="AC561" s="273"/>
      <c r="AD561" s="176"/>
      <c r="AE561" s="258"/>
      <c r="AF561" s="176"/>
      <c r="AG561" s="176"/>
      <c r="AH561" s="176"/>
      <c r="AI561" s="176"/>
      <c r="AJ561" s="176"/>
      <c r="AK561" s="176"/>
      <c r="AL561" s="176"/>
      <c r="AM561" s="176"/>
      <c r="AN561" s="225"/>
      <c r="AO561" s="273"/>
      <c r="AP561" s="273"/>
      <c r="AQ561" s="273"/>
      <c r="AR561" s="176"/>
    </row>
    <row r="562">
      <c r="A562" s="176"/>
      <c r="B562" s="172" t="str">
        <f t="shared" si="6"/>
        <v/>
      </c>
      <c r="C562" s="176"/>
      <c r="D562" s="176"/>
      <c r="E562" s="176"/>
      <c r="F562" s="273"/>
      <c r="G562" s="176"/>
      <c r="H562" s="276"/>
      <c r="I562" s="276"/>
      <c r="J562" s="176"/>
      <c r="K562" s="176"/>
      <c r="L562" s="176"/>
      <c r="M562" s="176"/>
      <c r="N562" s="176"/>
      <c r="O562" s="176"/>
      <c r="P562" s="273"/>
      <c r="Q562" s="176"/>
      <c r="R562" s="176"/>
      <c r="S562" s="273"/>
      <c r="T562" s="273"/>
      <c r="U562" s="258"/>
      <c r="V562" s="258"/>
      <c r="W562" s="258"/>
      <c r="X562" s="258"/>
      <c r="Y562" s="258"/>
      <c r="Z562" s="258"/>
      <c r="AA562" s="258"/>
      <c r="AB562" s="176"/>
      <c r="AC562" s="273"/>
      <c r="AD562" s="176"/>
      <c r="AE562" s="258"/>
      <c r="AF562" s="176"/>
      <c r="AG562" s="176"/>
      <c r="AH562" s="176"/>
      <c r="AI562" s="176"/>
      <c r="AJ562" s="176"/>
      <c r="AK562" s="176"/>
      <c r="AL562" s="176"/>
      <c r="AM562" s="176"/>
      <c r="AN562" s="225"/>
      <c r="AO562" s="273"/>
      <c r="AP562" s="273"/>
      <c r="AQ562" s="273"/>
      <c r="AR562" s="176"/>
    </row>
    <row r="563">
      <c r="A563" s="176"/>
      <c r="B563" s="172" t="str">
        <f t="shared" si="6"/>
        <v/>
      </c>
      <c r="C563" s="176"/>
      <c r="D563" s="176"/>
      <c r="E563" s="176"/>
      <c r="F563" s="273"/>
      <c r="G563" s="176"/>
      <c r="H563" s="276"/>
      <c r="I563" s="276"/>
      <c r="J563" s="176"/>
      <c r="K563" s="176"/>
      <c r="L563" s="176"/>
      <c r="M563" s="176"/>
      <c r="N563" s="176"/>
      <c r="O563" s="176"/>
      <c r="P563" s="273"/>
      <c r="Q563" s="176"/>
      <c r="R563" s="176"/>
      <c r="S563" s="273"/>
      <c r="T563" s="273"/>
      <c r="U563" s="258"/>
      <c r="V563" s="258"/>
      <c r="W563" s="258"/>
      <c r="X563" s="258"/>
      <c r="Y563" s="258"/>
      <c r="Z563" s="258"/>
      <c r="AA563" s="258"/>
      <c r="AB563" s="176"/>
      <c r="AC563" s="273"/>
      <c r="AD563" s="176"/>
      <c r="AE563" s="258"/>
      <c r="AF563" s="176"/>
      <c r="AG563" s="176"/>
      <c r="AH563" s="176"/>
      <c r="AI563" s="176"/>
      <c r="AJ563" s="176"/>
      <c r="AK563" s="176"/>
      <c r="AL563" s="176"/>
      <c r="AM563" s="176"/>
      <c r="AN563" s="225"/>
      <c r="AO563" s="273"/>
      <c r="AP563" s="273"/>
      <c r="AQ563" s="273"/>
      <c r="AR563" s="176"/>
    </row>
    <row r="564">
      <c r="A564" s="176"/>
      <c r="B564" s="172" t="str">
        <f t="shared" si="6"/>
        <v/>
      </c>
      <c r="C564" s="176"/>
      <c r="D564" s="176"/>
      <c r="E564" s="176"/>
      <c r="F564" s="273"/>
      <c r="G564" s="176"/>
      <c r="H564" s="276"/>
      <c r="I564" s="276"/>
      <c r="J564" s="176"/>
      <c r="K564" s="176"/>
      <c r="L564" s="176"/>
      <c r="M564" s="176"/>
      <c r="N564" s="176"/>
      <c r="O564" s="176"/>
      <c r="P564" s="273"/>
      <c r="Q564" s="176"/>
      <c r="R564" s="176"/>
      <c r="S564" s="273"/>
      <c r="T564" s="273"/>
      <c r="U564" s="258"/>
      <c r="V564" s="258"/>
      <c r="W564" s="258"/>
      <c r="X564" s="258"/>
      <c r="Y564" s="258"/>
      <c r="Z564" s="258"/>
      <c r="AA564" s="258"/>
      <c r="AB564" s="176"/>
      <c r="AC564" s="273"/>
      <c r="AD564" s="176"/>
      <c r="AE564" s="258"/>
      <c r="AF564" s="176"/>
      <c r="AG564" s="176"/>
      <c r="AH564" s="176"/>
      <c r="AI564" s="176"/>
      <c r="AJ564" s="176"/>
      <c r="AK564" s="176"/>
      <c r="AL564" s="176"/>
      <c r="AM564" s="176"/>
      <c r="AN564" s="225"/>
      <c r="AO564" s="273"/>
      <c r="AP564" s="273"/>
      <c r="AQ564" s="273"/>
      <c r="AR564" s="176"/>
    </row>
    <row r="565">
      <c r="A565" s="176"/>
      <c r="B565" s="172" t="str">
        <f t="shared" si="6"/>
        <v/>
      </c>
      <c r="C565" s="176"/>
      <c r="D565" s="176"/>
      <c r="E565" s="176"/>
      <c r="F565" s="273"/>
      <c r="G565" s="176"/>
      <c r="H565" s="276"/>
      <c r="I565" s="276"/>
      <c r="J565" s="176"/>
      <c r="K565" s="176"/>
      <c r="L565" s="176"/>
      <c r="M565" s="176"/>
      <c r="N565" s="176"/>
      <c r="O565" s="176"/>
      <c r="P565" s="273"/>
      <c r="Q565" s="176"/>
      <c r="R565" s="176"/>
      <c r="S565" s="273"/>
      <c r="T565" s="273"/>
      <c r="U565" s="258"/>
      <c r="V565" s="258"/>
      <c r="W565" s="258"/>
      <c r="X565" s="258"/>
      <c r="Y565" s="258"/>
      <c r="Z565" s="258"/>
      <c r="AA565" s="258"/>
      <c r="AB565" s="176"/>
      <c r="AC565" s="273"/>
      <c r="AD565" s="176"/>
      <c r="AE565" s="258"/>
      <c r="AF565" s="176"/>
      <c r="AG565" s="176"/>
      <c r="AH565" s="176"/>
      <c r="AI565" s="176"/>
      <c r="AJ565" s="176"/>
      <c r="AK565" s="176"/>
      <c r="AL565" s="176"/>
      <c r="AM565" s="176"/>
      <c r="AN565" s="225"/>
      <c r="AO565" s="273"/>
      <c r="AP565" s="273"/>
      <c r="AQ565" s="273"/>
      <c r="AR565" s="176"/>
    </row>
    <row r="566">
      <c r="A566" s="176"/>
      <c r="B566" s="172" t="str">
        <f t="shared" si="6"/>
        <v/>
      </c>
      <c r="C566" s="176"/>
      <c r="D566" s="176"/>
      <c r="E566" s="176"/>
      <c r="F566" s="273"/>
      <c r="G566" s="176"/>
      <c r="H566" s="276"/>
      <c r="I566" s="276"/>
      <c r="J566" s="176"/>
      <c r="K566" s="176"/>
      <c r="L566" s="176"/>
      <c r="M566" s="176"/>
      <c r="N566" s="176"/>
      <c r="O566" s="176"/>
      <c r="P566" s="273"/>
      <c r="Q566" s="176"/>
      <c r="R566" s="176"/>
      <c r="S566" s="273"/>
      <c r="T566" s="273"/>
      <c r="U566" s="258"/>
      <c r="V566" s="258"/>
      <c r="W566" s="258"/>
      <c r="X566" s="258"/>
      <c r="Y566" s="258"/>
      <c r="Z566" s="258"/>
      <c r="AA566" s="258"/>
      <c r="AB566" s="176"/>
      <c r="AC566" s="273"/>
      <c r="AD566" s="176"/>
      <c r="AE566" s="258"/>
      <c r="AF566" s="176"/>
      <c r="AG566" s="176"/>
      <c r="AH566" s="176"/>
      <c r="AI566" s="176"/>
      <c r="AJ566" s="176"/>
      <c r="AK566" s="176"/>
      <c r="AL566" s="176"/>
      <c r="AM566" s="176"/>
      <c r="AN566" s="225"/>
      <c r="AO566" s="273"/>
      <c r="AP566" s="273"/>
      <c r="AQ566" s="273"/>
      <c r="AR566" s="176"/>
    </row>
    <row r="567">
      <c r="A567" s="176"/>
      <c r="B567" s="172" t="str">
        <f t="shared" si="6"/>
        <v/>
      </c>
      <c r="C567" s="176"/>
      <c r="D567" s="176"/>
      <c r="E567" s="176"/>
      <c r="F567" s="273"/>
      <c r="G567" s="176"/>
      <c r="H567" s="276"/>
      <c r="I567" s="276"/>
      <c r="J567" s="176"/>
      <c r="K567" s="176"/>
      <c r="L567" s="176"/>
      <c r="M567" s="176"/>
      <c r="N567" s="176"/>
      <c r="O567" s="176"/>
      <c r="P567" s="273"/>
      <c r="Q567" s="176"/>
      <c r="R567" s="176"/>
      <c r="S567" s="273"/>
      <c r="T567" s="273"/>
      <c r="U567" s="258"/>
      <c r="V567" s="258"/>
      <c r="W567" s="258"/>
      <c r="X567" s="258"/>
      <c r="Y567" s="258"/>
      <c r="Z567" s="258"/>
      <c r="AA567" s="258"/>
      <c r="AB567" s="176"/>
      <c r="AC567" s="273"/>
      <c r="AD567" s="176"/>
      <c r="AE567" s="258"/>
      <c r="AF567" s="176"/>
      <c r="AG567" s="176"/>
      <c r="AH567" s="176"/>
      <c r="AI567" s="176"/>
      <c r="AJ567" s="176"/>
      <c r="AK567" s="176"/>
      <c r="AL567" s="176"/>
      <c r="AM567" s="176"/>
      <c r="AN567" s="225"/>
      <c r="AO567" s="273"/>
      <c r="AP567" s="273"/>
      <c r="AQ567" s="273"/>
      <c r="AR567" s="176"/>
    </row>
    <row r="568">
      <c r="A568" s="176"/>
      <c r="B568" s="172" t="str">
        <f t="shared" si="6"/>
        <v/>
      </c>
      <c r="C568" s="176"/>
      <c r="D568" s="176"/>
      <c r="E568" s="176"/>
      <c r="F568" s="273"/>
      <c r="G568" s="176"/>
      <c r="H568" s="276"/>
      <c r="I568" s="276"/>
      <c r="J568" s="176"/>
      <c r="K568" s="176"/>
      <c r="L568" s="176"/>
      <c r="M568" s="176"/>
      <c r="N568" s="176"/>
      <c r="O568" s="176"/>
      <c r="P568" s="273"/>
      <c r="Q568" s="176"/>
      <c r="R568" s="176"/>
      <c r="S568" s="273"/>
      <c r="T568" s="273"/>
      <c r="U568" s="258"/>
      <c r="V568" s="258"/>
      <c r="W568" s="258"/>
      <c r="X568" s="258"/>
      <c r="Y568" s="258"/>
      <c r="Z568" s="258"/>
      <c r="AA568" s="258"/>
      <c r="AB568" s="176"/>
      <c r="AC568" s="273"/>
      <c r="AD568" s="176"/>
      <c r="AE568" s="258"/>
      <c r="AF568" s="176"/>
      <c r="AG568" s="176"/>
      <c r="AH568" s="176"/>
      <c r="AI568" s="176"/>
      <c r="AJ568" s="176"/>
      <c r="AK568" s="176"/>
      <c r="AL568" s="176"/>
      <c r="AM568" s="176"/>
      <c r="AN568" s="225"/>
      <c r="AO568" s="273"/>
      <c r="AP568" s="273"/>
      <c r="AQ568" s="273"/>
      <c r="AR568" s="176"/>
    </row>
    <row r="569">
      <c r="A569" s="176"/>
      <c r="B569" s="172" t="str">
        <f t="shared" si="6"/>
        <v/>
      </c>
      <c r="C569" s="176"/>
      <c r="D569" s="176"/>
      <c r="E569" s="176"/>
      <c r="F569" s="273"/>
      <c r="G569" s="176"/>
      <c r="H569" s="276"/>
      <c r="I569" s="276"/>
      <c r="J569" s="176"/>
      <c r="K569" s="176"/>
      <c r="L569" s="176"/>
      <c r="M569" s="176"/>
      <c r="N569" s="176"/>
      <c r="O569" s="176"/>
      <c r="P569" s="273"/>
      <c r="Q569" s="176"/>
      <c r="R569" s="176"/>
      <c r="S569" s="273"/>
      <c r="T569" s="273"/>
      <c r="U569" s="258"/>
      <c r="V569" s="258"/>
      <c r="W569" s="258"/>
      <c r="X569" s="258"/>
      <c r="Y569" s="258"/>
      <c r="Z569" s="258"/>
      <c r="AA569" s="258"/>
      <c r="AB569" s="176"/>
      <c r="AC569" s="273"/>
      <c r="AD569" s="176"/>
      <c r="AE569" s="258"/>
      <c r="AF569" s="176"/>
      <c r="AG569" s="176"/>
      <c r="AH569" s="176"/>
      <c r="AI569" s="176"/>
      <c r="AJ569" s="176"/>
      <c r="AK569" s="176"/>
      <c r="AL569" s="176"/>
      <c r="AM569" s="176"/>
      <c r="AN569" s="225"/>
      <c r="AO569" s="273"/>
      <c r="AP569" s="273"/>
      <c r="AQ569" s="273"/>
      <c r="AR569" s="176"/>
    </row>
    <row r="570">
      <c r="A570" s="176"/>
      <c r="B570" s="172" t="str">
        <f t="shared" si="6"/>
        <v/>
      </c>
      <c r="C570" s="176"/>
      <c r="D570" s="176"/>
      <c r="E570" s="176"/>
      <c r="F570" s="273"/>
      <c r="G570" s="176"/>
      <c r="H570" s="276"/>
      <c r="I570" s="276"/>
      <c r="J570" s="176"/>
      <c r="K570" s="176"/>
      <c r="L570" s="176"/>
      <c r="M570" s="176"/>
      <c r="N570" s="176"/>
      <c r="O570" s="176"/>
      <c r="P570" s="273"/>
      <c r="Q570" s="176"/>
      <c r="R570" s="176"/>
      <c r="S570" s="273"/>
      <c r="T570" s="273"/>
      <c r="U570" s="258"/>
      <c r="V570" s="258"/>
      <c r="W570" s="258"/>
      <c r="X570" s="258"/>
      <c r="Y570" s="258"/>
      <c r="Z570" s="258"/>
      <c r="AA570" s="258"/>
      <c r="AB570" s="176"/>
      <c r="AC570" s="273"/>
      <c r="AD570" s="176"/>
      <c r="AE570" s="258"/>
      <c r="AF570" s="176"/>
      <c r="AG570" s="176"/>
      <c r="AH570" s="176"/>
      <c r="AI570" s="176"/>
      <c r="AJ570" s="176"/>
      <c r="AK570" s="176"/>
      <c r="AL570" s="176"/>
      <c r="AM570" s="176"/>
      <c r="AN570" s="225"/>
      <c r="AO570" s="273"/>
      <c r="AP570" s="273"/>
      <c r="AQ570" s="273"/>
      <c r="AR570" s="176"/>
    </row>
    <row r="571">
      <c r="A571" s="176"/>
      <c r="B571" s="172" t="str">
        <f t="shared" si="6"/>
        <v/>
      </c>
      <c r="C571" s="176"/>
      <c r="D571" s="176"/>
      <c r="E571" s="176"/>
      <c r="F571" s="273"/>
      <c r="G571" s="176"/>
      <c r="H571" s="276"/>
      <c r="I571" s="276"/>
      <c r="J571" s="176"/>
      <c r="K571" s="176"/>
      <c r="L571" s="176"/>
      <c r="M571" s="176"/>
      <c r="N571" s="176"/>
      <c r="O571" s="176"/>
      <c r="P571" s="273"/>
      <c r="Q571" s="176"/>
      <c r="R571" s="176"/>
      <c r="S571" s="273"/>
      <c r="T571" s="273"/>
      <c r="U571" s="258"/>
      <c r="V571" s="258"/>
      <c r="W571" s="258"/>
      <c r="X571" s="258"/>
      <c r="Y571" s="258"/>
      <c r="Z571" s="258"/>
      <c r="AA571" s="258"/>
      <c r="AB571" s="176"/>
      <c r="AC571" s="273"/>
      <c r="AD571" s="176"/>
      <c r="AE571" s="258"/>
      <c r="AF571" s="176"/>
      <c r="AG571" s="176"/>
      <c r="AH571" s="176"/>
      <c r="AI571" s="176"/>
      <c r="AJ571" s="176"/>
      <c r="AK571" s="176"/>
      <c r="AL571" s="176"/>
      <c r="AM571" s="176"/>
      <c r="AN571" s="225"/>
      <c r="AO571" s="273"/>
      <c r="AP571" s="273"/>
      <c r="AQ571" s="273"/>
      <c r="AR571" s="176"/>
    </row>
    <row r="572">
      <c r="A572" s="176"/>
      <c r="B572" s="172" t="str">
        <f t="shared" si="6"/>
        <v/>
      </c>
      <c r="C572" s="176"/>
      <c r="D572" s="176"/>
      <c r="E572" s="176"/>
      <c r="F572" s="273"/>
      <c r="G572" s="176"/>
      <c r="H572" s="276"/>
      <c r="I572" s="276"/>
      <c r="J572" s="176"/>
      <c r="K572" s="176"/>
      <c r="L572" s="176"/>
      <c r="M572" s="176"/>
      <c r="N572" s="176"/>
      <c r="O572" s="176"/>
      <c r="P572" s="273"/>
      <c r="Q572" s="176"/>
      <c r="R572" s="176"/>
      <c r="S572" s="273"/>
      <c r="T572" s="273"/>
      <c r="U572" s="258"/>
      <c r="V572" s="258"/>
      <c r="W572" s="258"/>
      <c r="X572" s="258"/>
      <c r="Y572" s="258"/>
      <c r="Z572" s="258"/>
      <c r="AA572" s="258"/>
      <c r="AB572" s="176"/>
      <c r="AC572" s="273"/>
      <c r="AD572" s="176"/>
      <c r="AE572" s="258"/>
      <c r="AF572" s="176"/>
      <c r="AG572" s="176"/>
      <c r="AH572" s="176"/>
      <c r="AI572" s="176"/>
      <c r="AJ572" s="176"/>
      <c r="AK572" s="176"/>
      <c r="AL572" s="176"/>
      <c r="AM572" s="176"/>
      <c r="AN572" s="225"/>
      <c r="AO572" s="273"/>
      <c r="AP572" s="273"/>
      <c r="AQ572" s="273"/>
      <c r="AR572" s="176"/>
    </row>
    <row r="573">
      <c r="A573" s="176"/>
      <c r="B573" s="172" t="str">
        <f t="shared" si="6"/>
        <v/>
      </c>
      <c r="C573" s="176"/>
      <c r="D573" s="176"/>
      <c r="E573" s="176"/>
      <c r="F573" s="273"/>
      <c r="G573" s="176"/>
      <c r="H573" s="276"/>
      <c r="I573" s="276"/>
      <c r="J573" s="176"/>
      <c r="K573" s="176"/>
      <c r="L573" s="176"/>
      <c r="M573" s="176"/>
      <c r="N573" s="176"/>
      <c r="O573" s="176"/>
      <c r="P573" s="273"/>
      <c r="Q573" s="176"/>
      <c r="R573" s="176"/>
      <c r="S573" s="273"/>
      <c r="T573" s="273"/>
      <c r="U573" s="258"/>
      <c r="V573" s="258"/>
      <c r="W573" s="258"/>
      <c r="X573" s="258"/>
      <c r="Y573" s="258"/>
      <c r="Z573" s="258"/>
      <c r="AA573" s="258"/>
      <c r="AB573" s="176"/>
      <c r="AC573" s="273"/>
      <c r="AD573" s="176"/>
      <c r="AE573" s="258"/>
      <c r="AF573" s="176"/>
      <c r="AG573" s="176"/>
      <c r="AH573" s="176"/>
      <c r="AI573" s="176"/>
      <c r="AJ573" s="176"/>
      <c r="AK573" s="176"/>
      <c r="AL573" s="176"/>
      <c r="AM573" s="176"/>
      <c r="AN573" s="225"/>
      <c r="AO573" s="273"/>
      <c r="AP573" s="273"/>
      <c r="AQ573" s="273"/>
      <c r="AR573" s="176"/>
    </row>
    <row r="574">
      <c r="A574" s="176"/>
      <c r="B574" s="172" t="str">
        <f t="shared" si="6"/>
        <v/>
      </c>
      <c r="C574" s="176"/>
      <c r="D574" s="176"/>
      <c r="E574" s="176"/>
      <c r="F574" s="273"/>
      <c r="G574" s="176"/>
      <c r="H574" s="276"/>
      <c r="I574" s="276"/>
      <c r="J574" s="176"/>
      <c r="K574" s="176"/>
      <c r="L574" s="176"/>
      <c r="M574" s="176"/>
      <c r="N574" s="176"/>
      <c r="O574" s="176"/>
      <c r="P574" s="273"/>
      <c r="Q574" s="176"/>
      <c r="R574" s="176"/>
      <c r="S574" s="273"/>
      <c r="T574" s="273"/>
      <c r="U574" s="258"/>
      <c r="V574" s="258"/>
      <c r="W574" s="258"/>
      <c r="X574" s="258"/>
      <c r="Y574" s="258"/>
      <c r="Z574" s="258"/>
      <c r="AA574" s="258"/>
      <c r="AB574" s="176"/>
      <c r="AC574" s="273"/>
      <c r="AD574" s="176"/>
      <c r="AE574" s="258"/>
      <c r="AF574" s="176"/>
      <c r="AG574" s="176"/>
      <c r="AH574" s="176"/>
      <c r="AI574" s="176"/>
      <c r="AJ574" s="176"/>
      <c r="AK574" s="176"/>
      <c r="AL574" s="176"/>
      <c r="AM574" s="176"/>
      <c r="AN574" s="225"/>
      <c r="AO574" s="273"/>
      <c r="AP574" s="273"/>
      <c r="AQ574" s="273"/>
      <c r="AR574" s="176"/>
    </row>
    <row r="575">
      <c r="A575" s="176"/>
      <c r="B575" s="172" t="str">
        <f t="shared" si="6"/>
        <v/>
      </c>
      <c r="C575" s="176"/>
      <c r="D575" s="176"/>
      <c r="E575" s="176"/>
      <c r="F575" s="273"/>
      <c r="G575" s="176"/>
      <c r="H575" s="276"/>
      <c r="I575" s="276"/>
      <c r="J575" s="176"/>
      <c r="K575" s="176"/>
      <c r="L575" s="176"/>
      <c r="M575" s="176"/>
      <c r="N575" s="176"/>
      <c r="O575" s="176"/>
      <c r="P575" s="273"/>
      <c r="Q575" s="176"/>
      <c r="R575" s="176"/>
      <c r="S575" s="273"/>
      <c r="T575" s="273"/>
      <c r="U575" s="258"/>
      <c r="V575" s="258"/>
      <c r="W575" s="258"/>
      <c r="X575" s="258"/>
      <c r="Y575" s="258"/>
      <c r="Z575" s="258"/>
      <c r="AA575" s="258"/>
      <c r="AB575" s="176"/>
      <c r="AC575" s="273"/>
      <c r="AD575" s="176"/>
      <c r="AE575" s="258"/>
      <c r="AF575" s="176"/>
      <c r="AG575" s="176"/>
      <c r="AH575" s="176"/>
      <c r="AI575" s="176"/>
      <c r="AJ575" s="176"/>
      <c r="AK575" s="176"/>
      <c r="AL575" s="176"/>
      <c r="AM575" s="176"/>
      <c r="AN575" s="225"/>
      <c r="AO575" s="273"/>
      <c r="AP575" s="273"/>
      <c r="AQ575" s="273"/>
      <c r="AR575" s="176"/>
    </row>
    <row r="576">
      <c r="A576" s="176"/>
      <c r="B576" s="172" t="str">
        <f t="shared" si="6"/>
        <v/>
      </c>
      <c r="C576" s="176"/>
      <c r="D576" s="176"/>
      <c r="E576" s="176"/>
      <c r="F576" s="273"/>
      <c r="G576" s="176"/>
      <c r="H576" s="276"/>
      <c r="I576" s="276"/>
      <c r="J576" s="176"/>
      <c r="K576" s="176"/>
      <c r="L576" s="176"/>
      <c r="M576" s="176"/>
      <c r="N576" s="176"/>
      <c r="O576" s="176"/>
      <c r="P576" s="273"/>
      <c r="Q576" s="176"/>
      <c r="R576" s="176"/>
      <c r="S576" s="273"/>
      <c r="T576" s="273"/>
      <c r="U576" s="258"/>
      <c r="V576" s="258"/>
      <c r="W576" s="258"/>
      <c r="X576" s="258"/>
      <c r="Y576" s="258"/>
      <c r="Z576" s="258"/>
      <c r="AA576" s="258"/>
      <c r="AB576" s="176"/>
      <c r="AC576" s="273"/>
      <c r="AD576" s="176"/>
      <c r="AE576" s="258"/>
      <c r="AF576" s="176"/>
      <c r="AG576" s="176"/>
      <c r="AH576" s="176"/>
      <c r="AI576" s="176"/>
      <c r="AJ576" s="176"/>
      <c r="AK576" s="176"/>
      <c r="AL576" s="176"/>
      <c r="AM576" s="176"/>
      <c r="AN576" s="225"/>
      <c r="AO576" s="273"/>
      <c r="AP576" s="273"/>
      <c r="AQ576" s="273"/>
      <c r="AR576" s="176"/>
    </row>
    <row r="577">
      <c r="A577" s="176"/>
      <c r="B577" s="172" t="str">
        <f t="shared" si="6"/>
        <v/>
      </c>
      <c r="C577" s="176"/>
      <c r="D577" s="176"/>
      <c r="E577" s="176"/>
      <c r="F577" s="273"/>
      <c r="G577" s="176"/>
      <c r="H577" s="276"/>
      <c r="I577" s="276"/>
      <c r="J577" s="176"/>
      <c r="K577" s="176"/>
      <c r="L577" s="176"/>
      <c r="M577" s="176"/>
      <c r="N577" s="176"/>
      <c r="O577" s="176"/>
      <c r="P577" s="273"/>
      <c r="Q577" s="176"/>
      <c r="R577" s="176"/>
      <c r="S577" s="273"/>
      <c r="T577" s="273"/>
      <c r="U577" s="258"/>
      <c r="V577" s="258"/>
      <c r="W577" s="258"/>
      <c r="X577" s="258"/>
      <c r="Y577" s="258"/>
      <c r="Z577" s="258"/>
      <c r="AA577" s="258"/>
      <c r="AB577" s="176"/>
      <c r="AC577" s="273"/>
      <c r="AD577" s="176"/>
      <c r="AE577" s="258"/>
      <c r="AF577" s="176"/>
      <c r="AG577" s="176"/>
      <c r="AH577" s="176"/>
      <c r="AI577" s="176"/>
      <c r="AJ577" s="176"/>
      <c r="AK577" s="176"/>
      <c r="AL577" s="176"/>
      <c r="AM577" s="176"/>
      <c r="AN577" s="225"/>
      <c r="AO577" s="273"/>
      <c r="AP577" s="273"/>
      <c r="AQ577" s="273"/>
      <c r="AR577" s="176"/>
    </row>
    <row r="578">
      <c r="A578" s="176"/>
      <c r="B578" s="172" t="str">
        <f t="shared" si="6"/>
        <v/>
      </c>
      <c r="C578" s="176"/>
      <c r="D578" s="176"/>
      <c r="E578" s="176"/>
      <c r="F578" s="273"/>
      <c r="G578" s="176"/>
      <c r="H578" s="276"/>
      <c r="I578" s="276"/>
      <c r="J578" s="176"/>
      <c r="K578" s="176"/>
      <c r="L578" s="176"/>
      <c r="M578" s="176"/>
      <c r="N578" s="176"/>
      <c r="O578" s="176"/>
      <c r="P578" s="273"/>
      <c r="Q578" s="176"/>
      <c r="R578" s="176"/>
      <c r="S578" s="273"/>
      <c r="T578" s="273"/>
      <c r="U578" s="258"/>
      <c r="V578" s="258"/>
      <c r="W578" s="258"/>
      <c r="X578" s="258"/>
      <c r="Y578" s="258"/>
      <c r="Z578" s="258"/>
      <c r="AA578" s="258"/>
      <c r="AB578" s="176"/>
      <c r="AC578" s="273"/>
      <c r="AD578" s="176"/>
      <c r="AE578" s="258"/>
      <c r="AF578" s="176"/>
      <c r="AG578" s="176"/>
      <c r="AH578" s="176"/>
      <c r="AI578" s="176"/>
      <c r="AJ578" s="176"/>
      <c r="AK578" s="176"/>
      <c r="AL578" s="176"/>
      <c r="AM578" s="176"/>
      <c r="AN578" s="225"/>
      <c r="AO578" s="273"/>
      <c r="AP578" s="273"/>
      <c r="AQ578" s="273"/>
      <c r="AR578" s="176"/>
    </row>
    <row r="579">
      <c r="A579" s="176"/>
      <c r="B579" s="172" t="str">
        <f t="shared" si="6"/>
        <v/>
      </c>
      <c r="C579" s="176"/>
      <c r="D579" s="176"/>
      <c r="E579" s="176"/>
      <c r="F579" s="273"/>
      <c r="G579" s="176"/>
      <c r="H579" s="276"/>
      <c r="I579" s="276"/>
      <c r="J579" s="176"/>
      <c r="K579" s="176"/>
      <c r="L579" s="176"/>
      <c r="M579" s="176"/>
      <c r="N579" s="176"/>
      <c r="O579" s="176"/>
      <c r="P579" s="273"/>
      <c r="Q579" s="176"/>
      <c r="R579" s="176"/>
      <c r="S579" s="273"/>
      <c r="T579" s="273"/>
      <c r="U579" s="258"/>
      <c r="V579" s="258"/>
      <c r="W579" s="258"/>
      <c r="X579" s="258"/>
      <c r="Y579" s="258"/>
      <c r="Z579" s="258"/>
      <c r="AA579" s="258"/>
      <c r="AB579" s="176"/>
      <c r="AC579" s="273"/>
      <c r="AD579" s="176"/>
      <c r="AE579" s="258"/>
      <c r="AF579" s="176"/>
      <c r="AG579" s="176"/>
      <c r="AH579" s="176"/>
      <c r="AI579" s="176"/>
      <c r="AJ579" s="176"/>
      <c r="AK579" s="176"/>
      <c r="AL579" s="176"/>
      <c r="AM579" s="176"/>
      <c r="AN579" s="225"/>
      <c r="AO579" s="273"/>
      <c r="AP579" s="273"/>
      <c r="AQ579" s="273"/>
      <c r="AR579" s="176"/>
    </row>
    <row r="580">
      <c r="A580" s="176"/>
      <c r="B580" s="172" t="str">
        <f t="shared" si="6"/>
        <v/>
      </c>
      <c r="C580" s="176"/>
      <c r="D580" s="176"/>
      <c r="E580" s="176"/>
      <c r="F580" s="273"/>
      <c r="G580" s="176"/>
      <c r="H580" s="276"/>
      <c r="I580" s="276"/>
      <c r="J580" s="176"/>
      <c r="K580" s="176"/>
      <c r="L580" s="176"/>
      <c r="M580" s="176"/>
      <c r="N580" s="176"/>
      <c r="O580" s="176"/>
      <c r="P580" s="273"/>
      <c r="Q580" s="176"/>
      <c r="R580" s="176"/>
      <c r="S580" s="273"/>
      <c r="T580" s="273"/>
      <c r="U580" s="258"/>
      <c r="V580" s="258"/>
      <c r="W580" s="258"/>
      <c r="X580" s="258"/>
      <c r="Y580" s="258"/>
      <c r="Z580" s="258"/>
      <c r="AA580" s="258"/>
      <c r="AB580" s="176"/>
      <c r="AC580" s="273"/>
      <c r="AD580" s="176"/>
      <c r="AE580" s="258"/>
      <c r="AF580" s="176"/>
      <c r="AG580" s="176"/>
      <c r="AH580" s="176"/>
      <c r="AI580" s="176"/>
      <c r="AJ580" s="176"/>
      <c r="AK580" s="176"/>
      <c r="AL580" s="176"/>
      <c r="AM580" s="176"/>
      <c r="AN580" s="225"/>
      <c r="AO580" s="273"/>
      <c r="AP580" s="273"/>
      <c r="AQ580" s="273"/>
      <c r="AR580" s="176"/>
    </row>
    <row r="581">
      <c r="A581" s="176"/>
      <c r="B581" s="172" t="str">
        <f t="shared" si="6"/>
        <v/>
      </c>
      <c r="C581" s="176"/>
      <c r="D581" s="176"/>
      <c r="E581" s="176"/>
      <c r="F581" s="273"/>
      <c r="G581" s="176"/>
      <c r="H581" s="276"/>
      <c r="I581" s="276"/>
      <c r="J581" s="176"/>
      <c r="K581" s="176"/>
      <c r="L581" s="176"/>
      <c r="M581" s="176"/>
      <c r="N581" s="176"/>
      <c r="O581" s="176"/>
      <c r="P581" s="273"/>
      <c r="Q581" s="176"/>
      <c r="R581" s="176"/>
      <c r="S581" s="273"/>
      <c r="T581" s="273"/>
      <c r="U581" s="258"/>
      <c r="V581" s="258"/>
      <c r="W581" s="258"/>
      <c r="X581" s="258"/>
      <c r="Y581" s="258"/>
      <c r="Z581" s="258"/>
      <c r="AA581" s="258"/>
      <c r="AB581" s="176"/>
      <c r="AC581" s="273"/>
      <c r="AD581" s="176"/>
      <c r="AE581" s="258"/>
      <c r="AF581" s="176"/>
      <c r="AG581" s="176"/>
      <c r="AH581" s="176"/>
      <c r="AI581" s="176"/>
      <c r="AJ581" s="176"/>
      <c r="AK581" s="176"/>
      <c r="AL581" s="176"/>
      <c r="AM581" s="176"/>
      <c r="AN581" s="225"/>
      <c r="AO581" s="273"/>
      <c r="AP581" s="273"/>
      <c r="AQ581" s="273"/>
      <c r="AR581" s="176"/>
    </row>
    <row r="582">
      <c r="A582" s="176"/>
      <c r="B582" s="172" t="str">
        <f t="shared" si="6"/>
        <v/>
      </c>
      <c r="C582" s="176"/>
      <c r="D582" s="176"/>
      <c r="E582" s="176"/>
      <c r="F582" s="273"/>
      <c r="G582" s="176"/>
      <c r="H582" s="276"/>
      <c r="I582" s="276"/>
      <c r="J582" s="176"/>
      <c r="K582" s="176"/>
      <c r="L582" s="176"/>
      <c r="M582" s="176"/>
      <c r="N582" s="176"/>
      <c r="O582" s="176"/>
      <c r="P582" s="273"/>
      <c r="Q582" s="176"/>
      <c r="R582" s="176"/>
      <c r="S582" s="273"/>
      <c r="T582" s="273"/>
      <c r="U582" s="258"/>
      <c r="V582" s="258"/>
      <c r="W582" s="258"/>
      <c r="X582" s="258"/>
      <c r="Y582" s="258"/>
      <c r="Z582" s="258"/>
      <c r="AA582" s="258"/>
      <c r="AB582" s="176"/>
      <c r="AC582" s="273"/>
      <c r="AD582" s="176"/>
      <c r="AE582" s="258"/>
      <c r="AF582" s="176"/>
      <c r="AG582" s="176"/>
      <c r="AH582" s="176"/>
      <c r="AI582" s="176"/>
      <c r="AJ582" s="176"/>
      <c r="AK582" s="176"/>
      <c r="AL582" s="176"/>
      <c r="AM582" s="176"/>
      <c r="AN582" s="225"/>
      <c r="AO582" s="273"/>
      <c r="AP582" s="273"/>
      <c r="AQ582" s="273"/>
      <c r="AR582" s="176"/>
    </row>
    <row r="583">
      <c r="A583" s="176"/>
      <c r="B583" s="172" t="str">
        <f t="shared" si="6"/>
        <v/>
      </c>
      <c r="C583" s="176"/>
      <c r="D583" s="176"/>
      <c r="E583" s="176"/>
      <c r="F583" s="273"/>
      <c r="G583" s="176"/>
      <c r="H583" s="276"/>
      <c r="I583" s="276"/>
      <c r="J583" s="176"/>
      <c r="K583" s="176"/>
      <c r="L583" s="176"/>
      <c r="M583" s="176"/>
      <c r="N583" s="176"/>
      <c r="O583" s="176"/>
      <c r="P583" s="273"/>
      <c r="Q583" s="176"/>
      <c r="R583" s="176"/>
      <c r="S583" s="273"/>
      <c r="T583" s="273"/>
      <c r="U583" s="258"/>
      <c r="V583" s="258"/>
      <c r="W583" s="258"/>
      <c r="X583" s="258"/>
      <c r="Y583" s="258"/>
      <c r="Z583" s="258"/>
      <c r="AA583" s="258"/>
      <c r="AB583" s="176"/>
      <c r="AC583" s="273"/>
      <c r="AD583" s="176"/>
      <c r="AE583" s="258"/>
      <c r="AF583" s="176"/>
      <c r="AG583" s="176"/>
      <c r="AH583" s="176"/>
      <c r="AI583" s="176"/>
      <c r="AJ583" s="176"/>
      <c r="AK583" s="176"/>
      <c r="AL583" s="176"/>
      <c r="AM583" s="176"/>
      <c r="AN583" s="225"/>
      <c r="AO583" s="273"/>
      <c r="AP583" s="273"/>
      <c r="AQ583" s="273"/>
      <c r="AR583" s="176"/>
    </row>
    <row r="584">
      <c r="A584" s="176"/>
      <c r="B584" s="172" t="str">
        <f t="shared" si="6"/>
        <v/>
      </c>
      <c r="C584" s="176"/>
      <c r="D584" s="176"/>
      <c r="E584" s="176"/>
      <c r="F584" s="273"/>
      <c r="G584" s="176"/>
      <c r="H584" s="276"/>
      <c r="I584" s="276"/>
      <c r="J584" s="176"/>
      <c r="K584" s="176"/>
      <c r="L584" s="176"/>
      <c r="M584" s="176"/>
      <c r="N584" s="176"/>
      <c r="O584" s="176"/>
      <c r="P584" s="273"/>
      <c r="Q584" s="176"/>
      <c r="R584" s="176"/>
      <c r="S584" s="273"/>
      <c r="T584" s="273"/>
      <c r="U584" s="258"/>
      <c r="V584" s="258"/>
      <c r="W584" s="258"/>
      <c r="X584" s="258"/>
      <c r="Y584" s="258"/>
      <c r="Z584" s="258"/>
      <c r="AA584" s="258"/>
      <c r="AB584" s="176"/>
      <c r="AC584" s="273"/>
      <c r="AD584" s="176"/>
      <c r="AE584" s="258"/>
      <c r="AF584" s="176"/>
      <c r="AG584" s="176"/>
      <c r="AH584" s="176"/>
      <c r="AI584" s="176"/>
      <c r="AJ584" s="176"/>
      <c r="AK584" s="176"/>
      <c r="AL584" s="176"/>
      <c r="AM584" s="176"/>
      <c r="AN584" s="225"/>
      <c r="AO584" s="273"/>
      <c r="AP584" s="273"/>
      <c r="AQ584" s="273"/>
      <c r="AR584" s="176"/>
    </row>
    <row r="585">
      <c r="A585" s="176"/>
      <c r="B585" s="172" t="str">
        <f t="shared" si="6"/>
        <v/>
      </c>
      <c r="C585" s="176"/>
      <c r="D585" s="176"/>
      <c r="E585" s="176"/>
      <c r="F585" s="273"/>
      <c r="G585" s="176"/>
      <c r="H585" s="276"/>
      <c r="I585" s="276"/>
      <c r="J585" s="176"/>
      <c r="K585" s="176"/>
      <c r="L585" s="176"/>
      <c r="M585" s="176"/>
      <c r="N585" s="176"/>
      <c r="O585" s="176"/>
      <c r="P585" s="273"/>
      <c r="Q585" s="176"/>
      <c r="R585" s="176"/>
      <c r="S585" s="273"/>
      <c r="T585" s="273"/>
      <c r="U585" s="258"/>
      <c r="V585" s="258"/>
      <c r="W585" s="258"/>
      <c r="X585" s="258"/>
      <c r="Y585" s="258"/>
      <c r="Z585" s="258"/>
      <c r="AA585" s="258"/>
      <c r="AB585" s="176"/>
      <c r="AC585" s="273"/>
      <c r="AD585" s="176"/>
      <c r="AE585" s="258"/>
      <c r="AF585" s="176"/>
      <c r="AG585" s="176"/>
      <c r="AH585" s="176"/>
      <c r="AI585" s="176"/>
      <c r="AJ585" s="176"/>
      <c r="AK585" s="176"/>
      <c r="AL585" s="176"/>
      <c r="AM585" s="176"/>
      <c r="AN585" s="225"/>
      <c r="AO585" s="273"/>
      <c r="AP585" s="273"/>
      <c r="AQ585" s="273"/>
      <c r="AR585" s="176"/>
    </row>
    <row r="586">
      <c r="A586" s="176"/>
      <c r="B586" s="172" t="str">
        <f t="shared" si="6"/>
        <v/>
      </c>
      <c r="C586" s="176"/>
      <c r="D586" s="176"/>
      <c r="E586" s="176"/>
      <c r="F586" s="273"/>
      <c r="G586" s="176"/>
      <c r="H586" s="276"/>
      <c r="I586" s="276"/>
      <c r="J586" s="176"/>
      <c r="K586" s="176"/>
      <c r="L586" s="176"/>
      <c r="M586" s="176"/>
      <c r="N586" s="176"/>
      <c r="O586" s="176"/>
      <c r="P586" s="273"/>
      <c r="Q586" s="176"/>
      <c r="R586" s="176"/>
      <c r="S586" s="273"/>
      <c r="T586" s="273"/>
      <c r="U586" s="258"/>
      <c r="V586" s="258"/>
      <c r="W586" s="258"/>
      <c r="X586" s="258"/>
      <c r="Y586" s="258"/>
      <c r="Z586" s="258"/>
      <c r="AA586" s="258"/>
      <c r="AB586" s="176"/>
      <c r="AC586" s="273"/>
      <c r="AD586" s="176"/>
      <c r="AE586" s="258"/>
      <c r="AF586" s="176"/>
      <c r="AG586" s="176"/>
      <c r="AH586" s="176"/>
      <c r="AI586" s="176"/>
      <c r="AJ586" s="176"/>
      <c r="AK586" s="176"/>
      <c r="AL586" s="176"/>
      <c r="AM586" s="176"/>
      <c r="AN586" s="225"/>
      <c r="AO586" s="273"/>
      <c r="AP586" s="273"/>
      <c r="AQ586" s="273"/>
      <c r="AR586" s="176"/>
    </row>
    <row r="587">
      <c r="A587" s="176"/>
      <c r="B587" s="172" t="str">
        <f t="shared" si="6"/>
        <v/>
      </c>
      <c r="C587" s="176"/>
      <c r="D587" s="176"/>
      <c r="E587" s="176"/>
      <c r="F587" s="273"/>
      <c r="G587" s="176"/>
      <c r="H587" s="276"/>
      <c r="I587" s="276"/>
      <c r="J587" s="176"/>
      <c r="K587" s="176"/>
      <c r="L587" s="176"/>
      <c r="M587" s="176"/>
      <c r="N587" s="176"/>
      <c r="O587" s="176"/>
      <c r="P587" s="273"/>
      <c r="Q587" s="176"/>
      <c r="R587" s="176"/>
      <c r="S587" s="273"/>
      <c r="T587" s="273"/>
      <c r="U587" s="258"/>
      <c r="V587" s="258"/>
      <c r="W587" s="258"/>
      <c r="X587" s="258"/>
      <c r="Y587" s="258"/>
      <c r="Z587" s="258"/>
      <c r="AA587" s="258"/>
      <c r="AB587" s="176"/>
      <c r="AC587" s="273"/>
      <c r="AD587" s="176"/>
      <c r="AE587" s="258"/>
      <c r="AF587" s="176"/>
      <c r="AG587" s="176"/>
      <c r="AH587" s="176"/>
      <c r="AI587" s="176"/>
      <c r="AJ587" s="176"/>
      <c r="AK587" s="176"/>
      <c r="AL587" s="176"/>
      <c r="AM587" s="176"/>
      <c r="AN587" s="225"/>
      <c r="AO587" s="273"/>
      <c r="AP587" s="273"/>
      <c r="AQ587" s="273"/>
      <c r="AR587" s="176"/>
    </row>
    <row r="588">
      <c r="A588" s="176"/>
      <c r="B588" s="172" t="str">
        <f t="shared" si="6"/>
        <v/>
      </c>
      <c r="C588" s="176"/>
      <c r="D588" s="176"/>
      <c r="E588" s="176"/>
      <c r="F588" s="273"/>
      <c r="G588" s="176"/>
      <c r="H588" s="276"/>
      <c r="I588" s="276"/>
      <c r="J588" s="176"/>
      <c r="K588" s="176"/>
      <c r="L588" s="176"/>
      <c r="M588" s="176"/>
      <c r="N588" s="176"/>
      <c r="O588" s="176"/>
      <c r="P588" s="273"/>
      <c r="Q588" s="176"/>
      <c r="R588" s="176"/>
      <c r="S588" s="273"/>
      <c r="T588" s="273"/>
      <c r="U588" s="258"/>
      <c r="V588" s="258"/>
      <c r="W588" s="258"/>
      <c r="X588" s="258"/>
      <c r="Y588" s="258"/>
      <c r="Z588" s="258"/>
      <c r="AA588" s="258"/>
      <c r="AB588" s="176"/>
      <c r="AC588" s="273"/>
      <c r="AD588" s="176"/>
      <c r="AE588" s="258"/>
      <c r="AF588" s="176"/>
      <c r="AG588" s="176"/>
      <c r="AH588" s="176"/>
      <c r="AI588" s="176"/>
      <c r="AJ588" s="176"/>
      <c r="AK588" s="176"/>
      <c r="AL588" s="176"/>
      <c r="AM588" s="176"/>
      <c r="AN588" s="225"/>
      <c r="AO588" s="273"/>
      <c r="AP588" s="273"/>
      <c r="AQ588" s="273"/>
      <c r="AR588" s="176"/>
    </row>
    <row r="589">
      <c r="A589" s="176"/>
      <c r="B589" s="172" t="str">
        <f t="shared" si="6"/>
        <v/>
      </c>
      <c r="C589" s="176"/>
      <c r="D589" s="176"/>
      <c r="E589" s="176"/>
      <c r="F589" s="273"/>
      <c r="G589" s="176"/>
      <c r="H589" s="276"/>
      <c r="I589" s="276"/>
      <c r="J589" s="176"/>
      <c r="K589" s="176"/>
      <c r="L589" s="176"/>
      <c r="M589" s="176"/>
      <c r="N589" s="176"/>
      <c r="O589" s="176"/>
      <c r="P589" s="273"/>
      <c r="Q589" s="176"/>
      <c r="R589" s="176"/>
      <c r="S589" s="273"/>
      <c r="T589" s="273"/>
      <c r="U589" s="258"/>
      <c r="V589" s="258"/>
      <c r="W589" s="258"/>
      <c r="X589" s="258"/>
      <c r="Y589" s="258"/>
      <c r="Z589" s="258"/>
      <c r="AA589" s="258"/>
      <c r="AB589" s="176"/>
      <c r="AC589" s="273"/>
      <c r="AD589" s="176"/>
      <c r="AE589" s="258"/>
      <c r="AF589" s="176"/>
      <c r="AG589" s="176"/>
      <c r="AH589" s="176"/>
      <c r="AI589" s="176"/>
      <c r="AJ589" s="176"/>
      <c r="AK589" s="176"/>
      <c r="AL589" s="176"/>
      <c r="AM589" s="176"/>
      <c r="AN589" s="225"/>
      <c r="AO589" s="273"/>
      <c r="AP589" s="273"/>
      <c r="AQ589" s="273"/>
      <c r="AR589" s="176"/>
    </row>
    <row r="590">
      <c r="A590" s="176"/>
      <c r="B590" s="172" t="str">
        <f t="shared" si="6"/>
        <v/>
      </c>
      <c r="C590" s="176"/>
      <c r="D590" s="176"/>
      <c r="E590" s="176"/>
      <c r="F590" s="273"/>
      <c r="G590" s="176"/>
      <c r="H590" s="276"/>
      <c r="I590" s="276"/>
      <c r="J590" s="176"/>
      <c r="K590" s="176"/>
      <c r="L590" s="176"/>
      <c r="M590" s="176"/>
      <c r="N590" s="176"/>
      <c r="O590" s="176"/>
      <c r="P590" s="273"/>
      <c r="Q590" s="176"/>
      <c r="R590" s="176"/>
      <c r="S590" s="273"/>
      <c r="T590" s="273"/>
      <c r="U590" s="258"/>
      <c r="V590" s="258"/>
      <c r="W590" s="258"/>
      <c r="X590" s="258"/>
      <c r="Y590" s="258"/>
      <c r="Z590" s="258"/>
      <c r="AA590" s="258"/>
      <c r="AB590" s="176"/>
      <c r="AC590" s="273"/>
      <c r="AD590" s="176"/>
      <c r="AE590" s="258"/>
      <c r="AF590" s="176"/>
      <c r="AG590" s="176"/>
      <c r="AH590" s="176"/>
      <c r="AI590" s="176"/>
      <c r="AJ590" s="176"/>
      <c r="AK590" s="176"/>
      <c r="AL590" s="176"/>
      <c r="AM590" s="176"/>
      <c r="AN590" s="225"/>
      <c r="AO590" s="273"/>
      <c r="AP590" s="273"/>
      <c r="AQ590" s="273"/>
      <c r="AR590" s="176"/>
    </row>
    <row r="591">
      <c r="A591" s="176"/>
      <c r="B591" s="172" t="str">
        <f t="shared" si="6"/>
        <v/>
      </c>
      <c r="C591" s="176"/>
      <c r="D591" s="176"/>
      <c r="E591" s="176"/>
      <c r="F591" s="273"/>
      <c r="G591" s="176"/>
      <c r="H591" s="276"/>
      <c r="I591" s="276"/>
      <c r="J591" s="176"/>
      <c r="K591" s="176"/>
      <c r="L591" s="176"/>
      <c r="M591" s="176"/>
      <c r="N591" s="176"/>
      <c r="O591" s="176"/>
      <c r="P591" s="273"/>
      <c r="Q591" s="176"/>
      <c r="R591" s="176"/>
      <c r="S591" s="273"/>
      <c r="T591" s="273"/>
      <c r="U591" s="258"/>
      <c r="V591" s="258"/>
      <c r="W591" s="258"/>
      <c r="X591" s="258"/>
      <c r="Y591" s="258"/>
      <c r="Z591" s="258"/>
      <c r="AA591" s="258"/>
      <c r="AB591" s="176"/>
      <c r="AC591" s="273"/>
      <c r="AD591" s="176"/>
      <c r="AE591" s="258"/>
      <c r="AF591" s="176"/>
      <c r="AG591" s="176"/>
      <c r="AH591" s="176"/>
      <c r="AI591" s="176"/>
      <c r="AJ591" s="176"/>
      <c r="AK591" s="176"/>
      <c r="AL591" s="176"/>
      <c r="AM591" s="176"/>
      <c r="AN591" s="225"/>
      <c r="AO591" s="273"/>
      <c r="AP591" s="273"/>
      <c r="AQ591" s="273"/>
      <c r="AR591" s="176"/>
    </row>
    <row r="592">
      <c r="A592" s="176"/>
      <c r="B592" s="172" t="str">
        <f t="shared" si="6"/>
        <v/>
      </c>
      <c r="C592" s="176"/>
      <c r="D592" s="176"/>
      <c r="E592" s="176"/>
      <c r="F592" s="273"/>
      <c r="G592" s="176"/>
      <c r="H592" s="276"/>
      <c r="I592" s="276"/>
      <c r="J592" s="176"/>
      <c r="K592" s="176"/>
      <c r="L592" s="176"/>
      <c r="M592" s="176"/>
      <c r="N592" s="176"/>
      <c r="O592" s="176"/>
      <c r="P592" s="273"/>
      <c r="Q592" s="176"/>
      <c r="R592" s="176"/>
      <c r="S592" s="273"/>
      <c r="T592" s="273"/>
      <c r="U592" s="258"/>
      <c r="V592" s="258"/>
      <c r="W592" s="258"/>
      <c r="X592" s="258"/>
      <c r="Y592" s="258"/>
      <c r="Z592" s="258"/>
      <c r="AA592" s="258"/>
      <c r="AB592" s="176"/>
      <c r="AC592" s="273"/>
      <c r="AD592" s="176"/>
      <c r="AE592" s="258"/>
      <c r="AF592" s="176"/>
      <c r="AG592" s="176"/>
      <c r="AH592" s="176"/>
      <c r="AI592" s="176"/>
      <c r="AJ592" s="176"/>
      <c r="AK592" s="176"/>
      <c r="AL592" s="176"/>
      <c r="AM592" s="176"/>
      <c r="AN592" s="225"/>
      <c r="AO592" s="273"/>
      <c r="AP592" s="273"/>
      <c r="AQ592" s="273"/>
      <c r="AR592" s="176"/>
    </row>
    <row r="593">
      <c r="A593" s="176"/>
      <c r="B593" s="172" t="str">
        <f t="shared" si="6"/>
        <v/>
      </c>
      <c r="C593" s="176"/>
      <c r="D593" s="176"/>
      <c r="E593" s="176"/>
      <c r="F593" s="273"/>
      <c r="G593" s="176"/>
      <c r="H593" s="276"/>
      <c r="I593" s="276"/>
      <c r="J593" s="176"/>
      <c r="K593" s="176"/>
      <c r="L593" s="176"/>
      <c r="M593" s="176"/>
      <c r="N593" s="176"/>
      <c r="O593" s="176"/>
      <c r="P593" s="273"/>
      <c r="Q593" s="176"/>
      <c r="R593" s="176"/>
      <c r="S593" s="273"/>
      <c r="T593" s="273"/>
      <c r="U593" s="258"/>
      <c r="V593" s="258"/>
      <c r="W593" s="258"/>
      <c r="X593" s="258"/>
      <c r="Y593" s="258"/>
      <c r="Z593" s="258"/>
      <c r="AA593" s="258"/>
      <c r="AB593" s="176"/>
      <c r="AC593" s="273"/>
      <c r="AD593" s="176"/>
      <c r="AE593" s="258"/>
      <c r="AF593" s="176"/>
      <c r="AG593" s="176"/>
      <c r="AH593" s="176"/>
      <c r="AI593" s="176"/>
      <c r="AJ593" s="176"/>
      <c r="AK593" s="176"/>
      <c r="AL593" s="176"/>
      <c r="AM593" s="176"/>
      <c r="AN593" s="225"/>
      <c r="AO593" s="273"/>
      <c r="AP593" s="273"/>
      <c r="AQ593" s="273"/>
      <c r="AR593" s="176"/>
    </row>
    <row r="594">
      <c r="A594" s="176"/>
      <c r="B594" s="172" t="str">
        <f t="shared" si="6"/>
        <v/>
      </c>
      <c r="C594" s="176"/>
      <c r="D594" s="176"/>
      <c r="E594" s="176"/>
      <c r="F594" s="273"/>
      <c r="G594" s="176"/>
      <c r="H594" s="276"/>
      <c r="I594" s="276"/>
      <c r="J594" s="176"/>
      <c r="K594" s="176"/>
      <c r="L594" s="176"/>
      <c r="M594" s="176"/>
      <c r="N594" s="176"/>
      <c r="O594" s="176"/>
      <c r="P594" s="273"/>
      <c r="Q594" s="176"/>
      <c r="R594" s="176"/>
      <c r="S594" s="273"/>
      <c r="T594" s="273"/>
      <c r="U594" s="258"/>
      <c r="V594" s="258"/>
      <c r="W594" s="258"/>
      <c r="X594" s="258"/>
      <c r="Y594" s="258"/>
      <c r="Z594" s="258"/>
      <c r="AA594" s="258"/>
      <c r="AB594" s="176"/>
      <c r="AC594" s="273"/>
      <c r="AD594" s="176"/>
      <c r="AE594" s="258"/>
      <c r="AF594" s="176"/>
      <c r="AG594" s="176"/>
      <c r="AH594" s="176"/>
      <c r="AI594" s="176"/>
      <c r="AJ594" s="176"/>
      <c r="AK594" s="176"/>
      <c r="AL594" s="176"/>
      <c r="AM594" s="176"/>
      <c r="AN594" s="225"/>
      <c r="AO594" s="273"/>
      <c r="AP594" s="273"/>
      <c r="AQ594" s="273"/>
      <c r="AR594" s="176"/>
    </row>
    <row r="595">
      <c r="A595" s="176"/>
      <c r="B595" s="172" t="str">
        <f t="shared" si="6"/>
        <v/>
      </c>
      <c r="C595" s="176"/>
      <c r="D595" s="176"/>
      <c r="E595" s="176"/>
      <c r="F595" s="273"/>
      <c r="G595" s="176"/>
      <c r="H595" s="276"/>
      <c r="I595" s="276"/>
      <c r="J595" s="176"/>
      <c r="K595" s="176"/>
      <c r="L595" s="176"/>
      <c r="M595" s="176"/>
      <c r="N595" s="176"/>
      <c r="O595" s="176"/>
      <c r="P595" s="273"/>
      <c r="Q595" s="176"/>
      <c r="R595" s="176"/>
      <c r="S595" s="273"/>
      <c r="T595" s="273"/>
      <c r="U595" s="258"/>
      <c r="V595" s="258"/>
      <c r="W595" s="258"/>
      <c r="X595" s="258"/>
      <c r="Y595" s="258"/>
      <c r="Z595" s="258"/>
      <c r="AA595" s="258"/>
      <c r="AB595" s="176"/>
      <c r="AC595" s="273"/>
      <c r="AD595" s="176"/>
      <c r="AE595" s="258"/>
      <c r="AF595" s="176"/>
      <c r="AG595" s="176"/>
      <c r="AH595" s="176"/>
      <c r="AI595" s="176"/>
      <c r="AJ595" s="176"/>
      <c r="AK595" s="176"/>
      <c r="AL595" s="176"/>
      <c r="AM595" s="176"/>
      <c r="AN595" s="225"/>
      <c r="AO595" s="273"/>
      <c r="AP595" s="273"/>
      <c r="AQ595" s="273"/>
      <c r="AR595" s="176"/>
    </row>
    <row r="596">
      <c r="A596" s="176"/>
      <c r="B596" s="172" t="str">
        <f t="shared" si="6"/>
        <v/>
      </c>
      <c r="C596" s="176"/>
      <c r="D596" s="176"/>
      <c r="E596" s="176"/>
      <c r="F596" s="273"/>
      <c r="G596" s="176"/>
      <c r="H596" s="276"/>
      <c r="I596" s="276"/>
      <c r="J596" s="176"/>
      <c r="K596" s="176"/>
      <c r="L596" s="176"/>
      <c r="M596" s="176"/>
      <c r="N596" s="176"/>
      <c r="O596" s="176"/>
      <c r="P596" s="273"/>
      <c r="Q596" s="176"/>
      <c r="R596" s="176"/>
      <c r="S596" s="273"/>
      <c r="T596" s="273"/>
      <c r="U596" s="258"/>
      <c r="V596" s="258"/>
      <c r="W596" s="258"/>
      <c r="X596" s="258"/>
      <c r="Y596" s="258"/>
      <c r="Z596" s="258"/>
      <c r="AA596" s="258"/>
      <c r="AB596" s="176"/>
      <c r="AC596" s="273"/>
      <c r="AD596" s="176"/>
      <c r="AE596" s="258"/>
      <c r="AF596" s="176"/>
      <c r="AG596" s="176"/>
      <c r="AH596" s="176"/>
      <c r="AI596" s="176"/>
      <c r="AJ596" s="176"/>
      <c r="AK596" s="176"/>
      <c r="AL596" s="176"/>
      <c r="AM596" s="176"/>
      <c r="AN596" s="225"/>
      <c r="AO596" s="273"/>
      <c r="AP596" s="273"/>
      <c r="AQ596" s="273"/>
      <c r="AR596" s="176"/>
    </row>
    <row r="597">
      <c r="A597" s="176"/>
      <c r="B597" s="172" t="str">
        <f t="shared" si="6"/>
        <v/>
      </c>
      <c r="C597" s="176"/>
      <c r="D597" s="176"/>
      <c r="E597" s="176"/>
      <c r="F597" s="273"/>
      <c r="G597" s="176"/>
      <c r="H597" s="276"/>
      <c r="I597" s="276"/>
      <c r="J597" s="176"/>
      <c r="K597" s="176"/>
      <c r="L597" s="176"/>
      <c r="M597" s="176"/>
      <c r="N597" s="176"/>
      <c r="O597" s="176"/>
      <c r="P597" s="273"/>
      <c r="Q597" s="176"/>
      <c r="R597" s="176"/>
      <c r="S597" s="273"/>
      <c r="T597" s="273"/>
      <c r="U597" s="258"/>
      <c r="V597" s="258"/>
      <c r="W597" s="258"/>
      <c r="X597" s="258"/>
      <c r="Y597" s="258"/>
      <c r="Z597" s="258"/>
      <c r="AA597" s="258"/>
      <c r="AB597" s="176"/>
      <c r="AC597" s="273"/>
      <c r="AD597" s="176"/>
      <c r="AE597" s="258"/>
      <c r="AF597" s="176"/>
      <c r="AG597" s="176"/>
      <c r="AH597" s="176"/>
      <c r="AI597" s="176"/>
      <c r="AJ597" s="176"/>
      <c r="AK597" s="176"/>
      <c r="AL597" s="176"/>
      <c r="AM597" s="176"/>
      <c r="AN597" s="225"/>
      <c r="AO597" s="273"/>
      <c r="AP597" s="273"/>
      <c r="AQ597" s="273"/>
      <c r="AR597" s="176"/>
    </row>
    <row r="598">
      <c r="A598" s="176"/>
      <c r="B598" s="172" t="str">
        <f t="shared" si="6"/>
        <v/>
      </c>
      <c r="C598" s="176"/>
      <c r="D598" s="176"/>
      <c r="E598" s="176"/>
      <c r="F598" s="273"/>
      <c r="G598" s="176"/>
      <c r="H598" s="276"/>
      <c r="I598" s="276"/>
      <c r="J598" s="176"/>
      <c r="K598" s="176"/>
      <c r="L598" s="176"/>
      <c r="M598" s="176"/>
      <c r="N598" s="176"/>
      <c r="O598" s="176"/>
      <c r="P598" s="273"/>
      <c r="Q598" s="176"/>
      <c r="R598" s="176"/>
      <c r="S598" s="273"/>
      <c r="T598" s="273"/>
      <c r="U598" s="258"/>
      <c r="V598" s="258"/>
      <c r="W598" s="258"/>
      <c r="X598" s="258"/>
      <c r="Y598" s="258"/>
      <c r="Z598" s="258"/>
      <c r="AA598" s="258"/>
      <c r="AB598" s="176"/>
      <c r="AC598" s="273"/>
      <c r="AD598" s="176"/>
      <c r="AE598" s="258"/>
      <c r="AF598" s="176"/>
      <c r="AG598" s="176"/>
      <c r="AH598" s="176"/>
      <c r="AI598" s="176"/>
      <c r="AJ598" s="176"/>
      <c r="AK598" s="176"/>
      <c r="AL598" s="176"/>
      <c r="AM598" s="176"/>
      <c r="AN598" s="225"/>
      <c r="AO598" s="273"/>
      <c r="AP598" s="273"/>
      <c r="AQ598" s="273"/>
      <c r="AR598" s="176"/>
    </row>
    <row r="599">
      <c r="A599" s="176"/>
      <c r="B599" s="172" t="str">
        <f t="shared" si="6"/>
        <v/>
      </c>
      <c r="C599" s="176"/>
      <c r="D599" s="176"/>
      <c r="E599" s="176"/>
      <c r="F599" s="273"/>
      <c r="G599" s="176"/>
      <c r="H599" s="276"/>
      <c r="I599" s="276"/>
      <c r="J599" s="176"/>
      <c r="K599" s="176"/>
      <c r="L599" s="176"/>
      <c r="M599" s="176"/>
      <c r="N599" s="176"/>
      <c r="O599" s="176"/>
      <c r="P599" s="273"/>
      <c r="Q599" s="176"/>
      <c r="R599" s="176"/>
      <c r="S599" s="273"/>
      <c r="T599" s="273"/>
      <c r="U599" s="258"/>
      <c r="V599" s="258"/>
      <c r="W599" s="258"/>
      <c r="X599" s="258"/>
      <c r="Y599" s="258"/>
      <c r="Z599" s="258"/>
      <c r="AA599" s="258"/>
      <c r="AB599" s="176"/>
      <c r="AC599" s="273"/>
      <c r="AD599" s="176"/>
      <c r="AE599" s="258"/>
      <c r="AF599" s="176"/>
      <c r="AG599" s="176"/>
      <c r="AH599" s="176"/>
      <c r="AI599" s="176"/>
      <c r="AJ599" s="176"/>
      <c r="AK599" s="176"/>
      <c r="AL599" s="176"/>
      <c r="AM599" s="176"/>
      <c r="AN599" s="225"/>
      <c r="AO599" s="273"/>
      <c r="AP599" s="273"/>
      <c r="AQ599" s="273"/>
      <c r="AR599" s="176"/>
    </row>
    <row r="600">
      <c r="A600" s="176"/>
      <c r="B600" s="172" t="str">
        <f t="shared" si="6"/>
        <v/>
      </c>
      <c r="C600" s="176"/>
      <c r="D600" s="176"/>
      <c r="E600" s="176"/>
      <c r="F600" s="273"/>
      <c r="G600" s="176"/>
      <c r="H600" s="276"/>
      <c r="I600" s="276"/>
      <c r="J600" s="176"/>
      <c r="K600" s="176"/>
      <c r="L600" s="176"/>
      <c r="M600" s="176"/>
      <c r="N600" s="176"/>
      <c r="O600" s="176"/>
      <c r="P600" s="273"/>
      <c r="Q600" s="176"/>
      <c r="R600" s="176"/>
      <c r="S600" s="273"/>
      <c r="T600" s="273"/>
      <c r="U600" s="258"/>
      <c r="V600" s="258"/>
      <c r="W600" s="258"/>
      <c r="X600" s="258"/>
      <c r="Y600" s="258"/>
      <c r="Z600" s="258"/>
      <c r="AA600" s="258"/>
      <c r="AB600" s="176"/>
      <c r="AC600" s="273"/>
      <c r="AD600" s="176"/>
      <c r="AE600" s="258"/>
      <c r="AF600" s="176"/>
      <c r="AG600" s="176"/>
      <c r="AH600" s="176"/>
      <c r="AI600" s="176"/>
      <c r="AJ600" s="176"/>
      <c r="AK600" s="176"/>
      <c r="AL600" s="176"/>
      <c r="AM600" s="176"/>
      <c r="AN600" s="225"/>
      <c r="AO600" s="273"/>
      <c r="AP600" s="273"/>
      <c r="AQ600" s="273"/>
      <c r="AR600" s="176"/>
    </row>
    <row r="601">
      <c r="A601" s="176"/>
      <c r="B601" s="172" t="str">
        <f t="shared" si="6"/>
        <v/>
      </c>
      <c r="C601" s="176"/>
      <c r="D601" s="176"/>
      <c r="E601" s="176"/>
      <c r="F601" s="273"/>
      <c r="G601" s="176"/>
      <c r="H601" s="276"/>
      <c r="I601" s="276"/>
      <c r="J601" s="176"/>
      <c r="K601" s="176"/>
      <c r="L601" s="176"/>
      <c r="M601" s="176"/>
      <c r="N601" s="176"/>
      <c r="O601" s="176"/>
      <c r="P601" s="273"/>
      <c r="Q601" s="176"/>
      <c r="R601" s="176"/>
      <c r="S601" s="273"/>
      <c r="T601" s="273"/>
      <c r="U601" s="258"/>
      <c r="V601" s="258"/>
      <c r="W601" s="258"/>
      <c r="X601" s="258"/>
      <c r="Y601" s="258"/>
      <c r="Z601" s="258"/>
      <c r="AA601" s="258"/>
      <c r="AB601" s="176"/>
      <c r="AC601" s="273"/>
      <c r="AD601" s="176"/>
      <c r="AE601" s="258"/>
      <c r="AF601" s="176"/>
      <c r="AG601" s="176"/>
      <c r="AH601" s="176"/>
      <c r="AI601" s="176"/>
      <c r="AJ601" s="176"/>
      <c r="AK601" s="176"/>
      <c r="AL601" s="176"/>
      <c r="AM601" s="176"/>
      <c r="AN601" s="225"/>
      <c r="AO601" s="273"/>
      <c r="AP601" s="273"/>
      <c r="AQ601" s="273"/>
      <c r="AR601" s="176"/>
    </row>
    <row r="602">
      <c r="A602" s="176"/>
      <c r="B602" s="172" t="str">
        <f t="shared" si="6"/>
        <v/>
      </c>
      <c r="C602" s="176"/>
      <c r="D602" s="176"/>
      <c r="E602" s="176"/>
      <c r="F602" s="273"/>
      <c r="G602" s="176"/>
      <c r="H602" s="276"/>
      <c r="I602" s="276"/>
      <c r="J602" s="176"/>
      <c r="K602" s="176"/>
      <c r="L602" s="176"/>
      <c r="M602" s="176"/>
      <c r="N602" s="176"/>
      <c r="O602" s="176"/>
      <c r="P602" s="273"/>
      <c r="Q602" s="176"/>
      <c r="R602" s="176"/>
      <c r="S602" s="273"/>
      <c r="T602" s="273"/>
      <c r="U602" s="258"/>
      <c r="V602" s="258"/>
      <c r="W602" s="258"/>
      <c r="X602" s="258"/>
      <c r="Y602" s="258"/>
      <c r="Z602" s="258"/>
      <c r="AA602" s="258"/>
      <c r="AB602" s="176"/>
      <c r="AC602" s="273"/>
      <c r="AD602" s="176"/>
      <c r="AE602" s="258"/>
      <c r="AF602" s="176"/>
      <c r="AG602" s="176"/>
      <c r="AH602" s="176"/>
      <c r="AI602" s="176"/>
      <c r="AJ602" s="176"/>
      <c r="AK602" s="176"/>
      <c r="AL602" s="176"/>
      <c r="AM602" s="176"/>
      <c r="AN602" s="225"/>
      <c r="AO602" s="273"/>
      <c r="AP602" s="273"/>
      <c r="AQ602" s="273"/>
      <c r="AR602" s="176"/>
    </row>
    <row r="603">
      <c r="A603" s="176"/>
      <c r="B603" s="172" t="str">
        <f t="shared" si="6"/>
        <v/>
      </c>
      <c r="C603" s="176"/>
      <c r="D603" s="176"/>
      <c r="E603" s="176"/>
      <c r="F603" s="273"/>
      <c r="G603" s="176"/>
      <c r="H603" s="276"/>
      <c r="I603" s="276"/>
      <c r="J603" s="176"/>
      <c r="K603" s="176"/>
      <c r="L603" s="176"/>
      <c r="M603" s="176"/>
      <c r="N603" s="176"/>
      <c r="O603" s="176"/>
      <c r="P603" s="273"/>
      <c r="Q603" s="176"/>
      <c r="R603" s="176"/>
      <c r="S603" s="273"/>
      <c r="T603" s="273"/>
      <c r="U603" s="258"/>
      <c r="V603" s="258"/>
      <c r="W603" s="258"/>
      <c r="X603" s="258"/>
      <c r="Y603" s="258"/>
      <c r="Z603" s="258"/>
      <c r="AA603" s="258"/>
      <c r="AB603" s="176"/>
      <c r="AC603" s="273"/>
      <c r="AD603" s="176"/>
      <c r="AE603" s="258"/>
      <c r="AF603" s="176"/>
      <c r="AG603" s="176"/>
      <c r="AH603" s="176"/>
      <c r="AI603" s="176"/>
      <c r="AJ603" s="176"/>
      <c r="AK603" s="176"/>
      <c r="AL603" s="176"/>
      <c r="AM603" s="176"/>
      <c r="AN603" s="225"/>
      <c r="AO603" s="273"/>
      <c r="AP603" s="273"/>
      <c r="AQ603" s="273"/>
      <c r="AR603" s="176"/>
    </row>
    <row r="604">
      <c r="A604" s="176"/>
      <c r="B604" s="172" t="str">
        <f t="shared" si="6"/>
        <v/>
      </c>
      <c r="C604" s="176"/>
      <c r="D604" s="176"/>
      <c r="E604" s="176"/>
      <c r="F604" s="273"/>
      <c r="G604" s="176"/>
      <c r="H604" s="276"/>
      <c r="I604" s="276"/>
      <c r="J604" s="176"/>
      <c r="K604" s="176"/>
      <c r="L604" s="176"/>
      <c r="M604" s="176"/>
      <c r="N604" s="176"/>
      <c r="O604" s="176"/>
      <c r="P604" s="273"/>
      <c r="Q604" s="176"/>
      <c r="R604" s="176"/>
      <c r="S604" s="273"/>
      <c r="T604" s="273"/>
      <c r="U604" s="258"/>
      <c r="V604" s="258"/>
      <c r="W604" s="258"/>
      <c r="X604" s="258"/>
      <c r="Y604" s="258"/>
      <c r="Z604" s="258"/>
      <c r="AA604" s="258"/>
      <c r="AB604" s="176"/>
      <c r="AC604" s="273"/>
      <c r="AD604" s="176"/>
      <c r="AE604" s="258"/>
      <c r="AF604" s="176"/>
      <c r="AG604" s="176"/>
      <c r="AH604" s="176"/>
      <c r="AI604" s="176"/>
      <c r="AJ604" s="176"/>
      <c r="AK604" s="176"/>
      <c r="AL604" s="176"/>
      <c r="AM604" s="176"/>
      <c r="AN604" s="225"/>
      <c r="AO604" s="273"/>
      <c r="AP604" s="273"/>
      <c r="AQ604" s="273"/>
      <c r="AR604" s="176"/>
    </row>
    <row r="605">
      <c r="A605" s="176"/>
      <c r="B605" s="172" t="str">
        <f t="shared" si="6"/>
        <v/>
      </c>
      <c r="C605" s="176"/>
      <c r="D605" s="176"/>
      <c r="E605" s="176"/>
      <c r="F605" s="273"/>
      <c r="G605" s="176"/>
      <c r="H605" s="276"/>
      <c r="I605" s="276"/>
      <c r="J605" s="176"/>
      <c r="K605" s="176"/>
      <c r="L605" s="176"/>
      <c r="M605" s="176"/>
      <c r="N605" s="176"/>
      <c r="O605" s="176"/>
      <c r="P605" s="273"/>
      <c r="Q605" s="176"/>
      <c r="R605" s="176"/>
      <c r="S605" s="273"/>
      <c r="T605" s="273"/>
      <c r="U605" s="258"/>
      <c r="V605" s="258"/>
      <c r="W605" s="258"/>
      <c r="X605" s="258"/>
      <c r="Y605" s="258"/>
      <c r="Z605" s="258"/>
      <c r="AA605" s="258"/>
      <c r="AB605" s="176"/>
      <c r="AC605" s="273"/>
      <c r="AD605" s="176"/>
      <c r="AE605" s="258"/>
      <c r="AF605" s="176"/>
      <c r="AG605" s="176"/>
      <c r="AH605" s="176"/>
      <c r="AI605" s="176"/>
      <c r="AJ605" s="176"/>
      <c r="AK605" s="176"/>
      <c r="AL605" s="176"/>
      <c r="AM605" s="176"/>
      <c r="AN605" s="225"/>
      <c r="AO605" s="273"/>
      <c r="AP605" s="273"/>
      <c r="AQ605" s="273"/>
      <c r="AR605" s="176"/>
    </row>
    <row r="606">
      <c r="A606" s="176"/>
      <c r="B606" s="172" t="str">
        <f t="shared" si="6"/>
        <v/>
      </c>
      <c r="C606" s="176"/>
      <c r="D606" s="176"/>
      <c r="E606" s="176"/>
      <c r="F606" s="273"/>
      <c r="G606" s="176"/>
      <c r="H606" s="276"/>
      <c r="I606" s="276"/>
      <c r="J606" s="176"/>
      <c r="K606" s="176"/>
      <c r="L606" s="176"/>
      <c r="M606" s="176"/>
      <c r="N606" s="176"/>
      <c r="O606" s="176"/>
      <c r="P606" s="273"/>
      <c r="Q606" s="176"/>
      <c r="R606" s="176"/>
      <c r="S606" s="273"/>
      <c r="T606" s="273"/>
      <c r="U606" s="258"/>
      <c r="V606" s="258"/>
      <c r="W606" s="258"/>
      <c r="X606" s="258"/>
      <c r="Y606" s="258"/>
      <c r="Z606" s="258"/>
      <c r="AA606" s="258"/>
      <c r="AB606" s="176"/>
      <c r="AC606" s="273"/>
      <c r="AD606" s="176"/>
      <c r="AE606" s="258"/>
      <c r="AF606" s="176"/>
      <c r="AG606" s="176"/>
      <c r="AH606" s="176"/>
      <c r="AI606" s="176"/>
      <c r="AJ606" s="176"/>
      <c r="AK606" s="176"/>
      <c r="AL606" s="176"/>
      <c r="AM606" s="176"/>
      <c r="AN606" s="225"/>
      <c r="AO606" s="273"/>
      <c r="AP606" s="273"/>
      <c r="AQ606" s="273"/>
      <c r="AR606" s="176"/>
    </row>
    <row r="607">
      <c r="A607" s="176"/>
      <c r="B607" s="172" t="str">
        <f t="shared" si="6"/>
        <v/>
      </c>
      <c r="C607" s="176"/>
      <c r="D607" s="176"/>
      <c r="E607" s="176"/>
      <c r="F607" s="273"/>
      <c r="G607" s="176"/>
      <c r="H607" s="276"/>
      <c r="I607" s="276"/>
      <c r="J607" s="176"/>
      <c r="K607" s="176"/>
      <c r="L607" s="176"/>
      <c r="M607" s="176"/>
      <c r="N607" s="176"/>
      <c r="O607" s="176"/>
      <c r="P607" s="273"/>
      <c r="Q607" s="176"/>
      <c r="R607" s="176"/>
      <c r="S607" s="273"/>
      <c r="T607" s="273"/>
      <c r="U607" s="258"/>
      <c r="V607" s="258"/>
      <c r="W607" s="258"/>
      <c r="X607" s="258"/>
      <c r="Y607" s="258"/>
      <c r="Z607" s="258"/>
      <c r="AA607" s="258"/>
      <c r="AB607" s="176"/>
      <c r="AC607" s="273"/>
      <c r="AD607" s="176"/>
      <c r="AE607" s="258"/>
      <c r="AF607" s="176"/>
      <c r="AG607" s="176"/>
      <c r="AH607" s="176"/>
      <c r="AI607" s="176"/>
      <c r="AJ607" s="176"/>
      <c r="AK607" s="176"/>
      <c r="AL607" s="176"/>
      <c r="AM607" s="176"/>
      <c r="AN607" s="225"/>
      <c r="AO607" s="273"/>
      <c r="AP607" s="273"/>
      <c r="AQ607" s="273"/>
      <c r="AR607" s="176"/>
    </row>
    <row r="608">
      <c r="A608" s="176"/>
      <c r="B608" s="172" t="str">
        <f t="shared" si="6"/>
        <v/>
      </c>
      <c r="C608" s="176"/>
      <c r="D608" s="176"/>
      <c r="E608" s="176"/>
      <c r="F608" s="273"/>
      <c r="G608" s="176"/>
      <c r="H608" s="276"/>
      <c r="I608" s="276"/>
      <c r="J608" s="176"/>
      <c r="K608" s="176"/>
      <c r="L608" s="176"/>
      <c r="M608" s="176"/>
      <c r="N608" s="176"/>
      <c r="O608" s="176"/>
      <c r="P608" s="273"/>
      <c r="Q608" s="176"/>
      <c r="R608" s="176"/>
      <c r="S608" s="273"/>
      <c r="T608" s="273"/>
      <c r="U608" s="258"/>
      <c r="V608" s="258"/>
      <c r="W608" s="258"/>
      <c r="X608" s="258"/>
      <c r="Y608" s="258"/>
      <c r="Z608" s="258"/>
      <c r="AA608" s="258"/>
      <c r="AB608" s="176"/>
      <c r="AC608" s="273"/>
      <c r="AD608" s="176"/>
      <c r="AE608" s="258"/>
      <c r="AF608" s="176"/>
      <c r="AG608" s="176"/>
      <c r="AH608" s="176"/>
      <c r="AI608" s="176"/>
      <c r="AJ608" s="176"/>
      <c r="AK608" s="176"/>
      <c r="AL608" s="176"/>
      <c r="AM608" s="176"/>
      <c r="AN608" s="225"/>
      <c r="AO608" s="273"/>
      <c r="AP608" s="273"/>
      <c r="AQ608" s="273"/>
      <c r="AR608" s="176"/>
    </row>
    <row r="609">
      <c r="A609" s="176"/>
      <c r="B609" s="172" t="str">
        <f t="shared" si="6"/>
        <v/>
      </c>
      <c r="C609" s="176"/>
      <c r="D609" s="176"/>
      <c r="E609" s="176"/>
      <c r="F609" s="273"/>
      <c r="G609" s="176"/>
      <c r="H609" s="276"/>
      <c r="I609" s="276"/>
      <c r="J609" s="176"/>
      <c r="K609" s="176"/>
      <c r="L609" s="176"/>
      <c r="M609" s="176"/>
      <c r="N609" s="176"/>
      <c r="O609" s="176"/>
      <c r="P609" s="273"/>
      <c r="Q609" s="176"/>
      <c r="R609" s="176"/>
      <c r="S609" s="273"/>
      <c r="T609" s="273"/>
      <c r="U609" s="258"/>
      <c r="V609" s="258"/>
      <c r="W609" s="258"/>
      <c r="X609" s="258"/>
      <c r="Y609" s="258"/>
      <c r="Z609" s="258"/>
      <c r="AA609" s="258"/>
      <c r="AB609" s="176"/>
      <c r="AC609" s="273"/>
      <c r="AD609" s="176"/>
      <c r="AE609" s="258"/>
      <c r="AF609" s="176"/>
      <c r="AG609" s="176"/>
      <c r="AH609" s="176"/>
      <c r="AI609" s="176"/>
      <c r="AJ609" s="176"/>
      <c r="AK609" s="176"/>
      <c r="AL609" s="176"/>
      <c r="AM609" s="176"/>
      <c r="AN609" s="225"/>
      <c r="AO609" s="273"/>
      <c r="AP609" s="273"/>
      <c r="AQ609" s="273"/>
      <c r="AR609" s="176"/>
    </row>
    <row r="610">
      <c r="A610" s="176"/>
      <c r="B610" s="172" t="str">
        <f t="shared" si="6"/>
        <v/>
      </c>
      <c r="C610" s="176"/>
      <c r="D610" s="176"/>
      <c r="E610" s="176"/>
      <c r="F610" s="273"/>
      <c r="G610" s="176"/>
      <c r="H610" s="276"/>
      <c r="I610" s="276"/>
      <c r="J610" s="176"/>
      <c r="K610" s="176"/>
      <c r="L610" s="176"/>
      <c r="M610" s="176"/>
      <c r="N610" s="176"/>
      <c r="O610" s="176"/>
      <c r="P610" s="273"/>
      <c r="Q610" s="176"/>
      <c r="R610" s="176"/>
      <c r="S610" s="273"/>
      <c r="T610" s="273"/>
      <c r="U610" s="258"/>
      <c r="V610" s="258"/>
      <c r="W610" s="258"/>
      <c r="X610" s="258"/>
      <c r="Y610" s="258"/>
      <c r="Z610" s="258"/>
      <c r="AA610" s="258"/>
      <c r="AB610" s="176"/>
      <c r="AC610" s="273"/>
      <c r="AD610" s="176"/>
      <c r="AE610" s="258"/>
      <c r="AF610" s="176"/>
      <c r="AG610" s="176"/>
      <c r="AH610" s="176"/>
      <c r="AI610" s="176"/>
      <c r="AJ610" s="176"/>
      <c r="AK610" s="176"/>
      <c r="AL610" s="176"/>
      <c r="AM610" s="176"/>
      <c r="AN610" s="225"/>
      <c r="AO610" s="273"/>
      <c r="AP610" s="273"/>
      <c r="AQ610" s="273"/>
      <c r="AR610" s="176"/>
    </row>
    <row r="611">
      <c r="A611" s="176"/>
      <c r="B611" s="172" t="str">
        <f t="shared" si="6"/>
        <v/>
      </c>
      <c r="C611" s="176"/>
      <c r="D611" s="176"/>
      <c r="E611" s="176"/>
      <c r="F611" s="273"/>
      <c r="G611" s="176"/>
      <c r="H611" s="276"/>
      <c r="I611" s="276"/>
      <c r="J611" s="176"/>
      <c r="K611" s="176"/>
      <c r="L611" s="176"/>
      <c r="M611" s="176"/>
      <c r="N611" s="176"/>
      <c r="O611" s="176"/>
      <c r="P611" s="273"/>
      <c r="Q611" s="176"/>
      <c r="R611" s="176"/>
      <c r="S611" s="273"/>
      <c r="T611" s="273"/>
      <c r="U611" s="258"/>
      <c r="V611" s="258"/>
      <c r="W611" s="258"/>
      <c r="X611" s="258"/>
      <c r="Y611" s="258"/>
      <c r="Z611" s="258"/>
      <c r="AA611" s="258"/>
      <c r="AB611" s="176"/>
      <c r="AC611" s="273"/>
      <c r="AD611" s="176"/>
      <c r="AE611" s="258"/>
      <c r="AF611" s="176"/>
      <c r="AG611" s="176"/>
      <c r="AH611" s="176"/>
      <c r="AI611" s="176"/>
      <c r="AJ611" s="176"/>
      <c r="AK611" s="176"/>
      <c r="AL611" s="176"/>
      <c r="AM611" s="176"/>
      <c r="AN611" s="225"/>
      <c r="AO611" s="273"/>
      <c r="AP611" s="273"/>
      <c r="AQ611" s="273"/>
      <c r="AR611" s="176"/>
    </row>
    <row r="612">
      <c r="A612" s="176"/>
      <c r="B612" s="172" t="str">
        <f t="shared" si="6"/>
        <v/>
      </c>
      <c r="C612" s="176"/>
      <c r="D612" s="176"/>
      <c r="E612" s="176"/>
      <c r="F612" s="273"/>
      <c r="G612" s="176"/>
      <c r="H612" s="276"/>
      <c r="I612" s="276"/>
      <c r="J612" s="176"/>
      <c r="K612" s="176"/>
      <c r="L612" s="176"/>
      <c r="M612" s="176"/>
      <c r="N612" s="176"/>
      <c r="O612" s="176"/>
      <c r="P612" s="273"/>
      <c r="Q612" s="176"/>
      <c r="R612" s="176"/>
      <c r="S612" s="273"/>
      <c r="T612" s="273"/>
      <c r="U612" s="258"/>
      <c r="V612" s="258"/>
      <c r="W612" s="258"/>
      <c r="X612" s="258"/>
      <c r="Y612" s="258"/>
      <c r="Z612" s="258"/>
      <c r="AA612" s="258"/>
      <c r="AB612" s="176"/>
      <c r="AC612" s="273"/>
      <c r="AD612" s="176"/>
      <c r="AE612" s="258"/>
      <c r="AF612" s="176"/>
      <c r="AG612" s="176"/>
      <c r="AH612" s="176"/>
      <c r="AI612" s="176"/>
      <c r="AJ612" s="176"/>
      <c r="AK612" s="176"/>
      <c r="AL612" s="176"/>
      <c r="AM612" s="176"/>
      <c r="AN612" s="225"/>
      <c r="AO612" s="273"/>
      <c r="AP612" s="273"/>
      <c r="AQ612" s="273"/>
      <c r="AR612" s="176"/>
    </row>
    <row r="613">
      <c r="A613" s="176"/>
      <c r="B613" s="172" t="str">
        <f t="shared" si="6"/>
        <v/>
      </c>
      <c r="C613" s="176"/>
      <c r="D613" s="176"/>
      <c r="E613" s="176"/>
      <c r="F613" s="273"/>
      <c r="G613" s="176"/>
      <c r="H613" s="276"/>
      <c r="I613" s="276"/>
      <c r="J613" s="176"/>
      <c r="K613" s="176"/>
      <c r="L613" s="176"/>
      <c r="M613" s="176"/>
      <c r="N613" s="176"/>
      <c r="O613" s="176"/>
      <c r="P613" s="273"/>
      <c r="Q613" s="176"/>
      <c r="R613" s="176"/>
      <c r="S613" s="273"/>
      <c r="T613" s="273"/>
      <c r="U613" s="258"/>
      <c r="V613" s="258"/>
      <c r="W613" s="258"/>
      <c r="X613" s="258"/>
      <c r="Y613" s="258"/>
      <c r="Z613" s="258"/>
      <c r="AA613" s="258"/>
      <c r="AB613" s="176"/>
      <c r="AC613" s="273"/>
      <c r="AD613" s="176"/>
      <c r="AE613" s="258"/>
      <c r="AF613" s="176"/>
      <c r="AG613" s="176"/>
      <c r="AH613" s="176"/>
      <c r="AI613" s="176"/>
      <c r="AJ613" s="176"/>
      <c r="AK613" s="176"/>
      <c r="AL613" s="176"/>
      <c r="AM613" s="176"/>
      <c r="AN613" s="225"/>
      <c r="AO613" s="273"/>
      <c r="AP613" s="273"/>
      <c r="AQ613" s="273"/>
      <c r="AR613" s="176"/>
    </row>
    <row r="614">
      <c r="A614" s="176"/>
      <c r="B614" s="172" t="str">
        <f t="shared" si="6"/>
        <v/>
      </c>
      <c r="C614" s="176"/>
      <c r="D614" s="176"/>
      <c r="E614" s="176"/>
      <c r="F614" s="273"/>
      <c r="G614" s="176"/>
      <c r="H614" s="276"/>
      <c r="I614" s="276"/>
      <c r="J614" s="176"/>
      <c r="K614" s="176"/>
      <c r="L614" s="176"/>
      <c r="M614" s="176"/>
      <c r="N614" s="176"/>
      <c r="O614" s="176"/>
      <c r="P614" s="273"/>
      <c r="Q614" s="176"/>
      <c r="R614" s="176"/>
      <c r="S614" s="273"/>
      <c r="T614" s="273"/>
      <c r="U614" s="258"/>
      <c r="V614" s="258"/>
      <c r="W614" s="258"/>
      <c r="X614" s="258"/>
      <c r="Y614" s="258"/>
      <c r="Z614" s="258"/>
      <c r="AA614" s="258"/>
      <c r="AB614" s="176"/>
      <c r="AC614" s="273"/>
      <c r="AD614" s="176"/>
      <c r="AE614" s="258"/>
      <c r="AF614" s="176"/>
      <c r="AG614" s="176"/>
      <c r="AH614" s="176"/>
      <c r="AI614" s="176"/>
      <c r="AJ614" s="176"/>
      <c r="AK614" s="176"/>
      <c r="AL614" s="176"/>
      <c r="AM614" s="176"/>
      <c r="AN614" s="225"/>
      <c r="AO614" s="273"/>
      <c r="AP614" s="273"/>
      <c r="AQ614" s="273"/>
      <c r="AR614" s="176"/>
    </row>
    <row r="615">
      <c r="A615" s="176"/>
      <c r="B615" s="172" t="str">
        <f t="shared" si="6"/>
        <v/>
      </c>
      <c r="C615" s="176"/>
      <c r="D615" s="176"/>
      <c r="E615" s="176"/>
      <c r="F615" s="273"/>
      <c r="G615" s="176"/>
      <c r="H615" s="276"/>
      <c r="I615" s="276"/>
      <c r="J615" s="176"/>
      <c r="K615" s="176"/>
      <c r="L615" s="176"/>
      <c r="M615" s="176"/>
      <c r="N615" s="176"/>
      <c r="O615" s="176"/>
      <c r="P615" s="273"/>
      <c r="Q615" s="176"/>
      <c r="R615" s="176"/>
      <c r="S615" s="273"/>
      <c r="T615" s="273"/>
      <c r="U615" s="258"/>
      <c r="V615" s="258"/>
      <c r="W615" s="258"/>
      <c r="X615" s="258"/>
      <c r="Y615" s="258"/>
      <c r="Z615" s="258"/>
      <c r="AA615" s="258"/>
      <c r="AB615" s="176"/>
      <c r="AC615" s="273"/>
      <c r="AD615" s="176"/>
      <c r="AE615" s="258"/>
      <c r="AF615" s="176"/>
      <c r="AG615" s="176"/>
      <c r="AH615" s="176"/>
      <c r="AI615" s="176"/>
      <c r="AJ615" s="176"/>
      <c r="AK615" s="176"/>
      <c r="AL615" s="176"/>
      <c r="AM615" s="176"/>
      <c r="AN615" s="225"/>
      <c r="AO615" s="273"/>
      <c r="AP615" s="273"/>
      <c r="AQ615" s="273"/>
      <c r="AR615" s="176"/>
    </row>
    <row r="616">
      <c r="A616" s="176"/>
      <c r="B616" s="172" t="str">
        <f t="shared" si="6"/>
        <v/>
      </c>
      <c r="C616" s="176"/>
      <c r="D616" s="176"/>
      <c r="E616" s="176"/>
      <c r="F616" s="273"/>
      <c r="G616" s="176"/>
      <c r="H616" s="276"/>
      <c r="I616" s="276"/>
      <c r="J616" s="176"/>
      <c r="K616" s="176"/>
      <c r="L616" s="176"/>
      <c r="M616" s="176"/>
      <c r="N616" s="176"/>
      <c r="O616" s="176"/>
      <c r="P616" s="273"/>
      <c r="Q616" s="176"/>
      <c r="R616" s="176"/>
      <c r="S616" s="273"/>
      <c r="T616" s="273"/>
      <c r="U616" s="258"/>
      <c r="V616" s="258"/>
      <c r="W616" s="258"/>
      <c r="X616" s="258"/>
      <c r="Y616" s="258"/>
      <c r="Z616" s="258"/>
      <c r="AA616" s="258"/>
      <c r="AB616" s="176"/>
      <c r="AC616" s="273"/>
      <c r="AD616" s="176"/>
      <c r="AE616" s="258"/>
      <c r="AF616" s="176"/>
      <c r="AG616" s="176"/>
      <c r="AH616" s="176"/>
      <c r="AI616" s="176"/>
      <c r="AJ616" s="176"/>
      <c r="AK616" s="176"/>
      <c r="AL616" s="176"/>
      <c r="AM616" s="176"/>
      <c r="AN616" s="225"/>
      <c r="AO616" s="273"/>
      <c r="AP616" s="273"/>
      <c r="AQ616" s="273"/>
      <c r="AR616" s="176"/>
    </row>
    <row r="617">
      <c r="A617" s="176"/>
      <c r="B617" s="172" t="str">
        <f t="shared" si="6"/>
        <v/>
      </c>
      <c r="C617" s="176"/>
      <c r="D617" s="176"/>
      <c r="E617" s="176"/>
      <c r="F617" s="273"/>
      <c r="G617" s="176"/>
      <c r="H617" s="276"/>
      <c r="I617" s="276"/>
      <c r="J617" s="176"/>
      <c r="K617" s="176"/>
      <c r="L617" s="176"/>
      <c r="M617" s="176"/>
      <c r="N617" s="176"/>
      <c r="O617" s="176"/>
      <c r="P617" s="273"/>
      <c r="Q617" s="176"/>
      <c r="R617" s="176"/>
      <c r="S617" s="273"/>
      <c r="T617" s="273"/>
      <c r="U617" s="258"/>
      <c r="V617" s="258"/>
      <c r="W617" s="258"/>
      <c r="X617" s="258"/>
      <c r="Y617" s="258"/>
      <c r="Z617" s="258"/>
      <c r="AA617" s="258"/>
      <c r="AB617" s="176"/>
      <c r="AC617" s="273"/>
      <c r="AD617" s="176"/>
      <c r="AE617" s="258"/>
      <c r="AF617" s="176"/>
      <c r="AG617" s="176"/>
      <c r="AH617" s="176"/>
      <c r="AI617" s="176"/>
      <c r="AJ617" s="176"/>
      <c r="AK617" s="176"/>
      <c r="AL617" s="176"/>
      <c r="AM617" s="176"/>
      <c r="AN617" s="225"/>
      <c r="AO617" s="273"/>
      <c r="AP617" s="273"/>
      <c r="AQ617" s="273"/>
      <c r="AR617" s="176"/>
    </row>
    <row r="618">
      <c r="A618" s="176"/>
      <c r="B618" s="172" t="str">
        <f t="shared" si="6"/>
        <v/>
      </c>
      <c r="C618" s="176"/>
      <c r="D618" s="176"/>
      <c r="E618" s="176"/>
      <c r="F618" s="273"/>
      <c r="G618" s="176"/>
      <c r="H618" s="276"/>
      <c r="I618" s="276"/>
      <c r="J618" s="176"/>
      <c r="K618" s="176"/>
      <c r="L618" s="176"/>
      <c r="M618" s="176"/>
      <c r="N618" s="176"/>
      <c r="O618" s="176"/>
      <c r="P618" s="273"/>
      <c r="Q618" s="176"/>
      <c r="R618" s="176"/>
      <c r="S618" s="273"/>
      <c r="T618" s="273"/>
      <c r="U618" s="258"/>
      <c r="V618" s="258"/>
      <c r="W618" s="258"/>
      <c r="X618" s="258"/>
      <c r="Y618" s="258"/>
      <c r="Z618" s="258"/>
      <c r="AA618" s="258"/>
      <c r="AB618" s="176"/>
      <c r="AC618" s="273"/>
      <c r="AD618" s="176"/>
      <c r="AE618" s="258"/>
      <c r="AF618" s="176"/>
      <c r="AG618" s="176"/>
      <c r="AH618" s="176"/>
      <c r="AI618" s="176"/>
      <c r="AJ618" s="176"/>
      <c r="AK618" s="176"/>
      <c r="AL618" s="176"/>
      <c r="AM618" s="176"/>
      <c r="AN618" s="225"/>
      <c r="AO618" s="273"/>
      <c r="AP618" s="273"/>
      <c r="AQ618" s="273"/>
      <c r="AR618" s="176"/>
    </row>
    <row r="619">
      <c r="A619" s="176"/>
      <c r="B619" s="172" t="str">
        <f t="shared" si="6"/>
        <v/>
      </c>
      <c r="C619" s="176"/>
      <c r="D619" s="176"/>
      <c r="E619" s="176"/>
      <c r="F619" s="273"/>
      <c r="G619" s="176"/>
      <c r="H619" s="276"/>
      <c r="I619" s="276"/>
      <c r="J619" s="176"/>
      <c r="K619" s="176"/>
      <c r="L619" s="176"/>
      <c r="M619" s="176"/>
      <c r="N619" s="176"/>
      <c r="O619" s="176"/>
      <c r="P619" s="273"/>
      <c r="Q619" s="176"/>
      <c r="R619" s="176"/>
      <c r="S619" s="273"/>
      <c r="T619" s="273"/>
      <c r="U619" s="258"/>
      <c r="V619" s="258"/>
      <c r="W619" s="258"/>
      <c r="X619" s="258"/>
      <c r="Y619" s="258"/>
      <c r="Z619" s="258"/>
      <c r="AA619" s="258"/>
      <c r="AB619" s="176"/>
      <c r="AC619" s="273"/>
      <c r="AD619" s="176"/>
      <c r="AE619" s="258"/>
      <c r="AF619" s="176"/>
      <c r="AG619" s="176"/>
      <c r="AH619" s="176"/>
      <c r="AI619" s="176"/>
      <c r="AJ619" s="176"/>
      <c r="AK619" s="176"/>
      <c r="AL619" s="176"/>
      <c r="AM619" s="176"/>
      <c r="AN619" s="225"/>
      <c r="AO619" s="273"/>
      <c r="AP619" s="273"/>
      <c r="AQ619" s="273"/>
      <c r="AR619" s="176"/>
    </row>
    <row r="620">
      <c r="A620" s="176"/>
      <c r="B620" s="172" t="str">
        <f t="shared" si="6"/>
        <v/>
      </c>
      <c r="C620" s="176"/>
      <c r="D620" s="176"/>
      <c r="E620" s="176"/>
      <c r="F620" s="273"/>
      <c r="G620" s="176"/>
      <c r="H620" s="276"/>
      <c r="I620" s="276"/>
      <c r="J620" s="176"/>
      <c r="K620" s="176"/>
      <c r="L620" s="176"/>
      <c r="M620" s="176"/>
      <c r="N620" s="176"/>
      <c r="O620" s="176"/>
      <c r="P620" s="273"/>
      <c r="Q620" s="176"/>
      <c r="R620" s="176"/>
      <c r="S620" s="273"/>
      <c r="T620" s="273"/>
      <c r="U620" s="258"/>
      <c r="V620" s="258"/>
      <c r="W620" s="258"/>
      <c r="X620" s="258"/>
      <c r="Y620" s="258"/>
      <c r="Z620" s="258"/>
      <c r="AA620" s="258"/>
      <c r="AB620" s="176"/>
      <c r="AC620" s="273"/>
      <c r="AD620" s="176"/>
      <c r="AE620" s="258"/>
      <c r="AF620" s="176"/>
      <c r="AG620" s="176"/>
      <c r="AH620" s="176"/>
      <c r="AI620" s="176"/>
      <c r="AJ620" s="176"/>
      <c r="AK620" s="176"/>
      <c r="AL620" s="176"/>
      <c r="AM620" s="176"/>
      <c r="AN620" s="225"/>
      <c r="AO620" s="273"/>
      <c r="AP620" s="273"/>
      <c r="AQ620" s="273"/>
      <c r="AR620" s="176"/>
    </row>
    <row r="621">
      <c r="A621" s="176"/>
      <c r="B621" s="172" t="str">
        <f t="shared" si="6"/>
        <v/>
      </c>
      <c r="C621" s="176"/>
      <c r="D621" s="176"/>
      <c r="E621" s="176"/>
      <c r="F621" s="273"/>
      <c r="G621" s="176"/>
      <c r="H621" s="276"/>
      <c r="I621" s="276"/>
      <c r="J621" s="176"/>
      <c r="K621" s="176"/>
      <c r="L621" s="176"/>
      <c r="M621" s="176"/>
      <c r="N621" s="176"/>
      <c r="O621" s="176"/>
      <c r="P621" s="273"/>
      <c r="Q621" s="176"/>
      <c r="R621" s="176"/>
      <c r="S621" s="273"/>
      <c r="T621" s="273"/>
      <c r="U621" s="258"/>
      <c r="V621" s="258"/>
      <c r="W621" s="258"/>
      <c r="X621" s="258"/>
      <c r="Y621" s="258"/>
      <c r="Z621" s="258"/>
      <c r="AA621" s="258"/>
      <c r="AB621" s="176"/>
      <c r="AC621" s="273"/>
      <c r="AD621" s="176"/>
      <c r="AE621" s="258"/>
      <c r="AF621" s="176"/>
      <c r="AG621" s="176"/>
      <c r="AH621" s="176"/>
      <c r="AI621" s="176"/>
      <c r="AJ621" s="176"/>
      <c r="AK621" s="176"/>
      <c r="AL621" s="176"/>
      <c r="AM621" s="176"/>
      <c r="AN621" s="225"/>
      <c r="AO621" s="273"/>
      <c r="AP621" s="273"/>
      <c r="AQ621" s="273"/>
      <c r="AR621" s="176"/>
    </row>
    <row r="622">
      <c r="A622" s="176"/>
      <c r="B622" s="172" t="str">
        <f t="shared" si="6"/>
        <v/>
      </c>
      <c r="C622" s="176"/>
      <c r="D622" s="176"/>
      <c r="E622" s="176"/>
      <c r="F622" s="273"/>
      <c r="G622" s="176"/>
      <c r="H622" s="276"/>
      <c r="I622" s="276"/>
      <c r="J622" s="176"/>
      <c r="K622" s="176"/>
      <c r="L622" s="176"/>
      <c r="M622" s="176"/>
      <c r="N622" s="176"/>
      <c r="O622" s="176"/>
      <c r="P622" s="273"/>
      <c r="Q622" s="176"/>
      <c r="R622" s="176"/>
      <c r="S622" s="273"/>
      <c r="T622" s="273"/>
      <c r="U622" s="258"/>
      <c r="V622" s="258"/>
      <c r="W622" s="258"/>
      <c r="X622" s="258"/>
      <c r="Y622" s="258"/>
      <c r="Z622" s="258"/>
      <c r="AA622" s="258"/>
      <c r="AB622" s="176"/>
      <c r="AC622" s="273"/>
      <c r="AD622" s="176"/>
      <c r="AE622" s="258"/>
      <c r="AF622" s="176"/>
      <c r="AG622" s="176"/>
      <c r="AH622" s="176"/>
      <c r="AI622" s="176"/>
      <c r="AJ622" s="176"/>
      <c r="AK622" s="176"/>
      <c r="AL622" s="176"/>
      <c r="AM622" s="176"/>
      <c r="AN622" s="225"/>
      <c r="AO622" s="273"/>
      <c r="AP622" s="273"/>
      <c r="AQ622" s="273"/>
      <c r="AR622" s="176"/>
    </row>
    <row r="623">
      <c r="A623" s="176"/>
      <c r="B623" s="172" t="str">
        <f t="shared" si="6"/>
        <v/>
      </c>
      <c r="C623" s="176"/>
      <c r="D623" s="176"/>
      <c r="E623" s="176"/>
      <c r="F623" s="273"/>
      <c r="G623" s="176"/>
      <c r="H623" s="276"/>
      <c r="I623" s="276"/>
      <c r="J623" s="176"/>
      <c r="K623" s="176"/>
      <c r="L623" s="176"/>
      <c r="M623" s="176"/>
      <c r="N623" s="176"/>
      <c r="O623" s="176"/>
      <c r="P623" s="273"/>
      <c r="Q623" s="176"/>
      <c r="R623" s="176"/>
      <c r="S623" s="273"/>
      <c r="T623" s="273"/>
      <c r="U623" s="258"/>
      <c r="V623" s="258"/>
      <c r="W623" s="258"/>
      <c r="X623" s="258"/>
      <c r="Y623" s="258"/>
      <c r="Z623" s="258"/>
      <c r="AA623" s="258"/>
      <c r="AB623" s="176"/>
      <c r="AC623" s="273"/>
      <c r="AD623" s="176"/>
      <c r="AE623" s="258"/>
      <c r="AF623" s="176"/>
      <c r="AG623" s="176"/>
      <c r="AH623" s="176"/>
      <c r="AI623" s="176"/>
      <c r="AJ623" s="176"/>
      <c r="AK623" s="176"/>
      <c r="AL623" s="176"/>
      <c r="AM623" s="176"/>
      <c r="AN623" s="225"/>
      <c r="AO623" s="273"/>
      <c r="AP623" s="273"/>
      <c r="AQ623" s="273"/>
      <c r="AR623" s="176"/>
    </row>
    <row r="624">
      <c r="A624" s="176"/>
      <c r="B624" s="172" t="str">
        <f t="shared" si="6"/>
        <v/>
      </c>
      <c r="C624" s="176"/>
      <c r="D624" s="176"/>
      <c r="E624" s="176"/>
      <c r="F624" s="273"/>
      <c r="G624" s="176"/>
      <c r="H624" s="276"/>
      <c r="I624" s="276"/>
      <c r="J624" s="176"/>
      <c r="K624" s="176"/>
      <c r="L624" s="176"/>
      <c r="M624" s="176"/>
      <c r="N624" s="176"/>
      <c r="O624" s="176"/>
      <c r="P624" s="273"/>
      <c r="Q624" s="176"/>
      <c r="R624" s="176"/>
      <c r="S624" s="273"/>
      <c r="T624" s="273"/>
      <c r="U624" s="258"/>
      <c r="V624" s="258"/>
      <c r="W624" s="258"/>
      <c r="X624" s="258"/>
      <c r="Y624" s="258"/>
      <c r="Z624" s="258"/>
      <c r="AA624" s="258"/>
      <c r="AB624" s="176"/>
      <c r="AC624" s="273"/>
      <c r="AD624" s="176"/>
      <c r="AE624" s="258"/>
      <c r="AF624" s="176"/>
      <c r="AG624" s="176"/>
      <c r="AH624" s="176"/>
      <c r="AI624" s="176"/>
      <c r="AJ624" s="176"/>
      <c r="AK624" s="176"/>
      <c r="AL624" s="176"/>
      <c r="AM624" s="176"/>
      <c r="AN624" s="225"/>
      <c r="AO624" s="273"/>
      <c r="AP624" s="273"/>
      <c r="AQ624" s="273"/>
      <c r="AR624" s="176"/>
    </row>
    <row r="625">
      <c r="A625" s="176"/>
      <c r="B625" s="172" t="str">
        <f t="shared" si="6"/>
        <v/>
      </c>
      <c r="C625" s="176"/>
      <c r="D625" s="176"/>
      <c r="E625" s="176"/>
      <c r="F625" s="273"/>
      <c r="G625" s="176"/>
      <c r="H625" s="276"/>
      <c r="I625" s="276"/>
      <c r="J625" s="176"/>
      <c r="K625" s="176"/>
      <c r="L625" s="176"/>
      <c r="M625" s="176"/>
      <c r="N625" s="176"/>
      <c r="O625" s="176"/>
      <c r="P625" s="273"/>
      <c r="Q625" s="176"/>
      <c r="R625" s="176"/>
      <c r="S625" s="273"/>
      <c r="T625" s="273"/>
      <c r="U625" s="258"/>
      <c r="V625" s="258"/>
      <c r="W625" s="258"/>
      <c r="X625" s="258"/>
      <c r="Y625" s="258"/>
      <c r="Z625" s="258"/>
      <c r="AA625" s="258"/>
      <c r="AB625" s="176"/>
      <c r="AC625" s="273"/>
      <c r="AD625" s="176"/>
      <c r="AE625" s="258"/>
      <c r="AF625" s="176"/>
      <c r="AG625" s="176"/>
      <c r="AH625" s="176"/>
      <c r="AI625" s="176"/>
      <c r="AJ625" s="176"/>
      <c r="AK625" s="176"/>
      <c r="AL625" s="176"/>
      <c r="AM625" s="176"/>
      <c r="AN625" s="225"/>
      <c r="AO625" s="273"/>
      <c r="AP625" s="273"/>
      <c r="AQ625" s="273"/>
      <c r="AR625" s="176"/>
    </row>
    <row r="626">
      <c r="A626" s="176"/>
      <c r="B626" s="172" t="str">
        <f t="shared" si="6"/>
        <v/>
      </c>
      <c r="C626" s="176"/>
      <c r="D626" s="176"/>
      <c r="E626" s="176"/>
      <c r="F626" s="273"/>
      <c r="G626" s="176"/>
      <c r="H626" s="276"/>
      <c r="I626" s="276"/>
      <c r="J626" s="176"/>
      <c r="K626" s="176"/>
      <c r="L626" s="176"/>
      <c r="M626" s="176"/>
      <c r="N626" s="176"/>
      <c r="O626" s="176"/>
      <c r="P626" s="273"/>
      <c r="Q626" s="176"/>
      <c r="R626" s="176"/>
      <c r="S626" s="273"/>
      <c r="T626" s="273"/>
      <c r="U626" s="258"/>
      <c r="V626" s="258"/>
      <c r="W626" s="258"/>
      <c r="X626" s="258"/>
      <c r="Y626" s="258"/>
      <c r="Z626" s="258"/>
      <c r="AA626" s="258"/>
      <c r="AB626" s="176"/>
      <c r="AC626" s="273"/>
      <c r="AD626" s="176"/>
      <c r="AE626" s="258"/>
      <c r="AF626" s="176"/>
      <c r="AG626" s="176"/>
      <c r="AH626" s="176"/>
      <c r="AI626" s="176"/>
      <c r="AJ626" s="176"/>
      <c r="AK626" s="176"/>
      <c r="AL626" s="176"/>
      <c r="AM626" s="176"/>
      <c r="AN626" s="225"/>
      <c r="AO626" s="273"/>
      <c r="AP626" s="273"/>
      <c r="AQ626" s="273"/>
      <c r="AR626" s="176"/>
    </row>
    <row r="627">
      <c r="A627" s="176"/>
      <c r="B627" s="172" t="str">
        <f t="shared" si="6"/>
        <v/>
      </c>
      <c r="C627" s="176"/>
      <c r="D627" s="176"/>
      <c r="E627" s="176"/>
      <c r="F627" s="273"/>
      <c r="G627" s="176"/>
      <c r="H627" s="276"/>
      <c r="I627" s="276"/>
      <c r="J627" s="176"/>
      <c r="K627" s="176"/>
      <c r="L627" s="176"/>
      <c r="M627" s="176"/>
      <c r="N627" s="176"/>
      <c r="O627" s="176"/>
      <c r="P627" s="273"/>
      <c r="Q627" s="176"/>
      <c r="R627" s="176"/>
      <c r="S627" s="273"/>
      <c r="T627" s="273"/>
      <c r="U627" s="258"/>
      <c r="V627" s="258"/>
      <c r="W627" s="258"/>
      <c r="X627" s="258"/>
      <c r="Y627" s="258"/>
      <c r="Z627" s="258"/>
      <c r="AA627" s="258"/>
      <c r="AB627" s="176"/>
      <c r="AC627" s="273"/>
      <c r="AD627" s="176"/>
      <c r="AE627" s="258"/>
      <c r="AF627" s="176"/>
      <c r="AG627" s="176"/>
      <c r="AH627" s="176"/>
      <c r="AI627" s="176"/>
      <c r="AJ627" s="176"/>
      <c r="AK627" s="176"/>
      <c r="AL627" s="176"/>
      <c r="AM627" s="176"/>
      <c r="AN627" s="225"/>
      <c r="AO627" s="273"/>
      <c r="AP627" s="273"/>
      <c r="AQ627" s="273"/>
      <c r="AR627" s="176"/>
    </row>
    <row r="628">
      <c r="A628" s="176"/>
      <c r="B628" s="172" t="str">
        <f t="shared" si="6"/>
        <v/>
      </c>
      <c r="C628" s="176"/>
      <c r="D628" s="176"/>
      <c r="E628" s="176"/>
      <c r="F628" s="273"/>
      <c r="G628" s="176"/>
      <c r="H628" s="276"/>
      <c r="I628" s="276"/>
      <c r="J628" s="176"/>
      <c r="K628" s="176"/>
      <c r="L628" s="176"/>
      <c r="M628" s="176"/>
      <c r="N628" s="176"/>
      <c r="O628" s="176"/>
      <c r="P628" s="273"/>
      <c r="Q628" s="176"/>
      <c r="R628" s="176"/>
      <c r="S628" s="273"/>
      <c r="T628" s="273"/>
      <c r="U628" s="258"/>
      <c r="V628" s="258"/>
      <c r="W628" s="258"/>
      <c r="X628" s="258"/>
      <c r="Y628" s="258"/>
      <c r="Z628" s="258"/>
      <c r="AA628" s="258"/>
      <c r="AB628" s="176"/>
      <c r="AC628" s="273"/>
      <c r="AD628" s="176"/>
      <c r="AE628" s="258"/>
      <c r="AF628" s="176"/>
      <c r="AG628" s="176"/>
      <c r="AH628" s="176"/>
      <c r="AI628" s="176"/>
      <c r="AJ628" s="176"/>
      <c r="AK628" s="176"/>
      <c r="AL628" s="176"/>
      <c r="AM628" s="176"/>
      <c r="AN628" s="225"/>
      <c r="AO628" s="273"/>
      <c r="AP628" s="273"/>
      <c r="AQ628" s="273"/>
      <c r="AR628" s="176"/>
    </row>
    <row r="629">
      <c r="A629" s="176"/>
      <c r="B629" s="172" t="str">
        <f t="shared" si="6"/>
        <v/>
      </c>
      <c r="C629" s="176"/>
      <c r="D629" s="176"/>
      <c r="E629" s="176"/>
      <c r="F629" s="273"/>
      <c r="G629" s="176"/>
      <c r="H629" s="276"/>
      <c r="I629" s="276"/>
      <c r="J629" s="176"/>
      <c r="K629" s="176"/>
      <c r="L629" s="176"/>
      <c r="M629" s="176"/>
      <c r="N629" s="176"/>
      <c r="O629" s="176"/>
      <c r="P629" s="273"/>
      <c r="Q629" s="176"/>
      <c r="R629" s="176"/>
      <c r="S629" s="273"/>
      <c r="T629" s="273"/>
      <c r="U629" s="258"/>
      <c r="V629" s="258"/>
      <c r="W629" s="258"/>
      <c r="X629" s="258"/>
      <c r="Y629" s="258"/>
      <c r="Z629" s="258"/>
      <c r="AA629" s="258"/>
      <c r="AB629" s="176"/>
      <c r="AC629" s="273"/>
      <c r="AD629" s="176"/>
      <c r="AE629" s="258"/>
      <c r="AF629" s="176"/>
      <c r="AG629" s="176"/>
      <c r="AH629" s="176"/>
      <c r="AI629" s="176"/>
      <c r="AJ629" s="176"/>
      <c r="AK629" s="176"/>
      <c r="AL629" s="176"/>
      <c r="AM629" s="176"/>
      <c r="AN629" s="225"/>
      <c r="AO629" s="273"/>
      <c r="AP629" s="273"/>
      <c r="AQ629" s="273"/>
      <c r="AR629" s="176"/>
    </row>
    <row r="630">
      <c r="A630" s="176"/>
      <c r="B630" s="172" t="str">
        <f t="shared" si="6"/>
        <v/>
      </c>
      <c r="C630" s="176"/>
      <c r="D630" s="176"/>
      <c r="E630" s="176"/>
      <c r="F630" s="273"/>
      <c r="G630" s="176"/>
      <c r="H630" s="276"/>
      <c r="I630" s="276"/>
      <c r="J630" s="176"/>
      <c r="K630" s="176"/>
      <c r="L630" s="176"/>
      <c r="M630" s="176"/>
      <c r="N630" s="176"/>
      <c r="O630" s="176"/>
      <c r="P630" s="273"/>
      <c r="Q630" s="176"/>
      <c r="R630" s="176"/>
      <c r="S630" s="273"/>
      <c r="T630" s="273"/>
      <c r="U630" s="258"/>
      <c r="V630" s="258"/>
      <c r="W630" s="258"/>
      <c r="X630" s="258"/>
      <c r="Y630" s="258"/>
      <c r="Z630" s="258"/>
      <c r="AA630" s="258"/>
      <c r="AB630" s="176"/>
      <c r="AC630" s="273"/>
      <c r="AD630" s="176"/>
      <c r="AE630" s="258"/>
      <c r="AF630" s="176"/>
      <c r="AG630" s="176"/>
      <c r="AH630" s="176"/>
      <c r="AI630" s="176"/>
      <c r="AJ630" s="176"/>
      <c r="AK630" s="176"/>
      <c r="AL630" s="176"/>
      <c r="AM630" s="176"/>
      <c r="AN630" s="225"/>
      <c r="AO630" s="273"/>
      <c r="AP630" s="273"/>
      <c r="AQ630" s="273"/>
      <c r="AR630" s="176"/>
    </row>
    <row r="631">
      <c r="A631" s="176"/>
      <c r="B631" s="172" t="str">
        <f t="shared" si="6"/>
        <v/>
      </c>
      <c r="C631" s="176"/>
      <c r="D631" s="176"/>
      <c r="E631" s="176"/>
      <c r="F631" s="273"/>
      <c r="G631" s="176"/>
      <c r="H631" s="276"/>
      <c r="I631" s="276"/>
      <c r="J631" s="176"/>
      <c r="K631" s="176"/>
      <c r="L631" s="176"/>
      <c r="M631" s="176"/>
      <c r="N631" s="176"/>
      <c r="O631" s="176"/>
      <c r="P631" s="273"/>
      <c r="Q631" s="176"/>
      <c r="R631" s="176"/>
      <c r="S631" s="273"/>
      <c r="T631" s="273"/>
      <c r="U631" s="258"/>
      <c r="V631" s="258"/>
      <c r="W631" s="258"/>
      <c r="X631" s="258"/>
      <c r="Y631" s="258"/>
      <c r="Z631" s="258"/>
      <c r="AA631" s="258"/>
      <c r="AB631" s="176"/>
      <c r="AC631" s="273"/>
      <c r="AD631" s="176"/>
      <c r="AE631" s="258"/>
      <c r="AF631" s="176"/>
      <c r="AG631" s="176"/>
      <c r="AH631" s="176"/>
      <c r="AI631" s="176"/>
      <c r="AJ631" s="176"/>
      <c r="AK631" s="176"/>
      <c r="AL631" s="176"/>
      <c r="AM631" s="176"/>
      <c r="AN631" s="225"/>
      <c r="AO631" s="273"/>
      <c r="AP631" s="273"/>
      <c r="AQ631" s="273"/>
      <c r="AR631" s="176"/>
    </row>
    <row r="632">
      <c r="A632" s="176"/>
      <c r="B632" s="172" t="str">
        <f t="shared" si="6"/>
        <v/>
      </c>
      <c r="C632" s="176"/>
      <c r="D632" s="176"/>
      <c r="E632" s="176"/>
      <c r="F632" s="273"/>
      <c r="G632" s="176"/>
      <c r="H632" s="276"/>
      <c r="I632" s="276"/>
      <c r="J632" s="176"/>
      <c r="K632" s="176"/>
      <c r="L632" s="176"/>
      <c r="M632" s="176"/>
      <c r="N632" s="176"/>
      <c r="O632" s="176"/>
      <c r="P632" s="273"/>
      <c r="Q632" s="176"/>
      <c r="R632" s="176"/>
      <c r="S632" s="273"/>
      <c r="T632" s="273"/>
      <c r="U632" s="258"/>
      <c r="V632" s="258"/>
      <c r="W632" s="258"/>
      <c r="X632" s="258"/>
      <c r="Y632" s="258"/>
      <c r="Z632" s="258"/>
      <c r="AA632" s="258"/>
      <c r="AB632" s="176"/>
      <c r="AC632" s="273"/>
      <c r="AD632" s="176"/>
      <c r="AE632" s="258"/>
      <c r="AF632" s="176"/>
      <c r="AG632" s="176"/>
      <c r="AH632" s="176"/>
      <c r="AI632" s="176"/>
      <c r="AJ632" s="176"/>
      <c r="AK632" s="176"/>
      <c r="AL632" s="176"/>
      <c r="AM632" s="176"/>
      <c r="AN632" s="225"/>
      <c r="AO632" s="273"/>
      <c r="AP632" s="273"/>
      <c r="AQ632" s="273"/>
      <c r="AR632" s="176"/>
    </row>
    <row r="633">
      <c r="A633" s="176"/>
      <c r="B633" s="172" t="str">
        <f t="shared" si="6"/>
        <v/>
      </c>
      <c r="C633" s="176"/>
      <c r="D633" s="176"/>
      <c r="E633" s="176"/>
      <c r="F633" s="273"/>
      <c r="G633" s="176"/>
      <c r="H633" s="276"/>
      <c r="I633" s="276"/>
      <c r="J633" s="176"/>
      <c r="K633" s="176"/>
      <c r="L633" s="176"/>
      <c r="M633" s="176"/>
      <c r="N633" s="176"/>
      <c r="O633" s="176"/>
      <c r="P633" s="273"/>
      <c r="Q633" s="176"/>
      <c r="R633" s="176"/>
      <c r="S633" s="273"/>
      <c r="T633" s="273"/>
      <c r="U633" s="258"/>
      <c r="V633" s="258"/>
      <c r="W633" s="258"/>
      <c r="X633" s="258"/>
      <c r="Y633" s="258"/>
      <c r="Z633" s="258"/>
      <c r="AA633" s="258"/>
      <c r="AB633" s="176"/>
      <c r="AC633" s="273"/>
      <c r="AD633" s="176"/>
      <c r="AE633" s="258"/>
      <c r="AF633" s="176"/>
      <c r="AG633" s="176"/>
      <c r="AH633" s="176"/>
      <c r="AI633" s="176"/>
      <c r="AJ633" s="176"/>
      <c r="AK633" s="176"/>
      <c r="AL633" s="176"/>
      <c r="AM633" s="176"/>
      <c r="AN633" s="225"/>
      <c r="AO633" s="273"/>
      <c r="AP633" s="273"/>
      <c r="AQ633" s="273"/>
      <c r="AR633" s="176"/>
    </row>
    <row r="634">
      <c r="A634" s="176"/>
      <c r="B634" s="172" t="str">
        <f t="shared" si="6"/>
        <v/>
      </c>
      <c r="C634" s="176"/>
      <c r="D634" s="176"/>
      <c r="E634" s="176"/>
      <c r="F634" s="273"/>
      <c r="G634" s="176"/>
      <c r="H634" s="276"/>
      <c r="I634" s="276"/>
      <c r="J634" s="176"/>
      <c r="K634" s="176"/>
      <c r="L634" s="176"/>
      <c r="M634" s="176"/>
      <c r="N634" s="176"/>
      <c r="O634" s="176"/>
      <c r="P634" s="273"/>
      <c r="Q634" s="176"/>
      <c r="R634" s="176"/>
      <c r="S634" s="273"/>
      <c r="T634" s="273"/>
      <c r="U634" s="258"/>
      <c r="V634" s="258"/>
      <c r="W634" s="258"/>
      <c r="X634" s="258"/>
      <c r="Y634" s="258"/>
      <c r="Z634" s="258"/>
      <c r="AA634" s="258"/>
      <c r="AB634" s="176"/>
      <c r="AC634" s="273"/>
      <c r="AD634" s="176"/>
      <c r="AE634" s="258"/>
      <c r="AF634" s="176"/>
      <c r="AG634" s="176"/>
      <c r="AH634" s="176"/>
      <c r="AI634" s="176"/>
      <c r="AJ634" s="176"/>
      <c r="AK634" s="176"/>
      <c r="AL634" s="176"/>
      <c r="AM634" s="176"/>
      <c r="AN634" s="225"/>
      <c r="AO634" s="273"/>
      <c r="AP634" s="273"/>
      <c r="AQ634" s="273"/>
      <c r="AR634" s="176"/>
    </row>
    <row r="635">
      <c r="A635" s="176"/>
      <c r="B635" s="172" t="str">
        <f t="shared" si="6"/>
        <v/>
      </c>
      <c r="C635" s="176"/>
      <c r="D635" s="176"/>
      <c r="E635" s="176"/>
      <c r="F635" s="273"/>
      <c r="G635" s="176"/>
      <c r="H635" s="276"/>
      <c r="I635" s="276"/>
      <c r="J635" s="176"/>
      <c r="K635" s="176"/>
      <c r="L635" s="176"/>
      <c r="M635" s="176"/>
      <c r="N635" s="176"/>
      <c r="O635" s="176"/>
      <c r="P635" s="273"/>
      <c r="Q635" s="176"/>
      <c r="R635" s="176"/>
      <c r="S635" s="273"/>
      <c r="T635" s="273"/>
      <c r="U635" s="258"/>
      <c r="V635" s="258"/>
      <c r="W635" s="258"/>
      <c r="X635" s="258"/>
      <c r="Y635" s="258"/>
      <c r="Z635" s="258"/>
      <c r="AA635" s="258"/>
      <c r="AB635" s="176"/>
      <c r="AC635" s="273"/>
      <c r="AD635" s="176"/>
      <c r="AE635" s="258"/>
      <c r="AF635" s="176"/>
      <c r="AG635" s="176"/>
      <c r="AH635" s="176"/>
      <c r="AI635" s="176"/>
      <c r="AJ635" s="176"/>
      <c r="AK635" s="176"/>
      <c r="AL635" s="176"/>
      <c r="AM635" s="176"/>
      <c r="AN635" s="225"/>
      <c r="AO635" s="273"/>
      <c r="AP635" s="273"/>
      <c r="AQ635" s="273"/>
      <c r="AR635" s="176"/>
    </row>
    <row r="636">
      <c r="A636" s="176"/>
      <c r="B636" s="172" t="str">
        <f t="shared" si="6"/>
        <v/>
      </c>
      <c r="C636" s="176"/>
      <c r="D636" s="176"/>
      <c r="E636" s="176"/>
      <c r="F636" s="273"/>
      <c r="G636" s="176"/>
      <c r="H636" s="276"/>
      <c r="I636" s="276"/>
      <c r="J636" s="176"/>
      <c r="K636" s="176"/>
      <c r="L636" s="176"/>
      <c r="M636" s="176"/>
      <c r="N636" s="176"/>
      <c r="O636" s="176"/>
      <c r="P636" s="273"/>
      <c r="Q636" s="176"/>
      <c r="R636" s="176"/>
      <c r="S636" s="273"/>
      <c r="T636" s="273"/>
      <c r="U636" s="258"/>
      <c r="V636" s="258"/>
      <c r="W636" s="258"/>
      <c r="X636" s="258"/>
      <c r="Y636" s="258"/>
      <c r="Z636" s="258"/>
      <c r="AA636" s="258"/>
      <c r="AB636" s="176"/>
      <c r="AC636" s="273"/>
      <c r="AD636" s="176"/>
      <c r="AE636" s="258"/>
      <c r="AF636" s="176"/>
      <c r="AG636" s="176"/>
      <c r="AH636" s="176"/>
      <c r="AI636" s="176"/>
      <c r="AJ636" s="176"/>
      <c r="AK636" s="176"/>
      <c r="AL636" s="176"/>
      <c r="AM636" s="176"/>
      <c r="AN636" s="225"/>
      <c r="AO636" s="273"/>
      <c r="AP636" s="273"/>
      <c r="AQ636" s="273"/>
      <c r="AR636" s="176"/>
    </row>
    <row r="637">
      <c r="A637" s="176"/>
      <c r="B637" s="172" t="str">
        <f t="shared" si="6"/>
        <v/>
      </c>
      <c r="C637" s="176"/>
      <c r="D637" s="176"/>
      <c r="E637" s="176"/>
      <c r="F637" s="273"/>
      <c r="G637" s="176"/>
      <c r="H637" s="276"/>
      <c r="I637" s="276"/>
      <c r="J637" s="176"/>
      <c r="K637" s="176"/>
      <c r="L637" s="176"/>
      <c r="M637" s="176"/>
      <c r="N637" s="176"/>
      <c r="O637" s="176"/>
      <c r="P637" s="273"/>
      <c r="Q637" s="176"/>
      <c r="R637" s="176"/>
      <c r="S637" s="273"/>
      <c r="T637" s="273"/>
      <c r="U637" s="258"/>
      <c r="V637" s="258"/>
      <c r="W637" s="258"/>
      <c r="X637" s="258"/>
      <c r="Y637" s="258"/>
      <c r="Z637" s="258"/>
      <c r="AA637" s="258"/>
      <c r="AB637" s="176"/>
      <c r="AC637" s="273"/>
      <c r="AD637" s="176"/>
      <c r="AE637" s="258"/>
      <c r="AF637" s="176"/>
      <c r="AG637" s="176"/>
      <c r="AH637" s="176"/>
      <c r="AI637" s="176"/>
      <c r="AJ637" s="176"/>
      <c r="AK637" s="176"/>
      <c r="AL637" s="176"/>
      <c r="AM637" s="176"/>
      <c r="AN637" s="225"/>
      <c r="AO637" s="273"/>
      <c r="AP637" s="273"/>
      <c r="AQ637" s="273"/>
      <c r="AR637" s="176"/>
    </row>
    <row r="638">
      <c r="A638" s="176"/>
      <c r="B638" s="172" t="str">
        <f t="shared" si="6"/>
        <v/>
      </c>
      <c r="C638" s="176"/>
      <c r="D638" s="176"/>
      <c r="E638" s="176"/>
      <c r="F638" s="273"/>
      <c r="G638" s="176"/>
      <c r="H638" s="276"/>
      <c r="I638" s="276"/>
      <c r="J638" s="176"/>
      <c r="K638" s="176"/>
      <c r="L638" s="176"/>
      <c r="M638" s="176"/>
      <c r="N638" s="176"/>
      <c r="O638" s="176"/>
      <c r="P638" s="273"/>
      <c r="Q638" s="176"/>
      <c r="R638" s="176"/>
      <c r="S638" s="273"/>
      <c r="T638" s="273"/>
      <c r="U638" s="258"/>
      <c r="V638" s="258"/>
      <c r="W638" s="258"/>
      <c r="X638" s="258"/>
      <c r="Y638" s="258"/>
      <c r="Z638" s="258"/>
      <c r="AA638" s="258"/>
      <c r="AB638" s="176"/>
      <c r="AC638" s="273"/>
      <c r="AD638" s="176"/>
      <c r="AE638" s="258"/>
      <c r="AF638" s="176"/>
      <c r="AG638" s="176"/>
      <c r="AH638" s="176"/>
      <c r="AI638" s="176"/>
      <c r="AJ638" s="176"/>
      <c r="AK638" s="176"/>
      <c r="AL638" s="176"/>
      <c r="AM638" s="176"/>
      <c r="AN638" s="225"/>
      <c r="AO638" s="273"/>
      <c r="AP638" s="273"/>
      <c r="AQ638" s="273"/>
      <c r="AR638" s="176"/>
    </row>
    <row r="639">
      <c r="A639" s="176"/>
      <c r="B639" s="172" t="str">
        <f t="shared" si="6"/>
        <v/>
      </c>
      <c r="C639" s="176"/>
      <c r="D639" s="176"/>
      <c r="E639" s="176"/>
      <c r="F639" s="273"/>
      <c r="G639" s="176"/>
      <c r="H639" s="276"/>
      <c r="I639" s="276"/>
      <c r="J639" s="176"/>
      <c r="K639" s="176"/>
      <c r="L639" s="176"/>
      <c r="M639" s="176"/>
      <c r="N639" s="176"/>
      <c r="O639" s="176"/>
      <c r="P639" s="273"/>
      <c r="Q639" s="176"/>
      <c r="R639" s="176"/>
      <c r="S639" s="273"/>
      <c r="T639" s="273"/>
      <c r="U639" s="258"/>
      <c r="V639" s="258"/>
      <c r="W639" s="258"/>
      <c r="X639" s="258"/>
      <c r="Y639" s="258"/>
      <c r="Z639" s="258"/>
      <c r="AA639" s="258"/>
      <c r="AB639" s="176"/>
      <c r="AC639" s="273"/>
      <c r="AD639" s="176"/>
      <c r="AE639" s="258"/>
      <c r="AF639" s="176"/>
      <c r="AG639" s="176"/>
      <c r="AH639" s="176"/>
      <c r="AI639" s="176"/>
      <c r="AJ639" s="176"/>
      <c r="AK639" s="176"/>
      <c r="AL639" s="176"/>
      <c r="AM639" s="176"/>
      <c r="AN639" s="225"/>
      <c r="AO639" s="273"/>
      <c r="AP639" s="273"/>
      <c r="AQ639" s="273"/>
      <c r="AR639" s="176"/>
    </row>
    <row r="640">
      <c r="A640" s="176"/>
      <c r="B640" s="172" t="str">
        <f t="shared" si="6"/>
        <v/>
      </c>
      <c r="C640" s="176"/>
      <c r="D640" s="176"/>
      <c r="E640" s="176"/>
      <c r="F640" s="273"/>
      <c r="G640" s="176"/>
      <c r="H640" s="276"/>
      <c r="I640" s="276"/>
      <c r="J640" s="176"/>
      <c r="K640" s="176"/>
      <c r="L640" s="176"/>
      <c r="M640" s="176"/>
      <c r="N640" s="176"/>
      <c r="O640" s="176"/>
      <c r="P640" s="273"/>
      <c r="Q640" s="176"/>
      <c r="R640" s="176"/>
      <c r="S640" s="273"/>
      <c r="T640" s="273"/>
      <c r="U640" s="258"/>
      <c r="V640" s="258"/>
      <c r="W640" s="258"/>
      <c r="X640" s="258"/>
      <c r="Y640" s="258"/>
      <c r="Z640" s="258"/>
      <c r="AA640" s="258"/>
      <c r="AB640" s="176"/>
      <c r="AC640" s="273"/>
      <c r="AD640" s="176"/>
      <c r="AE640" s="258"/>
      <c r="AF640" s="176"/>
      <c r="AG640" s="176"/>
      <c r="AH640" s="176"/>
      <c r="AI640" s="176"/>
      <c r="AJ640" s="176"/>
      <c r="AK640" s="176"/>
      <c r="AL640" s="176"/>
      <c r="AM640" s="176"/>
      <c r="AN640" s="225"/>
      <c r="AO640" s="273"/>
      <c r="AP640" s="273"/>
      <c r="AQ640" s="273"/>
      <c r="AR640" s="176"/>
    </row>
    <row r="641">
      <c r="A641" s="176"/>
      <c r="B641" s="172" t="str">
        <f t="shared" si="6"/>
        <v/>
      </c>
      <c r="C641" s="176"/>
      <c r="D641" s="176"/>
      <c r="E641" s="176"/>
      <c r="F641" s="273"/>
      <c r="G641" s="176"/>
      <c r="H641" s="276"/>
      <c r="I641" s="276"/>
      <c r="J641" s="176"/>
      <c r="K641" s="176"/>
      <c r="L641" s="176"/>
      <c r="M641" s="176"/>
      <c r="N641" s="176"/>
      <c r="O641" s="176"/>
      <c r="P641" s="273"/>
      <c r="Q641" s="176"/>
      <c r="R641" s="176"/>
      <c r="S641" s="273"/>
      <c r="T641" s="273"/>
      <c r="U641" s="258"/>
      <c r="V641" s="258"/>
      <c r="W641" s="258"/>
      <c r="X641" s="258"/>
      <c r="Y641" s="258"/>
      <c r="Z641" s="258"/>
      <c r="AA641" s="258"/>
      <c r="AB641" s="176"/>
      <c r="AC641" s="273"/>
      <c r="AD641" s="176"/>
      <c r="AE641" s="258"/>
      <c r="AF641" s="176"/>
      <c r="AG641" s="176"/>
      <c r="AH641" s="176"/>
      <c r="AI641" s="176"/>
      <c r="AJ641" s="176"/>
      <c r="AK641" s="176"/>
      <c r="AL641" s="176"/>
      <c r="AM641" s="176"/>
      <c r="AN641" s="225"/>
      <c r="AO641" s="273"/>
      <c r="AP641" s="273"/>
      <c r="AQ641" s="273"/>
      <c r="AR641" s="176"/>
    </row>
    <row r="642">
      <c r="A642" s="176"/>
      <c r="B642" s="172" t="str">
        <f t="shared" si="6"/>
        <v/>
      </c>
      <c r="C642" s="176"/>
      <c r="D642" s="176"/>
      <c r="E642" s="176"/>
      <c r="F642" s="273"/>
      <c r="G642" s="176"/>
      <c r="H642" s="276"/>
      <c r="I642" s="276"/>
      <c r="J642" s="176"/>
      <c r="K642" s="176"/>
      <c r="L642" s="176"/>
      <c r="M642" s="176"/>
      <c r="N642" s="176"/>
      <c r="O642" s="176"/>
      <c r="P642" s="273"/>
      <c r="Q642" s="176"/>
      <c r="R642" s="176"/>
      <c r="S642" s="273"/>
      <c r="T642" s="273"/>
      <c r="U642" s="258"/>
      <c r="V642" s="258"/>
      <c r="W642" s="258"/>
      <c r="X642" s="258"/>
      <c r="Y642" s="258"/>
      <c r="Z642" s="258"/>
      <c r="AA642" s="258"/>
      <c r="AB642" s="176"/>
      <c r="AC642" s="273"/>
      <c r="AD642" s="176"/>
      <c r="AE642" s="258"/>
      <c r="AF642" s="176"/>
      <c r="AG642" s="176"/>
      <c r="AH642" s="176"/>
      <c r="AI642" s="176"/>
      <c r="AJ642" s="176"/>
      <c r="AK642" s="176"/>
      <c r="AL642" s="176"/>
      <c r="AM642" s="176"/>
      <c r="AN642" s="225"/>
      <c r="AO642" s="273"/>
      <c r="AP642" s="273"/>
      <c r="AQ642" s="273"/>
      <c r="AR642" s="176"/>
    </row>
    <row r="643">
      <c r="A643" s="176"/>
      <c r="B643" s="172" t="str">
        <f t="shared" si="6"/>
        <v/>
      </c>
      <c r="C643" s="176"/>
      <c r="D643" s="176"/>
      <c r="E643" s="176"/>
      <c r="F643" s="273"/>
      <c r="G643" s="176"/>
      <c r="H643" s="276"/>
      <c r="I643" s="276"/>
      <c r="J643" s="176"/>
      <c r="K643" s="176"/>
      <c r="L643" s="176"/>
      <c r="M643" s="176"/>
      <c r="N643" s="176"/>
      <c r="O643" s="176"/>
      <c r="P643" s="273"/>
      <c r="Q643" s="176"/>
      <c r="R643" s="176"/>
      <c r="S643" s="273"/>
      <c r="T643" s="273"/>
      <c r="U643" s="258"/>
      <c r="V643" s="258"/>
      <c r="W643" s="258"/>
      <c r="X643" s="258"/>
      <c r="Y643" s="258"/>
      <c r="Z643" s="258"/>
      <c r="AA643" s="258"/>
      <c r="AB643" s="176"/>
      <c r="AC643" s="273"/>
      <c r="AD643" s="176"/>
      <c r="AE643" s="258"/>
      <c r="AF643" s="176"/>
      <c r="AG643" s="176"/>
      <c r="AH643" s="176"/>
      <c r="AI643" s="176"/>
      <c r="AJ643" s="176"/>
      <c r="AK643" s="176"/>
      <c r="AL643" s="176"/>
      <c r="AM643" s="176"/>
      <c r="AN643" s="225"/>
      <c r="AO643" s="273"/>
      <c r="AP643" s="273"/>
      <c r="AQ643" s="273"/>
      <c r="AR643" s="176"/>
    </row>
    <row r="644">
      <c r="A644" s="176"/>
      <c r="B644" s="172" t="str">
        <f t="shared" si="6"/>
        <v/>
      </c>
      <c r="C644" s="176"/>
      <c r="D644" s="176"/>
      <c r="E644" s="176"/>
      <c r="F644" s="273"/>
      <c r="G644" s="176"/>
      <c r="H644" s="276"/>
      <c r="I644" s="276"/>
      <c r="J644" s="176"/>
      <c r="K644" s="176"/>
      <c r="L644" s="176"/>
      <c r="M644" s="176"/>
      <c r="N644" s="176"/>
      <c r="O644" s="176"/>
      <c r="P644" s="273"/>
      <c r="Q644" s="176"/>
      <c r="R644" s="176"/>
      <c r="S644" s="273"/>
      <c r="T644" s="273"/>
      <c r="U644" s="258"/>
      <c r="V644" s="258"/>
      <c r="W644" s="258"/>
      <c r="X644" s="258"/>
      <c r="Y644" s="258"/>
      <c r="Z644" s="258"/>
      <c r="AA644" s="258"/>
      <c r="AB644" s="176"/>
      <c r="AC644" s="273"/>
      <c r="AD644" s="176"/>
      <c r="AE644" s="258"/>
      <c r="AF644" s="176"/>
      <c r="AG644" s="176"/>
      <c r="AH644" s="176"/>
      <c r="AI644" s="176"/>
      <c r="AJ644" s="176"/>
      <c r="AK644" s="176"/>
      <c r="AL644" s="176"/>
      <c r="AM644" s="176"/>
      <c r="AN644" s="225"/>
      <c r="AO644" s="273"/>
      <c r="AP644" s="273"/>
      <c r="AQ644" s="273"/>
      <c r="AR644" s="176"/>
    </row>
    <row r="645">
      <c r="A645" s="176"/>
      <c r="B645" s="172" t="str">
        <f t="shared" si="6"/>
        <v/>
      </c>
      <c r="C645" s="176"/>
      <c r="D645" s="176"/>
      <c r="E645" s="176"/>
      <c r="F645" s="273"/>
      <c r="G645" s="176"/>
      <c r="H645" s="276"/>
      <c r="I645" s="276"/>
      <c r="J645" s="176"/>
      <c r="K645" s="176"/>
      <c r="L645" s="176"/>
      <c r="M645" s="176"/>
      <c r="N645" s="176"/>
      <c r="O645" s="176"/>
      <c r="P645" s="273"/>
      <c r="Q645" s="176"/>
      <c r="R645" s="176"/>
      <c r="S645" s="273"/>
      <c r="T645" s="273"/>
      <c r="U645" s="258"/>
      <c r="V645" s="258"/>
      <c r="W645" s="258"/>
      <c r="X645" s="258"/>
      <c r="Y645" s="258"/>
      <c r="Z645" s="258"/>
      <c r="AA645" s="258"/>
      <c r="AB645" s="176"/>
      <c r="AC645" s="273"/>
      <c r="AD645" s="176"/>
      <c r="AE645" s="258"/>
      <c r="AF645" s="176"/>
      <c r="AG645" s="176"/>
      <c r="AH645" s="176"/>
      <c r="AI645" s="176"/>
      <c r="AJ645" s="176"/>
      <c r="AK645" s="176"/>
      <c r="AL645" s="176"/>
      <c r="AM645" s="176"/>
      <c r="AN645" s="225"/>
      <c r="AO645" s="273"/>
      <c r="AP645" s="273"/>
      <c r="AQ645" s="273"/>
      <c r="AR645" s="176"/>
    </row>
    <row r="646">
      <c r="A646" s="176"/>
      <c r="B646" s="172" t="str">
        <f t="shared" si="6"/>
        <v/>
      </c>
      <c r="C646" s="176"/>
      <c r="D646" s="176"/>
      <c r="E646" s="176"/>
      <c r="F646" s="273"/>
      <c r="G646" s="176"/>
      <c r="H646" s="276"/>
      <c r="I646" s="276"/>
      <c r="J646" s="176"/>
      <c r="K646" s="176"/>
      <c r="L646" s="176"/>
      <c r="M646" s="176"/>
      <c r="N646" s="176"/>
      <c r="O646" s="176"/>
      <c r="P646" s="273"/>
      <c r="Q646" s="176"/>
      <c r="R646" s="176"/>
      <c r="S646" s="273"/>
      <c r="T646" s="273"/>
      <c r="U646" s="258"/>
      <c r="V646" s="258"/>
      <c r="W646" s="258"/>
      <c r="X646" s="258"/>
      <c r="Y646" s="258"/>
      <c r="Z646" s="258"/>
      <c r="AA646" s="258"/>
      <c r="AB646" s="176"/>
      <c r="AC646" s="273"/>
      <c r="AD646" s="176"/>
      <c r="AE646" s="258"/>
      <c r="AF646" s="176"/>
      <c r="AG646" s="176"/>
      <c r="AH646" s="176"/>
      <c r="AI646" s="176"/>
      <c r="AJ646" s="176"/>
      <c r="AK646" s="176"/>
      <c r="AL646" s="176"/>
      <c r="AM646" s="176"/>
      <c r="AN646" s="225"/>
      <c r="AO646" s="273"/>
      <c r="AP646" s="273"/>
      <c r="AQ646" s="273"/>
      <c r="AR646" s="176"/>
    </row>
    <row r="647">
      <c r="A647" s="176"/>
      <c r="B647" s="172" t="str">
        <f t="shared" si="6"/>
        <v/>
      </c>
      <c r="C647" s="176"/>
      <c r="D647" s="176"/>
      <c r="E647" s="176"/>
      <c r="F647" s="273"/>
      <c r="G647" s="176"/>
      <c r="H647" s="276"/>
      <c r="I647" s="276"/>
      <c r="J647" s="176"/>
      <c r="K647" s="176"/>
      <c r="L647" s="176"/>
      <c r="M647" s="176"/>
      <c r="N647" s="176"/>
      <c r="O647" s="176"/>
      <c r="P647" s="273"/>
      <c r="Q647" s="176"/>
      <c r="R647" s="176"/>
      <c r="S647" s="273"/>
      <c r="T647" s="273"/>
      <c r="U647" s="258"/>
      <c r="V647" s="258"/>
      <c r="W647" s="258"/>
      <c r="X647" s="258"/>
      <c r="Y647" s="258"/>
      <c r="Z647" s="258"/>
      <c r="AA647" s="258"/>
      <c r="AB647" s="176"/>
      <c r="AC647" s="273"/>
      <c r="AD647" s="176"/>
      <c r="AE647" s="258"/>
      <c r="AF647" s="176"/>
      <c r="AG647" s="176"/>
      <c r="AH647" s="176"/>
      <c r="AI647" s="176"/>
      <c r="AJ647" s="176"/>
      <c r="AK647" s="176"/>
      <c r="AL647" s="176"/>
      <c r="AM647" s="176"/>
      <c r="AN647" s="225"/>
      <c r="AO647" s="273"/>
      <c r="AP647" s="273"/>
      <c r="AQ647" s="273"/>
      <c r="AR647" s="176"/>
    </row>
    <row r="648">
      <c r="A648" s="176"/>
      <c r="B648" s="172" t="str">
        <f t="shared" si="6"/>
        <v/>
      </c>
      <c r="C648" s="176"/>
      <c r="D648" s="176"/>
      <c r="E648" s="176"/>
      <c r="F648" s="273"/>
      <c r="G648" s="176"/>
      <c r="H648" s="276"/>
      <c r="I648" s="276"/>
      <c r="J648" s="176"/>
      <c r="K648" s="176"/>
      <c r="L648" s="176"/>
      <c r="M648" s="176"/>
      <c r="N648" s="176"/>
      <c r="O648" s="176"/>
      <c r="P648" s="273"/>
      <c r="Q648" s="176"/>
      <c r="R648" s="176"/>
      <c r="S648" s="273"/>
      <c r="T648" s="273"/>
      <c r="U648" s="258"/>
      <c r="V648" s="258"/>
      <c r="W648" s="258"/>
      <c r="X648" s="258"/>
      <c r="Y648" s="258"/>
      <c r="Z648" s="258"/>
      <c r="AA648" s="258"/>
      <c r="AB648" s="176"/>
      <c r="AC648" s="273"/>
      <c r="AD648" s="176"/>
      <c r="AE648" s="258"/>
      <c r="AF648" s="176"/>
      <c r="AG648" s="176"/>
      <c r="AH648" s="176"/>
      <c r="AI648" s="176"/>
      <c r="AJ648" s="176"/>
      <c r="AK648" s="176"/>
      <c r="AL648" s="176"/>
      <c r="AM648" s="176"/>
      <c r="AN648" s="225"/>
      <c r="AO648" s="273"/>
      <c r="AP648" s="273"/>
      <c r="AQ648" s="273"/>
      <c r="AR648" s="176"/>
    </row>
    <row r="649">
      <c r="A649" s="176"/>
      <c r="B649" s="172" t="str">
        <f t="shared" si="6"/>
        <v/>
      </c>
      <c r="C649" s="176"/>
      <c r="D649" s="176"/>
      <c r="E649" s="176"/>
      <c r="F649" s="273"/>
      <c r="G649" s="176"/>
      <c r="H649" s="276"/>
      <c r="I649" s="276"/>
      <c r="J649" s="176"/>
      <c r="K649" s="176"/>
      <c r="L649" s="176"/>
      <c r="M649" s="176"/>
      <c r="N649" s="176"/>
      <c r="O649" s="176"/>
      <c r="P649" s="273"/>
      <c r="Q649" s="176"/>
      <c r="R649" s="176"/>
      <c r="S649" s="273"/>
      <c r="T649" s="273"/>
      <c r="U649" s="258"/>
      <c r="V649" s="258"/>
      <c r="W649" s="258"/>
      <c r="X649" s="258"/>
      <c r="Y649" s="258"/>
      <c r="Z649" s="258"/>
      <c r="AA649" s="258"/>
      <c r="AB649" s="176"/>
      <c r="AC649" s="273"/>
      <c r="AD649" s="176"/>
      <c r="AE649" s="258"/>
      <c r="AF649" s="176"/>
      <c r="AG649" s="176"/>
      <c r="AH649" s="176"/>
      <c r="AI649" s="176"/>
      <c r="AJ649" s="176"/>
      <c r="AK649" s="176"/>
      <c r="AL649" s="176"/>
      <c r="AM649" s="176"/>
      <c r="AN649" s="225"/>
      <c r="AO649" s="273"/>
      <c r="AP649" s="273"/>
      <c r="AQ649" s="273"/>
      <c r="AR649" s="176"/>
    </row>
    <row r="650">
      <c r="A650" s="176"/>
      <c r="B650" s="172" t="str">
        <f t="shared" si="6"/>
        <v/>
      </c>
      <c r="C650" s="176"/>
      <c r="D650" s="176"/>
      <c r="E650" s="176"/>
      <c r="F650" s="273"/>
      <c r="G650" s="176"/>
      <c r="H650" s="276"/>
      <c r="I650" s="276"/>
      <c r="J650" s="176"/>
      <c r="K650" s="176"/>
      <c r="L650" s="176"/>
      <c r="M650" s="176"/>
      <c r="N650" s="176"/>
      <c r="O650" s="176"/>
      <c r="P650" s="273"/>
      <c r="Q650" s="176"/>
      <c r="R650" s="176"/>
      <c r="S650" s="273"/>
      <c r="T650" s="273"/>
      <c r="U650" s="258"/>
      <c r="V650" s="258"/>
      <c r="W650" s="258"/>
      <c r="X650" s="258"/>
      <c r="Y650" s="258"/>
      <c r="Z650" s="258"/>
      <c r="AA650" s="258"/>
      <c r="AB650" s="176"/>
      <c r="AC650" s="273"/>
      <c r="AD650" s="176"/>
      <c r="AE650" s="258"/>
      <c r="AF650" s="176"/>
      <c r="AG650" s="176"/>
      <c r="AH650" s="176"/>
      <c r="AI650" s="176"/>
      <c r="AJ650" s="176"/>
      <c r="AK650" s="176"/>
      <c r="AL650" s="176"/>
      <c r="AM650" s="176"/>
      <c r="AN650" s="225"/>
      <c r="AO650" s="273"/>
      <c r="AP650" s="273"/>
      <c r="AQ650" s="273"/>
      <c r="AR650" s="176"/>
    </row>
    <row r="651">
      <c r="A651" s="176"/>
      <c r="B651" s="172" t="str">
        <f t="shared" si="6"/>
        <v/>
      </c>
      <c r="C651" s="176"/>
      <c r="D651" s="176"/>
      <c r="E651" s="176"/>
      <c r="F651" s="273"/>
      <c r="G651" s="176"/>
      <c r="H651" s="276"/>
      <c r="I651" s="276"/>
      <c r="J651" s="176"/>
      <c r="K651" s="176"/>
      <c r="L651" s="176"/>
      <c r="M651" s="176"/>
      <c r="N651" s="176"/>
      <c r="O651" s="176"/>
      <c r="P651" s="273"/>
      <c r="Q651" s="176"/>
      <c r="R651" s="176"/>
      <c r="S651" s="273"/>
      <c r="T651" s="273"/>
      <c r="U651" s="258"/>
      <c r="V651" s="258"/>
      <c r="W651" s="258"/>
      <c r="X651" s="258"/>
      <c r="Y651" s="258"/>
      <c r="Z651" s="258"/>
      <c r="AA651" s="258"/>
      <c r="AB651" s="176"/>
      <c r="AC651" s="273"/>
      <c r="AD651" s="176"/>
      <c r="AE651" s="258"/>
      <c r="AF651" s="176"/>
      <c r="AG651" s="176"/>
      <c r="AH651" s="176"/>
      <c r="AI651" s="176"/>
      <c r="AJ651" s="176"/>
      <c r="AK651" s="176"/>
      <c r="AL651" s="176"/>
      <c r="AM651" s="176"/>
      <c r="AN651" s="225"/>
      <c r="AO651" s="273"/>
      <c r="AP651" s="273"/>
      <c r="AQ651" s="273"/>
      <c r="AR651" s="176"/>
    </row>
    <row r="652">
      <c r="A652" s="176"/>
      <c r="B652" s="172" t="str">
        <f t="shared" si="6"/>
        <v/>
      </c>
      <c r="C652" s="176"/>
      <c r="D652" s="176"/>
      <c r="E652" s="176"/>
      <c r="F652" s="273"/>
      <c r="G652" s="176"/>
      <c r="H652" s="276"/>
      <c r="I652" s="276"/>
      <c r="J652" s="176"/>
      <c r="K652" s="176"/>
      <c r="L652" s="176"/>
      <c r="M652" s="176"/>
      <c r="N652" s="176"/>
      <c r="O652" s="176"/>
      <c r="P652" s="273"/>
      <c r="Q652" s="176"/>
      <c r="R652" s="176"/>
      <c r="S652" s="273"/>
      <c r="T652" s="273"/>
      <c r="U652" s="258"/>
      <c r="V652" s="258"/>
      <c r="W652" s="258"/>
      <c r="X652" s="258"/>
      <c r="Y652" s="258"/>
      <c r="Z652" s="258"/>
      <c r="AA652" s="258"/>
      <c r="AB652" s="176"/>
      <c r="AC652" s="273"/>
      <c r="AD652" s="176"/>
      <c r="AE652" s="258"/>
      <c r="AF652" s="176"/>
      <c r="AG652" s="176"/>
      <c r="AH652" s="176"/>
      <c r="AI652" s="176"/>
      <c r="AJ652" s="176"/>
      <c r="AK652" s="176"/>
      <c r="AL652" s="176"/>
      <c r="AM652" s="176"/>
      <c r="AN652" s="225"/>
      <c r="AO652" s="273"/>
      <c r="AP652" s="273"/>
      <c r="AQ652" s="273"/>
      <c r="AR652" s="176"/>
    </row>
    <row r="653">
      <c r="A653" s="176"/>
      <c r="B653" s="172" t="str">
        <f t="shared" si="6"/>
        <v/>
      </c>
      <c r="C653" s="176"/>
      <c r="D653" s="176"/>
      <c r="E653" s="176"/>
      <c r="F653" s="273"/>
      <c r="G653" s="176"/>
      <c r="H653" s="276"/>
      <c r="I653" s="276"/>
      <c r="J653" s="176"/>
      <c r="K653" s="176"/>
      <c r="L653" s="176"/>
      <c r="M653" s="176"/>
      <c r="N653" s="176"/>
      <c r="O653" s="176"/>
      <c r="P653" s="273"/>
      <c r="Q653" s="176"/>
      <c r="R653" s="176"/>
      <c r="S653" s="273"/>
      <c r="T653" s="273"/>
      <c r="U653" s="258"/>
      <c r="V653" s="258"/>
      <c r="W653" s="258"/>
      <c r="X653" s="258"/>
      <c r="Y653" s="258"/>
      <c r="Z653" s="258"/>
      <c r="AA653" s="258"/>
      <c r="AB653" s="176"/>
      <c r="AC653" s="273"/>
      <c r="AD653" s="176"/>
      <c r="AE653" s="258"/>
      <c r="AF653" s="176"/>
      <c r="AG653" s="176"/>
      <c r="AH653" s="176"/>
      <c r="AI653" s="176"/>
      <c r="AJ653" s="176"/>
      <c r="AK653" s="176"/>
      <c r="AL653" s="176"/>
      <c r="AM653" s="176"/>
      <c r="AN653" s="225"/>
      <c r="AO653" s="273"/>
      <c r="AP653" s="273"/>
      <c r="AQ653" s="273"/>
      <c r="AR653" s="176"/>
    </row>
    <row r="654">
      <c r="A654" s="176"/>
      <c r="B654" s="172" t="str">
        <f t="shared" si="6"/>
        <v/>
      </c>
      <c r="C654" s="176"/>
      <c r="D654" s="176"/>
      <c r="E654" s="176"/>
      <c r="F654" s="273"/>
      <c r="G654" s="176"/>
      <c r="H654" s="276"/>
      <c r="I654" s="276"/>
      <c r="J654" s="176"/>
      <c r="K654" s="176"/>
      <c r="L654" s="176"/>
      <c r="M654" s="176"/>
      <c r="N654" s="176"/>
      <c r="O654" s="176"/>
      <c r="P654" s="273"/>
      <c r="Q654" s="176"/>
      <c r="R654" s="176"/>
      <c r="S654" s="273"/>
      <c r="T654" s="273"/>
      <c r="U654" s="258"/>
      <c r="V654" s="258"/>
      <c r="W654" s="258"/>
      <c r="X654" s="258"/>
      <c r="Y654" s="258"/>
      <c r="Z654" s="258"/>
      <c r="AA654" s="258"/>
      <c r="AB654" s="176"/>
      <c r="AC654" s="273"/>
      <c r="AD654" s="176"/>
      <c r="AE654" s="258"/>
      <c r="AF654" s="176"/>
      <c r="AG654" s="176"/>
      <c r="AH654" s="176"/>
      <c r="AI654" s="176"/>
      <c r="AJ654" s="176"/>
      <c r="AK654" s="176"/>
      <c r="AL654" s="176"/>
      <c r="AM654" s="176"/>
      <c r="AN654" s="225"/>
      <c r="AO654" s="273"/>
      <c r="AP654" s="273"/>
      <c r="AQ654" s="273"/>
      <c r="AR654" s="176"/>
    </row>
    <row r="655">
      <c r="A655" s="176"/>
      <c r="B655" s="172" t="str">
        <f t="shared" si="6"/>
        <v/>
      </c>
      <c r="C655" s="176"/>
      <c r="D655" s="176"/>
      <c r="E655" s="176"/>
      <c r="F655" s="273"/>
      <c r="G655" s="176"/>
      <c r="H655" s="276"/>
      <c r="I655" s="276"/>
      <c r="J655" s="176"/>
      <c r="K655" s="176"/>
      <c r="L655" s="176"/>
      <c r="M655" s="176"/>
      <c r="N655" s="176"/>
      <c r="O655" s="176"/>
      <c r="P655" s="273"/>
      <c r="Q655" s="176"/>
      <c r="R655" s="176"/>
      <c r="S655" s="273"/>
      <c r="T655" s="273"/>
      <c r="U655" s="258"/>
      <c r="V655" s="258"/>
      <c r="W655" s="258"/>
      <c r="X655" s="258"/>
      <c r="Y655" s="258"/>
      <c r="Z655" s="258"/>
      <c r="AA655" s="258"/>
      <c r="AB655" s="176"/>
      <c r="AC655" s="273"/>
      <c r="AD655" s="176"/>
      <c r="AE655" s="258"/>
      <c r="AF655" s="176"/>
      <c r="AG655" s="176"/>
      <c r="AH655" s="176"/>
      <c r="AI655" s="176"/>
      <c r="AJ655" s="176"/>
      <c r="AK655" s="176"/>
      <c r="AL655" s="176"/>
      <c r="AM655" s="176"/>
      <c r="AN655" s="225"/>
      <c r="AO655" s="273"/>
      <c r="AP655" s="273"/>
      <c r="AQ655" s="273"/>
      <c r="AR655" s="176"/>
    </row>
    <row r="656">
      <c r="A656" s="176"/>
      <c r="B656" s="172" t="str">
        <f t="shared" si="6"/>
        <v/>
      </c>
      <c r="C656" s="176"/>
      <c r="D656" s="176"/>
      <c r="E656" s="176"/>
      <c r="F656" s="273"/>
      <c r="G656" s="176"/>
      <c r="H656" s="276"/>
      <c r="I656" s="276"/>
      <c r="J656" s="176"/>
      <c r="K656" s="176"/>
      <c r="L656" s="176"/>
      <c r="M656" s="176"/>
      <c r="N656" s="176"/>
      <c r="O656" s="176"/>
      <c r="P656" s="273"/>
      <c r="Q656" s="176"/>
      <c r="R656" s="176"/>
      <c r="S656" s="273"/>
      <c r="T656" s="273"/>
      <c r="U656" s="258"/>
      <c r="V656" s="258"/>
      <c r="W656" s="258"/>
      <c r="X656" s="258"/>
      <c r="Y656" s="258"/>
      <c r="Z656" s="258"/>
      <c r="AA656" s="258"/>
      <c r="AB656" s="176"/>
      <c r="AC656" s="273"/>
      <c r="AD656" s="176"/>
      <c r="AE656" s="258"/>
      <c r="AF656" s="176"/>
      <c r="AG656" s="176"/>
      <c r="AH656" s="176"/>
      <c r="AI656" s="176"/>
      <c r="AJ656" s="176"/>
      <c r="AK656" s="176"/>
      <c r="AL656" s="176"/>
      <c r="AM656" s="176"/>
      <c r="AN656" s="225"/>
      <c r="AO656" s="273"/>
      <c r="AP656" s="273"/>
      <c r="AQ656" s="273"/>
      <c r="AR656" s="176"/>
    </row>
    <row r="657">
      <c r="A657" s="176"/>
      <c r="B657" s="172" t="str">
        <f t="shared" si="6"/>
        <v/>
      </c>
      <c r="C657" s="176"/>
      <c r="D657" s="176"/>
      <c r="E657" s="176"/>
      <c r="F657" s="273"/>
      <c r="G657" s="176"/>
      <c r="H657" s="276"/>
      <c r="I657" s="276"/>
      <c r="J657" s="176"/>
      <c r="K657" s="176"/>
      <c r="L657" s="176"/>
      <c r="M657" s="176"/>
      <c r="N657" s="176"/>
      <c r="O657" s="176"/>
      <c r="P657" s="273"/>
      <c r="Q657" s="176"/>
      <c r="R657" s="176"/>
      <c r="S657" s="273"/>
      <c r="T657" s="273"/>
      <c r="U657" s="258"/>
      <c r="V657" s="258"/>
      <c r="W657" s="258"/>
      <c r="X657" s="258"/>
      <c r="Y657" s="258"/>
      <c r="Z657" s="258"/>
      <c r="AA657" s="258"/>
      <c r="AB657" s="176"/>
      <c r="AC657" s="273"/>
      <c r="AD657" s="176"/>
      <c r="AE657" s="258"/>
      <c r="AF657" s="176"/>
      <c r="AG657" s="176"/>
      <c r="AH657" s="176"/>
      <c r="AI657" s="176"/>
      <c r="AJ657" s="176"/>
      <c r="AK657" s="176"/>
      <c r="AL657" s="176"/>
      <c r="AM657" s="176"/>
      <c r="AN657" s="225"/>
      <c r="AO657" s="273"/>
      <c r="AP657" s="273"/>
      <c r="AQ657" s="273"/>
      <c r="AR657" s="176"/>
    </row>
    <row r="658">
      <c r="A658" s="176"/>
      <c r="B658" s="172" t="str">
        <f t="shared" si="6"/>
        <v/>
      </c>
      <c r="C658" s="176"/>
      <c r="D658" s="176"/>
      <c r="E658" s="176"/>
      <c r="F658" s="273"/>
      <c r="G658" s="176"/>
      <c r="H658" s="276"/>
      <c r="I658" s="276"/>
      <c r="J658" s="176"/>
      <c r="K658" s="176"/>
      <c r="L658" s="176"/>
      <c r="M658" s="176"/>
      <c r="N658" s="176"/>
      <c r="O658" s="176"/>
      <c r="P658" s="273"/>
      <c r="Q658" s="176"/>
      <c r="R658" s="176"/>
      <c r="S658" s="273"/>
      <c r="T658" s="273"/>
      <c r="U658" s="258"/>
      <c r="V658" s="258"/>
      <c r="W658" s="258"/>
      <c r="X658" s="258"/>
      <c r="Y658" s="258"/>
      <c r="Z658" s="258"/>
      <c r="AA658" s="258"/>
      <c r="AB658" s="176"/>
      <c r="AC658" s="273"/>
      <c r="AD658" s="176"/>
      <c r="AE658" s="258"/>
      <c r="AF658" s="176"/>
      <c r="AG658" s="176"/>
      <c r="AH658" s="176"/>
      <c r="AI658" s="176"/>
      <c r="AJ658" s="176"/>
      <c r="AK658" s="176"/>
      <c r="AL658" s="176"/>
      <c r="AM658" s="176"/>
      <c r="AN658" s="225"/>
      <c r="AO658" s="273"/>
      <c r="AP658" s="273"/>
      <c r="AQ658" s="273"/>
      <c r="AR658" s="176"/>
    </row>
    <row r="659">
      <c r="A659" s="176"/>
      <c r="B659" s="172" t="str">
        <f t="shared" si="6"/>
        <v/>
      </c>
      <c r="C659" s="176"/>
      <c r="D659" s="176"/>
      <c r="E659" s="176"/>
      <c r="F659" s="273"/>
      <c r="G659" s="176"/>
      <c r="H659" s="276"/>
      <c r="I659" s="276"/>
      <c r="J659" s="176"/>
      <c r="K659" s="176"/>
      <c r="L659" s="176"/>
      <c r="M659" s="176"/>
      <c r="N659" s="176"/>
      <c r="O659" s="176"/>
      <c r="P659" s="273"/>
      <c r="Q659" s="176"/>
      <c r="R659" s="176"/>
      <c r="S659" s="273"/>
      <c r="T659" s="273"/>
      <c r="U659" s="258"/>
      <c r="V659" s="258"/>
      <c r="W659" s="258"/>
      <c r="X659" s="258"/>
      <c r="Y659" s="258"/>
      <c r="Z659" s="258"/>
      <c r="AA659" s="258"/>
      <c r="AB659" s="176"/>
      <c r="AC659" s="273"/>
      <c r="AD659" s="176"/>
      <c r="AE659" s="258"/>
      <c r="AF659" s="176"/>
      <c r="AG659" s="176"/>
      <c r="AH659" s="176"/>
      <c r="AI659" s="176"/>
      <c r="AJ659" s="176"/>
      <c r="AK659" s="176"/>
      <c r="AL659" s="176"/>
      <c r="AM659" s="176"/>
      <c r="AN659" s="225"/>
      <c r="AO659" s="273"/>
      <c r="AP659" s="273"/>
      <c r="AQ659" s="273"/>
      <c r="AR659" s="176"/>
    </row>
    <row r="660">
      <c r="A660" s="176"/>
      <c r="B660" s="172" t="str">
        <f t="shared" si="6"/>
        <v/>
      </c>
      <c r="C660" s="176"/>
      <c r="D660" s="176"/>
      <c r="E660" s="176"/>
      <c r="F660" s="273"/>
      <c r="G660" s="176"/>
      <c r="H660" s="276"/>
      <c r="I660" s="276"/>
      <c r="J660" s="176"/>
      <c r="K660" s="176"/>
      <c r="L660" s="176"/>
      <c r="M660" s="176"/>
      <c r="N660" s="176"/>
      <c r="O660" s="176"/>
      <c r="P660" s="273"/>
      <c r="Q660" s="176"/>
      <c r="R660" s="176"/>
      <c r="S660" s="273"/>
      <c r="T660" s="273"/>
      <c r="U660" s="258"/>
      <c r="V660" s="258"/>
      <c r="W660" s="258"/>
      <c r="X660" s="258"/>
      <c r="Y660" s="258"/>
      <c r="Z660" s="258"/>
      <c r="AA660" s="258"/>
      <c r="AB660" s="176"/>
      <c r="AC660" s="273"/>
      <c r="AD660" s="176"/>
      <c r="AE660" s="258"/>
      <c r="AF660" s="176"/>
      <c r="AG660" s="176"/>
      <c r="AH660" s="176"/>
      <c r="AI660" s="176"/>
      <c r="AJ660" s="176"/>
      <c r="AK660" s="176"/>
      <c r="AL660" s="176"/>
      <c r="AM660" s="176"/>
      <c r="AN660" s="225"/>
      <c r="AO660" s="273"/>
      <c r="AP660" s="273"/>
      <c r="AQ660" s="273"/>
      <c r="AR660" s="176"/>
    </row>
    <row r="661">
      <c r="A661" s="176"/>
      <c r="B661" s="172" t="str">
        <f t="shared" si="6"/>
        <v/>
      </c>
      <c r="C661" s="176"/>
      <c r="D661" s="176"/>
      <c r="E661" s="176"/>
      <c r="F661" s="273"/>
      <c r="G661" s="176"/>
      <c r="H661" s="276"/>
      <c r="I661" s="276"/>
      <c r="J661" s="176"/>
      <c r="K661" s="176"/>
      <c r="L661" s="176"/>
      <c r="M661" s="176"/>
      <c r="N661" s="176"/>
      <c r="O661" s="176"/>
      <c r="P661" s="273"/>
      <c r="Q661" s="176"/>
      <c r="R661" s="176"/>
      <c r="S661" s="273"/>
      <c r="T661" s="273"/>
      <c r="U661" s="258"/>
      <c r="V661" s="258"/>
      <c r="W661" s="258"/>
      <c r="X661" s="258"/>
      <c r="Y661" s="258"/>
      <c r="Z661" s="258"/>
      <c r="AA661" s="258"/>
      <c r="AB661" s="176"/>
      <c r="AC661" s="273"/>
      <c r="AD661" s="176"/>
      <c r="AE661" s="258"/>
      <c r="AF661" s="176"/>
      <c r="AG661" s="176"/>
      <c r="AH661" s="176"/>
      <c r="AI661" s="176"/>
      <c r="AJ661" s="176"/>
      <c r="AK661" s="176"/>
      <c r="AL661" s="176"/>
      <c r="AM661" s="176"/>
      <c r="AN661" s="225"/>
      <c r="AO661" s="273"/>
      <c r="AP661" s="273"/>
      <c r="AQ661" s="273"/>
      <c r="AR661" s="176"/>
    </row>
    <row r="662">
      <c r="A662" s="176"/>
      <c r="B662" s="172" t="str">
        <f t="shared" si="6"/>
        <v/>
      </c>
      <c r="C662" s="176"/>
      <c r="D662" s="176"/>
      <c r="E662" s="176"/>
      <c r="F662" s="273"/>
      <c r="G662" s="176"/>
      <c r="H662" s="276"/>
      <c r="I662" s="276"/>
      <c r="J662" s="176"/>
      <c r="K662" s="176"/>
      <c r="L662" s="176"/>
      <c r="M662" s="176"/>
      <c r="N662" s="176"/>
      <c r="O662" s="176"/>
      <c r="P662" s="273"/>
      <c r="Q662" s="176"/>
      <c r="R662" s="176"/>
      <c r="S662" s="273"/>
      <c r="T662" s="273"/>
      <c r="U662" s="258"/>
      <c r="V662" s="258"/>
      <c r="W662" s="258"/>
      <c r="X662" s="258"/>
      <c r="Y662" s="258"/>
      <c r="Z662" s="258"/>
      <c r="AA662" s="258"/>
      <c r="AB662" s="176"/>
      <c r="AC662" s="273"/>
      <c r="AD662" s="176"/>
      <c r="AE662" s="258"/>
      <c r="AF662" s="176"/>
      <c r="AG662" s="176"/>
      <c r="AH662" s="176"/>
      <c r="AI662" s="176"/>
      <c r="AJ662" s="176"/>
      <c r="AK662" s="176"/>
      <c r="AL662" s="176"/>
      <c r="AM662" s="176"/>
      <c r="AN662" s="225"/>
      <c r="AO662" s="273"/>
      <c r="AP662" s="273"/>
      <c r="AQ662" s="273"/>
      <c r="AR662" s="176"/>
    </row>
    <row r="663">
      <c r="A663" s="176"/>
      <c r="B663" s="172" t="str">
        <f t="shared" si="6"/>
        <v/>
      </c>
      <c r="C663" s="176"/>
      <c r="D663" s="176"/>
      <c r="E663" s="176"/>
      <c r="F663" s="273"/>
      <c r="G663" s="176"/>
      <c r="H663" s="276"/>
      <c r="I663" s="276"/>
      <c r="J663" s="176"/>
      <c r="K663" s="176"/>
      <c r="L663" s="176"/>
      <c r="M663" s="176"/>
      <c r="N663" s="176"/>
      <c r="O663" s="176"/>
      <c r="P663" s="273"/>
      <c r="Q663" s="176"/>
      <c r="R663" s="176"/>
      <c r="S663" s="273"/>
      <c r="T663" s="273"/>
      <c r="U663" s="258"/>
      <c r="V663" s="258"/>
      <c r="W663" s="258"/>
      <c r="X663" s="258"/>
      <c r="Y663" s="258"/>
      <c r="Z663" s="258"/>
      <c r="AA663" s="258"/>
      <c r="AB663" s="176"/>
      <c r="AC663" s="273"/>
      <c r="AD663" s="176"/>
      <c r="AE663" s="258"/>
      <c r="AF663" s="176"/>
      <c r="AG663" s="176"/>
      <c r="AH663" s="176"/>
      <c r="AI663" s="176"/>
      <c r="AJ663" s="176"/>
      <c r="AK663" s="176"/>
      <c r="AL663" s="176"/>
      <c r="AM663" s="176"/>
      <c r="AN663" s="225"/>
      <c r="AO663" s="273"/>
      <c r="AP663" s="273"/>
      <c r="AQ663" s="273"/>
      <c r="AR663" s="176"/>
    </row>
    <row r="664">
      <c r="A664" s="176"/>
      <c r="B664" s="172" t="str">
        <f t="shared" si="6"/>
        <v/>
      </c>
      <c r="C664" s="176"/>
      <c r="D664" s="176"/>
      <c r="E664" s="176"/>
      <c r="F664" s="273"/>
      <c r="G664" s="176"/>
      <c r="H664" s="276"/>
      <c r="I664" s="276"/>
      <c r="J664" s="176"/>
      <c r="K664" s="176"/>
      <c r="L664" s="176"/>
      <c r="M664" s="176"/>
      <c r="N664" s="176"/>
      <c r="O664" s="176"/>
      <c r="P664" s="273"/>
      <c r="Q664" s="176"/>
      <c r="R664" s="176"/>
      <c r="S664" s="273"/>
      <c r="T664" s="273"/>
      <c r="U664" s="258"/>
      <c r="V664" s="258"/>
      <c r="W664" s="258"/>
      <c r="X664" s="258"/>
      <c r="Y664" s="258"/>
      <c r="Z664" s="258"/>
      <c r="AA664" s="258"/>
      <c r="AB664" s="176"/>
      <c r="AC664" s="273"/>
      <c r="AD664" s="176"/>
      <c r="AE664" s="258"/>
      <c r="AF664" s="176"/>
      <c r="AG664" s="176"/>
      <c r="AH664" s="176"/>
      <c r="AI664" s="176"/>
      <c r="AJ664" s="176"/>
      <c r="AK664" s="176"/>
      <c r="AL664" s="176"/>
      <c r="AM664" s="176"/>
      <c r="AN664" s="225"/>
      <c r="AO664" s="273"/>
      <c r="AP664" s="273"/>
      <c r="AQ664" s="273"/>
      <c r="AR664" s="176"/>
    </row>
    <row r="665">
      <c r="A665" s="176"/>
      <c r="B665" s="172" t="str">
        <f t="shared" si="6"/>
        <v/>
      </c>
      <c r="C665" s="176"/>
      <c r="D665" s="176"/>
      <c r="E665" s="176"/>
      <c r="F665" s="273"/>
      <c r="G665" s="176"/>
      <c r="H665" s="276"/>
      <c r="I665" s="276"/>
      <c r="J665" s="176"/>
      <c r="K665" s="176"/>
      <c r="L665" s="176"/>
      <c r="M665" s="176"/>
      <c r="N665" s="176"/>
      <c r="O665" s="176"/>
      <c r="P665" s="273"/>
      <c r="Q665" s="176"/>
      <c r="R665" s="176"/>
      <c r="S665" s="273"/>
      <c r="T665" s="273"/>
      <c r="U665" s="258"/>
      <c r="V665" s="258"/>
      <c r="W665" s="258"/>
      <c r="X665" s="258"/>
      <c r="Y665" s="258"/>
      <c r="Z665" s="258"/>
      <c r="AA665" s="258"/>
      <c r="AB665" s="176"/>
      <c r="AC665" s="273"/>
      <c r="AD665" s="176"/>
      <c r="AE665" s="258"/>
      <c r="AF665" s="176"/>
      <c r="AG665" s="176"/>
      <c r="AH665" s="176"/>
      <c r="AI665" s="176"/>
      <c r="AJ665" s="176"/>
      <c r="AK665" s="176"/>
      <c r="AL665" s="176"/>
      <c r="AM665" s="176"/>
      <c r="AN665" s="225"/>
      <c r="AO665" s="273"/>
      <c r="AP665" s="273"/>
      <c r="AQ665" s="273"/>
      <c r="AR665" s="176"/>
    </row>
    <row r="666">
      <c r="A666" s="176"/>
      <c r="B666" s="172" t="str">
        <f t="shared" si="6"/>
        <v/>
      </c>
      <c r="C666" s="176"/>
      <c r="D666" s="176"/>
      <c r="E666" s="176"/>
      <c r="F666" s="273"/>
      <c r="G666" s="176"/>
      <c r="H666" s="276"/>
      <c r="I666" s="276"/>
      <c r="J666" s="176"/>
      <c r="K666" s="176"/>
      <c r="L666" s="176"/>
      <c r="M666" s="176"/>
      <c r="N666" s="176"/>
      <c r="O666" s="176"/>
      <c r="P666" s="273"/>
      <c r="Q666" s="176"/>
      <c r="R666" s="176"/>
      <c r="S666" s="273"/>
      <c r="T666" s="273"/>
      <c r="U666" s="258"/>
      <c r="V666" s="258"/>
      <c r="W666" s="258"/>
      <c r="X666" s="258"/>
      <c r="Y666" s="258"/>
      <c r="Z666" s="258"/>
      <c r="AA666" s="258"/>
      <c r="AB666" s="176"/>
      <c r="AC666" s="273"/>
      <c r="AD666" s="176"/>
      <c r="AE666" s="258"/>
      <c r="AF666" s="176"/>
      <c r="AG666" s="176"/>
      <c r="AH666" s="176"/>
      <c r="AI666" s="176"/>
      <c r="AJ666" s="176"/>
      <c r="AK666" s="176"/>
      <c r="AL666" s="176"/>
      <c r="AM666" s="176"/>
      <c r="AN666" s="225"/>
      <c r="AO666" s="273"/>
      <c r="AP666" s="273"/>
      <c r="AQ666" s="273"/>
      <c r="AR666" s="176"/>
    </row>
    <row r="667">
      <c r="A667" s="176"/>
      <c r="B667" s="172" t="str">
        <f t="shared" si="6"/>
        <v/>
      </c>
      <c r="C667" s="176"/>
      <c r="D667" s="176"/>
      <c r="E667" s="176"/>
      <c r="F667" s="273"/>
      <c r="G667" s="176"/>
      <c r="H667" s="276"/>
      <c r="I667" s="276"/>
      <c r="J667" s="176"/>
      <c r="K667" s="176"/>
      <c r="L667" s="176"/>
      <c r="M667" s="176"/>
      <c r="N667" s="176"/>
      <c r="O667" s="176"/>
      <c r="P667" s="273"/>
      <c r="Q667" s="176"/>
      <c r="R667" s="176"/>
      <c r="S667" s="273"/>
      <c r="T667" s="273"/>
      <c r="U667" s="258"/>
      <c r="V667" s="258"/>
      <c r="W667" s="258"/>
      <c r="X667" s="258"/>
      <c r="Y667" s="258"/>
      <c r="Z667" s="258"/>
      <c r="AA667" s="258"/>
      <c r="AB667" s="176"/>
      <c r="AC667" s="273"/>
      <c r="AD667" s="176"/>
      <c r="AE667" s="258"/>
      <c r="AF667" s="176"/>
      <c r="AG667" s="176"/>
      <c r="AH667" s="176"/>
      <c r="AI667" s="176"/>
      <c r="AJ667" s="176"/>
      <c r="AK667" s="176"/>
      <c r="AL667" s="176"/>
      <c r="AM667" s="176"/>
      <c r="AN667" s="225"/>
      <c r="AO667" s="273"/>
      <c r="AP667" s="273"/>
      <c r="AQ667" s="273"/>
      <c r="AR667" s="176"/>
    </row>
    <row r="668">
      <c r="A668" s="176"/>
      <c r="B668" s="172" t="str">
        <f t="shared" si="6"/>
        <v/>
      </c>
      <c r="C668" s="176"/>
      <c r="D668" s="176"/>
      <c r="E668" s="176"/>
      <c r="F668" s="273"/>
      <c r="G668" s="176"/>
      <c r="H668" s="276"/>
      <c r="I668" s="276"/>
      <c r="J668" s="176"/>
      <c r="K668" s="176"/>
      <c r="L668" s="176"/>
      <c r="M668" s="176"/>
      <c r="N668" s="176"/>
      <c r="O668" s="176"/>
      <c r="P668" s="273"/>
      <c r="Q668" s="176"/>
      <c r="R668" s="176"/>
      <c r="S668" s="273"/>
      <c r="T668" s="273"/>
      <c r="U668" s="258"/>
      <c r="V668" s="258"/>
      <c r="W668" s="258"/>
      <c r="X668" s="258"/>
      <c r="Y668" s="258"/>
      <c r="Z668" s="258"/>
      <c r="AA668" s="258"/>
      <c r="AB668" s="176"/>
      <c r="AC668" s="273"/>
      <c r="AD668" s="176"/>
      <c r="AE668" s="258"/>
      <c r="AF668" s="176"/>
      <c r="AG668" s="176"/>
      <c r="AH668" s="176"/>
      <c r="AI668" s="176"/>
      <c r="AJ668" s="176"/>
      <c r="AK668" s="176"/>
      <c r="AL668" s="176"/>
      <c r="AM668" s="176"/>
      <c r="AN668" s="225"/>
      <c r="AO668" s="273"/>
      <c r="AP668" s="273"/>
      <c r="AQ668" s="273"/>
      <c r="AR668" s="176"/>
    </row>
    <row r="669">
      <c r="A669" s="176"/>
      <c r="B669" s="172" t="str">
        <f t="shared" si="6"/>
        <v/>
      </c>
      <c r="C669" s="176"/>
      <c r="D669" s="176"/>
      <c r="E669" s="176"/>
      <c r="F669" s="273"/>
      <c r="G669" s="176"/>
      <c r="H669" s="276"/>
      <c r="I669" s="276"/>
      <c r="J669" s="176"/>
      <c r="K669" s="176"/>
      <c r="L669" s="176"/>
      <c r="M669" s="176"/>
      <c r="N669" s="176"/>
      <c r="O669" s="176"/>
      <c r="P669" s="273"/>
      <c r="Q669" s="176"/>
      <c r="R669" s="176"/>
      <c r="S669" s="273"/>
      <c r="T669" s="273"/>
      <c r="U669" s="258"/>
      <c r="V669" s="258"/>
      <c r="W669" s="258"/>
      <c r="X669" s="258"/>
      <c r="Y669" s="258"/>
      <c r="Z669" s="258"/>
      <c r="AA669" s="258"/>
      <c r="AB669" s="176"/>
      <c r="AC669" s="273"/>
      <c r="AD669" s="176"/>
      <c r="AE669" s="258"/>
      <c r="AF669" s="176"/>
      <c r="AG669" s="176"/>
      <c r="AH669" s="176"/>
      <c r="AI669" s="176"/>
      <c r="AJ669" s="176"/>
      <c r="AK669" s="176"/>
      <c r="AL669" s="176"/>
      <c r="AM669" s="176"/>
      <c r="AN669" s="225"/>
      <c r="AO669" s="273"/>
      <c r="AP669" s="273"/>
      <c r="AQ669" s="273"/>
      <c r="AR669" s="176"/>
    </row>
    <row r="670">
      <c r="A670" s="176"/>
      <c r="B670" s="172" t="str">
        <f t="shared" si="6"/>
        <v/>
      </c>
      <c r="C670" s="176"/>
      <c r="D670" s="176"/>
      <c r="E670" s="176"/>
      <c r="F670" s="273"/>
      <c r="G670" s="176"/>
      <c r="H670" s="276"/>
      <c r="I670" s="276"/>
      <c r="J670" s="176"/>
      <c r="K670" s="176"/>
      <c r="L670" s="176"/>
      <c r="M670" s="176"/>
      <c r="N670" s="176"/>
      <c r="O670" s="176"/>
      <c r="P670" s="273"/>
      <c r="Q670" s="176"/>
      <c r="R670" s="176"/>
      <c r="S670" s="273"/>
      <c r="T670" s="273"/>
      <c r="U670" s="258"/>
      <c r="V670" s="258"/>
      <c r="W670" s="258"/>
      <c r="X670" s="258"/>
      <c r="Y670" s="258"/>
      <c r="Z670" s="258"/>
      <c r="AA670" s="258"/>
      <c r="AB670" s="176"/>
      <c r="AC670" s="273"/>
      <c r="AD670" s="176"/>
      <c r="AE670" s="258"/>
      <c r="AF670" s="176"/>
      <c r="AG670" s="176"/>
      <c r="AH670" s="176"/>
      <c r="AI670" s="176"/>
      <c r="AJ670" s="176"/>
      <c r="AK670" s="176"/>
      <c r="AL670" s="176"/>
      <c r="AM670" s="176"/>
      <c r="AN670" s="225"/>
      <c r="AO670" s="273"/>
      <c r="AP670" s="273"/>
      <c r="AQ670" s="273"/>
      <c r="AR670" s="176"/>
    </row>
    <row r="671">
      <c r="A671" s="176"/>
      <c r="B671" s="172" t="str">
        <f t="shared" si="6"/>
        <v/>
      </c>
      <c r="C671" s="176"/>
      <c r="D671" s="176"/>
      <c r="E671" s="176"/>
      <c r="F671" s="273"/>
      <c r="G671" s="176"/>
      <c r="H671" s="276"/>
      <c r="I671" s="276"/>
      <c r="J671" s="176"/>
      <c r="K671" s="176"/>
      <c r="L671" s="176"/>
      <c r="M671" s="176"/>
      <c r="N671" s="176"/>
      <c r="O671" s="176"/>
      <c r="P671" s="273"/>
      <c r="Q671" s="176"/>
      <c r="R671" s="176"/>
      <c r="S671" s="273"/>
      <c r="T671" s="273"/>
      <c r="U671" s="258"/>
      <c r="V671" s="258"/>
      <c r="W671" s="258"/>
      <c r="X671" s="258"/>
      <c r="Y671" s="258"/>
      <c r="Z671" s="258"/>
      <c r="AA671" s="258"/>
      <c r="AB671" s="176"/>
      <c r="AC671" s="273"/>
      <c r="AD671" s="176"/>
      <c r="AE671" s="258"/>
      <c r="AF671" s="176"/>
      <c r="AG671" s="176"/>
      <c r="AH671" s="176"/>
      <c r="AI671" s="176"/>
      <c r="AJ671" s="176"/>
      <c r="AK671" s="176"/>
      <c r="AL671" s="176"/>
      <c r="AM671" s="176"/>
      <c r="AN671" s="225"/>
      <c r="AO671" s="273"/>
      <c r="AP671" s="273"/>
      <c r="AQ671" s="273"/>
      <c r="AR671" s="176"/>
    </row>
    <row r="672">
      <c r="A672" s="176"/>
      <c r="B672" s="172" t="str">
        <f t="shared" si="6"/>
        <v/>
      </c>
      <c r="C672" s="176"/>
      <c r="D672" s="176"/>
      <c r="E672" s="176"/>
      <c r="F672" s="273"/>
      <c r="G672" s="176"/>
      <c r="H672" s="276"/>
      <c r="I672" s="276"/>
      <c r="J672" s="176"/>
      <c r="K672" s="176"/>
      <c r="L672" s="176"/>
      <c r="M672" s="176"/>
      <c r="N672" s="176"/>
      <c r="O672" s="176"/>
      <c r="P672" s="273"/>
      <c r="Q672" s="176"/>
      <c r="R672" s="176"/>
      <c r="S672" s="273"/>
      <c r="T672" s="273"/>
      <c r="U672" s="258"/>
      <c r="V672" s="258"/>
      <c r="W672" s="258"/>
      <c r="X672" s="258"/>
      <c r="Y672" s="258"/>
      <c r="Z672" s="258"/>
      <c r="AA672" s="258"/>
      <c r="AB672" s="176"/>
      <c r="AC672" s="273"/>
      <c r="AD672" s="176"/>
      <c r="AE672" s="258"/>
      <c r="AF672" s="176"/>
      <c r="AG672" s="176"/>
      <c r="AH672" s="176"/>
      <c r="AI672" s="176"/>
      <c r="AJ672" s="176"/>
      <c r="AK672" s="176"/>
      <c r="AL672" s="176"/>
      <c r="AM672" s="176"/>
      <c r="AN672" s="225"/>
      <c r="AO672" s="273"/>
      <c r="AP672" s="273"/>
      <c r="AQ672" s="273"/>
      <c r="AR672" s="176"/>
    </row>
    <row r="673">
      <c r="A673" s="176"/>
      <c r="B673" s="172" t="str">
        <f t="shared" si="6"/>
        <v/>
      </c>
      <c r="C673" s="176"/>
      <c r="D673" s="176"/>
      <c r="E673" s="176"/>
      <c r="F673" s="273"/>
      <c r="G673" s="176"/>
      <c r="H673" s="276"/>
      <c r="I673" s="276"/>
      <c r="J673" s="176"/>
      <c r="K673" s="176"/>
      <c r="L673" s="176"/>
      <c r="M673" s="176"/>
      <c r="N673" s="176"/>
      <c r="O673" s="176"/>
      <c r="P673" s="273"/>
      <c r="Q673" s="176"/>
      <c r="R673" s="176"/>
      <c r="S673" s="273"/>
      <c r="T673" s="273"/>
      <c r="U673" s="258"/>
      <c r="V673" s="258"/>
      <c r="W673" s="258"/>
      <c r="X673" s="258"/>
      <c r="Y673" s="258"/>
      <c r="Z673" s="258"/>
      <c r="AA673" s="258"/>
      <c r="AB673" s="176"/>
      <c r="AC673" s="273"/>
      <c r="AD673" s="176"/>
      <c r="AE673" s="258"/>
      <c r="AF673" s="176"/>
      <c r="AG673" s="176"/>
      <c r="AH673" s="176"/>
      <c r="AI673" s="176"/>
      <c r="AJ673" s="176"/>
      <c r="AK673" s="176"/>
      <c r="AL673" s="176"/>
      <c r="AM673" s="176"/>
      <c r="AN673" s="225"/>
      <c r="AO673" s="273"/>
      <c r="AP673" s="273"/>
      <c r="AQ673" s="273"/>
      <c r="AR673" s="176"/>
    </row>
    <row r="674">
      <c r="A674" s="176"/>
      <c r="B674" s="172" t="str">
        <f t="shared" si="6"/>
        <v/>
      </c>
      <c r="C674" s="176"/>
      <c r="D674" s="176"/>
      <c r="E674" s="176"/>
      <c r="F674" s="273"/>
      <c r="G674" s="176"/>
      <c r="H674" s="276"/>
      <c r="I674" s="276"/>
      <c r="J674" s="176"/>
      <c r="K674" s="176"/>
      <c r="L674" s="176"/>
      <c r="M674" s="176"/>
      <c r="N674" s="176"/>
      <c r="O674" s="176"/>
      <c r="P674" s="273"/>
      <c r="Q674" s="176"/>
      <c r="R674" s="176"/>
      <c r="S674" s="273"/>
      <c r="T674" s="273"/>
      <c r="U674" s="258"/>
      <c r="V674" s="258"/>
      <c r="W674" s="258"/>
      <c r="X674" s="258"/>
      <c r="Y674" s="258"/>
      <c r="Z674" s="258"/>
      <c r="AA674" s="258"/>
      <c r="AB674" s="176"/>
      <c r="AC674" s="273"/>
      <c r="AD674" s="176"/>
      <c r="AE674" s="258"/>
      <c r="AF674" s="176"/>
      <c r="AG674" s="176"/>
      <c r="AH674" s="176"/>
      <c r="AI674" s="176"/>
      <c r="AJ674" s="176"/>
      <c r="AK674" s="176"/>
      <c r="AL674" s="176"/>
      <c r="AM674" s="176"/>
      <c r="AN674" s="225"/>
      <c r="AO674" s="273"/>
      <c r="AP674" s="273"/>
      <c r="AQ674" s="273"/>
      <c r="AR674" s="176"/>
    </row>
    <row r="675">
      <c r="A675" s="176"/>
      <c r="B675" s="172" t="str">
        <f t="shared" si="6"/>
        <v/>
      </c>
      <c r="C675" s="176"/>
      <c r="D675" s="176"/>
      <c r="E675" s="176"/>
      <c r="F675" s="273"/>
      <c r="G675" s="176"/>
      <c r="H675" s="276"/>
      <c r="I675" s="276"/>
      <c r="J675" s="176"/>
      <c r="K675" s="176"/>
      <c r="L675" s="176"/>
      <c r="M675" s="176"/>
      <c r="N675" s="176"/>
      <c r="O675" s="176"/>
      <c r="P675" s="273"/>
      <c r="Q675" s="176"/>
      <c r="R675" s="176"/>
      <c r="S675" s="273"/>
      <c r="T675" s="273"/>
      <c r="U675" s="258"/>
      <c r="V675" s="258"/>
      <c r="W675" s="258"/>
      <c r="X675" s="258"/>
      <c r="Y675" s="258"/>
      <c r="Z675" s="258"/>
      <c r="AA675" s="258"/>
      <c r="AB675" s="176"/>
      <c r="AC675" s="273"/>
      <c r="AD675" s="176"/>
      <c r="AE675" s="258"/>
      <c r="AF675" s="176"/>
      <c r="AG675" s="176"/>
      <c r="AH675" s="176"/>
      <c r="AI675" s="176"/>
      <c r="AJ675" s="176"/>
      <c r="AK675" s="176"/>
      <c r="AL675" s="176"/>
      <c r="AM675" s="176"/>
      <c r="AN675" s="225"/>
      <c r="AO675" s="273"/>
      <c r="AP675" s="273"/>
      <c r="AQ675" s="273"/>
      <c r="AR675" s="176"/>
    </row>
    <row r="676">
      <c r="A676" s="176"/>
      <c r="B676" s="172" t="str">
        <f t="shared" si="6"/>
        <v/>
      </c>
      <c r="C676" s="176"/>
      <c r="D676" s="176"/>
      <c r="E676" s="176"/>
      <c r="F676" s="273"/>
      <c r="G676" s="176"/>
      <c r="H676" s="276"/>
      <c r="I676" s="276"/>
      <c r="J676" s="176"/>
      <c r="K676" s="176"/>
      <c r="L676" s="176"/>
      <c r="M676" s="176"/>
      <c r="N676" s="176"/>
      <c r="O676" s="176"/>
      <c r="P676" s="273"/>
      <c r="Q676" s="176"/>
      <c r="R676" s="176"/>
      <c r="S676" s="273"/>
      <c r="T676" s="273"/>
      <c r="U676" s="258"/>
      <c r="V676" s="258"/>
      <c r="W676" s="258"/>
      <c r="X676" s="258"/>
      <c r="Y676" s="258"/>
      <c r="Z676" s="258"/>
      <c r="AA676" s="258"/>
      <c r="AB676" s="176"/>
      <c r="AC676" s="273"/>
      <c r="AD676" s="176"/>
      <c r="AE676" s="258"/>
      <c r="AF676" s="176"/>
      <c r="AG676" s="176"/>
      <c r="AH676" s="176"/>
      <c r="AI676" s="176"/>
      <c r="AJ676" s="176"/>
      <c r="AK676" s="176"/>
      <c r="AL676" s="176"/>
      <c r="AM676" s="176"/>
      <c r="AN676" s="225"/>
      <c r="AO676" s="273"/>
      <c r="AP676" s="273"/>
      <c r="AQ676" s="273"/>
      <c r="AR676" s="176"/>
    </row>
    <row r="677">
      <c r="A677" s="176"/>
      <c r="B677" s="172" t="str">
        <f t="shared" si="6"/>
        <v/>
      </c>
      <c r="C677" s="176"/>
      <c r="D677" s="176"/>
      <c r="E677" s="176"/>
      <c r="F677" s="273"/>
      <c r="G677" s="176"/>
      <c r="H677" s="276"/>
      <c r="I677" s="276"/>
      <c r="J677" s="176"/>
      <c r="K677" s="176"/>
      <c r="L677" s="176"/>
      <c r="M677" s="176"/>
      <c r="N677" s="176"/>
      <c r="O677" s="176"/>
      <c r="P677" s="273"/>
      <c r="Q677" s="176"/>
      <c r="R677" s="176"/>
      <c r="S677" s="273"/>
      <c r="T677" s="273"/>
      <c r="U677" s="258"/>
      <c r="V677" s="258"/>
      <c r="W677" s="258"/>
      <c r="X677" s="258"/>
      <c r="Y677" s="258"/>
      <c r="Z677" s="258"/>
      <c r="AA677" s="258"/>
      <c r="AB677" s="176"/>
      <c r="AC677" s="273"/>
      <c r="AD677" s="176"/>
      <c r="AE677" s="258"/>
      <c r="AF677" s="176"/>
      <c r="AG677" s="176"/>
      <c r="AH677" s="176"/>
      <c r="AI677" s="176"/>
      <c r="AJ677" s="176"/>
      <c r="AK677" s="176"/>
      <c r="AL677" s="176"/>
      <c r="AM677" s="176"/>
      <c r="AN677" s="225"/>
      <c r="AO677" s="273"/>
      <c r="AP677" s="273"/>
      <c r="AQ677" s="273"/>
      <c r="AR677" s="176"/>
    </row>
    <row r="678">
      <c r="A678" s="176"/>
      <c r="B678" s="172" t="str">
        <f t="shared" si="6"/>
        <v/>
      </c>
      <c r="C678" s="176"/>
      <c r="D678" s="176"/>
      <c r="E678" s="176"/>
      <c r="F678" s="273"/>
      <c r="G678" s="176"/>
      <c r="H678" s="276"/>
      <c r="I678" s="276"/>
      <c r="J678" s="176"/>
      <c r="K678" s="176"/>
      <c r="L678" s="176"/>
      <c r="M678" s="176"/>
      <c r="N678" s="176"/>
      <c r="O678" s="176"/>
      <c r="P678" s="273"/>
      <c r="Q678" s="176"/>
      <c r="R678" s="176"/>
      <c r="S678" s="273"/>
      <c r="T678" s="273"/>
      <c r="U678" s="258"/>
      <c r="V678" s="258"/>
      <c r="W678" s="258"/>
      <c r="X678" s="258"/>
      <c r="Y678" s="258"/>
      <c r="Z678" s="258"/>
      <c r="AA678" s="258"/>
      <c r="AB678" s="176"/>
      <c r="AC678" s="273"/>
      <c r="AD678" s="176"/>
      <c r="AE678" s="258"/>
      <c r="AF678" s="176"/>
      <c r="AG678" s="176"/>
      <c r="AH678" s="176"/>
      <c r="AI678" s="176"/>
      <c r="AJ678" s="176"/>
      <c r="AK678" s="176"/>
      <c r="AL678" s="176"/>
      <c r="AM678" s="176"/>
      <c r="AN678" s="225"/>
      <c r="AO678" s="273"/>
      <c r="AP678" s="273"/>
      <c r="AQ678" s="273"/>
      <c r="AR678" s="176"/>
    </row>
    <row r="679">
      <c r="A679" s="176"/>
      <c r="B679" s="172" t="str">
        <f t="shared" si="6"/>
        <v/>
      </c>
      <c r="C679" s="176"/>
      <c r="D679" s="176"/>
      <c r="E679" s="176"/>
      <c r="F679" s="273"/>
      <c r="G679" s="176"/>
      <c r="H679" s="276"/>
      <c r="I679" s="276"/>
      <c r="J679" s="176"/>
      <c r="K679" s="176"/>
      <c r="L679" s="176"/>
      <c r="M679" s="176"/>
      <c r="N679" s="176"/>
      <c r="O679" s="176"/>
      <c r="P679" s="273"/>
      <c r="Q679" s="176"/>
      <c r="R679" s="176"/>
      <c r="S679" s="273"/>
      <c r="T679" s="273"/>
      <c r="U679" s="258"/>
      <c r="V679" s="258"/>
      <c r="W679" s="258"/>
      <c r="X679" s="258"/>
      <c r="Y679" s="258"/>
      <c r="Z679" s="258"/>
      <c r="AA679" s="258"/>
      <c r="AB679" s="176"/>
      <c r="AC679" s="273"/>
      <c r="AD679" s="176"/>
      <c r="AE679" s="258"/>
      <c r="AF679" s="176"/>
      <c r="AG679" s="176"/>
      <c r="AH679" s="176"/>
      <c r="AI679" s="176"/>
      <c r="AJ679" s="176"/>
      <c r="AK679" s="176"/>
      <c r="AL679" s="176"/>
      <c r="AM679" s="176"/>
      <c r="AN679" s="225"/>
      <c r="AO679" s="273"/>
      <c r="AP679" s="273"/>
      <c r="AQ679" s="273"/>
      <c r="AR679" s="176"/>
    </row>
    <row r="680">
      <c r="A680" s="176"/>
      <c r="B680" s="172" t="str">
        <f t="shared" si="6"/>
        <v/>
      </c>
      <c r="C680" s="176"/>
      <c r="D680" s="176"/>
      <c r="E680" s="176"/>
      <c r="F680" s="273"/>
      <c r="G680" s="176"/>
      <c r="H680" s="276"/>
      <c r="I680" s="276"/>
      <c r="J680" s="176"/>
      <c r="K680" s="176"/>
      <c r="L680" s="176"/>
      <c r="M680" s="176"/>
      <c r="N680" s="176"/>
      <c r="O680" s="176"/>
      <c r="P680" s="273"/>
      <c r="Q680" s="176"/>
      <c r="R680" s="176"/>
      <c r="S680" s="273"/>
      <c r="T680" s="273"/>
      <c r="U680" s="258"/>
      <c r="V680" s="258"/>
      <c r="W680" s="258"/>
      <c r="X680" s="258"/>
      <c r="Y680" s="258"/>
      <c r="Z680" s="258"/>
      <c r="AA680" s="258"/>
      <c r="AB680" s="176"/>
      <c r="AC680" s="273"/>
      <c r="AD680" s="176"/>
      <c r="AE680" s="258"/>
      <c r="AF680" s="176"/>
      <c r="AG680" s="176"/>
      <c r="AH680" s="176"/>
      <c r="AI680" s="176"/>
      <c r="AJ680" s="176"/>
      <c r="AK680" s="176"/>
      <c r="AL680" s="176"/>
      <c r="AM680" s="176"/>
      <c r="AN680" s="225"/>
      <c r="AO680" s="273"/>
      <c r="AP680" s="273"/>
      <c r="AQ680" s="273"/>
      <c r="AR680" s="176"/>
    </row>
    <row r="681">
      <c r="A681" s="176"/>
      <c r="B681" s="172" t="str">
        <f t="shared" si="6"/>
        <v/>
      </c>
      <c r="C681" s="176"/>
      <c r="D681" s="176"/>
      <c r="E681" s="176"/>
      <c r="F681" s="273"/>
      <c r="G681" s="176"/>
      <c r="H681" s="276"/>
      <c r="I681" s="276"/>
      <c r="J681" s="176"/>
      <c r="K681" s="176"/>
      <c r="L681" s="176"/>
      <c r="M681" s="176"/>
      <c r="N681" s="176"/>
      <c r="O681" s="176"/>
      <c r="P681" s="273"/>
      <c r="Q681" s="176"/>
      <c r="R681" s="176"/>
      <c r="S681" s="273"/>
      <c r="T681" s="273"/>
      <c r="U681" s="258"/>
      <c r="V681" s="258"/>
      <c r="W681" s="258"/>
      <c r="X681" s="258"/>
      <c r="Y681" s="258"/>
      <c r="Z681" s="258"/>
      <c r="AA681" s="258"/>
      <c r="AB681" s="176"/>
      <c r="AC681" s="273"/>
      <c r="AD681" s="176"/>
      <c r="AE681" s="258"/>
      <c r="AF681" s="176"/>
      <c r="AG681" s="176"/>
      <c r="AH681" s="176"/>
      <c r="AI681" s="176"/>
      <c r="AJ681" s="176"/>
      <c r="AK681" s="176"/>
      <c r="AL681" s="176"/>
      <c r="AM681" s="176"/>
      <c r="AN681" s="225"/>
      <c r="AO681" s="273"/>
      <c r="AP681" s="273"/>
      <c r="AQ681" s="273"/>
      <c r="AR681" s="176"/>
    </row>
    <row r="682">
      <c r="A682" s="176"/>
      <c r="B682" s="172" t="str">
        <f t="shared" si="6"/>
        <v/>
      </c>
      <c r="C682" s="176"/>
      <c r="D682" s="176"/>
      <c r="E682" s="176"/>
      <c r="F682" s="273"/>
      <c r="G682" s="176"/>
      <c r="H682" s="276"/>
      <c r="I682" s="276"/>
      <c r="J682" s="176"/>
      <c r="K682" s="176"/>
      <c r="L682" s="176"/>
      <c r="M682" s="176"/>
      <c r="N682" s="176"/>
      <c r="O682" s="176"/>
      <c r="P682" s="273"/>
      <c r="Q682" s="176"/>
      <c r="R682" s="176"/>
      <c r="S682" s="273"/>
      <c r="T682" s="273"/>
      <c r="U682" s="258"/>
      <c r="V682" s="258"/>
      <c r="W682" s="258"/>
      <c r="X682" s="258"/>
      <c r="Y682" s="258"/>
      <c r="Z682" s="258"/>
      <c r="AA682" s="258"/>
      <c r="AB682" s="176"/>
      <c r="AC682" s="273"/>
      <c r="AD682" s="176"/>
      <c r="AE682" s="258"/>
      <c r="AF682" s="176"/>
      <c r="AG682" s="176"/>
      <c r="AH682" s="176"/>
      <c r="AI682" s="176"/>
      <c r="AJ682" s="176"/>
      <c r="AK682" s="176"/>
      <c r="AL682" s="176"/>
      <c r="AM682" s="176"/>
      <c r="AN682" s="225"/>
      <c r="AO682" s="273"/>
      <c r="AP682" s="273"/>
      <c r="AQ682" s="273"/>
      <c r="AR682" s="176"/>
    </row>
    <row r="683">
      <c r="A683" s="176"/>
      <c r="B683" s="172" t="str">
        <f t="shared" si="6"/>
        <v/>
      </c>
      <c r="C683" s="176"/>
      <c r="D683" s="176"/>
      <c r="E683" s="176"/>
      <c r="F683" s="273"/>
      <c r="G683" s="176"/>
      <c r="H683" s="276"/>
      <c r="I683" s="276"/>
      <c r="J683" s="176"/>
      <c r="K683" s="176"/>
      <c r="L683" s="176"/>
      <c r="M683" s="176"/>
      <c r="N683" s="176"/>
      <c r="O683" s="176"/>
      <c r="P683" s="273"/>
      <c r="Q683" s="176"/>
      <c r="R683" s="176"/>
      <c r="S683" s="273"/>
      <c r="T683" s="273"/>
      <c r="U683" s="258"/>
      <c r="V683" s="258"/>
      <c r="W683" s="258"/>
      <c r="X683" s="258"/>
      <c r="Y683" s="258"/>
      <c r="Z683" s="258"/>
      <c r="AA683" s="258"/>
      <c r="AB683" s="176"/>
      <c r="AC683" s="273"/>
      <c r="AD683" s="176"/>
      <c r="AE683" s="258"/>
      <c r="AF683" s="176"/>
      <c r="AG683" s="176"/>
      <c r="AH683" s="176"/>
      <c r="AI683" s="176"/>
      <c r="AJ683" s="176"/>
      <c r="AK683" s="176"/>
      <c r="AL683" s="176"/>
      <c r="AM683" s="176"/>
      <c r="AN683" s="225"/>
      <c r="AO683" s="273"/>
      <c r="AP683" s="273"/>
      <c r="AQ683" s="273"/>
      <c r="AR683" s="176"/>
    </row>
    <row r="684">
      <c r="A684" s="176"/>
      <c r="B684" s="172" t="str">
        <f t="shared" si="6"/>
        <v/>
      </c>
      <c r="C684" s="176"/>
      <c r="D684" s="176"/>
      <c r="E684" s="176"/>
      <c r="F684" s="273"/>
      <c r="G684" s="176"/>
      <c r="H684" s="276"/>
      <c r="I684" s="276"/>
      <c r="J684" s="176"/>
      <c r="K684" s="176"/>
      <c r="L684" s="176"/>
      <c r="M684" s="176"/>
      <c r="N684" s="176"/>
      <c r="O684" s="176"/>
      <c r="P684" s="273"/>
      <c r="Q684" s="176"/>
      <c r="R684" s="176"/>
      <c r="S684" s="273"/>
      <c r="T684" s="273"/>
      <c r="U684" s="258"/>
      <c r="V684" s="258"/>
      <c r="W684" s="258"/>
      <c r="X684" s="258"/>
      <c r="Y684" s="258"/>
      <c r="Z684" s="258"/>
      <c r="AA684" s="258"/>
      <c r="AB684" s="176"/>
      <c r="AC684" s="273"/>
      <c r="AD684" s="176"/>
      <c r="AE684" s="258"/>
      <c r="AF684" s="176"/>
      <c r="AG684" s="176"/>
      <c r="AH684" s="176"/>
      <c r="AI684" s="176"/>
      <c r="AJ684" s="176"/>
      <c r="AK684" s="176"/>
      <c r="AL684" s="176"/>
      <c r="AM684" s="176"/>
      <c r="AN684" s="225"/>
      <c r="AO684" s="273"/>
      <c r="AP684" s="273"/>
      <c r="AQ684" s="273"/>
      <c r="AR684" s="176"/>
    </row>
    <row r="685">
      <c r="A685" s="176"/>
      <c r="B685" s="172" t="str">
        <f t="shared" si="6"/>
        <v/>
      </c>
      <c r="C685" s="176"/>
      <c r="D685" s="176"/>
      <c r="E685" s="176"/>
      <c r="F685" s="273"/>
      <c r="G685" s="176"/>
      <c r="H685" s="276"/>
      <c r="I685" s="276"/>
      <c r="J685" s="176"/>
      <c r="K685" s="176"/>
      <c r="L685" s="176"/>
      <c r="M685" s="176"/>
      <c r="N685" s="176"/>
      <c r="O685" s="176"/>
      <c r="P685" s="273"/>
      <c r="Q685" s="176"/>
      <c r="R685" s="176"/>
      <c r="S685" s="273"/>
      <c r="T685" s="273"/>
      <c r="U685" s="258"/>
      <c r="V685" s="258"/>
      <c r="W685" s="258"/>
      <c r="X685" s="258"/>
      <c r="Y685" s="258"/>
      <c r="Z685" s="258"/>
      <c r="AA685" s="258"/>
      <c r="AB685" s="176"/>
      <c r="AC685" s="273"/>
      <c r="AD685" s="176"/>
      <c r="AE685" s="258"/>
      <c r="AF685" s="176"/>
      <c r="AG685" s="176"/>
      <c r="AH685" s="176"/>
      <c r="AI685" s="176"/>
      <c r="AJ685" s="176"/>
      <c r="AK685" s="176"/>
      <c r="AL685" s="176"/>
      <c r="AM685" s="176"/>
      <c r="AN685" s="225"/>
      <c r="AO685" s="273"/>
      <c r="AP685" s="273"/>
      <c r="AQ685" s="273"/>
      <c r="AR685" s="176"/>
    </row>
    <row r="686">
      <c r="A686" s="176"/>
      <c r="B686" s="172" t="str">
        <f t="shared" si="6"/>
        <v/>
      </c>
      <c r="C686" s="176"/>
      <c r="D686" s="176"/>
      <c r="E686" s="176"/>
      <c r="F686" s="273"/>
      <c r="G686" s="176"/>
      <c r="H686" s="276"/>
      <c r="I686" s="276"/>
      <c r="J686" s="176"/>
      <c r="K686" s="176"/>
      <c r="L686" s="176"/>
      <c r="M686" s="176"/>
      <c r="N686" s="176"/>
      <c r="O686" s="176"/>
      <c r="P686" s="273"/>
      <c r="Q686" s="176"/>
      <c r="R686" s="176"/>
      <c r="S686" s="273"/>
      <c r="T686" s="273"/>
      <c r="U686" s="258"/>
      <c r="V686" s="258"/>
      <c r="W686" s="258"/>
      <c r="X686" s="258"/>
      <c r="Y686" s="258"/>
      <c r="Z686" s="258"/>
      <c r="AA686" s="258"/>
      <c r="AB686" s="176"/>
      <c r="AC686" s="273"/>
      <c r="AD686" s="176"/>
      <c r="AE686" s="258"/>
      <c r="AF686" s="176"/>
      <c r="AG686" s="176"/>
      <c r="AH686" s="176"/>
      <c r="AI686" s="176"/>
      <c r="AJ686" s="176"/>
      <c r="AK686" s="176"/>
      <c r="AL686" s="176"/>
      <c r="AM686" s="176"/>
      <c r="AN686" s="225"/>
      <c r="AO686" s="273"/>
      <c r="AP686" s="273"/>
      <c r="AQ686" s="273"/>
      <c r="AR686" s="176"/>
    </row>
    <row r="687">
      <c r="A687" s="176"/>
      <c r="B687" s="172" t="str">
        <f t="shared" si="6"/>
        <v/>
      </c>
      <c r="C687" s="176"/>
      <c r="D687" s="176"/>
      <c r="E687" s="176"/>
      <c r="F687" s="273"/>
      <c r="G687" s="176"/>
      <c r="H687" s="276"/>
      <c r="I687" s="276"/>
      <c r="J687" s="176"/>
      <c r="K687" s="176"/>
      <c r="L687" s="176"/>
      <c r="M687" s="176"/>
      <c r="N687" s="176"/>
      <c r="O687" s="176"/>
      <c r="P687" s="273"/>
      <c r="Q687" s="176"/>
      <c r="R687" s="176"/>
      <c r="S687" s="273"/>
      <c r="T687" s="273"/>
      <c r="U687" s="258"/>
      <c r="V687" s="258"/>
      <c r="W687" s="258"/>
      <c r="X687" s="258"/>
      <c r="Y687" s="258"/>
      <c r="Z687" s="258"/>
      <c r="AA687" s="258"/>
      <c r="AB687" s="176"/>
      <c r="AC687" s="273"/>
      <c r="AD687" s="176"/>
      <c r="AE687" s="258"/>
      <c r="AF687" s="176"/>
      <c r="AG687" s="176"/>
      <c r="AH687" s="176"/>
      <c r="AI687" s="176"/>
      <c r="AJ687" s="176"/>
      <c r="AK687" s="176"/>
      <c r="AL687" s="176"/>
      <c r="AM687" s="176"/>
      <c r="AN687" s="225"/>
      <c r="AO687" s="273"/>
      <c r="AP687" s="273"/>
      <c r="AQ687" s="273"/>
      <c r="AR687" s="176"/>
    </row>
    <row r="688">
      <c r="A688" s="176"/>
      <c r="B688" s="172" t="str">
        <f t="shared" si="6"/>
        <v/>
      </c>
      <c r="C688" s="176"/>
      <c r="D688" s="176"/>
      <c r="E688" s="176"/>
      <c r="F688" s="273"/>
      <c r="G688" s="176"/>
      <c r="H688" s="276"/>
      <c r="I688" s="276"/>
      <c r="J688" s="176"/>
      <c r="K688" s="176"/>
      <c r="L688" s="176"/>
      <c r="M688" s="176"/>
      <c r="N688" s="176"/>
      <c r="O688" s="176"/>
      <c r="P688" s="273"/>
      <c r="Q688" s="176"/>
      <c r="R688" s="176"/>
      <c r="S688" s="273"/>
      <c r="T688" s="273"/>
      <c r="U688" s="258"/>
      <c r="V688" s="258"/>
      <c r="W688" s="258"/>
      <c r="X688" s="258"/>
      <c r="Y688" s="258"/>
      <c r="Z688" s="258"/>
      <c r="AA688" s="258"/>
      <c r="AB688" s="176"/>
      <c r="AC688" s="273"/>
      <c r="AD688" s="176"/>
      <c r="AE688" s="258"/>
      <c r="AF688" s="176"/>
      <c r="AG688" s="176"/>
      <c r="AH688" s="176"/>
      <c r="AI688" s="176"/>
      <c r="AJ688" s="176"/>
      <c r="AK688" s="176"/>
      <c r="AL688" s="176"/>
      <c r="AM688" s="176"/>
      <c r="AN688" s="225"/>
      <c r="AO688" s="273"/>
      <c r="AP688" s="273"/>
      <c r="AQ688" s="273"/>
      <c r="AR688" s="176"/>
    </row>
    <row r="689">
      <c r="A689" s="176"/>
      <c r="B689" s="172" t="str">
        <f t="shared" si="6"/>
        <v/>
      </c>
      <c r="C689" s="176"/>
      <c r="D689" s="176"/>
      <c r="E689" s="176"/>
      <c r="F689" s="273"/>
      <c r="G689" s="176"/>
      <c r="H689" s="276"/>
      <c r="I689" s="276"/>
      <c r="J689" s="176"/>
      <c r="K689" s="176"/>
      <c r="L689" s="176"/>
      <c r="M689" s="176"/>
      <c r="N689" s="176"/>
      <c r="O689" s="176"/>
      <c r="P689" s="273"/>
      <c r="Q689" s="176"/>
      <c r="R689" s="176"/>
      <c r="S689" s="273"/>
      <c r="T689" s="273"/>
      <c r="U689" s="258"/>
      <c r="V689" s="258"/>
      <c r="W689" s="258"/>
      <c r="X689" s="258"/>
      <c r="Y689" s="258"/>
      <c r="Z689" s="258"/>
      <c r="AA689" s="258"/>
      <c r="AB689" s="176"/>
      <c r="AC689" s="273"/>
      <c r="AD689" s="176"/>
      <c r="AE689" s="258"/>
      <c r="AF689" s="176"/>
      <c r="AG689" s="176"/>
      <c r="AH689" s="176"/>
      <c r="AI689" s="176"/>
      <c r="AJ689" s="176"/>
      <c r="AK689" s="176"/>
      <c r="AL689" s="176"/>
      <c r="AM689" s="176"/>
      <c r="AN689" s="225"/>
      <c r="AO689" s="273"/>
      <c r="AP689" s="273"/>
      <c r="AQ689" s="273"/>
      <c r="AR689" s="176"/>
    </row>
    <row r="690">
      <c r="A690" s="176"/>
      <c r="B690" s="172" t="str">
        <f t="shared" si="6"/>
        <v/>
      </c>
      <c r="C690" s="176"/>
      <c r="D690" s="176"/>
      <c r="E690" s="176"/>
      <c r="F690" s="273"/>
      <c r="G690" s="176"/>
      <c r="H690" s="276"/>
      <c r="I690" s="276"/>
      <c r="J690" s="176"/>
      <c r="K690" s="176"/>
      <c r="L690" s="176"/>
      <c r="M690" s="176"/>
      <c r="N690" s="176"/>
      <c r="O690" s="176"/>
      <c r="P690" s="273"/>
      <c r="Q690" s="176"/>
      <c r="R690" s="176"/>
      <c r="S690" s="273"/>
      <c r="T690" s="273"/>
      <c r="U690" s="258"/>
      <c r="V690" s="258"/>
      <c r="W690" s="258"/>
      <c r="X690" s="258"/>
      <c r="Y690" s="258"/>
      <c r="Z690" s="258"/>
      <c r="AA690" s="258"/>
      <c r="AB690" s="176"/>
      <c r="AC690" s="273"/>
      <c r="AD690" s="176"/>
      <c r="AE690" s="258"/>
      <c r="AF690" s="176"/>
      <c r="AG690" s="176"/>
      <c r="AH690" s="176"/>
      <c r="AI690" s="176"/>
      <c r="AJ690" s="176"/>
      <c r="AK690" s="176"/>
      <c r="AL690" s="176"/>
      <c r="AM690" s="176"/>
      <c r="AN690" s="225"/>
      <c r="AO690" s="273"/>
      <c r="AP690" s="273"/>
      <c r="AQ690" s="273"/>
      <c r="AR690" s="176"/>
    </row>
    <row r="691">
      <c r="A691" s="176"/>
      <c r="B691" s="172" t="str">
        <f t="shared" si="6"/>
        <v/>
      </c>
      <c r="C691" s="176"/>
      <c r="D691" s="176"/>
      <c r="E691" s="176"/>
      <c r="F691" s="273"/>
      <c r="G691" s="176"/>
      <c r="H691" s="276"/>
      <c r="I691" s="276"/>
      <c r="J691" s="176"/>
      <c r="K691" s="176"/>
      <c r="L691" s="176"/>
      <c r="M691" s="176"/>
      <c r="N691" s="176"/>
      <c r="O691" s="176"/>
      <c r="P691" s="273"/>
      <c r="Q691" s="176"/>
      <c r="R691" s="176"/>
      <c r="S691" s="273"/>
      <c r="T691" s="273"/>
      <c r="U691" s="258"/>
      <c r="V691" s="258"/>
      <c r="W691" s="258"/>
      <c r="X691" s="258"/>
      <c r="Y691" s="258"/>
      <c r="Z691" s="258"/>
      <c r="AA691" s="258"/>
      <c r="AB691" s="176"/>
      <c r="AC691" s="273"/>
      <c r="AD691" s="176"/>
      <c r="AE691" s="258"/>
      <c r="AF691" s="176"/>
      <c r="AG691" s="176"/>
      <c r="AH691" s="176"/>
      <c r="AI691" s="176"/>
      <c r="AJ691" s="176"/>
      <c r="AK691" s="176"/>
      <c r="AL691" s="176"/>
      <c r="AM691" s="176"/>
      <c r="AN691" s="225"/>
      <c r="AO691" s="273"/>
      <c r="AP691" s="273"/>
      <c r="AQ691" s="273"/>
      <c r="AR691" s="176"/>
    </row>
    <row r="692">
      <c r="A692" s="176"/>
      <c r="B692" s="172" t="str">
        <f t="shared" si="6"/>
        <v/>
      </c>
      <c r="C692" s="176"/>
      <c r="D692" s="176"/>
      <c r="E692" s="176"/>
      <c r="F692" s="273"/>
      <c r="G692" s="176"/>
      <c r="H692" s="276"/>
      <c r="I692" s="276"/>
      <c r="J692" s="176"/>
      <c r="K692" s="176"/>
      <c r="L692" s="176"/>
      <c r="M692" s="176"/>
      <c r="N692" s="176"/>
      <c r="O692" s="176"/>
      <c r="P692" s="273"/>
      <c r="Q692" s="176"/>
      <c r="R692" s="176"/>
      <c r="S692" s="273"/>
      <c r="T692" s="273"/>
      <c r="U692" s="258"/>
      <c r="V692" s="258"/>
      <c r="W692" s="258"/>
      <c r="X692" s="258"/>
      <c r="Y692" s="258"/>
      <c r="Z692" s="258"/>
      <c r="AA692" s="258"/>
      <c r="AB692" s="176"/>
      <c r="AC692" s="273"/>
      <c r="AD692" s="176"/>
      <c r="AE692" s="258"/>
      <c r="AF692" s="176"/>
      <c r="AG692" s="176"/>
      <c r="AH692" s="176"/>
      <c r="AI692" s="176"/>
      <c r="AJ692" s="176"/>
      <c r="AK692" s="176"/>
      <c r="AL692" s="176"/>
      <c r="AM692" s="176"/>
      <c r="AN692" s="225"/>
      <c r="AO692" s="273"/>
      <c r="AP692" s="273"/>
      <c r="AQ692" s="273"/>
      <c r="AR692" s="176"/>
    </row>
    <row r="693">
      <c r="A693" s="176"/>
      <c r="B693" s="172" t="str">
        <f t="shared" si="6"/>
        <v/>
      </c>
      <c r="C693" s="176"/>
      <c r="D693" s="176"/>
      <c r="E693" s="176"/>
      <c r="F693" s="273"/>
      <c r="G693" s="176"/>
      <c r="H693" s="276"/>
      <c r="I693" s="276"/>
      <c r="J693" s="176"/>
      <c r="K693" s="176"/>
      <c r="L693" s="176"/>
      <c r="M693" s="176"/>
      <c r="N693" s="176"/>
      <c r="O693" s="176"/>
      <c r="P693" s="273"/>
      <c r="Q693" s="176"/>
      <c r="R693" s="176"/>
      <c r="S693" s="273"/>
      <c r="T693" s="273"/>
      <c r="U693" s="258"/>
      <c r="V693" s="258"/>
      <c r="W693" s="258"/>
      <c r="X693" s="258"/>
      <c r="Y693" s="258"/>
      <c r="Z693" s="258"/>
      <c r="AA693" s="258"/>
      <c r="AB693" s="176"/>
      <c r="AC693" s="273"/>
      <c r="AD693" s="176"/>
      <c r="AE693" s="258"/>
      <c r="AF693" s="176"/>
      <c r="AG693" s="176"/>
      <c r="AH693" s="176"/>
      <c r="AI693" s="176"/>
      <c r="AJ693" s="176"/>
      <c r="AK693" s="176"/>
      <c r="AL693" s="176"/>
      <c r="AM693" s="176"/>
      <c r="AN693" s="225"/>
      <c r="AO693" s="273"/>
      <c r="AP693" s="273"/>
      <c r="AQ693" s="273"/>
      <c r="AR693" s="176"/>
    </row>
    <row r="694">
      <c r="A694" s="176"/>
      <c r="B694" s="172" t="str">
        <f t="shared" si="6"/>
        <v/>
      </c>
      <c r="C694" s="176"/>
      <c r="D694" s="176"/>
      <c r="E694" s="176"/>
      <c r="F694" s="273"/>
      <c r="G694" s="176"/>
      <c r="H694" s="276"/>
      <c r="I694" s="276"/>
      <c r="J694" s="176"/>
      <c r="K694" s="176"/>
      <c r="L694" s="176"/>
      <c r="M694" s="176"/>
      <c r="N694" s="176"/>
      <c r="O694" s="176"/>
      <c r="P694" s="273"/>
      <c r="Q694" s="176"/>
      <c r="R694" s="176"/>
      <c r="S694" s="273"/>
      <c r="T694" s="273"/>
      <c r="U694" s="258"/>
      <c r="V694" s="258"/>
      <c r="W694" s="258"/>
      <c r="X694" s="258"/>
      <c r="Y694" s="258"/>
      <c r="Z694" s="258"/>
      <c r="AA694" s="258"/>
      <c r="AB694" s="176"/>
      <c r="AC694" s="273"/>
      <c r="AD694" s="176"/>
      <c r="AE694" s="258"/>
      <c r="AF694" s="176"/>
      <c r="AG694" s="176"/>
      <c r="AH694" s="176"/>
      <c r="AI694" s="176"/>
      <c r="AJ694" s="176"/>
      <c r="AK694" s="176"/>
      <c r="AL694" s="176"/>
      <c r="AM694" s="176"/>
      <c r="AN694" s="225"/>
      <c r="AO694" s="273"/>
      <c r="AP694" s="273"/>
      <c r="AQ694" s="273"/>
      <c r="AR694" s="176"/>
    </row>
    <row r="695">
      <c r="A695" s="176"/>
      <c r="B695" s="172" t="str">
        <f t="shared" si="6"/>
        <v/>
      </c>
      <c r="C695" s="176"/>
      <c r="D695" s="176"/>
      <c r="E695" s="176"/>
      <c r="F695" s="273"/>
      <c r="G695" s="176"/>
      <c r="H695" s="276"/>
      <c r="I695" s="276"/>
      <c r="J695" s="176"/>
      <c r="K695" s="176"/>
      <c r="L695" s="176"/>
      <c r="M695" s="176"/>
      <c r="N695" s="176"/>
      <c r="O695" s="176"/>
      <c r="P695" s="273"/>
      <c r="Q695" s="176"/>
      <c r="R695" s="176"/>
      <c r="S695" s="273"/>
      <c r="T695" s="273"/>
      <c r="U695" s="258"/>
      <c r="V695" s="258"/>
      <c r="W695" s="258"/>
      <c r="X695" s="258"/>
      <c r="Y695" s="258"/>
      <c r="Z695" s="258"/>
      <c r="AA695" s="258"/>
      <c r="AB695" s="176"/>
      <c r="AC695" s="273"/>
      <c r="AD695" s="176"/>
      <c r="AE695" s="258"/>
      <c r="AF695" s="176"/>
      <c r="AG695" s="176"/>
      <c r="AH695" s="176"/>
      <c r="AI695" s="176"/>
      <c r="AJ695" s="176"/>
      <c r="AK695" s="176"/>
      <c r="AL695" s="176"/>
      <c r="AM695" s="176"/>
      <c r="AN695" s="225"/>
      <c r="AO695" s="273"/>
      <c r="AP695" s="273"/>
      <c r="AQ695" s="273"/>
      <c r="AR695" s="176"/>
    </row>
    <row r="696">
      <c r="A696" s="176"/>
      <c r="B696" s="172" t="str">
        <f t="shared" si="6"/>
        <v/>
      </c>
      <c r="C696" s="176"/>
      <c r="D696" s="176"/>
      <c r="E696" s="176"/>
      <c r="F696" s="273"/>
      <c r="G696" s="176"/>
      <c r="H696" s="276"/>
      <c r="I696" s="276"/>
      <c r="J696" s="176"/>
      <c r="K696" s="176"/>
      <c r="L696" s="176"/>
      <c r="M696" s="176"/>
      <c r="N696" s="176"/>
      <c r="O696" s="176"/>
      <c r="P696" s="273"/>
      <c r="Q696" s="176"/>
      <c r="R696" s="176"/>
      <c r="S696" s="273"/>
      <c r="T696" s="273"/>
      <c r="U696" s="258"/>
      <c r="V696" s="258"/>
      <c r="W696" s="258"/>
      <c r="X696" s="258"/>
      <c r="Y696" s="258"/>
      <c r="Z696" s="258"/>
      <c r="AA696" s="258"/>
      <c r="AB696" s="176"/>
      <c r="AC696" s="273"/>
      <c r="AD696" s="176"/>
      <c r="AE696" s="258"/>
      <c r="AF696" s="176"/>
      <c r="AG696" s="176"/>
      <c r="AH696" s="176"/>
      <c r="AI696" s="176"/>
      <c r="AJ696" s="176"/>
      <c r="AK696" s="176"/>
      <c r="AL696" s="176"/>
      <c r="AM696" s="176"/>
      <c r="AN696" s="225"/>
      <c r="AO696" s="273"/>
      <c r="AP696" s="273"/>
      <c r="AQ696" s="273"/>
      <c r="AR696" s="176"/>
    </row>
    <row r="697">
      <c r="A697" s="176"/>
      <c r="B697" s="172" t="str">
        <f t="shared" si="6"/>
        <v/>
      </c>
      <c r="C697" s="176"/>
      <c r="D697" s="176"/>
      <c r="E697" s="176"/>
      <c r="F697" s="273"/>
      <c r="G697" s="176"/>
      <c r="H697" s="276"/>
      <c r="I697" s="276"/>
      <c r="J697" s="176"/>
      <c r="K697" s="176"/>
      <c r="L697" s="176"/>
      <c r="M697" s="176"/>
      <c r="N697" s="176"/>
      <c r="O697" s="176"/>
      <c r="P697" s="273"/>
      <c r="Q697" s="176"/>
      <c r="R697" s="176"/>
      <c r="S697" s="273"/>
      <c r="T697" s="273"/>
      <c r="U697" s="258"/>
      <c r="V697" s="258"/>
      <c r="W697" s="258"/>
      <c r="X697" s="258"/>
      <c r="Y697" s="258"/>
      <c r="Z697" s="258"/>
      <c r="AA697" s="258"/>
      <c r="AB697" s="176"/>
      <c r="AC697" s="273"/>
      <c r="AD697" s="176"/>
      <c r="AE697" s="258"/>
      <c r="AF697" s="176"/>
      <c r="AG697" s="176"/>
      <c r="AH697" s="176"/>
      <c r="AI697" s="176"/>
      <c r="AJ697" s="176"/>
      <c r="AK697" s="176"/>
      <c r="AL697" s="176"/>
      <c r="AM697" s="176"/>
      <c r="AN697" s="225"/>
      <c r="AO697" s="273"/>
      <c r="AP697" s="273"/>
      <c r="AQ697" s="273"/>
      <c r="AR697" s="176"/>
    </row>
    <row r="698">
      <c r="A698" s="176"/>
      <c r="B698" s="172" t="str">
        <f t="shared" si="6"/>
        <v/>
      </c>
      <c r="C698" s="176"/>
      <c r="D698" s="176"/>
      <c r="E698" s="176"/>
      <c r="F698" s="273"/>
      <c r="G698" s="176"/>
      <c r="H698" s="276"/>
      <c r="I698" s="276"/>
      <c r="J698" s="176"/>
      <c r="K698" s="176"/>
      <c r="L698" s="176"/>
      <c r="M698" s="176"/>
      <c r="N698" s="176"/>
      <c r="O698" s="176"/>
      <c r="P698" s="273"/>
      <c r="Q698" s="176"/>
      <c r="R698" s="176"/>
      <c r="S698" s="273"/>
      <c r="T698" s="273"/>
      <c r="U698" s="258"/>
      <c r="V698" s="258"/>
      <c r="W698" s="258"/>
      <c r="X698" s="258"/>
      <c r="Y698" s="258"/>
      <c r="Z698" s="258"/>
      <c r="AA698" s="258"/>
      <c r="AB698" s="176"/>
      <c r="AC698" s="273"/>
      <c r="AD698" s="176"/>
      <c r="AE698" s="258"/>
      <c r="AF698" s="176"/>
      <c r="AG698" s="176"/>
      <c r="AH698" s="176"/>
      <c r="AI698" s="176"/>
      <c r="AJ698" s="176"/>
      <c r="AK698" s="176"/>
      <c r="AL698" s="176"/>
      <c r="AM698" s="176"/>
      <c r="AN698" s="225"/>
      <c r="AO698" s="273"/>
      <c r="AP698" s="273"/>
      <c r="AQ698" s="273"/>
      <c r="AR698" s="176"/>
    </row>
    <row r="699">
      <c r="A699" s="176"/>
      <c r="B699" s="172" t="str">
        <f t="shared" si="6"/>
        <v/>
      </c>
      <c r="C699" s="176"/>
      <c r="D699" s="176"/>
      <c r="E699" s="176"/>
      <c r="F699" s="273"/>
      <c r="G699" s="176"/>
      <c r="H699" s="276"/>
      <c r="I699" s="276"/>
      <c r="J699" s="176"/>
      <c r="K699" s="176"/>
      <c r="L699" s="176"/>
      <c r="M699" s="176"/>
      <c r="N699" s="176"/>
      <c r="O699" s="176"/>
      <c r="P699" s="273"/>
      <c r="Q699" s="176"/>
      <c r="R699" s="176"/>
      <c r="S699" s="273"/>
      <c r="T699" s="273"/>
      <c r="U699" s="258"/>
      <c r="V699" s="258"/>
      <c r="W699" s="258"/>
      <c r="X699" s="258"/>
      <c r="Y699" s="258"/>
      <c r="Z699" s="258"/>
      <c r="AA699" s="258"/>
      <c r="AB699" s="176"/>
      <c r="AC699" s="273"/>
      <c r="AD699" s="176"/>
      <c r="AE699" s="258"/>
      <c r="AF699" s="176"/>
      <c r="AG699" s="176"/>
      <c r="AH699" s="176"/>
      <c r="AI699" s="176"/>
      <c r="AJ699" s="176"/>
      <c r="AK699" s="176"/>
      <c r="AL699" s="176"/>
      <c r="AM699" s="176"/>
      <c r="AN699" s="225"/>
      <c r="AO699" s="273"/>
      <c r="AP699" s="273"/>
      <c r="AQ699" s="273"/>
      <c r="AR699" s="176"/>
    </row>
    <row r="700">
      <c r="A700" s="176"/>
      <c r="B700" s="172" t="str">
        <f t="shared" si="6"/>
        <v/>
      </c>
      <c r="C700" s="176"/>
      <c r="D700" s="176"/>
      <c r="E700" s="176"/>
      <c r="F700" s="273"/>
      <c r="G700" s="176"/>
      <c r="H700" s="276"/>
      <c r="I700" s="276"/>
      <c r="J700" s="176"/>
      <c r="K700" s="176"/>
      <c r="L700" s="176"/>
      <c r="M700" s="176"/>
      <c r="N700" s="176"/>
      <c r="O700" s="176"/>
      <c r="P700" s="273"/>
      <c r="Q700" s="176"/>
      <c r="R700" s="176"/>
      <c r="S700" s="273"/>
      <c r="T700" s="273"/>
      <c r="U700" s="258"/>
      <c r="V700" s="258"/>
      <c r="W700" s="258"/>
      <c r="X700" s="258"/>
      <c r="Y700" s="258"/>
      <c r="Z700" s="258"/>
      <c r="AA700" s="258"/>
      <c r="AB700" s="176"/>
      <c r="AC700" s="273"/>
      <c r="AD700" s="176"/>
      <c r="AE700" s="258"/>
      <c r="AF700" s="176"/>
      <c r="AG700" s="176"/>
      <c r="AH700" s="176"/>
      <c r="AI700" s="176"/>
      <c r="AJ700" s="176"/>
      <c r="AK700" s="176"/>
      <c r="AL700" s="176"/>
      <c r="AM700" s="176"/>
      <c r="AN700" s="225"/>
      <c r="AO700" s="273"/>
      <c r="AP700" s="273"/>
      <c r="AQ700" s="273"/>
      <c r="AR700" s="176"/>
    </row>
    <row r="701">
      <c r="A701" s="176"/>
      <c r="B701" s="172" t="str">
        <f t="shared" si="6"/>
        <v/>
      </c>
      <c r="C701" s="176"/>
      <c r="D701" s="176"/>
      <c r="E701" s="176"/>
      <c r="F701" s="273"/>
      <c r="G701" s="176"/>
      <c r="H701" s="276"/>
      <c r="I701" s="276"/>
      <c r="J701" s="176"/>
      <c r="K701" s="176"/>
      <c r="L701" s="176"/>
      <c r="M701" s="176"/>
      <c r="N701" s="176"/>
      <c r="O701" s="176"/>
      <c r="P701" s="273"/>
      <c r="Q701" s="176"/>
      <c r="R701" s="176"/>
      <c r="S701" s="273"/>
      <c r="T701" s="273"/>
      <c r="U701" s="258"/>
      <c r="V701" s="258"/>
      <c r="W701" s="258"/>
      <c r="X701" s="258"/>
      <c r="Y701" s="258"/>
      <c r="Z701" s="258"/>
      <c r="AA701" s="258"/>
      <c r="AB701" s="176"/>
      <c r="AC701" s="273"/>
      <c r="AD701" s="176"/>
      <c r="AE701" s="258"/>
      <c r="AF701" s="176"/>
      <c r="AG701" s="176"/>
      <c r="AH701" s="176"/>
      <c r="AI701" s="176"/>
      <c r="AJ701" s="176"/>
      <c r="AK701" s="176"/>
      <c r="AL701" s="176"/>
      <c r="AM701" s="176"/>
      <c r="AN701" s="225"/>
      <c r="AO701" s="273"/>
      <c r="AP701" s="273"/>
      <c r="AQ701" s="273"/>
      <c r="AR701" s="176"/>
    </row>
    <row r="702">
      <c r="A702" s="176"/>
      <c r="B702" s="172" t="str">
        <f t="shared" si="6"/>
        <v/>
      </c>
      <c r="C702" s="176"/>
      <c r="D702" s="176"/>
      <c r="E702" s="176"/>
      <c r="F702" s="273"/>
      <c r="G702" s="176"/>
      <c r="H702" s="276"/>
      <c r="I702" s="276"/>
      <c r="J702" s="176"/>
      <c r="K702" s="176"/>
      <c r="L702" s="176"/>
      <c r="M702" s="176"/>
      <c r="N702" s="176"/>
      <c r="O702" s="176"/>
      <c r="P702" s="273"/>
      <c r="Q702" s="176"/>
      <c r="R702" s="176"/>
      <c r="S702" s="273"/>
      <c r="T702" s="273"/>
      <c r="U702" s="258"/>
      <c r="V702" s="258"/>
      <c r="W702" s="258"/>
      <c r="X702" s="258"/>
      <c r="Y702" s="258"/>
      <c r="Z702" s="258"/>
      <c r="AA702" s="258"/>
      <c r="AB702" s="176"/>
      <c r="AC702" s="273"/>
      <c r="AD702" s="176"/>
      <c r="AE702" s="258"/>
      <c r="AF702" s="176"/>
      <c r="AG702" s="176"/>
      <c r="AH702" s="176"/>
      <c r="AI702" s="176"/>
      <c r="AJ702" s="176"/>
      <c r="AK702" s="176"/>
      <c r="AL702" s="176"/>
      <c r="AM702" s="176"/>
      <c r="AN702" s="225"/>
      <c r="AO702" s="273"/>
      <c r="AP702" s="273"/>
      <c r="AQ702" s="273"/>
      <c r="AR702" s="176"/>
    </row>
    <row r="703">
      <c r="A703" s="176"/>
      <c r="B703" s="172" t="str">
        <f t="shared" si="6"/>
        <v/>
      </c>
      <c r="C703" s="176"/>
      <c r="D703" s="176"/>
      <c r="E703" s="176"/>
      <c r="F703" s="273"/>
      <c r="G703" s="176"/>
      <c r="H703" s="276"/>
      <c r="I703" s="276"/>
      <c r="J703" s="176"/>
      <c r="K703" s="176"/>
      <c r="L703" s="176"/>
      <c r="M703" s="176"/>
      <c r="N703" s="176"/>
      <c r="O703" s="176"/>
      <c r="P703" s="273"/>
      <c r="Q703" s="176"/>
      <c r="R703" s="176"/>
      <c r="S703" s="273"/>
      <c r="T703" s="273"/>
      <c r="U703" s="258"/>
      <c r="V703" s="258"/>
      <c r="W703" s="258"/>
      <c r="X703" s="258"/>
      <c r="Y703" s="258"/>
      <c r="Z703" s="258"/>
      <c r="AA703" s="258"/>
      <c r="AB703" s="176"/>
      <c r="AC703" s="273"/>
      <c r="AD703" s="176"/>
      <c r="AE703" s="258"/>
      <c r="AF703" s="176"/>
      <c r="AG703" s="176"/>
      <c r="AH703" s="176"/>
      <c r="AI703" s="176"/>
      <c r="AJ703" s="176"/>
      <c r="AK703" s="176"/>
      <c r="AL703" s="176"/>
      <c r="AM703" s="176"/>
      <c r="AN703" s="225"/>
      <c r="AO703" s="273"/>
      <c r="AP703" s="273"/>
      <c r="AQ703" s="273"/>
      <c r="AR703" s="176"/>
    </row>
    <row r="704">
      <c r="A704" s="176"/>
      <c r="B704" s="172" t="str">
        <f t="shared" si="6"/>
        <v/>
      </c>
      <c r="C704" s="176"/>
      <c r="D704" s="176"/>
      <c r="E704" s="176"/>
      <c r="F704" s="273"/>
      <c r="G704" s="176"/>
      <c r="H704" s="276"/>
      <c r="I704" s="276"/>
      <c r="J704" s="176"/>
      <c r="K704" s="176"/>
      <c r="L704" s="176"/>
      <c r="M704" s="176"/>
      <c r="N704" s="176"/>
      <c r="O704" s="176"/>
      <c r="P704" s="273"/>
      <c r="Q704" s="176"/>
      <c r="R704" s="176"/>
      <c r="S704" s="273"/>
      <c r="T704" s="273"/>
      <c r="U704" s="258"/>
      <c r="V704" s="258"/>
      <c r="W704" s="258"/>
      <c r="X704" s="258"/>
      <c r="Y704" s="258"/>
      <c r="Z704" s="258"/>
      <c r="AA704" s="258"/>
      <c r="AB704" s="176"/>
      <c r="AC704" s="273"/>
      <c r="AD704" s="176"/>
      <c r="AE704" s="258"/>
      <c r="AF704" s="176"/>
      <c r="AG704" s="176"/>
      <c r="AH704" s="176"/>
      <c r="AI704" s="176"/>
      <c r="AJ704" s="176"/>
      <c r="AK704" s="176"/>
      <c r="AL704" s="176"/>
      <c r="AM704" s="176"/>
      <c r="AN704" s="225"/>
      <c r="AO704" s="273"/>
      <c r="AP704" s="273"/>
      <c r="AQ704" s="273"/>
      <c r="AR704" s="176"/>
    </row>
    <row r="705">
      <c r="A705" s="176"/>
      <c r="B705" s="172" t="str">
        <f t="shared" si="6"/>
        <v/>
      </c>
      <c r="C705" s="176"/>
      <c r="D705" s="176"/>
      <c r="E705" s="176"/>
      <c r="F705" s="273"/>
      <c r="G705" s="176"/>
      <c r="H705" s="276"/>
      <c r="I705" s="276"/>
      <c r="J705" s="176"/>
      <c r="K705" s="176"/>
      <c r="L705" s="176"/>
      <c r="M705" s="176"/>
      <c r="N705" s="176"/>
      <c r="O705" s="176"/>
      <c r="P705" s="273"/>
      <c r="Q705" s="176"/>
      <c r="R705" s="176"/>
      <c r="S705" s="273"/>
      <c r="T705" s="273"/>
      <c r="U705" s="258"/>
      <c r="V705" s="258"/>
      <c r="W705" s="258"/>
      <c r="X705" s="258"/>
      <c r="Y705" s="258"/>
      <c r="Z705" s="258"/>
      <c r="AA705" s="258"/>
      <c r="AB705" s="176"/>
      <c r="AC705" s="273"/>
      <c r="AD705" s="176"/>
      <c r="AE705" s="258"/>
      <c r="AF705" s="176"/>
      <c r="AG705" s="176"/>
      <c r="AH705" s="176"/>
      <c r="AI705" s="176"/>
      <c r="AJ705" s="176"/>
      <c r="AK705" s="176"/>
      <c r="AL705" s="176"/>
      <c r="AM705" s="176"/>
      <c r="AN705" s="225"/>
      <c r="AO705" s="273"/>
      <c r="AP705" s="273"/>
      <c r="AQ705" s="273"/>
      <c r="AR705" s="176"/>
    </row>
    <row r="706">
      <c r="A706" s="176"/>
      <c r="B706" s="172" t="str">
        <f t="shared" si="6"/>
        <v/>
      </c>
      <c r="C706" s="176"/>
      <c r="D706" s="176"/>
      <c r="E706" s="176"/>
      <c r="F706" s="273"/>
      <c r="G706" s="176"/>
      <c r="H706" s="276"/>
      <c r="I706" s="276"/>
      <c r="J706" s="176"/>
      <c r="K706" s="176"/>
      <c r="L706" s="176"/>
      <c r="M706" s="176"/>
      <c r="N706" s="176"/>
      <c r="O706" s="176"/>
      <c r="P706" s="273"/>
      <c r="Q706" s="176"/>
      <c r="R706" s="176"/>
      <c r="S706" s="273"/>
      <c r="T706" s="273"/>
      <c r="U706" s="258"/>
      <c r="V706" s="258"/>
      <c r="W706" s="258"/>
      <c r="X706" s="258"/>
      <c r="Y706" s="258"/>
      <c r="Z706" s="258"/>
      <c r="AA706" s="258"/>
      <c r="AB706" s="176"/>
      <c r="AC706" s="273"/>
      <c r="AD706" s="176"/>
      <c r="AE706" s="258"/>
      <c r="AF706" s="176"/>
      <c r="AG706" s="176"/>
      <c r="AH706" s="176"/>
      <c r="AI706" s="176"/>
      <c r="AJ706" s="176"/>
      <c r="AK706" s="176"/>
      <c r="AL706" s="176"/>
      <c r="AM706" s="176"/>
      <c r="AN706" s="225"/>
      <c r="AO706" s="273"/>
      <c r="AP706" s="273"/>
      <c r="AQ706" s="273"/>
      <c r="AR706" s="176"/>
    </row>
    <row r="707">
      <c r="A707" s="176"/>
      <c r="B707" s="172" t="str">
        <f t="shared" si="6"/>
        <v/>
      </c>
      <c r="C707" s="176"/>
      <c r="D707" s="176"/>
      <c r="E707" s="176"/>
      <c r="F707" s="273"/>
      <c r="G707" s="176"/>
      <c r="H707" s="276"/>
      <c r="I707" s="276"/>
      <c r="J707" s="176"/>
      <c r="K707" s="176"/>
      <c r="L707" s="176"/>
      <c r="M707" s="176"/>
      <c r="N707" s="176"/>
      <c r="O707" s="176"/>
      <c r="P707" s="273"/>
      <c r="Q707" s="176"/>
      <c r="R707" s="176"/>
      <c r="S707" s="273"/>
      <c r="T707" s="273"/>
      <c r="U707" s="258"/>
      <c r="V707" s="258"/>
      <c r="W707" s="258"/>
      <c r="X707" s="258"/>
      <c r="Y707" s="258"/>
      <c r="Z707" s="258"/>
      <c r="AA707" s="258"/>
      <c r="AB707" s="176"/>
      <c r="AC707" s="273"/>
      <c r="AD707" s="176"/>
      <c r="AE707" s="258"/>
      <c r="AF707" s="176"/>
      <c r="AG707" s="176"/>
      <c r="AH707" s="176"/>
      <c r="AI707" s="176"/>
      <c r="AJ707" s="176"/>
      <c r="AK707" s="176"/>
      <c r="AL707" s="176"/>
      <c r="AM707" s="176"/>
      <c r="AN707" s="225"/>
      <c r="AO707" s="273"/>
      <c r="AP707" s="273"/>
      <c r="AQ707" s="273"/>
      <c r="AR707" s="176"/>
    </row>
    <row r="708">
      <c r="A708" s="176"/>
      <c r="B708" s="172" t="str">
        <f t="shared" si="6"/>
        <v/>
      </c>
      <c r="C708" s="176"/>
      <c r="D708" s="176"/>
      <c r="E708" s="176"/>
      <c r="F708" s="273"/>
      <c r="G708" s="176"/>
      <c r="H708" s="276"/>
      <c r="I708" s="276"/>
      <c r="J708" s="176"/>
      <c r="K708" s="176"/>
      <c r="L708" s="176"/>
      <c r="M708" s="176"/>
      <c r="N708" s="176"/>
      <c r="O708" s="176"/>
      <c r="P708" s="273"/>
      <c r="Q708" s="176"/>
      <c r="R708" s="176"/>
      <c r="S708" s="273"/>
      <c r="T708" s="273"/>
      <c r="U708" s="258"/>
      <c r="V708" s="258"/>
      <c r="W708" s="258"/>
      <c r="X708" s="258"/>
      <c r="Y708" s="258"/>
      <c r="Z708" s="258"/>
      <c r="AA708" s="258"/>
      <c r="AB708" s="176"/>
      <c r="AC708" s="273"/>
      <c r="AD708" s="176"/>
      <c r="AE708" s="258"/>
      <c r="AF708" s="176"/>
      <c r="AG708" s="176"/>
      <c r="AH708" s="176"/>
      <c r="AI708" s="176"/>
      <c r="AJ708" s="176"/>
      <c r="AK708" s="176"/>
      <c r="AL708" s="176"/>
      <c r="AM708" s="176"/>
      <c r="AN708" s="225"/>
      <c r="AO708" s="273"/>
      <c r="AP708" s="273"/>
      <c r="AQ708" s="273"/>
      <c r="AR708" s="176"/>
    </row>
    <row r="709">
      <c r="A709" s="176"/>
      <c r="B709" s="172" t="str">
        <f t="shared" si="6"/>
        <v/>
      </c>
      <c r="C709" s="176"/>
      <c r="D709" s="176"/>
      <c r="E709" s="176"/>
      <c r="F709" s="273"/>
      <c r="G709" s="176"/>
      <c r="H709" s="276"/>
      <c r="I709" s="276"/>
      <c r="J709" s="176"/>
      <c r="K709" s="176"/>
      <c r="L709" s="176"/>
      <c r="M709" s="176"/>
      <c r="N709" s="176"/>
      <c r="O709" s="176"/>
      <c r="P709" s="273"/>
      <c r="Q709" s="176"/>
      <c r="R709" s="176"/>
      <c r="S709" s="273"/>
      <c r="T709" s="273"/>
      <c r="U709" s="258"/>
      <c r="V709" s="258"/>
      <c r="W709" s="258"/>
      <c r="X709" s="258"/>
      <c r="Y709" s="258"/>
      <c r="Z709" s="258"/>
      <c r="AA709" s="258"/>
      <c r="AB709" s="176"/>
      <c r="AC709" s="273"/>
      <c r="AD709" s="176"/>
      <c r="AE709" s="258"/>
      <c r="AF709" s="176"/>
      <c r="AG709" s="176"/>
      <c r="AH709" s="176"/>
      <c r="AI709" s="176"/>
      <c r="AJ709" s="176"/>
      <c r="AK709" s="176"/>
      <c r="AL709" s="176"/>
      <c r="AM709" s="176"/>
      <c r="AN709" s="225"/>
      <c r="AO709" s="273"/>
      <c r="AP709" s="273"/>
      <c r="AQ709" s="273"/>
      <c r="AR709" s="176"/>
    </row>
    <row r="710">
      <c r="A710" s="176"/>
      <c r="B710" s="172" t="str">
        <f t="shared" si="6"/>
        <v/>
      </c>
      <c r="C710" s="176"/>
      <c r="D710" s="176"/>
      <c r="E710" s="176"/>
      <c r="F710" s="273"/>
      <c r="G710" s="176"/>
      <c r="H710" s="276"/>
      <c r="I710" s="276"/>
      <c r="J710" s="176"/>
      <c r="K710" s="176"/>
      <c r="L710" s="176"/>
      <c r="M710" s="176"/>
      <c r="N710" s="176"/>
      <c r="O710" s="176"/>
      <c r="P710" s="273"/>
      <c r="Q710" s="176"/>
      <c r="R710" s="176"/>
      <c r="S710" s="273"/>
      <c r="T710" s="273"/>
      <c r="U710" s="258"/>
      <c r="V710" s="258"/>
      <c r="W710" s="258"/>
      <c r="X710" s="258"/>
      <c r="Y710" s="258"/>
      <c r="Z710" s="258"/>
      <c r="AA710" s="258"/>
      <c r="AB710" s="176"/>
      <c r="AC710" s="273"/>
      <c r="AD710" s="176"/>
      <c r="AE710" s="258"/>
      <c r="AF710" s="176"/>
      <c r="AG710" s="176"/>
      <c r="AH710" s="176"/>
      <c r="AI710" s="176"/>
      <c r="AJ710" s="176"/>
      <c r="AK710" s="176"/>
      <c r="AL710" s="176"/>
      <c r="AM710" s="176"/>
      <c r="AN710" s="225"/>
      <c r="AO710" s="273"/>
      <c r="AP710" s="273"/>
      <c r="AQ710" s="273"/>
      <c r="AR710" s="176"/>
    </row>
    <row r="711">
      <c r="A711" s="176"/>
      <c r="B711" s="172" t="str">
        <f t="shared" si="6"/>
        <v/>
      </c>
      <c r="C711" s="176"/>
      <c r="D711" s="176"/>
      <c r="E711" s="176"/>
      <c r="F711" s="273"/>
      <c r="G711" s="176"/>
      <c r="H711" s="276"/>
      <c r="I711" s="276"/>
      <c r="J711" s="176"/>
      <c r="K711" s="176"/>
      <c r="L711" s="176"/>
      <c r="M711" s="176"/>
      <c r="N711" s="176"/>
      <c r="O711" s="176"/>
      <c r="P711" s="273"/>
      <c r="Q711" s="176"/>
      <c r="R711" s="176"/>
      <c r="S711" s="273"/>
      <c r="T711" s="273"/>
      <c r="U711" s="258"/>
      <c r="V711" s="258"/>
      <c r="W711" s="258"/>
      <c r="X711" s="258"/>
      <c r="Y711" s="258"/>
      <c r="Z711" s="258"/>
      <c r="AA711" s="258"/>
      <c r="AB711" s="176"/>
      <c r="AC711" s="273"/>
      <c r="AD711" s="176"/>
      <c r="AE711" s="258"/>
      <c r="AF711" s="176"/>
      <c r="AG711" s="176"/>
      <c r="AH711" s="176"/>
      <c r="AI711" s="176"/>
      <c r="AJ711" s="176"/>
      <c r="AK711" s="176"/>
      <c r="AL711" s="176"/>
      <c r="AM711" s="176"/>
      <c r="AN711" s="225"/>
      <c r="AO711" s="273"/>
      <c r="AP711" s="273"/>
      <c r="AQ711" s="273"/>
      <c r="AR711" s="176"/>
    </row>
    <row r="712">
      <c r="A712" s="176"/>
      <c r="B712" s="172" t="str">
        <f t="shared" si="6"/>
        <v/>
      </c>
      <c r="C712" s="176"/>
      <c r="D712" s="176"/>
      <c r="E712" s="176"/>
      <c r="F712" s="273"/>
      <c r="G712" s="176"/>
      <c r="H712" s="276"/>
      <c r="I712" s="276"/>
      <c r="J712" s="176"/>
      <c r="K712" s="176"/>
      <c r="L712" s="176"/>
      <c r="M712" s="176"/>
      <c r="N712" s="176"/>
      <c r="O712" s="176"/>
      <c r="P712" s="273"/>
      <c r="Q712" s="176"/>
      <c r="R712" s="176"/>
      <c r="S712" s="273"/>
      <c r="T712" s="273"/>
      <c r="U712" s="258"/>
      <c r="V712" s="258"/>
      <c r="W712" s="258"/>
      <c r="X712" s="258"/>
      <c r="Y712" s="258"/>
      <c r="Z712" s="258"/>
      <c r="AA712" s="258"/>
      <c r="AB712" s="176"/>
      <c r="AC712" s="273"/>
      <c r="AD712" s="176"/>
      <c r="AE712" s="258"/>
      <c r="AF712" s="176"/>
      <c r="AG712" s="176"/>
      <c r="AH712" s="176"/>
      <c r="AI712" s="176"/>
      <c r="AJ712" s="176"/>
      <c r="AK712" s="176"/>
      <c r="AL712" s="176"/>
      <c r="AM712" s="176"/>
      <c r="AN712" s="225"/>
      <c r="AO712" s="273"/>
      <c r="AP712" s="273"/>
      <c r="AQ712" s="273"/>
      <c r="AR712" s="176"/>
    </row>
    <row r="713">
      <c r="A713" s="176"/>
      <c r="B713" s="172" t="str">
        <f t="shared" si="6"/>
        <v/>
      </c>
      <c r="C713" s="176"/>
      <c r="D713" s="176"/>
      <c r="E713" s="176"/>
      <c r="F713" s="273"/>
      <c r="G713" s="176"/>
      <c r="H713" s="276"/>
      <c r="I713" s="276"/>
      <c r="J713" s="176"/>
      <c r="K713" s="176"/>
      <c r="L713" s="176"/>
      <c r="M713" s="176"/>
      <c r="N713" s="176"/>
      <c r="O713" s="176"/>
      <c r="P713" s="273"/>
      <c r="Q713" s="176"/>
      <c r="R713" s="176"/>
      <c r="S713" s="273"/>
      <c r="T713" s="273"/>
      <c r="U713" s="258"/>
      <c r="V713" s="258"/>
      <c r="W713" s="258"/>
      <c r="X713" s="258"/>
      <c r="Y713" s="258"/>
      <c r="Z713" s="258"/>
      <c r="AA713" s="258"/>
      <c r="AB713" s="176"/>
      <c r="AC713" s="273"/>
      <c r="AD713" s="176"/>
      <c r="AE713" s="258"/>
      <c r="AF713" s="176"/>
      <c r="AG713" s="176"/>
      <c r="AH713" s="176"/>
      <c r="AI713" s="176"/>
      <c r="AJ713" s="176"/>
      <c r="AK713" s="176"/>
      <c r="AL713" s="176"/>
      <c r="AM713" s="176"/>
      <c r="AN713" s="225"/>
      <c r="AO713" s="273"/>
      <c r="AP713" s="273"/>
      <c r="AQ713" s="273"/>
      <c r="AR713" s="176"/>
    </row>
    <row r="714">
      <c r="A714" s="176"/>
      <c r="B714" s="172" t="str">
        <f t="shared" si="6"/>
        <v/>
      </c>
      <c r="C714" s="176"/>
      <c r="D714" s="176"/>
      <c r="E714" s="176"/>
      <c r="F714" s="273"/>
      <c r="G714" s="176"/>
      <c r="H714" s="276"/>
      <c r="I714" s="276"/>
      <c r="J714" s="176"/>
      <c r="K714" s="176"/>
      <c r="L714" s="176"/>
      <c r="M714" s="176"/>
      <c r="N714" s="176"/>
      <c r="O714" s="176"/>
      <c r="P714" s="273"/>
      <c r="Q714" s="176"/>
      <c r="R714" s="176"/>
      <c r="S714" s="273"/>
      <c r="T714" s="273"/>
      <c r="U714" s="258"/>
      <c r="V714" s="258"/>
      <c r="W714" s="258"/>
      <c r="X714" s="258"/>
      <c r="Y714" s="258"/>
      <c r="Z714" s="258"/>
      <c r="AA714" s="258"/>
      <c r="AB714" s="176"/>
      <c r="AC714" s="273"/>
      <c r="AD714" s="176"/>
      <c r="AE714" s="258"/>
      <c r="AF714" s="176"/>
      <c r="AG714" s="176"/>
      <c r="AH714" s="176"/>
      <c r="AI714" s="176"/>
      <c r="AJ714" s="176"/>
      <c r="AK714" s="176"/>
      <c r="AL714" s="176"/>
      <c r="AM714" s="176"/>
      <c r="AN714" s="225"/>
      <c r="AO714" s="273"/>
      <c r="AP714" s="273"/>
      <c r="AQ714" s="273"/>
      <c r="AR714" s="176"/>
    </row>
    <row r="715">
      <c r="A715" s="176"/>
      <c r="B715" s="172" t="str">
        <f t="shared" si="6"/>
        <v/>
      </c>
      <c r="C715" s="176"/>
      <c r="D715" s="176"/>
      <c r="E715" s="176"/>
      <c r="F715" s="273"/>
      <c r="G715" s="176"/>
      <c r="H715" s="276"/>
      <c r="I715" s="276"/>
      <c r="J715" s="176"/>
      <c r="K715" s="176"/>
      <c r="L715" s="176"/>
      <c r="M715" s="176"/>
      <c r="N715" s="176"/>
      <c r="O715" s="176"/>
      <c r="P715" s="273"/>
      <c r="Q715" s="176"/>
      <c r="R715" s="176"/>
      <c r="S715" s="273"/>
      <c r="T715" s="273"/>
      <c r="U715" s="258"/>
      <c r="V715" s="258"/>
      <c r="W715" s="258"/>
      <c r="X715" s="258"/>
      <c r="Y715" s="258"/>
      <c r="Z715" s="258"/>
      <c r="AA715" s="258"/>
      <c r="AB715" s="176"/>
      <c r="AC715" s="273"/>
      <c r="AD715" s="176"/>
      <c r="AE715" s="258"/>
      <c r="AF715" s="176"/>
      <c r="AG715" s="176"/>
      <c r="AH715" s="176"/>
      <c r="AI715" s="176"/>
      <c r="AJ715" s="176"/>
      <c r="AK715" s="176"/>
      <c r="AL715" s="176"/>
      <c r="AM715" s="176"/>
      <c r="AN715" s="225"/>
      <c r="AO715" s="273"/>
      <c r="AP715" s="273"/>
      <c r="AQ715" s="273"/>
      <c r="AR715" s="176"/>
    </row>
    <row r="716">
      <c r="A716" s="176"/>
      <c r="B716" s="172" t="str">
        <f t="shared" si="6"/>
        <v/>
      </c>
      <c r="C716" s="176"/>
      <c r="D716" s="176"/>
      <c r="E716" s="176"/>
      <c r="F716" s="273"/>
      <c r="G716" s="176"/>
      <c r="H716" s="276"/>
      <c r="I716" s="276"/>
      <c r="J716" s="176"/>
      <c r="K716" s="176"/>
      <c r="L716" s="176"/>
      <c r="M716" s="176"/>
      <c r="N716" s="176"/>
      <c r="O716" s="176"/>
      <c r="P716" s="273"/>
      <c r="Q716" s="176"/>
      <c r="R716" s="176"/>
      <c r="S716" s="273"/>
      <c r="T716" s="273"/>
      <c r="U716" s="258"/>
      <c r="V716" s="258"/>
      <c r="W716" s="258"/>
      <c r="X716" s="258"/>
      <c r="Y716" s="258"/>
      <c r="Z716" s="258"/>
      <c r="AA716" s="258"/>
      <c r="AB716" s="176"/>
      <c r="AC716" s="273"/>
      <c r="AD716" s="176"/>
      <c r="AE716" s="258"/>
      <c r="AF716" s="176"/>
      <c r="AG716" s="176"/>
      <c r="AH716" s="176"/>
      <c r="AI716" s="176"/>
      <c r="AJ716" s="176"/>
      <c r="AK716" s="176"/>
      <c r="AL716" s="176"/>
      <c r="AM716" s="176"/>
      <c r="AN716" s="225"/>
      <c r="AO716" s="273"/>
      <c r="AP716" s="273"/>
      <c r="AQ716" s="273"/>
      <c r="AR716" s="176"/>
    </row>
    <row r="717">
      <c r="A717" s="176"/>
      <c r="B717" s="172" t="str">
        <f t="shared" si="6"/>
        <v/>
      </c>
      <c r="C717" s="176"/>
      <c r="D717" s="176"/>
      <c r="E717" s="176"/>
      <c r="F717" s="273"/>
      <c r="G717" s="176"/>
      <c r="H717" s="276"/>
      <c r="I717" s="276"/>
      <c r="J717" s="176"/>
      <c r="K717" s="176"/>
      <c r="L717" s="176"/>
      <c r="M717" s="176"/>
      <c r="N717" s="176"/>
      <c r="O717" s="176"/>
      <c r="P717" s="273"/>
      <c r="Q717" s="176"/>
      <c r="R717" s="176"/>
      <c r="S717" s="273"/>
      <c r="T717" s="273"/>
      <c r="U717" s="258"/>
      <c r="V717" s="258"/>
      <c r="W717" s="258"/>
      <c r="X717" s="258"/>
      <c r="Y717" s="258"/>
      <c r="Z717" s="258"/>
      <c r="AA717" s="258"/>
      <c r="AB717" s="176"/>
      <c r="AC717" s="273"/>
      <c r="AD717" s="176"/>
      <c r="AE717" s="258"/>
      <c r="AF717" s="176"/>
      <c r="AG717" s="176"/>
      <c r="AH717" s="176"/>
      <c r="AI717" s="176"/>
      <c r="AJ717" s="176"/>
      <c r="AK717" s="176"/>
      <c r="AL717" s="176"/>
      <c r="AM717" s="176"/>
      <c r="AN717" s="225"/>
      <c r="AO717" s="273"/>
      <c r="AP717" s="273"/>
      <c r="AQ717" s="273"/>
      <c r="AR717" s="176"/>
    </row>
    <row r="718">
      <c r="A718" s="176"/>
      <c r="B718" s="172" t="str">
        <f t="shared" si="6"/>
        <v/>
      </c>
      <c r="C718" s="176"/>
      <c r="D718" s="176"/>
      <c r="E718" s="176"/>
      <c r="F718" s="273"/>
      <c r="G718" s="176"/>
      <c r="H718" s="276"/>
      <c r="I718" s="276"/>
      <c r="J718" s="176"/>
      <c r="K718" s="176"/>
      <c r="L718" s="176"/>
      <c r="M718" s="176"/>
      <c r="N718" s="176"/>
      <c r="O718" s="176"/>
      <c r="P718" s="273"/>
      <c r="Q718" s="176"/>
      <c r="R718" s="176"/>
      <c r="S718" s="273"/>
      <c r="T718" s="273"/>
      <c r="U718" s="258"/>
      <c r="V718" s="258"/>
      <c r="W718" s="258"/>
      <c r="X718" s="258"/>
      <c r="Y718" s="258"/>
      <c r="Z718" s="258"/>
      <c r="AA718" s="258"/>
      <c r="AB718" s="176"/>
      <c r="AC718" s="273"/>
      <c r="AD718" s="176"/>
      <c r="AE718" s="258"/>
      <c r="AF718" s="176"/>
      <c r="AG718" s="176"/>
      <c r="AH718" s="176"/>
      <c r="AI718" s="176"/>
      <c r="AJ718" s="176"/>
      <c r="AK718" s="176"/>
      <c r="AL718" s="176"/>
      <c r="AM718" s="176"/>
      <c r="AN718" s="225"/>
      <c r="AO718" s="273"/>
      <c r="AP718" s="273"/>
      <c r="AQ718" s="273"/>
      <c r="AR718" s="176"/>
    </row>
    <row r="719">
      <c r="A719" s="176"/>
      <c r="B719" s="172" t="str">
        <f t="shared" si="6"/>
        <v/>
      </c>
      <c r="C719" s="176"/>
      <c r="D719" s="176"/>
      <c r="E719" s="176"/>
      <c r="F719" s="273"/>
      <c r="G719" s="176"/>
      <c r="H719" s="276"/>
      <c r="I719" s="276"/>
      <c r="J719" s="176"/>
      <c r="K719" s="176"/>
      <c r="L719" s="176"/>
      <c r="M719" s="176"/>
      <c r="N719" s="176"/>
      <c r="O719" s="176"/>
      <c r="P719" s="273"/>
      <c r="Q719" s="176"/>
      <c r="R719" s="176"/>
      <c r="S719" s="273"/>
      <c r="T719" s="273"/>
      <c r="U719" s="258"/>
      <c r="V719" s="258"/>
      <c r="W719" s="258"/>
      <c r="X719" s="258"/>
      <c r="Y719" s="258"/>
      <c r="Z719" s="258"/>
      <c r="AA719" s="258"/>
      <c r="AB719" s="176"/>
      <c r="AC719" s="273"/>
      <c r="AD719" s="176"/>
      <c r="AE719" s="258"/>
      <c r="AF719" s="176"/>
      <c r="AG719" s="176"/>
      <c r="AH719" s="176"/>
      <c r="AI719" s="176"/>
      <c r="AJ719" s="176"/>
      <c r="AK719" s="176"/>
      <c r="AL719" s="176"/>
      <c r="AM719" s="176"/>
      <c r="AN719" s="225"/>
      <c r="AO719" s="273"/>
      <c r="AP719" s="273"/>
      <c r="AQ719" s="273"/>
      <c r="AR719" s="176"/>
    </row>
    <row r="720">
      <c r="A720" s="176"/>
      <c r="B720" s="172" t="str">
        <f t="shared" si="6"/>
        <v/>
      </c>
      <c r="C720" s="176"/>
      <c r="D720" s="176"/>
      <c r="E720" s="176"/>
      <c r="F720" s="273"/>
      <c r="G720" s="176"/>
      <c r="H720" s="276"/>
      <c r="I720" s="276"/>
      <c r="J720" s="176"/>
      <c r="K720" s="176"/>
      <c r="L720" s="176"/>
      <c r="M720" s="176"/>
      <c r="N720" s="176"/>
      <c r="O720" s="176"/>
      <c r="P720" s="273"/>
      <c r="Q720" s="176"/>
      <c r="R720" s="176"/>
      <c r="S720" s="273"/>
      <c r="T720" s="273"/>
      <c r="U720" s="258"/>
      <c r="V720" s="258"/>
      <c r="W720" s="258"/>
      <c r="X720" s="258"/>
      <c r="Y720" s="258"/>
      <c r="Z720" s="258"/>
      <c r="AA720" s="258"/>
      <c r="AB720" s="176"/>
      <c r="AC720" s="273"/>
      <c r="AD720" s="176"/>
      <c r="AE720" s="258"/>
      <c r="AF720" s="176"/>
      <c r="AG720" s="176"/>
      <c r="AH720" s="176"/>
      <c r="AI720" s="176"/>
      <c r="AJ720" s="176"/>
      <c r="AK720" s="176"/>
      <c r="AL720" s="176"/>
      <c r="AM720" s="176"/>
      <c r="AN720" s="225"/>
      <c r="AO720" s="273"/>
      <c r="AP720" s="273"/>
      <c r="AQ720" s="273"/>
      <c r="AR720" s="176"/>
    </row>
    <row r="721">
      <c r="A721" s="176"/>
      <c r="B721" s="172" t="str">
        <f t="shared" si="6"/>
        <v/>
      </c>
      <c r="C721" s="176"/>
      <c r="D721" s="176"/>
      <c r="E721" s="176"/>
      <c r="F721" s="273"/>
      <c r="G721" s="176"/>
      <c r="H721" s="276"/>
      <c r="I721" s="276"/>
      <c r="J721" s="176"/>
      <c r="K721" s="176"/>
      <c r="L721" s="176"/>
      <c r="M721" s="176"/>
      <c r="N721" s="176"/>
      <c r="O721" s="176"/>
      <c r="P721" s="273"/>
      <c r="Q721" s="176"/>
      <c r="R721" s="176"/>
      <c r="S721" s="273"/>
      <c r="T721" s="273"/>
      <c r="U721" s="258"/>
      <c r="V721" s="258"/>
      <c r="W721" s="258"/>
      <c r="X721" s="258"/>
      <c r="Y721" s="258"/>
      <c r="Z721" s="258"/>
      <c r="AA721" s="258"/>
      <c r="AB721" s="176"/>
      <c r="AC721" s="273"/>
      <c r="AD721" s="176"/>
      <c r="AE721" s="258"/>
      <c r="AF721" s="176"/>
      <c r="AG721" s="176"/>
      <c r="AH721" s="176"/>
      <c r="AI721" s="176"/>
      <c r="AJ721" s="176"/>
      <c r="AK721" s="176"/>
      <c r="AL721" s="176"/>
      <c r="AM721" s="176"/>
      <c r="AN721" s="225"/>
      <c r="AO721" s="273"/>
      <c r="AP721" s="273"/>
      <c r="AQ721" s="273"/>
      <c r="AR721" s="176"/>
    </row>
    <row r="722">
      <c r="A722" s="176"/>
      <c r="B722" s="172" t="str">
        <f t="shared" si="6"/>
        <v/>
      </c>
      <c r="C722" s="176"/>
      <c r="D722" s="176"/>
      <c r="E722" s="176"/>
      <c r="F722" s="273"/>
      <c r="G722" s="176"/>
      <c r="H722" s="276"/>
      <c r="I722" s="276"/>
      <c r="J722" s="176"/>
      <c r="K722" s="176"/>
      <c r="L722" s="176"/>
      <c r="M722" s="176"/>
      <c r="N722" s="176"/>
      <c r="O722" s="176"/>
      <c r="P722" s="273"/>
      <c r="Q722" s="176"/>
      <c r="R722" s="176"/>
      <c r="S722" s="273"/>
      <c r="T722" s="273"/>
      <c r="U722" s="258"/>
      <c r="V722" s="258"/>
      <c r="W722" s="258"/>
      <c r="X722" s="258"/>
      <c r="Y722" s="258"/>
      <c r="Z722" s="258"/>
      <c r="AA722" s="258"/>
      <c r="AB722" s="176"/>
      <c r="AC722" s="273"/>
      <c r="AD722" s="176"/>
      <c r="AE722" s="258"/>
      <c r="AF722" s="176"/>
      <c r="AG722" s="176"/>
      <c r="AH722" s="176"/>
      <c r="AI722" s="176"/>
      <c r="AJ722" s="176"/>
      <c r="AK722" s="176"/>
      <c r="AL722" s="176"/>
      <c r="AM722" s="176"/>
      <c r="AN722" s="225"/>
      <c r="AO722" s="273"/>
      <c r="AP722" s="273"/>
      <c r="AQ722" s="273"/>
      <c r="AR722" s="176"/>
    </row>
    <row r="723">
      <c r="A723" s="176"/>
      <c r="B723" s="172" t="str">
        <f t="shared" si="6"/>
        <v/>
      </c>
      <c r="C723" s="176"/>
      <c r="D723" s="176"/>
      <c r="E723" s="176"/>
      <c r="F723" s="273"/>
      <c r="G723" s="176"/>
      <c r="H723" s="276"/>
      <c r="I723" s="276"/>
      <c r="J723" s="176"/>
      <c r="K723" s="176"/>
      <c r="L723" s="176"/>
      <c r="M723" s="176"/>
      <c r="N723" s="176"/>
      <c r="O723" s="176"/>
      <c r="P723" s="273"/>
      <c r="Q723" s="176"/>
      <c r="R723" s="176"/>
      <c r="S723" s="273"/>
      <c r="T723" s="273"/>
      <c r="U723" s="258"/>
      <c r="V723" s="258"/>
      <c r="W723" s="258"/>
      <c r="X723" s="258"/>
      <c r="Y723" s="258"/>
      <c r="Z723" s="258"/>
      <c r="AA723" s="258"/>
      <c r="AB723" s="176"/>
      <c r="AC723" s="273"/>
      <c r="AD723" s="176"/>
      <c r="AE723" s="258"/>
      <c r="AF723" s="176"/>
      <c r="AG723" s="176"/>
      <c r="AH723" s="176"/>
      <c r="AI723" s="176"/>
      <c r="AJ723" s="176"/>
      <c r="AK723" s="176"/>
      <c r="AL723" s="176"/>
      <c r="AM723" s="176"/>
      <c r="AN723" s="225"/>
      <c r="AO723" s="273"/>
      <c r="AP723" s="273"/>
      <c r="AQ723" s="273"/>
      <c r="AR723" s="176"/>
    </row>
    <row r="724">
      <c r="A724" s="176"/>
      <c r="B724" s="172" t="str">
        <f t="shared" si="6"/>
        <v/>
      </c>
      <c r="C724" s="176"/>
      <c r="D724" s="176"/>
      <c r="E724" s="176"/>
      <c r="F724" s="273"/>
      <c r="G724" s="176"/>
      <c r="H724" s="276"/>
      <c r="I724" s="276"/>
      <c r="J724" s="176"/>
      <c r="K724" s="176"/>
      <c r="L724" s="176"/>
      <c r="M724" s="176"/>
      <c r="N724" s="176"/>
      <c r="O724" s="176"/>
      <c r="P724" s="273"/>
      <c r="Q724" s="176"/>
      <c r="R724" s="176"/>
      <c r="S724" s="273"/>
      <c r="T724" s="273"/>
      <c r="U724" s="258"/>
      <c r="V724" s="258"/>
      <c r="W724" s="258"/>
      <c r="X724" s="258"/>
      <c r="Y724" s="258"/>
      <c r="Z724" s="258"/>
      <c r="AA724" s="258"/>
      <c r="AB724" s="176"/>
      <c r="AC724" s="273"/>
      <c r="AD724" s="176"/>
      <c r="AE724" s="258"/>
      <c r="AF724" s="176"/>
      <c r="AG724" s="176"/>
      <c r="AH724" s="176"/>
      <c r="AI724" s="176"/>
      <c r="AJ724" s="176"/>
      <c r="AK724" s="176"/>
      <c r="AL724" s="176"/>
      <c r="AM724" s="176"/>
      <c r="AN724" s="225"/>
      <c r="AO724" s="273"/>
      <c r="AP724" s="273"/>
      <c r="AQ724" s="273"/>
      <c r="AR724" s="176"/>
    </row>
    <row r="725">
      <c r="A725" s="176"/>
      <c r="B725" s="172" t="str">
        <f t="shared" si="6"/>
        <v/>
      </c>
      <c r="C725" s="176"/>
      <c r="D725" s="176"/>
      <c r="E725" s="176"/>
      <c r="F725" s="273"/>
      <c r="G725" s="176"/>
      <c r="H725" s="276"/>
      <c r="I725" s="276"/>
      <c r="J725" s="176"/>
      <c r="K725" s="176"/>
      <c r="L725" s="176"/>
      <c r="M725" s="176"/>
      <c r="N725" s="176"/>
      <c r="O725" s="176"/>
      <c r="P725" s="273"/>
      <c r="Q725" s="176"/>
      <c r="R725" s="176"/>
      <c r="S725" s="273"/>
      <c r="T725" s="273"/>
      <c r="U725" s="258"/>
      <c r="V725" s="258"/>
      <c r="W725" s="258"/>
      <c r="X725" s="258"/>
      <c r="Y725" s="258"/>
      <c r="Z725" s="258"/>
      <c r="AA725" s="258"/>
      <c r="AB725" s="176"/>
      <c r="AC725" s="273"/>
      <c r="AD725" s="176"/>
      <c r="AE725" s="258"/>
      <c r="AF725" s="176"/>
      <c r="AG725" s="176"/>
      <c r="AH725" s="176"/>
      <c r="AI725" s="176"/>
      <c r="AJ725" s="176"/>
      <c r="AK725" s="176"/>
      <c r="AL725" s="176"/>
      <c r="AM725" s="176"/>
      <c r="AN725" s="225"/>
      <c r="AO725" s="273"/>
      <c r="AP725" s="273"/>
      <c r="AQ725" s="273"/>
      <c r="AR725" s="176"/>
    </row>
    <row r="726">
      <c r="A726" s="176"/>
      <c r="B726" s="172" t="str">
        <f t="shared" si="6"/>
        <v/>
      </c>
      <c r="C726" s="176"/>
      <c r="D726" s="176"/>
      <c r="E726" s="176"/>
      <c r="F726" s="273"/>
      <c r="G726" s="176"/>
      <c r="H726" s="276"/>
      <c r="I726" s="276"/>
      <c r="J726" s="176"/>
      <c r="K726" s="176"/>
      <c r="L726" s="176"/>
      <c r="M726" s="176"/>
      <c r="N726" s="176"/>
      <c r="O726" s="176"/>
      <c r="P726" s="273"/>
      <c r="Q726" s="176"/>
      <c r="R726" s="176"/>
      <c r="S726" s="273"/>
      <c r="T726" s="273"/>
      <c r="U726" s="258"/>
      <c r="V726" s="258"/>
      <c r="W726" s="258"/>
      <c r="X726" s="258"/>
      <c r="Y726" s="258"/>
      <c r="Z726" s="258"/>
      <c r="AA726" s="258"/>
      <c r="AB726" s="176"/>
      <c r="AC726" s="273"/>
      <c r="AD726" s="176"/>
      <c r="AE726" s="258"/>
      <c r="AF726" s="176"/>
      <c r="AG726" s="176"/>
      <c r="AH726" s="176"/>
      <c r="AI726" s="176"/>
      <c r="AJ726" s="176"/>
      <c r="AK726" s="176"/>
      <c r="AL726" s="176"/>
      <c r="AM726" s="176"/>
      <c r="AN726" s="225"/>
      <c r="AO726" s="273"/>
      <c r="AP726" s="273"/>
      <c r="AQ726" s="273"/>
      <c r="AR726" s="176"/>
    </row>
    <row r="727">
      <c r="A727" s="176"/>
      <c r="B727" s="172" t="str">
        <f t="shared" si="6"/>
        <v/>
      </c>
      <c r="C727" s="176"/>
      <c r="D727" s="176"/>
      <c r="E727" s="176"/>
      <c r="F727" s="273"/>
      <c r="G727" s="176"/>
      <c r="H727" s="276"/>
      <c r="I727" s="276"/>
      <c r="J727" s="176"/>
      <c r="K727" s="176"/>
      <c r="L727" s="176"/>
      <c r="M727" s="176"/>
      <c r="N727" s="176"/>
      <c r="O727" s="176"/>
      <c r="P727" s="273"/>
      <c r="Q727" s="176"/>
      <c r="R727" s="176"/>
      <c r="S727" s="273"/>
      <c r="T727" s="273"/>
      <c r="U727" s="258"/>
      <c r="V727" s="258"/>
      <c r="W727" s="258"/>
      <c r="X727" s="258"/>
      <c r="Y727" s="258"/>
      <c r="Z727" s="258"/>
      <c r="AA727" s="258"/>
      <c r="AB727" s="176"/>
      <c r="AC727" s="273"/>
      <c r="AD727" s="176"/>
      <c r="AE727" s="258"/>
      <c r="AF727" s="176"/>
      <c r="AG727" s="176"/>
      <c r="AH727" s="176"/>
      <c r="AI727" s="176"/>
      <c r="AJ727" s="176"/>
      <c r="AK727" s="176"/>
      <c r="AL727" s="176"/>
      <c r="AM727" s="176"/>
      <c r="AN727" s="225"/>
      <c r="AO727" s="273"/>
      <c r="AP727" s="273"/>
      <c r="AQ727" s="273"/>
      <c r="AR727" s="176"/>
    </row>
    <row r="728">
      <c r="A728" s="176"/>
      <c r="B728" s="172" t="str">
        <f t="shared" si="6"/>
        <v/>
      </c>
      <c r="C728" s="176"/>
      <c r="D728" s="176"/>
      <c r="E728" s="176"/>
      <c r="F728" s="273"/>
      <c r="G728" s="176"/>
      <c r="H728" s="276"/>
      <c r="I728" s="276"/>
      <c r="J728" s="176"/>
      <c r="K728" s="176"/>
      <c r="L728" s="176"/>
      <c r="M728" s="176"/>
      <c r="N728" s="176"/>
      <c r="O728" s="176"/>
      <c r="P728" s="273"/>
      <c r="Q728" s="176"/>
      <c r="R728" s="176"/>
      <c r="S728" s="273"/>
      <c r="T728" s="273"/>
      <c r="U728" s="258"/>
      <c r="V728" s="258"/>
      <c r="W728" s="258"/>
      <c r="X728" s="258"/>
      <c r="Y728" s="258"/>
      <c r="Z728" s="258"/>
      <c r="AA728" s="258"/>
      <c r="AB728" s="176"/>
      <c r="AC728" s="273"/>
      <c r="AD728" s="176"/>
      <c r="AE728" s="258"/>
      <c r="AF728" s="176"/>
      <c r="AG728" s="176"/>
      <c r="AH728" s="176"/>
      <c r="AI728" s="176"/>
      <c r="AJ728" s="176"/>
      <c r="AK728" s="176"/>
      <c r="AL728" s="176"/>
      <c r="AM728" s="176"/>
      <c r="AN728" s="225"/>
      <c r="AO728" s="273"/>
      <c r="AP728" s="273"/>
      <c r="AQ728" s="273"/>
      <c r="AR728" s="176"/>
    </row>
    <row r="729">
      <c r="A729" s="176"/>
      <c r="B729" s="172" t="str">
        <f t="shared" si="6"/>
        <v/>
      </c>
      <c r="C729" s="176"/>
      <c r="D729" s="176"/>
      <c r="E729" s="176"/>
      <c r="F729" s="273"/>
      <c r="G729" s="176"/>
      <c r="H729" s="276"/>
      <c r="I729" s="276"/>
      <c r="J729" s="176"/>
      <c r="K729" s="176"/>
      <c r="L729" s="176"/>
      <c r="M729" s="176"/>
      <c r="N729" s="176"/>
      <c r="O729" s="176"/>
      <c r="P729" s="273"/>
      <c r="Q729" s="176"/>
      <c r="R729" s="176"/>
      <c r="S729" s="273"/>
      <c r="T729" s="273"/>
      <c r="U729" s="258"/>
      <c r="V729" s="258"/>
      <c r="W729" s="258"/>
      <c r="X729" s="258"/>
      <c r="Y729" s="258"/>
      <c r="Z729" s="258"/>
      <c r="AA729" s="258"/>
      <c r="AB729" s="176"/>
      <c r="AC729" s="273"/>
      <c r="AD729" s="176"/>
      <c r="AE729" s="258"/>
      <c r="AF729" s="176"/>
      <c r="AG729" s="176"/>
      <c r="AH729" s="176"/>
      <c r="AI729" s="176"/>
      <c r="AJ729" s="176"/>
      <c r="AK729" s="176"/>
      <c r="AL729" s="176"/>
      <c r="AM729" s="176"/>
      <c r="AN729" s="225"/>
      <c r="AO729" s="273"/>
      <c r="AP729" s="273"/>
      <c r="AQ729" s="273"/>
      <c r="AR729" s="176"/>
    </row>
    <row r="730">
      <c r="A730" s="176"/>
      <c r="B730" s="172" t="str">
        <f t="shared" si="6"/>
        <v/>
      </c>
      <c r="C730" s="176"/>
      <c r="D730" s="176"/>
      <c r="E730" s="176"/>
      <c r="F730" s="273"/>
      <c r="G730" s="176"/>
      <c r="H730" s="276"/>
      <c r="I730" s="276"/>
      <c r="J730" s="176"/>
      <c r="K730" s="176"/>
      <c r="L730" s="176"/>
      <c r="M730" s="176"/>
      <c r="N730" s="176"/>
      <c r="O730" s="176"/>
      <c r="P730" s="273"/>
      <c r="Q730" s="176"/>
      <c r="R730" s="176"/>
      <c r="S730" s="273"/>
      <c r="T730" s="273"/>
      <c r="U730" s="258"/>
      <c r="V730" s="258"/>
      <c r="W730" s="258"/>
      <c r="X730" s="258"/>
      <c r="Y730" s="258"/>
      <c r="Z730" s="258"/>
      <c r="AA730" s="258"/>
      <c r="AB730" s="176"/>
      <c r="AC730" s="273"/>
      <c r="AD730" s="176"/>
      <c r="AE730" s="258"/>
      <c r="AF730" s="176"/>
      <c r="AG730" s="176"/>
      <c r="AH730" s="176"/>
      <c r="AI730" s="176"/>
      <c r="AJ730" s="176"/>
      <c r="AK730" s="176"/>
      <c r="AL730" s="176"/>
      <c r="AM730" s="176"/>
      <c r="AN730" s="225"/>
      <c r="AO730" s="273"/>
      <c r="AP730" s="273"/>
      <c r="AQ730" s="273"/>
      <c r="AR730" s="176"/>
    </row>
    <row r="731">
      <c r="A731" s="176"/>
      <c r="B731" s="172" t="str">
        <f t="shared" si="6"/>
        <v/>
      </c>
      <c r="C731" s="176"/>
      <c r="D731" s="176"/>
      <c r="E731" s="176"/>
      <c r="F731" s="273"/>
      <c r="G731" s="176"/>
      <c r="H731" s="276"/>
      <c r="I731" s="276"/>
      <c r="J731" s="176"/>
      <c r="K731" s="176"/>
      <c r="L731" s="176"/>
      <c r="M731" s="176"/>
      <c r="N731" s="176"/>
      <c r="O731" s="176"/>
      <c r="P731" s="273"/>
      <c r="Q731" s="176"/>
      <c r="R731" s="176"/>
      <c r="S731" s="273"/>
      <c r="T731" s="273"/>
      <c r="U731" s="258"/>
      <c r="V731" s="258"/>
      <c r="W731" s="258"/>
      <c r="X731" s="258"/>
      <c r="Y731" s="258"/>
      <c r="Z731" s="258"/>
      <c r="AA731" s="258"/>
      <c r="AB731" s="176"/>
      <c r="AC731" s="273"/>
      <c r="AD731" s="176"/>
      <c r="AE731" s="258"/>
      <c r="AF731" s="176"/>
      <c r="AG731" s="176"/>
      <c r="AH731" s="176"/>
      <c r="AI731" s="176"/>
      <c r="AJ731" s="176"/>
      <c r="AK731" s="176"/>
      <c r="AL731" s="176"/>
      <c r="AM731" s="176"/>
      <c r="AN731" s="225"/>
      <c r="AO731" s="273"/>
      <c r="AP731" s="273"/>
      <c r="AQ731" s="273"/>
      <c r="AR731" s="176"/>
    </row>
    <row r="732">
      <c r="A732" s="176"/>
      <c r="B732" s="172" t="str">
        <f t="shared" si="6"/>
        <v/>
      </c>
      <c r="C732" s="176"/>
      <c r="D732" s="176"/>
      <c r="E732" s="176"/>
      <c r="F732" s="273"/>
      <c r="G732" s="176"/>
      <c r="H732" s="276"/>
      <c r="I732" s="276"/>
      <c r="J732" s="176"/>
      <c r="K732" s="176"/>
      <c r="L732" s="176"/>
      <c r="M732" s="176"/>
      <c r="N732" s="176"/>
      <c r="O732" s="176"/>
      <c r="P732" s="273"/>
      <c r="Q732" s="176"/>
      <c r="R732" s="176"/>
      <c r="S732" s="273"/>
      <c r="T732" s="273"/>
      <c r="U732" s="258"/>
      <c r="V732" s="258"/>
      <c r="W732" s="258"/>
      <c r="X732" s="258"/>
      <c r="Y732" s="258"/>
      <c r="Z732" s="258"/>
      <c r="AA732" s="258"/>
      <c r="AB732" s="176"/>
      <c r="AC732" s="273"/>
      <c r="AD732" s="176"/>
      <c r="AE732" s="258"/>
      <c r="AF732" s="176"/>
      <c r="AG732" s="176"/>
      <c r="AH732" s="176"/>
      <c r="AI732" s="176"/>
      <c r="AJ732" s="176"/>
      <c r="AK732" s="176"/>
      <c r="AL732" s="176"/>
      <c r="AM732" s="176"/>
      <c r="AN732" s="225"/>
      <c r="AO732" s="273"/>
      <c r="AP732" s="273"/>
      <c r="AQ732" s="273"/>
      <c r="AR732" s="176"/>
    </row>
    <row r="733">
      <c r="A733" s="176"/>
      <c r="B733" s="172" t="str">
        <f t="shared" si="6"/>
        <v/>
      </c>
      <c r="C733" s="176"/>
      <c r="D733" s="176"/>
      <c r="E733" s="176"/>
      <c r="F733" s="273"/>
      <c r="G733" s="176"/>
      <c r="H733" s="276"/>
      <c r="I733" s="276"/>
      <c r="J733" s="176"/>
      <c r="K733" s="176"/>
      <c r="L733" s="176"/>
      <c r="M733" s="176"/>
      <c r="N733" s="176"/>
      <c r="O733" s="176"/>
      <c r="P733" s="273"/>
      <c r="Q733" s="176"/>
      <c r="R733" s="176"/>
      <c r="S733" s="273"/>
      <c r="T733" s="273"/>
      <c r="U733" s="258"/>
      <c r="V733" s="258"/>
      <c r="W733" s="258"/>
      <c r="X733" s="258"/>
      <c r="Y733" s="258"/>
      <c r="Z733" s="258"/>
      <c r="AA733" s="258"/>
      <c r="AB733" s="176"/>
      <c r="AC733" s="273"/>
      <c r="AD733" s="176"/>
      <c r="AE733" s="258"/>
      <c r="AF733" s="176"/>
      <c r="AG733" s="176"/>
      <c r="AH733" s="176"/>
      <c r="AI733" s="176"/>
      <c r="AJ733" s="176"/>
      <c r="AK733" s="176"/>
      <c r="AL733" s="176"/>
      <c r="AM733" s="176"/>
      <c r="AN733" s="225"/>
      <c r="AO733" s="273"/>
      <c r="AP733" s="273"/>
      <c r="AQ733" s="273"/>
      <c r="AR733" s="176"/>
    </row>
    <row r="734">
      <c r="A734" s="176"/>
      <c r="B734" s="172" t="str">
        <f t="shared" si="6"/>
        <v/>
      </c>
      <c r="C734" s="176"/>
      <c r="D734" s="176"/>
      <c r="E734" s="176"/>
      <c r="F734" s="273"/>
      <c r="G734" s="176"/>
      <c r="H734" s="276"/>
      <c r="I734" s="276"/>
      <c r="J734" s="176"/>
      <c r="K734" s="176"/>
      <c r="L734" s="176"/>
      <c r="M734" s="176"/>
      <c r="N734" s="176"/>
      <c r="O734" s="176"/>
      <c r="P734" s="273"/>
      <c r="Q734" s="176"/>
      <c r="R734" s="176"/>
      <c r="S734" s="273"/>
      <c r="T734" s="273"/>
      <c r="U734" s="258"/>
      <c r="V734" s="258"/>
      <c r="W734" s="258"/>
      <c r="X734" s="258"/>
      <c r="Y734" s="258"/>
      <c r="Z734" s="258"/>
      <c r="AA734" s="258"/>
      <c r="AB734" s="176"/>
      <c r="AC734" s="273"/>
      <c r="AD734" s="176"/>
      <c r="AE734" s="258"/>
      <c r="AF734" s="176"/>
      <c r="AG734" s="176"/>
      <c r="AH734" s="176"/>
      <c r="AI734" s="176"/>
      <c r="AJ734" s="176"/>
      <c r="AK734" s="176"/>
      <c r="AL734" s="176"/>
      <c r="AM734" s="176"/>
      <c r="AN734" s="225"/>
      <c r="AO734" s="273"/>
      <c r="AP734" s="273"/>
      <c r="AQ734" s="273"/>
      <c r="AR734" s="176"/>
    </row>
    <row r="735">
      <c r="A735" s="176"/>
      <c r="B735" s="172" t="str">
        <f t="shared" si="6"/>
        <v/>
      </c>
      <c r="C735" s="176"/>
      <c r="D735" s="176"/>
      <c r="E735" s="176"/>
      <c r="F735" s="273"/>
      <c r="G735" s="176"/>
      <c r="H735" s="276"/>
      <c r="I735" s="276"/>
      <c r="J735" s="176"/>
      <c r="K735" s="176"/>
      <c r="L735" s="176"/>
      <c r="M735" s="176"/>
      <c r="N735" s="176"/>
      <c r="O735" s="176"/>
      <c r="P735" s="273"/>
      <c r="Q735" s="176"/>
      <c r="R735" s="176"/>
      <c r="S735" s="273"/>
      <c r="T735" s="273"/>
      <c r="U735" s="258"/>
      <c r="V735" s="258"/>
      <c r="W735" s="258"/>
      <c r="X735" s="258"/>
      <c r="Y735" s="258"/>
      <c r="Z735" s="258"/>
      <c r="AA735" s="258"/>
      <c r="AB735" s="176"/>
      <c r="AC735" s="273"/>
      <c r="AD735" s="176"/>
      <c r="AE735" s="258"/>
      <c r="AF735" s="176"/>
      <c r="AG735" s="176"/>
      <c r="AH735" s="176"/>
      <c r="AI735" s="176"/>
      <c r="AJ735" s="176"/>
      <c r="AK735" s="176"/>
      <c r="AL735" s="176"/>
      <c r="AM735" s="176"/>
      <c r="AN735" s="225"/>
      <c r="AO735" s="273"/>
      <c r="AP735" s="273"/>
      <c r="AQ735" s="273"/>
      <c r="AR735" s="176"/>
    </row>
    <row r="736">
      <c r="A736" s="176"/>
      <c r="B736" s="172" t="str">
        <f t="shared" si="6"/>
        <v/>
      </c>
      <c r="C736" s="176"/>
      <c r="D736" s="176"/>
      <c r="E736" s="176"/>
      <c r="F736" s="273"/>
      <c r="G736" s="176"/>
      <c r="H736" s="276"/>
      <c r="I736" s="276"/>
      <c r="J736" s="176"/>
      <c r="K736" s="176"/>
      <c r="L736" s="176"/>
      <c r="M736" s="176"/>
      <c r="N736" s="176"/>
      <c r="O736" s="176"/>
      <c r="P736" s="273"/>
      <c r="Q736" s="176"/>
      <c r="R736" s="176"/>
      <c r="S736" s="273"/>
      <c r="T736" s="273"/>
      <c r="U736" s="258"/>
      <c r="V736" s="258"/>
      <c r="W736" s="258"/>
      <c r="X736" s="258"/>
      <c r="Y736" s="258"/>
      <c r="Z736" s="258"/>
      <c r="AA736" s="258"/>
      <c r="AB736" s="176"/>
      <c r="AC736" s="273"/>
      <c r="AD736" s="176"/>
      <c r="AE736" s="258"/>
      <c r="AF736" s="176"/>
      <c r="AG736" s="176"/>
      <c r="AH736" s="176"/>
      <c r="AI736" s="176"/>
      <c r="AJ736" s="176"/>
      <c r="AK736" s="176"/>
      <c r="AL736" s="176"/>
      <c r="AM736" s="176"/>
      <c r="AN736" s="225"/>
      <c r="AO736" s="273"/>
      <c r="AP736" s="273"/>
      <c r="AQ736" s="273"/>
      <c r="AR736" s="176"/>
    </row>
    <row r="737">
      <c r="A737" s="176"/>
      <c r="B737" s="172" t="str">
        <f t="shared" si="6"/>
        <v/>
      </c>
      <c r="C737" s="176"/>
      <c r="D737" s="176"/>
      <c r="E737" s="176"/>
      <c r="F737" s="273"/>
      <c r="G737" s="176"/>
      <c r="H737" s="276"/>
      <c r="I737" s="276"/>
      <c r="J737" s="176"/>
      <c r="K737" s="176"/>
      <c r="L737" s="176"/>
      <c r="M737" s="176"/>
      <c r="N737" s="176"/>
      <c r="O737" s="176"/>
      <c r="P737" s="273"/>
      <c r="Q737" s="176"/>
      <c r="R737" s="176"/>
      <c r="S737" s="273"/>
      <c r="T737" s="273"/>
      <c r="U737" s="258"/>
      <c r="V737" s="258"/>
      <c r="W737" s="258"/>
      <c r="X737" s="258"/>
      <c r="Y737" s="258"/>
      <c r="Z737" s="258"/>
      <c r="AA737" s="258"/>
      <c r="AB737" s="176"/>
      <c r="AC737" s="273"/>
      <c r="AD737" s="176"/>
      <c r="AE737" s="258"/>
      <c r="AF737" s="176"/>
      <c r="AG737" s="176"/>
      <c r="AH737" s="176"/>
      <c r="AI737" s="176"/>
      <c r="AJ737" s="176"/>
      <c r="AK737" s="176"/>
      <c r="AL737" s="176"/>
      <c r="AM737" s="176"/>
      <c r="AN737" s="225"/>
      <c r="AO737" s="273"/>
      <c r="AP737" s="273"/>
      <c r="AQ737" s="273"/>
      <c r="AR737" s="176"/>
    </row>
    <row r="738">
      <c r="A738" s="176"/>
      <c r="B738" s="172" t="str">
        <f t="shared" si="6"/>
        <v/>
      </c>
      <c r="C738" s="176"/>
      <c r="D738" s="176"/>
      <c r="E738" s="176"/>
      <c r="F738" s="273"/>
      <c r="G738" s="176"/>
      <c r="H738" s="276"/>
      <c r="I738" s="276"/>
      <c r="J738" s="176"/>
      <c r="K738" s="176"/>
      <c r="L738" s="176"/>
      <c r="M738" s="176"/>
      <c r="N738" s="176"/>
      <c r="O738" s="176"/>
      <c r="P738" s="273"/>
      <c r="Q738" s="176"/>
      <c r="R738" s="176"/>
      <c r="S738" s="273"/>
      <c r="T738" s="273"/>
      <c r="U738" s="258"/>
      <c r="V738" s="258"/>
      <c r="W738" s="258"/>
      <c r="X738" s="258"/>
      <c r="Y738" s="258"/>
      <c r="Z738" s="258"/>
      <c r="AA738" s="258"/>
      <c r="AB738" s="176"/>
      <c r="AC738" s="273"/>
      <c r="AD738" s="176"/>
      <c r="AE738" s="258"/>
      <c r="AF738" s="176"/>
      <c r="AG738" s="176"/>
      <c r="AH738" s="176"/>
      <c r="AI738" s="176"/>
      <c r="AJ738" s="176"/>
      <c r="AK738" s="176"/>
      <c r="AL738" s="176"/>
      <c r="AM738" s="176"/>
      <c r="AN738" s="225"/>
      <c r="AO738" s="273"/>
      <c r="AP738" s="273"/>
      <c r="AQ738" s="273"/>
      <c r="AR738" s="176"/>
    </row>
    <row r="739">
      <c r="A739" s="176"/>
      <c r="B739" s="172" t="str">
        <f t="shared" si="6"/>
        <v/>
      </c>
      <c r="C739" s="176"/>
      <c r="D739" s="176"/>
      <c r="E739" s="176"/>
      <c r="F739" s="273"/>
      <c r="G739" s="176"/>
      <c r="H739" s="276"/>
      <c r="I739" s="276"/>
      <c r="J739" s="176"/>
      <c r="K739" s="176"/>
      <c r="L739" s="176"/>
      <c r="M739" s="176"/>
      <c r="N739" s="176"/>
      <c r="O739" s="176"/>
      <c r="P739" s="273"/>
      <c r="Q739" s="176"/>
      <c r="R739" s="176"/>
      <c r="S739" s="273"/>
      <c r="T739" s="273"/>
      <c r="U739" s="258"/>
      <c r="V739" s="258"/>
      <c r="W739" s="258"/>
      <c r="X739" s="258"/>
      <c r="Y739" s="258"/>
      <c r="Z739" s="258"/>
      <c r="AA739" s="258"/>
      <c r="AB739" s="176"/>
      <c r="AC739" s="273"/>
      <c r="AD739" s="176"/>
      <c r="AE739" s="258"/>
      <c r="AF739" s="176"/>
      <c r="AG739" s="176"/>
      <c r="AH739" s="176"/>
      <c r="AI739" s="176"/>
      <c r="AJ739" s="176"/>
      <c r="AK739" s="176"/>
      <c r="AL739" s="176"/>
      <c r="AM739" s="176"/>
      <c r="AN739" s="225"/>
      <c r="AO739" s="273"/>
      <c r="AP739" s="273"/>
      <c r="AQ739" s="273"/>
      <c r="AR739" s="176"/>
    </row>
    <row r="740">
      <c r="A740" s="176"/>
      <c r="B740" s="172" t="str">
        <f t="shared" si="6"/>
        <v/>
      </c>
      <c r="C740" s="176"/>
      <c r="D740" s="176"/>
      <c r="E740" s="176"/>
      <c r="F740" s="273"/>
      <c r="G740" s="176"/>
      <c r="H740" s="276"/>
      <c r="I740" s="276"/>
      <c r="J740" s="176"/>
      <c r="K740" s="176"/>
      <c r="L740" s="176"/>
      <c r="M740" s="176"/>
      <c r="N740" s="176"/>
      <c r="O740" s="176"/>
      <c r="P740" s="273"/>
      <c r="Q740" s="176"/>
      <c r="R740" s="176"/>
      <c r="S740" s="273"/>
      <c r="T740" s="273"/>
      <c r="U740" s="258"/>
      <c r="V740" s="258"/>
      <c r="W740" s="258"/>
      <c r="X740" s="258"/>
      <c r="Y740" s="258"/>
      <c r="Z740" s="258"/>
      <c r="AA740" s="258"/>
      <c r="AB740" s="176"/>
      <c r="AC740" s="273"/>
      <c r="AD740" s="176"/>
      <c r="AE740" s="258"/>
      <c r="AF740" s="176"/>
      <c r="AG740" s="176"/>
      <c r="AH740" s="176"/>
      <c r="AI740" s="176"/>
      <c r="AJ740" s="176"/>
      <c r="AK740" s="176"/>
      <c r="AL740" s="176"/>
      <c r="AM740" s="176"/>
      <c r="AN740" s="225"/>
      <c r="AO740" s="273"/>
      <c r="AP740" s="273"/>
      <c r="AQ740" s="273"/>
      <c r="AR740" s="176"/>
    </row>
    <row r="741">
      <c r="A741" s="176"/>
      <c r="B741" s="172" t="str">
        <f t="shared" si="6"/>
        <v/>
      </c>
      <c r="C741" s="176"/>
      <c r="D741" s="176"/>
      <c r="E741" s="176"/>
      <c r="F741" s="273"/>
      <c r="G741" s="176"/>
      <c r="H741" s="276"/>
      <c r="I741" s="276"/>
      <c r="J741" s="176"/>
      <c r="K741" s="176"/>
      <c r="L741" s="176"/>
      <c r="M741" s="176"/>
      <c r="N741" s="176"/>
      <c r="O741" s="176"/>
      <c r="P741" s="273"/>
      <c r="Q741" s="176"/>
      <c r="R741" s="176"/>
      <c r="S741" s="273"/>
      <c r="T741" s="273"/>
      <c r="U741" s="258"/>
      <c r="V741" s="258"/>
      <c r="W741" s="258"/>
      <c r="X741" s="258"/>
      <c r="Y741" s="258"/>
      <c r="Z741" s="258"/>
      <c r="AA741" s="258"/>
      <c r="AB741" s="176"/>
      <c r="AC741" s="273"/>
      <c r="AD741" s="176"/>
      <c r="AE741" s="258"/>
      <c r="AF741" s="176"/>
      <c r="AG741" s="176"/>
      <c r="AH741" s="176"/>
      <c r="AI741" s="176"/>
      <c r="AJ741" s="176"/>
      <c r="AK741" s="176"/>
      <c r="AL741" s="176"/>
      <c r="AM741" s="176"/>
      <c r="AN741" s="225"/>
      <c r="AO741" s="273"/>
      <c r="AP741" s="273"/>
      <c r="AQ741" s="273"/>
      <c r="AR741" s="176"/>
    </row>
    <row r="742">
      <c r="A742" s="176"/>
      <c r="B742" s="172" t="str">
        <f t="shared" si="6"/>
        <v/>
      </c>
      <c r="C742" s="176"/>
      <c r="D742" s="176"/>
      <c r="E742" s="176"/>
      <c r="F742" s="273"/>
      <c r="G742" s="176"/>
      <c r="H742" s="276"/>
      <c r="I742" s="276"/>
      <c r="J742" s="176"/>
      <c r="K742" s="176"/>
      <c r="L742" s="176"/>
      <c r="M742" s="176"/>
      <c r="N742" s="176"/>
      <c r="O742" s="176"/>
      <c r="P742" s="273"/>
      <c r="Q742" s="176"/>
      <c r="R742" s="176"/>
      <c r="S742" s="273"/>
      <c r="T742" s="273"/>
      <c r="U742" s="258"/>
      <c r="V742" s="258"/>
      <c r="W742" s="258"/>
      <c r="X742" s="258"/>
      <c r="Y742" s="258"/>
      <c r="Z742" s="258"/>
      <c r="AA742" s="258"/>
      <c r="AB742" s="176"/>
      <c r="AC742" s="273"/>
      <c r="AD742" s="176"/>
      <c r="AE742" s="258"/>
      <c r="AF742" s="176"/>
      <c r="AG742" s="176"/>
      <c r="AH742" s="176"/>
      <c r="AI742" s="176"/>
      <c r="AJ742" s="176"/>
      <c r="AK742" s="176"/>
      <c r="AL742" s="176"/>
      <c r="AM742" s="176"/>
      <c r="AN742" s="225"/>
      <c r="AO742" s="273"/>
      <c r="AP742" s="273"/>
      <c r="AQ742" s="273"/>
      <c r="AR742" s="176"/>
    </row>
    <row r="743">
      <c r="A743" s="176"/>
      <c r="B743" s="172" t="str">
        <f t="shared" si="6"/>
        <v/>
      </c>
      <c r="C743" s="176"/>
      <c r="D743" s="176"/>
      <c r="E743" s="176"/>
      <c r="F743" s="273"/>
      <c r="G743" s="176"/>
      <c r="H743" s="276"/>
      <c r="I743" s="276"/>
      <c r="J743" s="176"/>
      <c r="K743" s="176"/>
      <c r="L743" s="176"/>
      <c r="M743" s="176"/>
      <c r="N743" s="176"/>
      <c r="O743" s="176"/>
      <c r="P743" s="273"/>
      <c r="Q743" s="176"/>
      <c r="R743" s="176"/>
      <c r="S743" s="273"/>
      <c r="T743" s="273"/>
      <c r="U743" s="258"/>
      <c r="V743" s="258"/>
      <c r="W743" s="258"/>
      <c r="X743" s="258"/>
      <c r="Y743" s="258"/>
      <c r="Z743" s="258"/>
      <c r="AA743" s="258"/>
      <c r="AB743" s="176"/>
      <c r="AC743" s="273"/>
      <c r="AD743" s="176"/>
      <c r="AE743" s="258"/>
      <c r="AF743" s="176"/>
      <c r="AG743" s="176"/>
      <c r="AH743" s="176"/>
      <c r="AI743" s="176"/>
      <c r="AJ743" s="176"/>
      <c r="AK743" s="176"/>
      <c r="AL743" s="176"/>
      <c r="AM743" s="176"/>
      <c r="AN743" s="225"/>
      <c r="AO743" s="273"/>
      <c r="AP743" s="273"/>
      <c r="AQ743" s="273"/>
      <c r="AR743" s="176"/>
    </row>
    <row r="744">
      <c r="A744" s="176"/>
      <c r="B744" s="172" t="str">
        <f t="shared" si="6"/>
        <v/>
      </c>
      <c r="C744" s="176"/>
      <c r="D744" s="176"/>
      <c r="E744" s="176"/>
      <c r="F744" s="273"/>
      <c r="G744" s="176"/>
      <c r="H744" s="276"/>
      <c r="I744" s="276"/>
      <c r="J744" s="176"/>
      <c r="K744" s="176"/>
      <c r="L744" s="176"/>
      <c r="M744" s="176"/>
      <c r="N744" s="176"/>
      <c r="O744" s="176"/>
      <c r="P744" s="273"/>
      <c r="Q744" s="176"/>
      <c r="R744" s="176"/>
      <c r="S744" s="273"/>
      <c r="T744" s="273"/>
      <c r="U744" s="258"/>
      <c r="V744" s="258"/>
      <c r="W744" s="258"/>
      <c r="X744" s="258"/>
      <c r="Y744" s="258"/>
      <c r="Z744" s="258"/>
      <c r="AA744" s="258"/>
      <c r="AB744" s="176"/>
      <c r="AC744" s="273"/>
      <c r="AD744" s="176"/>
      <c r="AE744" s="258"/>
      <c r="AF744" s="176"/>
      <c r="AG744" s="176"/>
      <c r="AH744" s="176"/>
      <c r="AI744" s="176"/>
      <c r="AJ744" s="176"/>
      <c r="AK744" s="176"/>
      <c r="AL744" s="176"/>
      <c r="AM744" s="176"/>
      <c r="AN744" s="225"/>
      <c r="AO744" s="273"/>
      <c r="AP744" s="273"/>
      <c r="AQ744" s="273"/>
      <c r="AR744" s="176"/>
    </row>
    <row r="745">
      <c r="A745" s="176"/>
      <c r="B745" s="172" t="str">
        <f t="shared" si="6"/>
        <v/>
      </c>
      <c r="C745" s="176"/>
      <c r="D745" s="176"/>
      <c r="E745" s="176"/>
      <c r="F745" s="273"/>
      <c r="G745" s="176"/>
      <c r="H745" s="276"/>
      <c r="I745" s="276"/>
      <c r="J745" s="176"/>
      <c r="K745" s="176"/>
      <c r="L745" s="176"/>
      <c r="M745" s="176"/>
      <c r="N745" s="176"/>
      <c r="O745" s="176"/>
      <c r="P745" s="273"/>
      <c r="Q745" s="176"/>
      <c r="R745" s="176"/>
      <c r="S745" s="273"/>
      <c r="T745" s="273"/>
      <c r="U745" s="258"/>
      <c r="V745" s="258"/>
      <c r="W745" s="258"/>
      <c r="X745" s="258"/>
      <c r="Y745" s="258"/>
      <c r="Z745" s="258"/>
      <c r="AA745" s="258"/>
      <c r="AB745" s="176"/>
      <c r="AC745" s="273"/>
      <c r="AD745" s="176"/>
      <c r="AE745" s="258"/>
      <c r="AF745" s="176"/>
      <c r="AG745" s="176"/>
      <c r="AH745" s="176"/>
      <c r="AI745" s="176"/>
      <c r="AJ745" s="176"/>
      <c r="AK745" s="176"/>
      <c r="AL745" s="176"/>
      <c r="AM745" s="176"/>
      <c r="AN745" s="225"/>
      <c r="AO745" s="273"/>
      <c r="AP745" s="273"/>
      <c r="AQ745" s="273"/>
      <c r="AR745" s="176"/>
    </row>
    <row r="746">
      <c r="A746" s="176"/>
      <c r="B746" s="172" t="str">
        <f t="shared" si="6"/>
        <v/>
      </c>
      <c r="C746" s="176"/>
      <c r="D746" s="176"/>
      <c r="E746" s="176"/>
      <c r="F746" s="273"/>
      <c r="G746" s="176"/>
      <c r="H746" s="276"/>
      <c r="I746" s="276"/>
      <c r="J746" s="176"/>
      <c r="K746" s="176"/>
      <c r="L746" s="176"/>
      <c r="M746" s="176"/>
      <c r="N746" s="176"/>
      <c r="O746" s="176"/>
      <c r="P746" s="273"/>
      <c r="Q746" s="176"/>
      <c r="R746" s="176"/>
      <c r="S746" s="273"/>
      <c r="T746" s="273"/>
      <c r="U746" s="258"/>
      <c r="V746" s="258"/>
      <c r="W746" s="258"/>
      <c r="X746" s="258"/>
      <c r="Y746" s="258"/>
      <c r="Z746" s="258"/>
      <c r="AA746" s="258"/>
      <c r="AB746" s="176"/>
      <c r="AC746" s="273"/>
      <c r="AD746" s="176"/>
      <c r="AE746" s="258"/>
      <c r="AF746" s="176"/>
      <c r="AG746" s="176"/>
      <c r="AH746" s="176"/>
      <c r="AI746" s="176"/>
      <c r="AJ746" s="176"/>
      <c r="AK746" s="176"/>
      <c r="AL746" s="176"/>
      <c r="AM746" s="176"/>
      <c r="AN746" s="225"/>
      <c r="AO746" s="273"/>
      <c r="AP746" s="273"/>
      <c r="AQ746" s="273"/>
      <c r="AR746" s="176"/>
    </row>
    <row r="747">
      <c r="A747" s="176"/>
      <c r="B747" s="172" t="str">
        <f t="shared" si="6"/>
        <v/>
      </c>
      <c r="C747" s="176"/>
      <c r="D747" s="176"/>
      <c r="E747" s="176"/>
      <c r="F747" s="273"/>
      <c r="G747" s="176"/>
      <c r="H747" s="276"/>
      <c r="I747" s="276"/>
      <c r="J747" s="176"/>
      <c r="K747" s="176"/>
      <c r="L747" s="176"/>
      <c r="M747" s="176"/>
      <c r="N747" s="176"/>
      <c r="O747" s="176"/>
      <c r="P747" s="273"/>
      <c r="Q747" s="176"/>
      <c r="R747" s="176"/>
      <c r="S747" s="273"/>
      <c r="T747" s="273"/>
      <c r="U747" s="258"/>
      <c r="V747" s="258"/>
      <c r="W747" s="258"/>
      <c r="X747" s="258"/>
      <c r="Y747" s="258"/>
      <c r="Z747" s="258"/>
      <c r="AA747" s="258"/>
      <c r="AB747" s="176"/>
      <c r="AC747" s="273"/>
      <c r="AD747" s="176"/>
      <c r="AE747" s="258"/>
      <c r="AF747" s="176"/>
      <c r="AG747" s="176"/>
      <c r="AH747" s="176"/>
      <c r="AI747" s="176"/>
      <c r="AJ747" s="176"/>
      <c r="AK747" s="176"/>
      <c r="AL747" s="176"/>
      <c r="AM747" s="176"/>
      <c r="AN747" s="225"/>
      <c r="AO747" s="273"/>
      <c r="AP747" s="273"/>
      <c r="AQ747" s="273"/>
      <c r="AR747" s="176"/>
    </row>
    <row r="748">
      <c r="A748" s="176"/>
      <c r="B748" s="172" t="str">
        <f t="shared" si="6"/>
        <v/>
      </c>
      <c r="C748" s="176"/>
      <c r="D748" s="176"/>
      <c r="E748" s="176"/>
      <c r="F748" s="273"/>
      <c r="G748" s="176"/>
      <c r="H748" s="276"/>
      <c r="I748" s="276"/>
      <c r="J748" s="176"/>
      <c r="K748" s="176"/>
      <c r="L748" s="176"/>
      <c r="M748" s="176"/>
      <c r="N748" s="176"/>
      <c r="O748" s="176"/>
      <c r="P748" s="273"/>
      <c r="Q748" s="176"/>
      <c r="R748" s="176"/>
      <c r="S748" s="273"/>
      <c r="T748" s="273"/>
      <c r="U748" s="258"/>
      <c r="V748" s="258"/>
      <c r="W748" s="258"/>
      <c r="X748" s="258"/>
      <c r="Y748" s="258"/>
      <c r="Z748" s="258"/>
      <c r="AA748" s="258"/>
      <c r="AB748" s="176"/>
      <c r="AC748" s="273"/>
      <c r="AD748" s="176"/>
      <c r="AE748" s="258"/>
      <c r="AF748" s="176"/>
      <c r="AG748" s="176"/>
      <c r="AH748" s="176"/>
      <c r="AI748" s="176"/>
      <c r="AJ748" s="176"/>
      <c r="AK748" s="176"/>
      <c r="AL748" s="176"/>
      <c r="AM748" s="176"/>
      <c r="AN748" s="225"/>
      <c r="AO748" s="273"/>
      <c r="AP748" s="273"/>
      <c r="AQ748" s="273"/>
      <c r="AR748" s="176"/>
    </row>
    <row r="749">
      <c r="A749" s="176"/>
      <c r="B749" s="172" t="str">
        <f t="shared" si="6"/>
        <v/>
      </c>
      <c r="C749" s="176"/>
      <c r="D749" s="176"/>
      <c r="E749" s="176"/>
      <c r="F749" s="273"/>
      <c r="G749" s="176"/>
      <c r="H749" s="276"/>
      <c r="I749" s="276"/>
      <c r="J749" s="176"/>
      <c r="K749" s="176"/>
      <c r="L749" s="176"/>
      <c r="M749" s="176"/>
      <c r="N749" s="176"/>
      <c r="O749" s="176"/>
      <c r="P749" s="273"/>
      <c r="Q749" s="176"/>
      <c r="R749" s="176"/>
      <c r="S749" s="273"/>
      <c r="T749" s="273"/>
      <c r="U749" s="258"/>
      <c r="V749" s="258"/>
      <c r="W749" s="258"/>
      <c r="X749" s="258"/>
      <c r="Y749" s="258"/>
      <c r="Z749" s="258"/>
      <c r="AA749" s="258"/>
      <c r="AB749" s="176"/>
      <c r="AC749" s="273"/>
      <c r="AD749" s="176"/>
      <c r="AE749" s="258"/>
      <c r="AF749" s="176"/>
      <c r="AG749" s="176"/>
      <c r="AH749" s="176"/>
      <c r="AI749" s="176"/>
      <c r="AJ749" s="176"/>
      <c r="AK749" s="176"/>
      <c r="AL749" s="176"/>
      <c r="AM749" s="176"/>
      <c r="AN749" s="225"/>
      <c r="AO749" s="273"/>
      <c r="AP749" s="273"/>
      <c r="AQ749" s="273"/>
      <c r="AR749" s="176"/>
    </row>
    <row r="750">
      <c r="A750" s="176"/>
      <c r="B750" s="172" t="str">
        <f t="shared" si="6"/>
        <v/>
      </c>
      <c r="C750" s="176"/>
      <c r="D750" s="176"/>
      <c r="E750" s="176"/>
      <c r="F750" s="273"/>
      <c r="G750" s="176"/>
      <c r="H750" s="276"/>
      <c r="I750" s="276"/>
      <c r="J750" s="176"/>
      <c r="K750" s="176"/>
      <c r="L750" s="176"/>
      <c r="M750" s="176"/>
      <c r="N750" s="176"/>
      <c r="O750" s="176"/>
      <c r="P750" s="273"/>
      <c r="Q750" s="176"/>
      <c r="R750" s="176"/>
      <c r="S750" s="273"/>
      <c r="T750" s="273"/>
      <c r="U750" s="258"/>
      <c r="V750" s="258"/>
      <c r="W750" s="258"/>
      <c r="X750" s="258"/>
      <c r="Y750" s="258"/>
      <c r="Z750" s="258"/>
      <c r="AA750" s="258"/>
      <c r="AB750" s="176"/>
      <c r="AC750" s="273"/>
      <c r="AD750" s="176"/>
      <c r="AE750" s="258"/>
      <c r="AF750" s="176"/>
      <c r="AG750" s="176"/>
      <c r="AH750" s="176"/>
      <c r="AI750" s="176"/>
      <c r="AJ750" s="176"/>
      <c r="AK750" s="176"/>
      <c r="AL750" s="176"/>
      <c r="AM750" s="176"/>
      <c r="AN750" s="225"/>
      <c r="AO750" s="273"/>
      <c r="AP750" s="273"/>
      <c r="AQ750" s="273"/>
      <c r="AR750" s="176"/>
    </row>
    <row r="751">
      <c r="A751" s="176"/>
      <c r="B751" s="172" t="str">
        <f t="shared" si="6"/>
        <v/>
      </c>
      <c r="C751" s="176"/>
      <c r="D751" s="176"/>
      <c r="E751" s="176"/>
      <c r="F751" s="273"/>
      <c r="G751" s="176"/>
      <c r="H751" s="276"/>
      <c r="I751" s="276"/>
      <c r="J751" s="176"/>
      <c r="K751" s="176"/>
      <c r="L751" s="176"/>
      <c r="M751" s="176"/>
      <c r="N751" s="176"/>
      <c r="O751" s="176"/>
      <c r="P751" s="273"/>
      <c r="Q751" s="176"/>
      <c r="R751" s="176"/>
      <c r="S751" s="273"/>
      <c r="T751" s="273"/>
      <c r="U751" s="258"/>
      <c r="V751" s="258"/>
      <c r="W751" s="258"/>
      <c r="X751" s="258"/>
      <c r="Y751" s="258"/>
      <c r="Z751" s="258"/>
      <c r="AA751" s="258"/>
      <c r="AB751" s="176"/>
      <c r="AC751" s="273"/>
      <c r="AD751" s="176"/>
      <c r="AE751" s="258"/>
      <c r="AF751" s="176"/>
      <c r="AG751" s="176"/>
      <c r="AH751" s="176"/>
      <c r="AI751" s="176"/>
      <c r="AJ751" s="176"/>
      <c r="AK751" s="176"/>
      <c r="AL751" s="176"/>
      <c r="AM751" s="176"/>
      <c r="AN751" s="225"/>
      <c r="AO751" s="273"/>
      <c r="AP751" s="273"/>
      <c r="AQ751" s="273"/>
      <c r="AR751" s="176"/>
    </row>
    <row r="752">
      <c r="A752" s="176"/>
      <c r="B752" s="172" t="str">
        <f t="shared" si="6"/>
        <v/>
      </c>
      <c r="C752" s="176"/>
      <c r="D752" s="176"/>
      <c r="E752" s="176"/>
      <c r="F752" s="273"/>
      <c r="G752" s="176"/>
      <c r="H752" s="276"/>
      <c r="I752" s="276"/>
      <c r="J752" s="176"/>
      <c r="K752" s="176"/>
      <c r="L752" s="176"/>
      <c r="M752" s="176"/>
      <c r="N752" s="176"/>
      <c r="O752" s="176"/>
      <c r="P752" s="273"/>
      <c r="Q752" s="176"/>
      <c r="R752" s="176"/>
      <c r="S752" s="273"/>
      <c r="T752" s="273"/>
      <c r="U752" s="258"/>
      <c r="V752" s="258"/>
      <c r="W752" s="258"/>
      <c r="X752" s="258"/>
      <c r="Y752" s="258"/>
      <c r="Z752" s="258"/>
      <c r="AA752" s="258"/>
      <c r="AB752" s="176"/>
      <c r="AC752" s="273"/>
      <c r="AD752" s="176"/>
      <c r="AE752" s="258"/>
      <c r="AF752" s="176"/>
      <c r="AG752" s="176"/>
      <c r="AH752" s="176"/>
      <c r="AI752" s="176"/>
      <c r="AJ752" s="176"/>
      <c r="AK752" s="176"/>
      <c r="AL752" s="176"/>
      <c r="AM752" s="176"/>
      <c r="AN752" s="225"/>
      <c r="AO752" s="273"/>
      <c r="AP752" s="273"/>
      <c r="AQ752" s="273"/>
      <c r="AR752" s="176"/>
    </row>
    <row r="753">
      <c r="A753" s="176"/>
      <c r="B753" s="172" t="str">
        <f t="shared" si="6"/>
        <v/>
      </c>
      <c r="C753" s="176"/>
      <c r="D753" s="176"/>
      <c r="E753" s="176"/>
      <c r="F753" s="273"/>
      <c r="G753" s="176"/>
      <c r="H753" s="276"/>
      <c r="I753" s="276"/>
      <c r="J753" s="176"/>
      <c r="K753" s="176"/>
      <c r="L753" s="176"/>
      <c r="M753" s="176"/>
      <c r="N753" s="176"/>
      <c r="O753" s="176"/>
      <c r="P753" s="273"/>
      <c r="Q753" s="176"/>
      <c r="R753" s="176"/>
      <c r="S753" s="273"/>
      <c r="T753" s="273"/>
      <c r="U753" s="258"/>
      <c r="V753" s="258"/>
      <c r="W753" s="258"/>
      <c r="X753" s="258"/>
      <c r="Y753" s="258"/>
      <c r="Z753" s="258"/>
      <c r="AA753" s="258"/>
      <c r="AB753" s="176"/>
      <c r="AC753" s="273"/>
      <c r="AD753" s="176"/>
      <c r="AE753" s="258"/>
      <c r="AF753" s="176"/>
      <c r="AG753" s="176"/>
      <c r="AH753" s="176"/>
      <c r="AI753" s="176"/>
      <c r="AJ753" s="176"/>
      <c r="AK753" s="176"/>
      <c r="AL753" s="176"/>
      <c r="AM753" s="176"/>
      <c r="AN753" s="225"/>
      <c r="AO753" s="273"/>
      <c r="AP753" s="273"/>
      <c r="AQ753" s="273"/>
      <c r="AR753" s="176"/>
    </row>
    <row r="754">
      <c r="A754" s="176"/>
      <c r="B754" s="172" t="str">
        <f t="shared" si="6"/>
        <v/>
      </c>
      <c r="C754" s="176"/>
      <c r="D754" s="176"/>
      <c r="E754" s="176"/>
      <c r="F754" s="273"/>
      <c r="G754" s="176"/>
      <c r="H754" s="276"/>
      <c r="I754" s="276"/>
      <c r="J754" s="176"/>
      <c r="K754" s="176"/>
      <c r="L754" s="176"/>
      <c r="M754" s="176"/>
      <c r="N754" s="176"/>
      <c r="O754" s="176"/>
      <c r="P754" s="273"/>
      <c r="Q754" s="176"/>
      <c r="R754" s="176"/>
      <c r="S754" s="273"/>
      <c r="T754" s="273"/>
      <c r="U754" s="258"/>
      <c r="V754" s="258"/>
      <c r="W754" s="258"/>
      <c r="X754" s="258"/>
      <c r="Y754" s="258"/>
      <c r="Z754" s="258"/>
      <c r="AA754" s="258"/>
      <c r="AB754" s="176"/>
      <c r="AC754" s="273"/>
      <c r="AD754" s="176"/>
      <c r="AE754" s="258"/>
      <c r="AF754" s="176"/>
      <c r="AG754" s="176"/>
      <c r="AH754" s="176"/>
      <c r="AI754" s="176"/>
      <c r="AJ754" s="176"/>
      <c r="AK754" s="176"/>
      <c r="AL754" s="176"/>
      <c r="AM754" s="176"/>
      <c r="AN754" s="225"/>
      <c r="AO754" s="273"/>
      <c r="AP754" s="273"/>
      <c r="AQ754" s="273"/>
      <c r="AR754" s="176"/>
    </row>
    <row r="755">
      <c r="A755" s="176"/>
      <c r="B755" s="172" t="str">
        <f t="shared" si="6"/>
        <v/>
      </c>
      <c r="C755" s="176"/>
      <c r="D755" s="176"/>
      <c r="E755" s="176"/>
      <c r="F755" s="273"/>
      <c r="G755" s="176"/>
      <c r="H755" s="276"/>
      <c r="I755" s="276"/>
      <c r="J755" s="176"/>
      <c r="K755" s="176"/>
      <c r="L755" s="176"/>
      <c r="M755" s="176"/>
      <c r="N755" s="176"/>
      <c r="O755" s="176"/>
      <c r="P755" s="273"/>
      <c r="Q755" s="176"/>
      <c r="R755" s="176"/>
      <c r="S755" s="273"/>
      <c r="T755" s="273"/>
      <c r="U755" s="258"/>
      <c r="V755" s="258"/>
      <c r="W755" s="258"/>
      <c r="X755" s="258"/>
      <c r="Y755" s="258"/>
      <c r="Z755" s="258"/>
      <c r="AA755" s="258"/>
      <c r="AB755" s="176"/>
      <c r="AC755" s="273"/>
      <c r="AD755" s="176"/>
      <c r="AE755" s="258"/>
      <c r="AF755" s="176"/>
      <c r="AG755" s="176"/>
      <c r="AH755" s="176"/>
      <c r="AI755" s="176"/>
      <c r="AJ755" s="176"/>
      <c r="AK755" s="176"/>
      <c r="AL755" s="176"/>
      <c r="AM755" s="176"/>
      <c r="AN755" s="225"/>
      <c r="AO755" s="273"/>
      <c r="AP755" s="273"/>
      <c r="AQ755" s="273"/>
      <c r="AR755" s="176"/>
    </row>
    <row r="756">
      <c r="A756" s="176"/>
      <c r="B756" s="172" t="str">
        <f t="shared" si="6"/>
        <v/>
      </c>
      <c r="C756" s="176"/>
      <c r="D756" s="176"/>
      <c r="E756" s="176"/>
      <c r="F756" s="273"/>
      <c r="G756" s="176"/>
      <c r="H756" s="276"/>
      <c r="I756" s="276"/>
      <c r="J756" s="176"/>
      <c r="K756" s="176"/>
      <c r="L756" s="176"/>
      <c r="M756" s="176"/>
      <c r="N756" s="176"/>
      <c r="O756" s="176"/>
      <c r="P756" s="273"/>
      <c r="Q756" s="176"/>
      <c r="R756" s="176"/>
      <c r="S756" s="273"/>
      <c r="T756" s="273"/>
      <c r="U756" s="258"/>
      <c r="V756" s="258"/>
      <c r="W756" s="258"/>
      <c r="X756" s="258"/>
      <c r="Y756" s="258"/>
      <c r="Z756" s="258"/>
      <c r="AA756" s="258"/>
      <c r="AB756" s="176"/>
      <c r="AC756" s="273"/>
      <c r="AD756" s="176"/>
      <c r="AE756" s="258"/>
      <c r="AF756" s="176"/>
      <c r="AG756" s="176"/>
      <c r="AH756" s="176"/>
      <c r="AI756" s="176"/>
      <c r="AJ756" s="176"/>
      <c r="AK756" s="176"/>
      <c r="AL756" s="176"/>
      <c r="AM756" s="176"/>
      <c r="AN756" s="225"/>
      <c r="AO756" s="273"/>
      <c r="AP756" s="273"/>
      <c r="AQ756" s="273"/>
      <c r="AR756" s="176"/>
    </row>
    <row r="757">
      <c r="A757" s="176"/>
      <c r="B757" s="172" t="str">
        <f t="shared" si="6"/>
        <v/>
      </c>
      <c r="C757" s="176"/>
      <c r="D757" s="176"/>
      <c r="E757" s="176"/>
      <c r="F757" s="273"/>
      <c r="G757" s="176"/>
      <c r="H757" s="276"/>
      <c r="I757" s="276"/>
      <c r="J757" s="176"/>
      <c r="K757" s="176"/>
      <c r="L757" s="176"/>
      <c r="M757" s="176"/>
      <c r="N757" s="176"/>
      <c r="O757" s="176"/>
      <c r="P757" s="273"/>
      <c r="Q757" s="176"/>
      <c r="R757" s="176"/>
      <c r="S757" s="273"/>
      <c r="T757" s="273"/>
      <c r="U757" s="258"/>
      <c r="V757" s="258"/>
      <c r="W757" s="258"/>
      <c r="X757" s="258"/>
      <c r="Y757" s="258"/>
      <c r="Z757" s="258"/>
      <c r="AA757" s="258"/>
      <c r="AB757" s="176"/>
      <c r="AC757" s="273"/>
      <c r="AD757" s="176"/>
      <c r="AE757" s="258"/>
      <c r="AF757" s="176"/>
      <c r="AG757" s="176"/>
      <c r="AH757" s="176"/>
      <c r="AI757" s="176"/>
      <c r="AJ757" s="176"/>
      <c r="AK757" s="176"/>
      <c r="AL757" s="176"/>
      <c r="AM757" s="176"/>
      <c r="AN757" s="225"/>
      <c r="AO757" s="273"/>
      <c r="AP757" s="273"/>
      <c r="AQ757" s="273"/>
      <c r="AR757" s="176"/>
    </row>
    <row r="758">
      <c r="A758" s="176"/>
      <c r="B758" s="172" t="str">
        <f t="shared" si="6"/>
        <v/>
      </c>
      <c r="C758" s="176"/>
      <c r="D758" s="176"/>
      <c r="E758" s="176"/>
      <c r="F758" s="273"/>
      <c r="G758" s="176"/>
      <c r="H758" s="276"/>
      <c r="I758" s="276"/>
      <c r="J758" s="176"/>
      <c r="K758" s="176"/>
      <c r="L758" s="176"/>
      <c r="M758" s="176"/>
      <c r="N758" s="176"/>
      <c r="O758" s="176"/>
      <c r="P758" s="273"/>
      <c r="Q758" s="176"/>
      <c r="R758" s="176"/>
      <c r="S758" s="273"/>
      <c r="T758" s="273"/>
      <c r="U758" s="258"/>
      <c r="V758" s="258"/>
      <c r="W758" s="258"/>
      <c r="X758" s="258"/>
      <c r="Y758" s="258"/>
      <c r="Z758" s="258"/>
      <c r="AA758" s="258"/>
      <c r="AB758" s="176"/>
      <c r="AC758" s="273"/>
      <c r="AD758" s="176"/>
      <c r="AE758" s="258"/>
      <c r="AF758" s="176"/>
      <c r="AG758" s="176"/>
      <c r="AH758" s="176"/>
      <c r="AI758" s="176"/>
      <c r="AJ758" s="176"/>
      <c r="AK758" s="176"/>
      <c r="AL758" s="176"/>
      <c r="AM758" s="176"/>
      <c r="AN758" s="225"/>
      <c r="AO758" s="273"/>
      <c r="AP758" s="273"/>
      <c r="AQ758" s="273"/>
      <c r="AR758" s="176"/>
    </row>
    <row r="759">
      <c r="A759" s="176"/>
      <c r="B759" s="172" t="str">
        <f t="shared" si="6"/>
        <v/>
      </c>
      <c r="C759" s="176"/>
      <c r="D759" s="176"/>
      <c r="E759" s="176"/>
      <c r="F759" s="273"/>
      <c r="G759" s="176"/>
      <c r="H759" s="276"/>
      <c r="I759" s="276"/>
      <c r="J759" s="176"/>
      <c r="K759" s="176"/>
      <c r="L759" s="176"/>
      <c r="M759" s="176"/>
      <c r="N759" s="176"/>
      <c r="O759" s="176"/>
      <c r="P759" s="273"/>
      <c r="Q759" s="176"/>
      <c r="R759" s="176"/>
      <c r="S759" s="273"/>
      <c r="T759" s="273"/>
      <c r="U759" s="258"/>
      <c r="V759" s="258"/>
      <c r="W759" s="258"/>
      <c r="X759" s="258"/>
      <c r="Y759" s="258"/>
      <c r="Z759" s="258"/>
      <c r="AA759" s="258"/>
      <c r="AB759" s="176"/>
      <c r="AC759" s="273"/>
      <c r="AD759" s="176"/>
      <c r="AE759" s="258"/>
      <c r="AF759" s="176"/>
      <c r="AG759" s="176"/>
      <c r="AH759" s="176"/>
      <c r="AI759" s="176"/>
      <c r="AJ759" s="176"/>
      <c r="AK759" s="176"/>
      <c r="AL759" s="176"/>
      <c r="AM759" s="176"/>
      <c r="AN759" s="225"/>
      <c r="AO759" s="273"/>
      <c r="AP759" s="273"/>
      <c r="AQ759" s="273"/>
      <c r="AR759" s="176"/>
    </row>
    <row r="760">
      <c r="A760" s="176"/>
      <c r="B760" s="172" t="str">
        <f t="shared" si="6"/>
        <v/>
      </c>
      <c r="C760" s="176"/>
      <c r="D760" s="176"/>
      <c r="E760" s="176"/>
      <c r="F760" s="273"/>
      <c r="G760" s="176"/>
      <c r="H760" s="276"/>
      <c r="I760" s="276"/>
      <c r="J760" s="176"/>
      <c r="K760" s="176"/>
      <c r="L760" s="176"/>
      <c r="M760" s="176"/>
      <c r="N760" s="176"/>
      <c r="O760" s="176"/>
      <c r="P760" s="273"/>
      <c r="Q760" s="176"/>
      <c r="R760" s="176"/>
      <c r="S760" s="273"/>
      <c r="T760" s="273"/>
      <c r="U760" s="258"/>
      <c r="V760" s="258"/>
      <c r="W760" s="258"/>
      <c r="X760" s="258"/>
      <c r="Y760" s="258"/>
      <c r="Z760" s="258"/>
      <c r="AA760" s="258"/>
      <c r="AB760" s="176"/>
      <c r="AC760" s="273"/>
      <c r="AD760" s="176"/>
      <c r="AE760" s="258"/>
      <c r="AF760" s="176"/>
      <c r="AG760" s="176"/>
      <c r="AH760" s="176"/>
      <c r="AI760" s="176"/>
      <c r="AJ760" s="176"/>
      <c r="AK760" s="176"/>
      <c r="AL760" s="176"/>
      <c r="AM760" s="176"/>
      <c r="AN760" s="225"/>
      <c r="AO760" s="273"/>
      <c r="AP760" s="273"/>
      <c r="AQ760" s="273"/>
      <c r="AR760" s="176"/>
    </row>
    <row r="761">
      <c r="A761" s="176"/>
      <c r="B761" s="172" t="str">
        <f t="shared" si="6"/>
        <v/>
      </c>
      <c r="C761" s="176"/>
      <c r="D761" s="176"/>
      <c r="E761" s="176"/>
      <c r="F761" s="273"/>
      <c r="G761" s="176"/>
      <c r="H761" s="276"/>
      <c r="I761" s="276"/>
      <c r="J761" s="176"/>
      <c r="K761" s="176"/>
      <c r="L761" s="176"/>
      <c r="M761" s="176"/>
      <c r="N761" s="176"/>
      <c r="O761" s="176"/>
      <c r="P761" s="273"/>
      <c r="Q761" s="176"/>
      <c r="R761" s="176"/>
      <c r="S761" s="273"/>
      <c r="T761" s="273"/>
      <c r="U761" s="258"/>
      <c r="V761" s="258"/>
      <c r="W761" s="258"/>
      <c r="X761" s="258"/>
      <c r="Y761" s="258"/>
      <c r="Z761" s="258"/>
      <c r="AA761" s="258"/>
      <c r="AB761" s="176"/>
      <c r="AC761" s="273"/>
      <c r="AD761" s="176"/>
      <c r="AE761" s="258"/>
      <c r="AF761" s="176"/>
      <c r="AG761" s="176"/>
      <c r="AH761" s="176"/>
      <c r="AI761" s="176"/>
      <c r="AJ761" s="176"/>
      <c r="AK761" s="176"/>
      <c r="AL761" s="176"/>
      <c r="AM761" s="176"/>
      <c r="AN761" s="225"/>
      <c r="AO761" s="273"/>
      <c r="AP761" s="273"/>
      <c r="AQ761" s="273"/>
      <c r="AR761" s="176"/>
    </row>
    <row r="762">
      <c r="A762" s="176"/>
      <c r="B762" s="172" t="str">
        <f t="shared" si="6"/>
        <v/>
      </c>
      <c r="C762" s="176"/>
      <c r="D762" s="176"/>
      <c r="E762" s="176"/>
      <c r="F762" s="273"/>
      <c r="G762" s="176"/>
      <c r="H762" s="276"/>
      <c r="I762" s="276"/>
      <c r="J762" s="176"/>
      <c r="K762" s="176"/>
      <c r="L762" s="176"/>
      <c r="M762" s="176"/>
      <c r="N762" s="176"/>
      <c r="O762" s="176"/>
      <c r="P762" s="273"/>
      <c r="Q762" s="176"/>
      <c r="R762" s="176"/>
      <c r="S762" s="273"/>
      <c r="T762" s="273"/>
      <c r="U762" s="258"/>
      <c r="V762" s="258"/>
      <c r="W762" s="258"/>
      <c r="X762" s="258"/>
      <c r="Y762" s="258"/>
      <c r="Z762" s="258"/>
      <c r="AA762" s="258"/>
      <c r="AB762" s="176"/>
      <c r="AC762" s="273"/>
      <c r="AD762" s="176"/>
      <c r="AE762" s="258"/>
      <c r="AF762" s="176"/>
      <c r="AG762" s="176"/>
      <c r="AH762" s="176"/>
      <c r="AI762" s="176"/>
      <c r="AJ762" s="176"/>
      <c r="AK762" s="176"/>
      <c r="AL762" s="176"/>
      <c r="AM762" s="176"/>
      <c r="AN762" s="225"/>
      <c r="AO762" s="273"/>
      <c r="AP762" s="273"/>
      <c r="AQ762" s="273"/>
      <c r="AR762" s="176"/>
    </row>
    <row r="763">
      <c r="A763" s="176"/>
      <c r="B763" s="172" t="str">
        <f t="shared" si="6"/>
        <v/>
      </c>
      <c r="C763" s="176"/>
      <c r="D763" s="176"/>
      <c r="E763" s="176"/>
      <c r="F763" s="273"/>
      <c r="G763" s="176"/>
      <c r="H763" s="276"/>
      <c r="I763" s="276"/>
      <c r="J763" s="176"/>
      <c r="K763" s="176"/>
      <c r="L763" s="176"/>
      <c r="M763" s="176"/>
      <c r="N763" s="176"/>
      <c r="O763" s="176"/>
      <c r="P763" s="273"/>
      <c r="Q763" s="176"/>
      <c r="R763" s="176"/>
      <c r="S763" s="273"/>
      <c r="T763" s="273"/>
      <c r="U763" s="258"/>
      <c r="V763" s="258"/>
      <c r="W763" s="258"/>
      <c r="X763" s="258"/>
      <c r="Y763" s="258"/>
      <c r="Z763" s="258"/>
      <c r="AA763" s="258"/>
      <c r="AB763" s="176"/>
      <c r="AC763" s="273"/>
      <c r="AD763" s="176"/>
      <c r="AE763" s="258"/>
      <c r="AF763" s="176"/>
      <c r="AG763" s="176"/>
      <c r="AH763" s="176"/>
      <c r="AI763" s="176"/>
      <c r="AJ763" s="176"/>
      <c r="AK763" s="176"/>
      <c r="AL763" s="176"/>
      <c r="AM763" s="176"/>
      <c r="AN763" s="225"/>
      <c r="AO763" s="273"/>
      <c r="AP763" s="273"/>
      <c r="AQ763" s="273"/>
      <c r="AR763" s="176"/>
    </row>
    <row r="764">
      <c r="A764" s="176"/>
      <c r="B764" s="172" t="str">
        <f t="shared" si="6"/>
        <v/>
      </c>
      <c r="C764" s="176"/>
      <c r="D764" s="176"/>
      <c r="E764" s="176"/>
      <c r="F764" s="273"/>
      <c r="G764" s="176"/>
      <c r="H764" s="276"/>
      <c r="I764" s="276"/>
      <c r="J764" s="176"/>
      <c r="K764" s="176"/>
      <c r="L764" s="176"/>
      <c r="M764" s="176"/>
      <c r="N764" s="176"/>
      <c r="O764" s="176"/>
      <c r="P764" s="273"/>
      <c r="Q764" s="176"/>
      <c r="R764" s="176"/>
      <c r="S764" s="273"/>
      <c r="T764" s="273"/>
      <c r="U764" s="258"/>
      <c r="V764" s="258"/>
      <c r="W764" s="258"/>
      <c r="X764" s="258"/>
      <c r="Y764" s="258"/>
      <c r="Z764" s="258"/>
      <c r="AA764" s="258"/>
      <c r="AB764" s="176"/>
      <c r="AC764" s="273"/>
      <c r="AD764" s="176"/>
      <c r="AE764" s="258"/>
      <c r="AF764" s="176"/>
      <c r="AG764" s="176"/>
      <c r="AH764" s="176"/>
      <c r="AI764" s="176"/>
      <c r="AJ764" s="176"/>
      <c r="AK764" s="176"/>
      <c r="AL764" s="176"/>
      <c r="AM764" s="176"/>
      <c r="AN764" s="225"/>
      <c r="AO764" s="273"/>
      <c r="AP764" s="273"/>
      <c r="AQ764" s="273"/>
      <c r="AR764" s="176"/>
    </row>
    <row r="765">
      <c r="A765" s="176"/>
      <c r="B765" s="172" t="str">
        <f t="shared" si="6"/>
        <v/>
      </c>
      <c r="C765" s="176"/>
      <c r="D765" s="176"/>
      <c r="E765" s="176"/>
      <c r="F765" s="273"/>
      <c r="G765" s="176"/>
      <c r="H765" s="276"/>
      <c r="I765" s="276"/>
      <c r="J765" s="176"/>
      <c r="K765" s="176"/>
      <c r="L765" s="176"/>
      <c r="M765" s="176"/>
      <c r="N765" s="176"/>
      <c r="O765" s="176"/>
      <c r="P765" s="273"/>
      <c r="Q765" s="176"/>
      <c r="R765" s="176"/>
      <c r="S765" s="273"/>
      <c r="T765" s="273"/>
      <c r="U765" s="258"/>
      <c r="V765" s="258"/>
      <c r="W765" s="258"/>
      <c r="X765" s="258"/>
      <c r="Y765" s="258"/>
      <c r="Z765" s="258"/>
      <c r="AA765" s="258"/>
      <c r="AB765" s="176"/>
      <c r="AC765" s="273"/>
      <c r="AD765" s="176"/>
      <c r="AE765" s="258"/>
      <c r="AF765" s="176"/>
      <c r="AG765" s="176"/>
      <c r="AH765" s="176"/>
      <c r="AI765" s="176"/>
      <c r="AJ765" s="176"/>
      <c r="AK765" s="176"/>
      <c r="AL765" s="176"/>
      <c r="AM765" s="176"/>
      <c r="AN765" s="225"/>
      <c r="AO765" s="273"/>
      <c r="AP765" s="273"/>
      <c r="AQ765" s="273"/>
      <c r="AR765" s="176"/>
    </row>
    <row r="766">
      <c r="A766" s="176"/>
      <c r="B766" s="172" t="str">
        <f t="shared" si="6"/>
        <v/>
      </c>
      <c r="C766" s="176"/>
      <c r="D766" s="176"/>
      <c r="E766" s="176"/>
      <c r="F766" s="273"/>
      <c r="G766" s="176"/>
      <c r="H766" s="276"/>
      <c r="I766" s="276"/>
      <c r="J766" s="176"/>
      <c r="K766" s="176"/>
      <c r="L766" s="176"/>
      <c r="M766" s="176"/>
      <c r="N766" s="176"/>
      <c r="O766" s="176"/>
      <c r="P766" s="273"/>
      <c r="Q766" s="176"/>
      <c r="R766" s="176"/>
      <c r="S766" s="273"/>
      <c r="T766" s="273"/>
      <c r="U766" s="258"/>
      <c r="V766" s="258"/>
      <c r="W766" s="258"/>
      <c r="X766" s="258"/>
      <c r="Y766" s="258"/>
      <c r="Z766" s="258"/>
      <c r="AA766" s="258"/>
      <c r="AB766" s="176"/>
      <c r="AC766" s="273"/>
      <c r="AD766" s="176"/>
      <c r="AE766" s="258"/>
      <c r="AF766" s="176"/>
      <c r="AG766" s="176"/>
      <c r="AH766" s="176"/>
      <c r="AI766" s="176"/>
      <c r="AJ766" s="176"/>
      <c r="AK766" s="176"/>
      <c r="AL766" s="176"/>
      <c r="AM766" s="176"/>
      <c r="AN766" s="225"/>
      <c r="AO766" s="273"/>
      <c r="AP766" s="273"/>
      <c r="AQ766" s="273"/>
      <c r="AR766" s="176"/>
    </row>
    <row r="767">
      <c r="A767" s="176"/>
      <c r="B767" s="172" t="str">
        <f t="shared" si="6"/>
        <v/>
      </c>
      <c r="C767" s="176"/>
      <c r="D767" s="176"/>
      <c r="E767" s="176"/>
      <c r="F767" s="273"/>
      <c r="G767" s="176"/>
      <c r="H767" s="276"/>
      <c r="I767" s="276"/>
      <c r="J767" s="176"/>
      <c r="K767" s="176"/>
      <c r="L767" s="176"/>
      <c r="M767" s="176"/>
      <c r="N767" s="176"/>
      <c r="O767" s="176"/>
      <c r="P767" s="273"/>
      <c r="Q767" s="176"/>
      <c r="R767" s="176"/>
      <c r="S767" s="273"/>
      <c r="T767" s="273"/>
      <c r="U767" s="258"/>
      <c r="V767" s="258"/>
      <c r="W767" s="258"/>
      <c r="X767" s="258"/>
      <c r="Y767" s="258"/>
      <c r="Z767" s="258"/>
      <c r="AA767" s="258"/>
      <c r="AB767" s="176"/>
      <c r="AC767" s="273"/>
      <c r="AD767" s="176"/>
      <c r="AE767" s="258"/>
      <c r="AF767" s="176"/>
      <c r="AG767" s="176"/>
      <c r="AH767" s="176"/>
      <c r="AI767" s="176"/>
      <c r="AJ767" s="176"/>
      <c r="AK767" s="176"/>
      <c r="AL767" s="176"/>
      <c r="AM767" s="176"/>
      <c r="AN767" s="225"/>
      <c r="AO767" s="273"/>
      <c r="AP767" s="273"/>
      <c r="AQ767" s="273"/>
      <c r="AR767" s="176"/>
    </row>
    <row r="768">
      <c r="A768" s="176"/>
      <c r="B768" s="172" t="str">
        <f t="shared" si="6"/>
        <v/>
      </c>
      <c r="C768" s="176"/>
      <c r="D768" s="176"/>
      <c r="E768" s="176"/>
      <c r="F768" s="273"/>
      <c r="G768" s="176"/>
      <c r="H768" s="276"/>
      <c r="I768" s="276"/>
      <c r="J768" s="176"/>
      <c r="K768" s="176"/>
      <c r="L768" s="176"/>
      <c r="M768" s="176"/>
      <c r="N768" s="176"/>
      <c r="O768" s="176"/>
      <c r="P768" s="273"/>
      <c r="Q768" s="176"/>
      <c r="R768" s="176"/>
      <c r="S768" s="273"/>
      <c r="T768" s="273"/>
      <c r="U768" s="258"/>
      <c r="V768" s="258"/>
      <c r="W768" s="258"/>
      <c r="X768" s="258"/>
      <c r="Y768" s="258"/>
      <c r="Z768" s="258"/>
      <c r="AA768" s="258"/>
      <c r="AB768" s="176"/>
      <c r="AC768" s="273"/>
      <c r="AD768" s="176"/>
      <c r="AE768" s="258"/>
      <c r="AF768" s="176"/>
      <c r="AG768" s="176"/>
      <c r="AH768" s="176"/>
      <c r="AI768" s="176"/>
      <c r="AJ768" s="176"/>
      <c r="AK768" s="176"/>
      <c r="AL768" s="176"/>
      <c r="AM768" s="176"/>
      <c r="AN768" s="225"/>
      <c r="AO768" s="273"/>
      <c r="AP768" s="273"/>
      <c r="AQ768" s="273"/>
      <c r="AR768" s="176"/>
    </row>
    <row r="769">
      <c r="A769" s="176"/>
      <c r="B769" s="172" t="str">
        <f t="shared" si="6"/>
        <v/>
      </c>
      <c r="C769" s="176"/>
      <c r="D769" s="176"/>
      <c r="E769" s="176"/>
      <c r="F769" s="273"/>
      <c r="G769" s="176"/>
      <c r="H769" s="276"/>
      <c r="I769" s="276"/>
      <c r="J769" s="176"/>
      <c r="K769" s="176"/>
      <c r="L769" s="176"/>
      <c r="M769" s="176"/>
      <c r="N769" s="176"/>
      <c r="O769" s="176"/>
      <c r="P769" s="273"/>
      <c r="Q769" s="176"/>
      <c r="R769" s="176"/>
      <c r="S769" s="273"/>
      <c r="T769" s="273"/>
      <c r="U769" s="258"/>
      <c r="V769" s="258"/>
      <c r="W769" s="258"/>
      <c r="X769" s="258"/>
      <c r="Y769" s="258"/>
      <c r="Z769" s="258"/>
      <c r="AA769" s="258"/>
      <c r="AB769" s="176"/>
      <c r="AC769" s="273"/>
      <c r="AD769" s="176"/>
      <c r="AE769" s="258"/>
      <c r="AF769" s="176"/>
      <c r="AG769" s="176"/>
      <c r="AH769" s="176"/>
      <c r="AI769" s="176"/>
      <c r="AJ769" s="176"/>
      <c r="AK769" s="176"/>
      <c r="AL769" s="176"/>
      <c r="AM769" s="176"/>
      <c r="AN769" s="225"/>
      <c r="AO769" s="273"/>
      <c r="AP769" s="273"/>
      <c r="AQ769" s="273"/>
      <c r="AR769" s="176"/>
    </row>
    <row r="770">
      <c r="A770" s="176"/>
      <c r="B770" s="172" t="str">
        <f t="shared" si="6"/>
        <v/>
      </c>
      <c r="C770" s="176"/>
      <c r="D770" s="176"/>
      <c r="E770" s="176"/>
      <c r="F770" s="273"/>
      <c r="G770" s="176"/>
      <c r="H770" s="276"/>
      <c r="I770" s="276"/>
      <c r="J770" s="176"/>
      <c r="K770" s="176"/>
      <c r="L770" s="176"/>
      <c r="M770" s="176"/>
      <c r="N770" s="176"/>
      <c r="O770" s="176"/>
      <c r="P770" s="273"/>
      <c r="Q770" s="176"/>
      <c r="R770" s="176"/>
      <c r="S770" s="273"/>
      <c r="T770" s="273"/>
      <c r="U770" s="258"/>
      <c r="V770" s="258"/>
      <c r="W770" s="258"/>
      <c r="X770" s="258"/>
      <c r="Y770" s="258"/>
      <c r="Z770" s="258"/>
      <c r="AA770" s="258"/>
      <c r="AB770" s="176"/>
      <c r="AC770" s="273"/>
      <c r="AD770" s="176"/>
      <c r="AE770" s="258"/>
      <c r="AF770" s="176"/>
      <c r="AG770" s="176"/>
      <c r="AH770" s="176"/>
      <c r="AI770" s="176"/>
      <c r="AJ770" s="176"/>
      <c r="AK770" s="176"/>
      <c r="AL770" s="176"/>
      <c r="AM770" s="176"/>
      <c r="AN770" s="225"/>
      <c r="AO770" s="273"/>
      <c r="AP770" s="273"/>
      <c r="AQ770" s="273"/>
      <c r="AR770" s="176"/>
    </row>
    <row r="771">
      <c r="A771" s="176"/>
      <c r="B771" s="172" t="str">
        <f t="shared" si="6"/>
        <v/>
      </c>
      <c r="C771" s="176"/>
      <c r="D771" s="176"/>
      <c r="E771" s="176"/>
      <c r="F771" s="273"/>
      <c r="G771" s="176"/>
      <c r="H771" s="276"/>
      <c r="I771" s="276"/>
      <c r="J771" s="176"/>
      <c r="K771" s="176"/>
      <c r="L771" s="176"/>
      <c r="M771" s="176"/>
      <c r="N771" s="176"/>
      <c r="O771" s="176"/>
      <c r="P771" s="273"/>
      <c r="Q771" s="176"/>
      <c r="R771" s="176"/>
      <c r="S771" s="273"/>
      <c r="T771" s="273"/>
      <c r="U771" s="258"/>
      <c r="V771" s="258"/>
      <c r="W771" s="258"/>
      <c r="X771" s="258"/>
      <c r="Y771" s="258"/>
      <c r="Z771" s="258"/>
      <c r="AA771" s="258"/>
      <c r="AB771" s="176"/>
      <c r="AC771" s="273"/>
      <c r="AD771" s="176"/>
      <c r="AE771" s="258"/>
      <c r="AF771" s="176"/>
      <c r="AG771" s="176"/>
      <c r="AH771" s="176"/>
      <c r="AI771" s="176"/>
      <c r="AJ771" s="176"/>
      <c r="AK771" s="176"/>
      <c r="AL771" s="176"/>
      <c r="AM771" s="176"/>
      <c r="AN771" s="225"/>
      <c r="AO771" s="273"/>
      <c r="AP771" s="273"/>
      <c r="AQ771" s="273"/>
      <c r="AR771" s="176"/>
    </row>
    <row r="772">
      <c r="A772" s="176"/>
      <c r="B772" s="172" t="str">
        <f t="shared" si="6"/>
        <v/>
      </c>
      <c r="C772" s="176"/>
      <c r="D772" s="176"/>
      <c r="E772" s="176"/>
      <c r="F772" s="273"/>
      <c r="G772" s="176"/>
      <c r="H772" s="276"/>
      <c r="I772" s="276"/>
      <c r="J772" s="176"/>
      <c r="K772" s="176"/>
      <c r="L772" s="176"/>
      <c r="M772" s="176"/>
      <c r="N772" s="176"/>
      <c r="O772" s="176"/>
      <c r="P772" s="273"/>
      <c r="Q772" s="176"/>
      <c r="R772" s="176"/>
      <c r="S772" s="273"/>
      <c r="T772" s="273"/>
      <c r="U772" s="258"/>
      <c r="V772" s="258"/>
      <c r="W772" s="258"/>
      <c r="X772" s="258"/>
      <c r="Y772" s="258"/>
      <c r="Z772" s="258"/>
      <c r="AA772" s="258"/>
      <c r="AB772" s="176"/>
      <c r="AC772" s="273"/>
      <c r="AD772" s="176"/>
      <c r="AE772" s="258"/>
      <c r="AF772" s="176"/>
      <c r="AG772" s="176"/>
      <c r="AH772" s="176"/>
      <c r="AI772" s="176"/>
      <c r="AJ772" s="176"/>
      <c r="AK772" s="176"/>
      <c r="AL772" s="176"/>
      <c r="AM772" s="176"/>
      <c r="AN772" s="225"/>
      <c r="AO772" s="273"/>
      <c r="AP772" s="273"/>
      <c r="AQ772" s="273"/>
      <c r="AR772" s="176"/>
    </row>
    <row r="773">
      <c r="A773" s="176"/>
      <c r="B773" s="172" t="str">
        <f t="shared" si="6"/>
        <v/>
      </c>
      <c r="C773" s="176"/>
      <c r="D773" s="176"/>
      <c r="E773" s="176"/>
      <c r="F773" s="273"/>
      <c r="G773" s="176"/>
      <c r="H773" s="276"/>
      <c r="I773" s="276"/>
      <c r="J773" s="176"/>
      <c r="K773" s="176"/>
      <c r="L773" s="176"/>
      <c r="M773" s="176"/>
      <c r="N773" s="176"/>
      <c r="O773" s="176"/>
      <c r="P773" s="273"/>
      <c r="Q773" s="176"/>
      <c r="R773" s="176"/>
      <c r="S773" s="273"/>
      <c r="T773" s="273"/>
      <c r="U773" s="258"/>
      <c r="V773" s="258"/>
      <c r="W773" s="258"/>
      <c r="X773" s="258"/>
      <c r="Y773" s="258"/>
      <c r="Z773" s="258"/>
      <c r="AA773" s="258"/>
      <c r="AB773" s="176"/>
      <c r="AC773" s="273"/>
      <c r="AD773" s="176"/>
      <c r="AE773" s="258"/>
      <c r="AF773" s="176"/>
      <c r="AG773" s="176"/>
      <c r="AH773" s="176"/>
      <c r="AI773" s="176"/>
      <c r="AJ773" s="176"/>
      <c r="AK773" s="176"/>
      <c r="AL773" s="176"/>
      <c r="AM773" s="176"/>
      <c r="AN773" s="225"/>
      <c r="AO773" s="273"/>
      <c r="AP773" s="273"/>
      <c r="AQ773" s="273"/>
      <c r="AR773" s="176"/>
    </row>
    <row r="774">
      <c r="A774" s="176"/>
      <c r="B774" s="172" t="str">
        <f t="shared" si="6"/>
        <v/>
      </c>
      <c r="C774" s="176"/>
      <c r="D774" s="176"/>
      <c r="E774" s="176"/>
      <c r="F774" s="273"/>
      <c r="G774" s="176"/>
      <c r="H774" s="276"/>
      <c r="I774" s="276"/>
      <c r="J774" s="176"/>
      <c r="K774" s="176"/>
      <c r="L774" s="176"/>
      <c r="M774" s="176"/>
      <c r="N774" s="176"/>
      <c r="O774" s="176"/>
      <c r="P774" s="273"/>
      <c r="Q774" s="176"/>
      <c r="R774" s="176"/>
      <c r="S774" s="273"/>
      <c r="T774" s="273"/>
      <c r="U774" s="258"/>
      <c r="V774" s="258"/>
      <c r="W774" s="258"/>
      <c r="X774" s="258"/>
      <c r="Y774" s="258"/>
      <c r="Z774" s="258"/>
      <c r="AA774" s="258"/>
      <c r="AB774" s="176"/>
      <c r="AC774" s="273"/>
      <c r="AD774" s="176"/>
      <c r="AE774" s="258"/>
      <c r="AF774" s="176"/>
      <c r="AG774" s="176"/>
      <c r="AH774" s="176"/>
      <c r="AI774" s="176"/>
      <c r="AJ774" s="176"/>
      <c r="AK774" s="176"/>
      <c r="AL774" s="176"/>
      <c r="AM774" s="176"/>
      <c r="AN774" s="225"/>
      <c r="AO774" s="273"/>
      <c r="AP774" s="273"/>
      <c r="AQ774" s="273"/>
      <c r="AR774" s="176"/>
    </row>
    <row r="775">
      <c r="A775" s="176"/>
      <c r="B775" s="172" t="str">
        <f t="shared" si="6"/>
        <v/>
      </c>
      <c r="C775" s="176"/>
      <c r="D775" s="176"/>
      <c r="E775" s="176"/>
      <c r="F775" s="273"/>
      <c r="G775" s="176"/>
      <c r="H775" s="276"/>
      <c r="I775" s="276"/>
      <c r="J775" s="176"/>
      <c r="K775" s="176"/>
      <c r="L775" s="176"/>
      <c r="M775" s="176"/>
      <c r="N775" s="176"/>
      <c r="O775" s="176"/>
      <c r="P775" s="273"/>
      <c r="Q775" s="176"/>
      <c r="R775" s="176"/>
      <c r="S775" s="273"/>
      <c r="T775" s="273"/>
      <c r="U775" s="258"/>
      <c r="V775" s="258"/>
      <c r="W775" s="258"/>
      <c r="X775" s="258"/>
      <c r="Y775" s="258"/>
      <c r="Z775" s="258"/>
      <c r="AA775" s="258"/>
      <c r="AB775" s="176"/>
      <c r="AC775" s="273"/>
      <c r="AD775" s="176"/>
      <c r="AE775" s="258"/>
      <c r="AF775" s="176"/>
      <c r="AG775" s="176"/>
      <c r="AH775" s="176"/>
      <c r="AI775" s="176"/>
      <c r="AJ775" s="176"/>
      <c r="AK775" s="176"/>
      <c r="AL775" s="176"/>
      <c r="AM775" s="176"/>
      <c r="AN775" s="225"/>
      <c r="AO775" s="273"/>
      <c r="AP775" s="273"/>
      <c r="AQ775" s="273"/>
      <c r="AR775" s="176"/>
    </row>
    <row r="776">
      <c r="A776" s="176"/>
      <c r="B776" s="172" t="str">
        <f t="shared" si="6"/>
        <v/>
      </c>
      <c r="C776" s="176"/>
      <c r="D776" s="176"/>
      <c r="E776" s="176"/>
      <c r="F776" s="273"/>
      <c r="G776" s="176"/>
      <c r="H776" s="276"/>
      <c r="I776" s="276"/>
      <c r="J776" s="176"/>
      <c r="K776" s="176"/>
      <c r="L776" s="176"/>
      <c r="M776" s="176"/>
      <c r="N776" s="176"/>
      <c r="O776" s="176"/>
      <c r="P776" s="273"/>
      <c r="Q776" s="176"/>
      <c r="R776" s="176"/>
      <c r="S776" s="273"/>
      <c r="T776" s="273"/>
      <c r="U776" s="258"/>
      <c r="V776" s="258"/>
      <c r="W776" s="258"/>
      <c r="X776" s="258"/>
      <c r="Y776" s="258"/>
      <c r="Z776" s="258"/>
      <c r="AA776" s="258"/>
      <c r="AB776" s="176"/>
      <c r="AC776" s="273"/>
      <c r="AD776" s="176"/>
      <c r="AE776" s="258"/>
      <c r="AF776" s="176"/>
      <c r="AG776" s="176"/>
      <c r="AH776" s="176"/>
      <c r="AI776" s="176"/>
      <c r="AJ776" s="176"/>
      <c r="AK776" s="176"/>
      <c r="AL776" s="176"/>
      <c r="AM776" s="176"/>
      <c r="AN776" s="225"/>
      <c r="AO776" s="273"/>
      <c r="AP776" s="273"/>
      <c r="AQ776" s="273"/>
      <c r="AR776" s="176"/>
    </row>
    <row r="777">
      <c r="A777" s="176"/>
      <c r="B777" s="172" t="str">
        <f t="shared" si="6"/>
        <v/>
      </c>
      <c r="C777" s="176"/>
      <c r="D777" s="176"/>
      <c r="E777" s="176"/>
      <c r="F777" s="273"/>
      <c r="G777" s="176"/>
      <c r="H777" s="276"/>
      <c r="I777" s="276"/>
      <c r="J777" s="176"/>
      <c r="K777" s="176"/>
      <c r="L777" s="176"/>
      <c r="M777" s="176"/>
      <c r="N777" s="176"/>
      <c r="O777" s="176"/>
      <c r="P777" s="273"/>
      <c r="Q777" s="176"/>
      <c r="R777" s="176"/>
      <c r="S777" s="273"/>
      <c r="T777" s="273"/>
      <c r="U777" s="258"/>
      <c r="V777" s="258"/>
      <c r="W777" s="258"/>
      <c r="X777" s="258"/>
      <c r="Y777" s="258"/>
      <c r="Z777" s="258"/>
      <c r="AA777" s="258"/>
      <c r="AB777" s="176"/>
      <c r="AC777" s="273"/>
      <c r="AD777" s="176"/>
      <c r="AE777" s="258"/>
      <c r="AF777" s="176"/>
      <c r="AG777" s="176"/>
      <c r="AH777" s="176"/>
      <c r="AI777" s="176"/>
      <c r="AJ777" s="176"/>
      <c r="AK777" s="176"/>
      <c r="AL777" s="176"/>
      <c r="AM777" s="176"/>
      <c r="AN777" s="225"/>
      <c r="AO777" s="273"/>
      <c r="AP777" s="273"/>
      <c r="AQ777" s="273"/>
      <c r="AR777" s="176"/>
    </row>
    <row r="778">
      <c r="A778" s="176"/>
      <c r="B778" s="172" t="str">
        <f t="shared" si="6"/>
        <v/>
      </c>
      <c r="C778" s="176"/>
      <c r="D778" s="176"/>
      <c r="E778" s="176"/>
      <c r="F778" s="273"/>
      <c r="G778" s="176"/>
      <c r="H778" s="276"/>
      <c r="I778" s="276"/>
      <c r="J778" s="176"/>
      <c r="K778" s="176"/>
      <c r="L778" s="176"/>
      <c r="M778" s="176"/>
      <c r="N778" s="176"/>
      <c r="O778" s="176"/>
      <c r="P778" s="273"/>
      <c r="Q778" s="176"/>
      <c r="R778" s="176"/>
      <c r="S778" s="273"/>
      <c r="T778" s="273"/>
      <c r="U778" s="258"/>
      <c r="V778" s="258"/>
      <c r="W778" s="258"/>
      <c r="X778" s="258"/>
      <c r="Y778" s="258"/>
      <c r="Z778" s="258"/>
      <c r="AA778" s="258"/>
      <c r="AB778" s="176"/>
      <c r="AC778" s="273"/>
      <c r="AD778" s="176"/>
      <c r="AE778" s="258"/>
      <c r="AF778" s="176"/>
      <c r="AG778" s="176"/>
      <c r="AH778" s="176"/>
      <c r="AI778" s="176"/>
      <c r="AJ778" s="176"/>
      <c r="AK778" s="176"/>
      <c r="AL778" s="176"/>
      <c r="AM778" s="176"/>
      <c r="AN778" s="225"/>
      <c r="AO778" s="273"/>
      <c r="AP778" s="273"/>
      <c r="AQ778" s="273"/>
      <c r="AR778" s="176"/>
    </row>
    <row r="779">
      <c r="A779" s="176"/>
      <c r="B779" s="172" t="str">
        <f t="shared" si="6"/>
        <v/>
      </c>
      <c r="C779" s="176"/>
      <c r="D779" s="176"/>
      <c r="E779" s="176"/>
      <c r="F779" s="273"/>
      <c r="G779" s="176"/>
      <c r="H779" s="276"/>
      <c r="I779" s="276"/>
      <c r="J779" s="176"/>
      <c r="K779" s="176"/>
      <c r="L779" s="176"/>
      <c r="M779" s="176"/>
      <c r="N779" s="176"/>
      <c r="O779" s="176"/>
      <c r="P779" s="273"/>
      <c r="Q779" s="176"/>
      <c r="R779" s="176"/>
      <c r="S779" s="273"/>
      <c r="T779" s="273"/>
      <c r="U779" s="258"/>
      <c r="V779" s="258"/>
      <c r="W779" s="258"/>
      <c r="X779" s="258"/>
      <c r="Y779" s="258"/>
      <c r="Z779" s="258"/>
      <c r="AA779" s="258"/>
      <c r="AB779" s="176"/>
      <c r="AC779" s="273"/>
      <c r="AD779" s="176"/>
      <c r="AE779" s="258"/>
      <c r="AF779" s="176"/>
      <c r="AG779" s="176"/>
      <c r="AH779" s="176"/>
      <c r="AI779" s="176"/>
      <c r="AJ779" s="176"/>
      <c r="AK779" s="176"/>
      <c r="AL779" s="176"/>
      <c r="AM779" s="176"/>
      <c r="AN779" s="225"/>
      <c r="AO779" s="273"/>
      <c r="AP779" s="273"/>
      <c r="AQ779" s="273"/>
      <c r="AR779" s="176"/>
    </row>
    <row r="780">
      <c r="A780" s="176"/>
      <c r="B780" s="172" t="str">
        <f t="shared" si="6"/>
        <v/>
      </c>
      <c r="C780" s="176"/>
      <c r="D780" s="176"/>
      <c r="E780" s="176"/>
      <c r="F780" s="273"/>
      <c r="G780" s="176"/>
      <c r="H780" s="276"/>
      <c r="I780" s="276"/>
      <c r="J780" s="176"/>
      <c r="K780" s="176"/>
      <c r="L780" s="176"/>
      <c r="M780" s="176"/>
      <c r="N780" s="176"/>
      <c r="O780" s="176"/>
      <c r="P780" s="273"/>
      <c r="Q780" s="176"/>
      <c r="R780" s="176"/>
      <c r="S780" s="273"/>
      <c r="T780" s="273"/>
      <c r="U780" s="258"/>
      <c r="V780" s="258"/>
      <c r="W780" s="258"/>
      <c r="X780" s="258"/>
      <c r="Y780" s="258"/>
      <c r="Z780" s="258"/>
      <c r="AA780" s="258"/>
      <c r="AB780" s="176"/>
      <c r="AC780" s="273"/>
      <c r="AD780" s="176"/>
      <c r="AE780" s="258"/>
      <c r="AF780" s="176"/>
      <c r="AG780" s="176"/>
      <c r="AH780" s="176"/>
      <c r="AI780" s="176"/>
      <c r="AJ780" s="176"/>
      <c r="AK780" s="176"/>
      <c r="AL780" s="176"/>
      <c r="AM780" s="176"/>
      <c r="AN780" s="225"/>
      <c r="AO780" s="273"/>
      <c r="AP780" s="273"/>
      <c r="AQ780" s="273"/>
      <c r="AR780" s="176"/>
    </row>
    <row r="781">
      <c r="A781" s="176"/>
      <c r="B781" s="172" t="str">
        <f t="shared" si="6"/>
        <v/>
      </c>
      <c r="C781" s="176"/>
      <c r="D781" s="176"/>
      <c r="E781" s="176"/>
      <c r="F781" s="273"/>
      <c r="G781" s="176"/>
      <c r="H781" s="276"/>
      <c r="I781" s="276"/>
      <c r="J781" s="176"/>
      <c r="K781" s="176"/>
      <c r="L781" s="176"/>
      <c r="M781" s="176"/>
      <c r="N781" s="176"/>
      <c r="O781" s="176"/>
      <c r="P781" s="273"/>
      <c r="Q781" s="176"/>
      <c r="R781" s="176"/>
      <c r="S781" s="273"/>
      <c r="T781" s="273"/>
      <c r="U781" s="258"/>
      <c r="V781" s="258"/>
      <c r="W781" s="258"/>
      <c r="X781" s="258"/>
      <c r="Y781" s="258"/>
      <c r="Z781" s="258"/>
      <c r="AA781" s="258"/>
      <c r="AB781" s="176"/>
      <c r="AC781" s="273"/>
      <c r="AD781" s="176"/>
      <c r="AE781" s="258"/>
      <c r="AF781" s="176"/>
      <c r="AG781" s="176"/>
      <c r="AH781" s="176"/>
      <c r="AI781" s="176"/>
      <c r="AJ781" s="176"/>
      <c r="AK781" s="176"/>
      <c r="AL781" s="176"/>
      <c r="AM781" s="176"/>
      <c r="AN781" s="225"/>
      <c r="AO781" s="273"/>
      <c r="AP781" s="273"/>
      <c r="AQ781" s="273"/>
      <c r="AR781" s="176"/>
    </row>
    <row r="782">
      <c r="A782" s="176"/>
      <c r="B782" s="172" t="str">
        <f t="shared" si="6"/>
        <v/>
      </c>
      <c r="C782" s="176"/>
      <c r="D782" s="176"/>
      <c r="E782" s="176"/>
      <c r="F782" s="273"/>
      <c r="G782" s="176"/>
      <c r="H782" s="276"/>
      <c r="I782" s="276"/>
      <c r="J782" s="176"/>
      <c r="K782" s="176"/>
      <c r="L782" s="176"/>
      <c r="M782" s="176"/>
      <c r="N782" s="176"/>
      <c r="O782" s="176"/>
      <c r="P782" s="273"/>
      <c r="Q782" s="176"/>
      <c r="R782" s="176"/>
      <c r="S782" s="273"/>
      <c r="T782" s="273"/>
      <c r="U782" s="258"/>
      <c r="V782" s="258"/>
      <c r="W782" s="258"/>
      <c r="X782" s="258"/>
      <c r="Y782" s="258"/>
      <c r="Z782" s="258"/>
      <c r="AA782" s="258"/>
      <c r="AB782" s="176"/>
      <c r="AC782" s="273"/>
      <c r="AD782" s="176"/>
      <c r="AE782" s="258"/>
      <c r="AF782" s="176"/>
      <c r="AG782" s="176"/>
      <c r="AH782" s="176"/>
      <c r="AI782" s="176"/>
      <c r="AJ782" s="176"/>
      <c r="AK782" s="176"/>
      <c r="AL782" s="176"/>
      <c r="AM782" s="176"/>
      <c r="AN782" s="225"/>
      <c r="AO782" s="273"/>
      <c r="AP782" s="273"/>
      <c r="AQ782" s="273"/>
      <c r="AR782" s="176"/>
    </row>
    <row r="783">
      <c r="A783" s="176"/>
      <c r="B783" s="172" t="str">
        <f t="shared" si="6"/>
        <v/>
      </c>
      <c r="C783" s="176"/>
      <c r="D783" s="176"/>
      <c r="E783" s="176"/>
      <c r="F783" s="273"/>
      <c r="G783" s="176"/>
      <c r="H783" s="276"/>
      <c r="I783" s="276"/>
      <c r="J783" s="176"/>
      <c r="K783" s="176"/>
      <c r="L783" s="176"/>
      <c r="M783" s="176"/>
      <c r="N783" s="176"/>
      <c r="O783" s="176"/>
      <c r="P783" s="273"/>
      <c r="Q783" s="176"/>
      <c r="R783" s="176"/>
      <c r="S783" s="273"/>
      <c r="T783" s="273"/>
      <c r="U783" s="258"/>
      <c r="V783" s="258"/>
      <c r="W783" s="258"/>
      <c r="X783" s="258"/>
      <c r="Y783" s="258"/>
      <c r="Z783" s="258"/>
      <c r="AA783" s="258"/>
      <c r="AB783" s="176"/>
      <c r="AC783" s="273"/>
      <c r="AD783" s="176"/>
      <c r="AE783" s="258"/>
      <c r="AF783" s="176"/>
      <c r="AG783" s="176"/>
      <c r="AH783" s="176"/>
      <c r="AI783" s="176"/>
      <c r="AJ783" s="176"/>
      <c r="AK783" s="176"/>
      <c r="AL783" s="176"/>
      <c r="AM783" s="176"/>
      <c r="AN783" s="225"/>
      <c r="AO783" s="273"/>
      <c r="AP783" s="273"/>
      <c r="AQ783" s="273"/>
      <c r="AR783" s="176"/>
    </row>
    <row r="784">
      <c r="A784" s="176"/>
      <c r="B784" s="172" t="str">
        <f t="shared" si="6"/>
        <v/>
      </c>
      <c r="C784" s="176"/>
      <c r="D784" s="176"/>
      <c r="E784" s="176"/>
      <c r="F784" s="273"/>
      <c r="G784" s="176"/>
      <c r="H784" s="276"/>
      <c r="I784" s="276"/>
      <c r="J784" s="176"/>
      <c r="K784" s="176"/>
      <c r="L784" s="176"/>
      <c r="M784" s="176"/>
      <c r="N784" s="176"/>
      <c r="O784" s="176"/>
      <c r="P784" s="273"/>
      <c r="Q784" s="176"/>
      <c r="R784" s="176"/>
      <c r="S784" s="273"/>
      <c r="T784" s="273"/>
      <c r="U784" s="258"/>
      <c r="V784" s="258"/>
      <c r="W784" s="258"/>
      <c r="X784" s="258"/>
      <c r="Y784" s="258"/>
      <c r="Z784" s="258"/>
      <c r="AA784" s="258"/>
      <c r="AB784" s="176"/>
      <c r="AC784" s="273"/>
      <c r="AD784" s="176"/>
      <c r="AE784" s="258"/>
      <c r="AF784" s="176"/>
      <c r="AG784" s="176"/>
      <c r="AH784" s="176"/>
      <c r="AI784" s="176"/>
      <c r="AJ784" s="176"/>
      <c r="AK784" s="176"/>
      <c r="AL784" s="176"/>
      <c r="AM784" s="176"/>
      <c r="AN784" s="225"/>
      <c r="AO784" s="273"/>
      <c r="AP784" s="273"/>
      <c r="AQ784" s="273"/>
      <c r="AR784" s="176"/>
    </row>
    <row r="785">
      <c r="A785" s="176"/>
      <c r="B785" s="172" t="str">
        <f t="shared" si="6"/>
        <v/>
      </c>
      <c r="C785" s="176"/>
      <c r="D785" s="176"/>
      <c r="E785" s="176"/>
      <c r="F785" s="273"/>
      <c r="G785" s="176"/>
      <c r="H785" s="276"/>
      <c r="I785" s="276"/>
      <c r="J785" s="176"/>
      <c r="K785" s="176"/>
      <c r="L785" s="176"/>
      <c r="M785" s="176"/>
      <c r="N785" s="176"/>
      <c r="O785" s="176"/>
      <c r="P785" s="273"/>
      <c r="Q785" s="176"/>
      <c r="R785" s="176"/>
      <c r="S785" s="273"/>
      <c r="T785" s="273"/>
      <c r="U785" s="258"/>
      <c r="V785" s="258"/>
      <c r="W785" s="258"/>
      <c r="X785" s="258"/>
      <c r="Y785" s="258"/>
      <c r="Z785" s="258"/>
      <c r="AA785" s="258"/>
      <c r="AB785" s="176"/>
      <c r="AC785" s="273"/>
      <c r="AD785" s="176"/>
      <c r="AE785" s="258"/>
      <c r="AF785" s="176"/>
      <c r="AG785" s="176"/>
      <c r="AH785" s="176"/>
      <c r="AI785" s="176"/>
      <c r="AJ785" s="176"/>
      <c r="AK785" s="176"/>
      <c r="AL785" s="176"/>
      <c r="AM785" s="176"/>
      <c r="AN785" s="225"/>
      <c r="AO785" s="273"/>
      <c r="AP785" s="273"/>
      <c r="AQ785" s="273"/>
      <c r="AR785" s="176"/>
    </row>
    <row r="786">
      <c r="A786" s="176"/>
      <c r="B786" s="172" t="str">
        <f t="shared" si="6"/>
        <v/>
      </c>
      <c r="C786" s="176"/>
      <c r="D786" s="176"/>
      <c r="E786" s="176"/>
      <c r="F786" s="273"/>
      <c r="G786" s="176"/>
      <c r="H786" s="276"/>
      <c r="I786" s="276"/>
      <c r="J786" s="176"/>
      <c r="K786" s="176"/>
      <c r="L786" s="176"/>
      <c r="M786" s="176"/>
      <c r="N786" s="176"/>
      <c r="O786" s="176"/>
      <c r="P786" s="273"/>
      <c r="Q786" s="176"/>
      <c r="R786" s="176"/>
      <c r="S786" s="273"/>
      <c r="T786" s="273"/>
      <c r="U786" s="258"/>
      <c r="V786" s="258"/>
      <c r="W786" s="258"/>
      <c r="X786" s="258"/>
      <c r="Y786" s="258"/>
      <c r="Z786" s="258"/>
      <c r="AA786" s="258"/>
      <c r="AB786" s="176"/>
      <c r="AC786" s="273"/>
      <c r="AD786" s="176"/>
      <c r="AE786" s="258"/>
      <c r="AF786" s="176"/>
      <c r="AG786" s="176"/>
      <c r="AH786" s="176"/>
      <c r="AI786" s="176"/>
      <c r="AJ786" s="176"/>
      <c r="AK786" s="176"/>
      <c r="AL786" s="176"/>
      <c r="AM786" s="176"/>
      <c r="AN786" s="225"/>
      <c r="AO786" s="273"/>
      <c r="AP786" s="273"/>
      <c r="AQ786" s="273"/>
      <c r="AR786" s="176"/>
    </row>
    <row r="787">
      <c r="A787" s="176"/>
      <c r="B787" s="172" t="str">
        <f t="shared" si="6"/>
        <v/>
      </c>
      <c r="C787" s="176"/>
      <c r="D787" s="176"/>
      <c r="E787" s="176"/>
      <c r="F787" s="273"/>
      <c r="G787" s="176"/>
      <c r="H787" s="276"/>
      <c r="I787" s="276"/>
      <c r="J787" s="176"/>
      <c r="K787" s="176"/>
      <c r="L787" s="176"/>
      <c r="M787" s="176"/>
      <c r="N787" s="176"/>
      <c r="O787" s="176"/>
      <c r="P787" s="273"/>
      <c r="Q787" s="176"/>
      <c r="R787" s="176"/>
      <c r="S787" s="273"/>
      <c r="T787" s="273"/>
      <c r="U787" s="258"/>
      <c r="V787" s="258"/>
      <c r="W787" s="258"/>
      <c r="X787" s="258"/>
      <c r="Y787" s="258"/>
      <c r="Z787" s="258"/>
      <c r="AA787" s="258"/>
      <c r="AB787" s="176"/>
      <c r="AC787" s="273"/>
      <c r="AD787" s="176"/>
      <c r="AE787" s="258"/>
      <c r="AF787" s="176"/>
      <c r="AG787" s="176"/>
      <c r="AH787" s="176"/>
      <c r="AI787" s="176"/>
      <c r="AJ787" s="176"/>
      <c r="AK787" s="176"/>
      <c r="AL787" s="176"/>
      <c r="AM787" s="176"/>
      <c r="AN787" s="225"/>
      <c r="AO787" s="273"/>
      <c r="AP787" s="273"/>
      <c r="AQ787" s="273"/>
      <c r="AR787" s="176"/>
    </row>
    <row r="788">
      <c r="A788" s="176"/>
      <c r="B788" s="172" t="str">
        <f t="shared" si="6"/>
        <v/>
      </c>
      <c r="C788" s="176"/>
      <c r="D788" s="176"/>
      <c r="E788" s="176"/>
      <c r="F788" s="273"/>
      <c r="G788" s="176"/>
      <c r="H788" s="276"/>
      <c r="I788" s="276"/>
      <c r="J788" s="176"/>
      <c r="K788" s="176"/>
      <c r="L788" s="176"/>
      <c r="M788" s="176"/>
      <c r="N788" s="176"/>
      <c r="O788" s="176"/>
      <c r="P788" s="273"/>
      <c r="Q788" s="176"/>
      <c r="R788" s="176"/>
      <c r="S788" s="273"/>
      <c r="T788" s="273"/>
      <c r="U788" s="258"/>
      <c r="V788" s="258"/>
      <c r="W788" s="258"/>
      <c r="X788" s="258"/>
      <c r="Y788" s="258"/>
      <c r="Z788" s="258"/>
      <c r="AA788" s="258"/>
      <c r="AB788" s="176"/>
      <c r="AC788" s="273"/>
      <c r="AD788" s="176"/>
      <c r="AE788" s="258"/>
      <c r="AF788" s="176"/>
      <c r="AG788" s="176"/>
      <c r="AH788" s="176"/>
      <c r="AI788" s="176"/>
      <c r="AJ788" s="176"/>
      <c r="AK788" s="176"/>
      <c r="AL788" s="176"/>
      <c r="AM788" s="176"/>
      <c r="AN788" s="225"/>
      <c r="AO788" s="273"/>
      <c r="AP788" s="273"/>
      <c r="AQ788" s="273"/>
      <c r="AR788" s="176"/>
    </row>
    <row r="789">
      <c r="A789" s="176"/>
      <c r="B789" s="172" t="str">
        <f t="shared" si="6"/>
        <v/>
      </c>
      <c r="C789" s="176"/>
      <c r="D789" s="176"/>
      <c r="E789" s="176"/>
      <c r="F789" s="273"/>
      <c r="G789" s="176"/>
      <c r="H789" s="276"/>
      <c r="I789" s="276"/>
      <c r="J789" s="176"/>
      <c r="K789" s="176"/>
      <c r="L789" s="176"/>
      <c r="M789" s="176"/>
      <c r="N789" s="176"/>
      <c r="O789" s="176"/>
      <c r="P789" s="273"/>
      <c r="Q789" s="176"/>
      <c r="R789" s="176"/>
      <c r="S789" s="273"/>
      <c r="T789" s="273"/>
      <c r="U789" s="258"/>
      <c r="V789" s="258"/>
      <c r="W789" s="258"/>
      <c r="X789" s="258"/>
      <c r="Y789" s="258"/>
      <c r="Z789" s="258"/>
      <c r="AA789" s="258"/>
      <c r="AB789" s="176"/>
      <c r="AC789" s="273"/>
      <c r="AD789" s="176"/>
      <c r="AE789" s="258"/>
      <c r="AF789" s="176"/>
      <c r="AG789" s="176"/>
      <c r="AH789" s="176"/>
      <c r="AI789" s="176"/>
      <c r="AJ789" s="176"/>
      <c r="AK789" s="176"/>
      <c r="AL789" s="176"/>
      <c r="AM789" s="176"/>
      <c r="AN789" s="225"/>
      <c r="AO789" s="273"/>
      <c r="AP789" s="273"/>
      <c r="AQ789" s="273"/>
      <c r="AR789" s="176"/>
    </row>
    <row r="790">
      <c r="A790" s="176"/>
      <c r="B790" s="172" t="str">
        <f t="shared" si="6"/>
        <v/>
      </c>
      <c r="C790" s="176"/>
      <c r="D790" s="176"/>
      <c r="E790" s="176"/>
      <c r="F790" s="273"/>
      <c r="G790" s="176"/>
      <c r="H790" s="276"/>
      <c r="I790" s="276"/>
      <c r="J790" s="176"/>
      <c r="K790" s="176"/>
      <c r="L790" s="176"/>
      <c r="M790" s="176"/>
      <c r="N790" s="176"/>
      <c r="O790" s="176"/>
      <c r="P790" s="273"/>
      <c r="Q790" s="176"/>
      <c r="R790" s="176"/>
      <c r="S790" s="273"/>
      <c r="T790" s="273"/>
      <c r="U790" s="258"/>
      <c r="V790" s="258"/>
      <c r="W790" s="258"/>
      <c r="X790" s="258"/>
      <c r="Y790" s="258"/>
      <c r="Z790" s="258"/>
      <c r="AA790" s="258"/>
      <c r="AB790" s="176"/>
      <c r="AC790" s="273"/>
      <c r="AD790" s="176"/>
      <c r="AE790" s="258"/>
      <c r="AF790" s="176"/>
      <c r="AG790" s="176"/>
      <c r="AH790" s="176"/>
      <c r="AI790" s="176"/>
      <c r="AJ790" s="176"/>
      <c r="AK790" s="176"/>
      <c r="AL790" s="176"/>
      <c r="AM790" s="176"/>
      <c r="AN790" s="225"/>
      <c r="AO790" s="273"/>
      <c r="AP790" s="273"/>
      <c r="AQ790" s="273"/>
      <c r="AR790" s="176"/>
    </row>
    <row r="791">
      <c r="A791" s="176"/>
      <c r="B791" s="172" t="str">
        <f t="shared" si="6"/>
        <v/>
      </c>
      <c r="C791" s="176"/>
      <c r="D791" s="176"/>
      <c r="E791" s="176"/>
      <c r="F791" s="273"/>
      <c r="G791" s="176"/>
      <c r="H791" s="276"/>
      <c r="I791" s="276"/>
      <c r="J791" s="176"/>
      <c r="K791" s="176"/>
      <c r="L791" s="176"/>
      <c r="M791" s="176"/>
      <c r="N791" s="176"/>
      <c r="O791" s="176"/>
      <c r="P791" s="273"/>
      <c r="Q791" s="176"/>
      <c r="R791" s="176"/>
      <c r="S791" s="273"/>
      <c r="T791" s="273"/>
      <c r="U791" s="258"/>
      <c r="V791" s="258"/>
      <c r="W791" s="258"/>
      <c r="X791" s="258"/>
      <c r="Y791" s="258"/>
      <c r="Z791" s="258"/>
      <c r="AA791" s="258"/>
      <c r="AB791" s="176"/>
      <c r="AC791" s="273"/>
      <c r="AD791" s="176"/>
      <c r="AE791" s="258"/>
      <c r="AF791" s="176"/>
      <c r="AG791" s="176"/>
      <c r="AH791" s="176"/>
      <c r="AI791" s="176"/>
      <c r="AJ791" s="176"/>
      <c r="AK791" s="176"/>
      <c r="AL791" s="176"/>
      <c r="AM791" s="176"/>
      <c r="AN791" s="225"/>
      <c r="AO791" s="273"/>
      <c r="AP791" s="273"/>
      <c r="AQ791" s="273"/>
      <c r="AR791" s="176"/>
    </row>
    <row r="792">
      <c r="A792" s="176"/>
      <c r="B792" s="172" t="str">
        <f t="shared" si="6"/>
        <v/>
      </c>
      <c r="C792" s="176"/>
      <c r="D792" s="176"/>
      <c r="E792" s="176"/>
      <c r="F792" s="273"/>
      <c r="G792" s="176"/>
      <c r="H792" s="276"/>
      <c r="I792" s="276"/>
      <c r="J792" s="176"/>
      <c r="K792" s="176"/>
      <c r="L792" s="176"/>
      <c r="M792" s="176"/>
      <c r="N792" s="176"/>
      <c r="O792" s="176"/>
      <c r="P792" s="273"/>
      <c r="Q792" s="176"/>
      <c r="R792" s="176"/>
      <c r="S792" s="273"/>
      <c r="T792" s="273"/>
      <c r="U792" s="258"/>
      <c r="V792" s="258"/>
      <c r="W792" s="258"/>
      <c r="X792" s="258"/>
      <c r="Y792" s="258"/>
      <c r="Z792" s="258"/>
      <c r="AA792" s="258"/>
      <c r="AB792" s="176"/>
      <c r="AC792" s="273"/>
      <c r="AD792" s="176"/>
      <c r="AE792" s="258"/>
      <c r="AF792" s="176"/>
      <c r="AG792" s="176"/>
      <c r="AH792" s="176"/>
      <c r="AI792" s="176"/>
      <c r="AJ792" s="176"/>
      <c r="AK792" s="176"/>
      <c r="AL792" s="176"/>
      <c r="AM792" s="176"/>
      <c r="AN792" s="225"/>
      <c r="AO792" s="273"/>
      <c r="AP792" s="273"/>
      <c r="AQ792" s="273"/>
      <c r="AR792" s="176"/>
    </row>
    <row r="793">
      <c r="A793" s="176"/>
      <c r="B793" s="172" t="str">
        <f t="shared" si="6"/>
        <v/>
      </c>
      <c r="C793" s="176"/>
      <c r="D793" s="176"/>
      <c r="E793" s="176"/>
      <c r="F793" s="273"/>
      <c r="G793" s="176"/>
      <c r="H793" s="276"/>
      <c r="I793" s="276"/>
      <c r="J793" s="176"/>
      <c r="K793" s="176"/>
      <c r="L793" s="176"/>
      <c r="M793" s="176"/>
      <c r="N793" s="176"/>
      <c r="O793" s="176"/>
      <c r="P793" s="273"/>
      <c r="Q793" s="176"/>
      <c r="R793" s="176"/>
      <c r="S793" s="273"/>
      <c r="T793" s="273"/>
      <c r="U793" s="258"/>
      <c r="V793" s="258"/>
      <c r="W793" s="258"/>
      <c r="X793" s="258"/>
      <c r="Y793" s="258"/>
      <c r="Z793" s="258"/>
      <c r="AA793" s="258"/>
      <c r="AB793" s="176"/>
      <c r="AC793" s="273"/>
      <c r="AD793" s="176"/>
      <c r="AE793" s="258"/>
      <c r="AF793" s="176"/>
      <c r="AG793" s="176"/>
      <c r="AH793" s="176"/>
      <c r="AI793" s="176"/>
      <c r="AJ793" s="176"/>
      <c r="AK793" s="176"/>
      <c r="AL793" s="176"/>
      <c r="AM793" s="176"/>
      <c r="AN793" s="225"/>
      <c r="AO793" s="273"/>
      <c r="AP793" s="273"/>
      <c r="AQ793" s="273"/>
      <c r="AR793" s="176"/>
    </row>
    <row r="794">
      <c r="A794" s="176"/>
      <c r="B794" s="172" t="str">
        <f t="shared" si="6"/>
        <v/>
      </c>
      <c r="C794" s="176"/>
      <c r="D794" s="176"/>
      <c r="E794" s="176"/>
      <c r="F794" s="273"/>
      <c r="G794" s="176"/>
      <c r="H794" s="276"/>
      <c r="I794" s="276"/>
      <c r="J794" s="176"/>
      <c r="K794" s="176"/>
      <c r="L794" s="176"/>
      <c r="M794" s="176"/>
      <c r="N794" s="176"/>
      <c r="O794" s="176"/>
      <c r="P794" s="273"/>
      <c r="Q794" s="176"/>
      <c r="R794" s="176"/>
      <c r="S794" s="273"/>
      <c r="T794" s="273"/>
      <c r="U794" s="258"/>
      <c r="V794" s="258"/>
      <c r="W794" s="258"/>
      <c r="X794" s="258"/>
      <c r="Y794" s="258"/>
      <c r="Z794" s="258"/>
      <c r="AA794" s="258"/>
      <c r="AB794" s="176"/>
      <c r="AC794" s="273"/>
      <c r="AD794" s="176"/>
      <c r="AE794" s="258"/>
      <c r="AF794" s="176"/>
      <c r="AG794" s="176"/>
      <c r="AH794" s="176"/>
      <c r="AI794" s="176"/>
      <c r="AJ794" s="176"/>
      <c r="AK794" s="176"/>
      <c r="AL794" s="176"/>
      <c r="AM794" s="176"/>
      <c r="AN794" s="225"/>
      <c r="AO794" s="273"/>
      <c r="AP794" s="273"/>
      <c r="AQ794" s="273"/>
      <c r="AR794" s="176"/>
    </row>
    <row r="795">
      <c r="A795" s="176"/>
      <c r="B795" s="172" t="str">
        <f t="shared" si="6"/>
        <v/>
      </c>
      <c r="C795" s="176"/>
      <c r="D795" s="176"/>
      <c r="E795" s="176"/>
      <c r="F795" s="273"/>
      <c r="G795" s="176"/>
      <c r="H795" s="276"/>
      <c r="I795" s="276"/>
      <c r="J795" s="176"/>
      <c r="K795" s="176"/>
      <c r="L795" s="176"/>
      <c r="M795" s="176"/>
      <c r="N795" s="176"/>
      <c r="O795" s="176"/>
      <c r="P795" s="273"/>
      <c r="Q795" s="176"/>
      <c r="R795" s="176"/>
      <c r="S795" s="273"/>
      <c r="T795" s="273"/>
      <c r="U795" s="258"/>
      <c r="V795" s="258"/>
      <c r="W795" s="258"/>
      <c r="X795" s="258"/>
      <c r="Y795" s="258"/>
      <c r="Z795" s="258"/>
      <c r="AA795" s="258"/>
      <c r="AB795" s="176"/>
      <c r="AC795" s="273"/>
      <c r="AD795" s="176"/>
      <c r="AE795" s="258"/>
      <c r="AF795" s="176"/>
      <c r="AG795" s="176"/>
      <c r="AH795" s="176"/>
      <c r="AI795" s="176"/>
      <c r="AJ795" s="176"/>
      <c r="AK795" s="176"/>
      <c r="AL795" s="176"/>
      <c r="AM795" s="176"/>
      <c r="AN795" s="225"/>
      <c r="AO795" s="273"/>
      <c r="AP795" s="273"/>
      <c r="AQ795" s="273"/>
      <c r="AR795" s="176"/>
    </row>
    <row r="796">
      <c r="A796" s="176"/>
      <c r="B796" s="172" t="str">
        <f t="shared" si="6"/>
        <v/>
      </c>
      <c r="C796" s="176"/>
      <c r="D796" s="176"/>
      <c r="E796" s="176"/>
      <c r="F796" s="273"/>
      <c r="G796" s="176"/>
      <c r="H796" s="276"/>
      <c r="I796" s="276"/>
      <c r="J796" s="176"/>
      <c r="K796" s="176"/>
      <c r="L796" s="176"/>
      <c r="M796" s="176"/>
      <c r="N796" s="176"/>
      <c r="O796" s="176"/>
      <c r="P796" s="273"/>
      <c r="Q796" s="176"/>
      <c r="R796" s="176"/>
      <c r="S796" s="273"/>
      <c r="T796" s="273"/>
      <c r="U796" s="258"/>
      <c r="V796" s="258"/>
      <c r="W796" s="258"/>
      <c r="X796" s="258"/>
      <c r="Y796" s="258"/>
      <c r="Z796" s="258"/>
      <c r="AA796" s="258"/>
      <c r="AB796" s="176"/>
      <c r="AC796" s="273"/>
      <c r="AD796" s="176"/>
      <c r="AE796" s="258"/>
      <c r="AF796" s="176"/>
      <c r="AG796" s="176"/>
      <c r="AH796" s="176"/>
      <c r="AI796" s="176"/>
      <c r="AJ796" s="176"/>
      <c r="AK796" s="176"/>
      <c r="AL796" s="176"/>
      <c r="AM796" s="176"/>
      <c r="AN796" s="225"/>
      <c r="AO796" s="273"/>
      <c r="AP796" s="273"/>
      <c r="AQ796" s="273"/>
      <c r="AR796" s="176"/>
    </row>
    <row r="797">
      <c r="A797" s="176"/>
      <c r="B797" s="172" t="str">
        <f t="shared" si="6"/>
        <v/>
      </c>
      <c r="C797" s="176"/>
      <c r="D797" s="176"/>
      <c r="E797" s="176"/>
      <c r="F797" s="273"/>
      <c r="G797" s="176"/>
      <c r="H797" s="276"/>
      <c r="I797" s="276"/>
      <c r="J797" s="176"/>
      <c r="K797" s="176"/>
      <c r="L797" s="176"/>
      <c r="M797" s="176"/>
      <c r="N797" s="176"/>
      <c r="O797" s="176"/>
      <c r="P797" s="273"/>
      <c r="Q797" s="176"/>
      <c r="R797" s="176"/>
      <c r="S797" s="273"/>
      <c r="T797" s="273"/>
      <c r="U797" s="258"/>
      <c r="V797" s="258"/>
      <c r="W797" s="258"/>
      <c r="X797" s="258"/>
      <c r="Y797" s="258"/>
      <c r="Z797" s="258"/>
      <c r="AA797" s="258"/>
      <c r="AB797" s="176"/>
      <c r="AC797" s="273"/>
      <c r="AD797" s="176"/>
      <c r="AE797" s="258"/>
      <c r="AF797" s="176"/>
      <c r="AG797" s="176"/>
      <c r="AH797" s="176"/>
      <c r="AI797" s="176"/>
      <c r="AJ797" s="176"/>
      <c r="AK797" s="176"/>
      <c r="AL797" s="176"/>
      <c r="AM797" s="176"/>
      <c r="AN797" s="225"/>
      <c r="AO797" s="273"/>
      <c r="AP797" s="273"/>
      <c r="AQ797" s="273"/>
      <c r="AR797" s="176"/>
    </row>
    <row r="798">
      <c r="A798" s="176"/>
      <c r="B798" s="172" t="str">
        <f t="shared" si="6"/>
        <v/>
      </c>
      <c r="C798" s="176"/>
      <c r="D798" s="176"/>
      <c r="E798" s="176"/>
      <c r="F798" s="273"/>
      <c r="G798" s="176"/>
      <c r="H798" s="276"/>
      <c r="I798" s="276"/>
      <c r="J798" s="176"/>
      <c r="K798" s="176"/>
      <c r="L798" s="176"/>
      <c r="M798" s="176"/>
      <c r="N798" s="176"/>
      <c r="O798" s="176"/>
      <c r="P798" s="273"/>
      <c r="Q798" s="176"/>
      <c r="R798" s="176"/>
      <c r="S798" s="273"/>
      <c r="T798" s="273"/>
      <c r="U798" s="258"/>
      <c r="V798" s="258"/>
      <c r="W798" s="258"/>
      <c r="X798" s="258"/>
      <c r="Y798" s="258"/>
      <c r="Z798" s="258"/>
      <c r="AA798" s="258"/>
      <c r="AB798" s="176"/>
      <c r="AC798" s="273"/>
      <c r="AD798" s="176"/>
      <c r="AE798" s="258"/>
      <c r="AF798" s="176"/>
      <c r="AG798" s="176"/>
      <c r="AH798" s="176"/>
      <c r="AI798" s="176"/>
      <c r="AJ798" s="176"/>
      <c r="AK798" s="176"/>
      <c r="AL798" s="176"/>
      <c r="AM798" s="176"/>
      <c r="AN798" s="225"/>
      <c r="AO798" s="273"/>
      <c r="AP798" s="273"/>
      <c r="AQ798" s="273"/>
      <c r="AR798" s="176"/>
    </row>
    <row r="799">
      <c r="A799" s="176"/>
      <c r="B799" s="172" t="str">
        <f t="shared" si="6"/>
        <v/>
      </c>
      <c r="C799" s="176"/>
      <c r="D799" s="176"/>
      <c r="E799" s="176"/>
      <c r="F799" s="273"/>
      <c r="G799" s="176"/>
      <c r="H799" s="276"/>
      <c r="I799" s="276"/>
      <c r="J799" s="176"/>
      <c r="K799" s="176"/>
      <c r="L799" s="176"/>
      <c r="M799" s="176"/>
      <c r="N799" s="176"/>
      <c r="O799" s="176"/>
      <c r="P799" s="273"/>
      <c r="Q799" s="176"/>
      <c r="R799" s="176"/>
      <c r="S799" s="273"/>
      <c r="T799" s="273"/>
      <c r="U799" s="258"/>
      <c r="V799" s="258"/>
      <c r="W799" s="258"/>
      <c r="X799" s="258"/>
      <c r="Y799" s="258"/>
      <c r="Z799" s="258"/>
      <c r="AA799" s="258"/>
      <c r="AB799" s="176"/>
      <c r="AC799" s="273"/>
      <c r="AD799" s="176"/>
      <c r="AE799" s="258"/>
      <c r="AF799" s="176"/>
      <c r="AG799" s="176"/>
      <c r="AH799" s="176"/>
      <c r="AI799" s="176"/>
      <c r="AJ799" s="176"/>
      <c r="AK799" s="176"/>
      <c r="AL799" s="176"/>
      <c r="AM799" s="176"/>
      <c r="AN799" s="225"/>
      <c r="AO799" s="273"/>
      <c r="AP799" s="273"/>
      <c r="AQ799" s="273"/>
      <c r="AR799" s="176"/>
    </row>
    <row r="800">
      <c r="A800" s="176"/>
      <c r="B800" s="172" t="str">
        <f t="shared" si="6"/>
        <v/>
      </c>
      <c r="C800" s="176"/>
      <c r="D800" s="176"/>
      <c r="E800" s="176"/>
      <c r="F800" s="273"/>
      <c r="G800" s="176"/>
      <c r="H800" s="276"/>
      <c r="I800" s="276"/>
      <c r="J800" s="176"/>
      <c r="K800" s="176"/>
      <c r="L800" s="176"/>
      <c r="M800" s="176"/>
      <c r="N800" s="176"/>
      <c r="O800" s="176"/>
      <c r="P800" s="273"/>
      <c r="Q800" s="176"/>
      <c r="R800" s="176"/>
      <c r="S800" s="273"/>
      <c r="T800" s="273"/>
      <c r="U800" s="258"/>
      <c r="V800" s="258"/>
      <c r="W800" s="258"/>
      <c r="X800" s="258"/>
      <c r="Y800" s="258"/>
      <c r="Z800" s="258"/>
      <c r="AA800" s="258"/>
      <c r="AB800" s="176"/>
      <c r="AC800" s="273"/>
      <c r="AD800" s="176"/>
      <c r="AE800" s="258"/>
      <c r="AF800" s="176"/>
      <c r="AG800" s="176"/>
      <c r="AH800" s="176"/>
      <c r="AI800" s="176"/>
      <c r="AJ800" s="176"/>
      <c r="AK800" s="176"/>
      <c r="AL800" s="176"/>
      <c r="AM800" s="176"/>
      <c r="AN800" s="225"/>
      <c r="AO800" s="273"/>
      <c r="AP800" s="273"/>
      <c r="AQ800" s="273"/>
      <c r="AR800" s="176"/>
    </row>
    <row r="801">
      <c r="A801" s="176"/>
      <c r="B801" s="172" t="str">
        <f t="shared" si="6"/>
        <v/>
      </c>
      <c r="C801" s="176"/>
      <c r="D801" s="176"/>
      <c r="E801" s="176"/>
      <c r="F801" s="273"/>
      <c r="G801" s="176"/>
      <c r="H801" s="276"/>
      <c r="I801" s="276"/>
      <c r="J801" s="176"/>
      <c r="K801" s="176"/>
      <c r="L801" s="176"/>
      <c r="M801" s="176"/>
      <c r="N801" s="176"/>
      <c r="O801" s="176"/>
      <c r="P801" s="273"/>
      <c r="Q801" s="176"/>
      <c r="R801" s="176"/>
      <c r="S801" s="273"/>
      <c r="T801" s="273"/>
      <c r="U801" s="258"/>
      <c r="V801" s="258"/>
      <c r="W801" s="258"/>
      <c r="X801" s="258"/>
      <c r="Y801" s="258"/>
      <c r="Z801" s="258"/>
      <c r="AA801" s="258"/>
      <c r="AB801" s="176"/>
      <c r="AC801" s="273"/>
      <c r="AD801" s="176"/>
      <c r="AE801" s="258"/>
      <c r="AF801" s="176"/>
      <c r="AG801" s="176"/>
      <c r="AH801" s="176"/>
      <c r="AI801" s="176"/>
      <c r="AJ801" s="176"/>
      <c r="AK801" s="176"/>
      <c r="AL801" s="176"/>
      <c r="AM801" s="176"/>
      <c r="AN801" s="225"/>
      <c r="AO801" s="273"/>
      <c r="AP801" s="273"/>
      <c r="AQ801" s="273"/>
      <c r="AR801" s="176"/>
    </row>
    <row r="802">
      <c r="A802" s="176"/>
      <c r="B802" s="172" t="str">
        <f t="shared" si="6"/>
        <v/>
      </c>
      <c r="C802" s="176"/>
      <c r="D802" s="176"/>
      <c r="E802" s="176"/>
      <c r="F802" s="273"/>
      <c r="G802" s="176"/>
      <c r="H802" s="276"/>
      <c r="I802" s="276"/>
      <c r="J802" s="176"/>
      <c r="K802" s="176"/>
      <c r="L802" s="176"/>
      <c r="M802" s="176"/>
      <c r="N802" s="176"/>
      <c r="O802" s="176"/>
      <c r="P802" s="273"/>
      <c r="Q802" s="176"/>
      <c r="R802" s="176"/>
      <c r="S802" s="273"/>
      <c r="T802" s="273"/>
      <c r="U802" s="258"/>
      <c r="V802" s="258"/>
      <c r="W802" s="258"/>
      <c r="X802" s="258"/>
      <c r="Y802" s="258"/>
      <c r="Z802" s="258"/>
      <c r="AA802" s="258"/>
      <c r="AB802" s="176"/>
      <c r="AC802" s="273"/>
      <c r="AD802" s="176"/>
      <c r="AE802" s="258"/>
      <c r="AF802" s="176"/>
      <c r="AG802" s="176"/>
      <c r="AH802" s="176"/>
      <c r="AI802" s="176"/>
      <c r="AJ802" s="176"/>
      <c r="AK802" s="176"/>
      <c r="AL802" s="176"/>
      <c r="AM802" s="176"/>
      <c r="AN802" s="225"/>
      <c r="AO802" s="273"/>
      <c r="AP802" s="273"/>
      <c r="AQ802" s="273"/>
      <c r="AR802" s="176"/>
    </row>
    <row r="803">
      <c r="A803" s="176"/>
      <c r="B803" s="172" t="str">
        <f t="shared" si="6"/>
        <v/>
      </c>
      <c r="C803" s="176"/>
      <c r="D803" s="176"/>
      <c r="E803" s="176"/>
      <c r="F803" s="273"/>
      <c r="G803" s="176"/>
      <c r="H803" s="276"/>
      <c r="I803" s="276"/>
      <c r="J803" s="176"/>
      <c r="K803" s="176"/>
      <c r="L803" s="176"/>
      <c r="M803" s="176"/>
      <c r="N803" s="176"/>
      <c r="O803" s="176"/>
      <c r="P803" s="273"/>
      <c r="Q803" s="176"/>
      <c r="R803" s="176"/>
      <c r="S803" s="273"/>
      <c r="T803" s="273"/>
      <c r="U803" s="258"/>
      <c r="V803" s="258"/>
      <c r="W803" s="258"/>
      <c r="X803" s="258"/>
      <c r="Y803" s="258"/>
      <c r="Z803" s="258"/>
      <c r="AA803" s="258"/>
      <c r="AB803" s="176"/>
      <c r="AC803" s="273"/>
      <c r="AD803" s="176"/>
      <c r="AE803" s="258"/>
      <c r="AF803" s="176"/>
      <c r="AG803" s="176"/>
      <c r="AH803" s="176"/>
      <c r="AI803" s="176"/>
      <c r="AJ803" s="176"/>
      <c r="AK803" s="176"/>
      <c r="AL803" s="176"/>
      <c r="AM803" s="176"/>
      <c r="AN803" s="225"/>
      <c r="AO803" s="273"/>
      <c r="AP803" s="273"/>
      <c r="AQ803" s="273"/>
      <c r="AR803" s="176"/>
    </row>
    <row r="804">
      <c r="A804" s="176"/>
      <c r="B804" s="172" t="str">
        <f t="shared" si="6"/>
        <v/>
      </c>
      <c r="C804" s="176"/>
      <c r="D804" s="176"/>
      <c r="E804" s="176"/>
      <c r="F804" s="273"/>
      <c r="G804" s="176"/>
      <c r="H804" s="276"/>
      <c r="I804" s="276"/>
      <c r="J804" s="176"/>
      <c r="K804" s="176"/>
      <c r="L804" s="176"/>
      <c r="M804" s="176"/>
      <c r="N804" s="176"/>
      <c r="O804" s="176"/>
      <c r="P804" s="273"/>
      <c r="Q804" s="176"/>
      <c r="R804" s="176"/>
      <c r="S804" s="273"/>
      <c r="T804" s="273"/>
      <c r="U804" s="258"/>
      <c r="V804" s="258"/>
      <c r="W804" s="258"/>
      <c r="X804" s="258"/>
      <c r="Y804" s="258"/>
      <c r="Z804" s="258"/>
      <c r="AA804" s="258"/>
      <c r="AB804" s="176"/>
      <c r="AC804" s="273"/>
      <c r="AD804" s="176"/>
      <c r="AE804" s="258"/>
      <c r="AF804" s="176"/>
      <c r="AG804" s="176"/>
      <c r="AH804" s="176"/>
      <c r="AI804" s="176"/>
      <c r="AJ804" s="176"/>
      <c r="AK804" s="176"/>
      <c r="AL804" s="176"/>
      <c r="AM804" s="176"/>
      <c r="AN804" s="225"/>
      <c r="AO804" s="273"/>
      <c r="AP804" s="273"/>
      <c r="AQ804" s="273"/>
      <c r="AR804" s="176"/>
    </row>
    <row r="805">
      <c r="A805" s="176"/>
      <c r="B805" s="172" t="str">
        <f t="shared" si="6"/>
        <v/>
      </c>
      <c r="C805" s="176"/>
      <c r="D805" s="176"/>
      <c r="E805" s="176"/>
      <c r="F805" s="273"/>
      <c r="G805" s="176"/>
      <c r="H805" s="276"/>
      <c r="I805" s="276"/>
      <c r="J805" s="176"/>
      <c r="K805" s="176"/>
      <c r="L805" s="176"/>
      <c r="M805" s="176"/>
      <c r="N805" s="176"/>
      <c r="O805" s="176"/>
      <c r="P805" s="273"/>
      <c r="Q805" s="176"/>
      <c r="R805" s="176"/>
      <c r="S805" s="273"/>
      <c r="T805" s="273"/>
      <c r="U805" s="258"/>
      <c r="V805" s="258"/>
      <c r="W805" s="258"/>
      <c r="X805" s="258"/>
      <c r="Y805" s="258"/>
      <c r="Z805" s="258"/>
      <c r="AA805" s="258"/>
      <c r="AB805" s="176"/>
      <c r="AC805" s="273"/>
      <c r="AD805" s="176"/>
      <c r="AE805" s="258"/>
      <c r="AF805" s="176"/>
      <c r="AG805" s="176"/>
      <c r="AH805" s="176"/>
      <c r="AI805" s="176"/>
      <c r="AJ805" s="176"/>
      <c r="AK805" s="176"/>
      <c r="AL805" s="176"/>
      <c r="AM805" s="176"/>
      <c r="AN805" s="225"/>
      <c r="AO805" s="273"/>
      <c r="AP805" s="273"/>
      <c r="AQ805" s="273"/>
      <c r="AR805" s="176"/>
    </row>
    <row r="806">
      <c r="A806" s="176"/>
      <c r="B806" s="172" t="str">
        <f t="shared" si="6"/>
        <v/>
      </c>
      <c r="C806" s="176"/>
      <c r="D806" s="176"/>
      <c r="E806" s="176"/>
      <c r="F806" s="273"/>
      <c r="G806" s="176"/>
      <c r="H806" s="276"/>
      <c r="I806" s="276"/>
      <c r="J806" s="176"/>
      <c r="K806" s="176"/>
      <c r="L806" s="176"/>
      <c r="M806" s="176"/>
      <c r="N806" s="176"/>
      <c r="O806" s="176"/>
      <c r="P806" s="273"/>
      <c r="Q806" s="176"/>
      <c r="R806" s="176"/>
      <c r="S806" s="273"/>
      <c r="T806" s="273"/>
      <c r="U806" s="258"/>
      <c r="V806" s="258"/>
      <c r="W806" s="258"/>
      <c r="X806" s="258"/>
      <c r="Y806" s="258"/>
      <c r="Z806" s="258"/>
      <c r="AA806" s="258"/>
      <c r="AB806" s="176"/>
      <c r="AC806" s="273"/>
      <c r="AD806" s="176"/>
      <c r="AE806" s="258"/>
      <c r="AF806" s="176"/>
      <c r="AG806" s="176"/>
      <c r="AH806" s="176"/>
      <c r="AI806" s="176"/>
      <c r="AJ806" s="176"/>
      <c r="AK806" s="176"/>
      <c r="AL806" s="176"/>
      <c r="AM806" s="176"/>
      <c r="AN806" s="225"/>
      <c r="AO806" s="273"/>
      <c r="AP806" s="273"/>
      <c r="AQ806" s="273"/>
      <c r="AR806" s="176"/>
    </row>
    <row r="807">
      <c r="A807" s="176"/>
      <c r="B807" s="172" t="str">
        <f t="shared" si="6"/>
        <v/>
      </c>
      <c r="C807" s="176"/>
      <c r="D807" s="176"/>
      <c r="E807" s="176"/>
      <c r="F807" s="273"/>
      <c r="G807" s="176"/>
      <c r="H807" s="276"/>
      <c r="I807" s="276"/>
      <c r="J807" s="176"/>
      <c r="K807" s="176"/>
      <c r="L807" s="176"/>
      <c r="M807" s="176"/>
      <c r="N807" s="176"/>
      <c r="O807" s="176"/>
      <c r="P807" s="273"/>
      <c r="Q807" s="176"/>
      <c r="R807" s="176"/>
      <c r="S807" s="273"/>
      <c r="T807" s="273"/>
      <c r="U807" s="258"/>
      <c r="V807" s="258"/>
      <c r="W807" s="258"/>
      <c r="X807" s="258"/>
      <c r="Y807" s="258"/>
      <c r="Z807" s="258"/>
      <c r="AA807" s="258"/>
      <c r="AB807" s="176"/>
      <c r="AC807" s="273"/>
      <c r="AD807" s="176"/>
      <c r="AE807" s="258"/>
      <c r="AF807" s="176"/>
      <c r="AG807" s="176"/>
      <c r="AH807" s="176"/>
      <c r="AI807" s="176"/>
      <c r="AJ807" s="176"/>
      <c r="AK807" s="176"/>
      <c r="AL807" s="176"/>
      <c r="AM807" s="176"/>
      <c r="AN807" s="225"/>
      <c r="AO807" s="273"/>
      <c r="AP807" s="273"/>
      <c r="AQ807" s="273"/>
      <c r="AR807" s="176"/>
    </row>
    <row r="808">
      <c r="A808" s="176"/>
      <c r="B808" s="172" t="str">
        <f t="shared" si="6"/>
        <v/>
      </c>
      <c r="C808" s="176"/>
      <c r="D808" s="176"/>
      <c r="E808" s="176"/>
      <c r="F808" s="273"/>
      <c r="G808" s="176"/>
      <c r="H808" s="276"/>
      <c r="I808" s="276"/>
      <c r="J808" s="176"/>
      <c r="K808" s="176"/>
      <c r="L808" s="176"/>
      <c r="M808" s="176"/>
      <c r="N808" s="176"/>
      <c r="O808" s="176"/>
      <c r="P808" s="273"/>
      <c r="Q808" s="176"/>
      <c r="R808" s="176"/>
      <c r="S808" s="273"/>
      <c r="T808" s="273"/>
      <c r="U808" s="258"/>
      <c r="V808" s="258"/>
      <c r="W808" s="258"/>
      <c r="X808" s="258"/>
      <c r="Y808" s="258"/>
      <c r="Z808" s="258"/>
      <c r="AA808" s="258"/>
      <c r="AB808" s="176"/>
      <c r="AC808" s="273"/>
      <c r="AD808" s="176"/>
      <c r="AE808" s="258"/>
      <c r="AF808" s="176"/>
      <c r="AG808" s="176"/>
      <c r="AH808" s="176"/>
      <c r="AI808" s="176"/>
      <c r="AJ808" s="176"/>
      <c r="AK808" s="176"/>
      <c r="AL808" s="176"/>
      <c r="AM808" s="176"/>
      <c r="AN808" s="225"/>
      <c r="AO808" s="273"/>
      <c r="AP808" s="273"/>
      <c r="AQ808" s="273"/>
      <c r="AR808" s="176"/>
    </row>
    <row r="809">
      <c r="A809" s="176"/>
      <c r="B809" s="172" t="str">
        <f t="shared" si="6"/>
        <v/>
      </c>
      <c r="C809" s="176"/>
      <c r="D809" s="176"/>
      <c r="E809" s="176"/>
      <c r="F809" s="273"/>
      <c r="G809" s="176"/>
      <c r="H809" s="276"/>
      <c r="I809" s="276"/>
      <c r="J809" s="176"/>
      <c r="K809" s="176"/>
      <c r="L809" s="176"/>
      <c r="M809" s="176"/>
      <c r="N809" s="176"/>
      <c r="O809" s="176"/>
      <c r="P809" s="273"/>
      <c r="Q809" s="176"/>
      <c r="R809" s="176"/>
      <c r="S809" s="273"/>
      <c r="T809" s="273"/>
      <c r="U809" s="258"/>
      <c r="V809" s="258"/>
      <c r="W809" s="258"/>
      <c r="X809" s="258"/>
      <c r="Y809" s="258"/>
      <c r="Z809" s="258"/>
      <c r="AA809" s="258"/>
      <c r="AB809" s="176"/>
      <c r="AC809" s="273"/>
      <c r="AD809" s="176"/>
      <c r="AE809" s="258"/>
      <c r="AF809" s="176"/>
      <c r="AG809" s="176"/>
      <c r="AH809" s="176"/>
      <c r="AI809" s="176"/>
      <c r="AJ809" s="176"/>
      <c r="AK809" s="176"/>
      <c r="AL809" s="176"/>
      <c r="AM809" s="176"/>
      <c r="AN809" s="225"/>
      <c r="AO809" s="273"/>
      <c r="AP809" s="273"/>
      <c r="AQ809" s="273"/>
      <c r="AR809" s="176"/>
    </row>
    <row r="810">
      <c r="A810" s="176"/>
      <c r="B810" s="172" t="str">
        <f t="shared" si="6"/>
        <v/>
      </c>
      <c r="C810" s="176"/>
      <c r="D810" s="176"/>
      <c r="E810" s="176"/>
      <c r="F810" s="273"/>
      <c r="G810" s="176"/>
      <c r="H810" s="276"/>
      <c r="I810" s="276"/>
      <c r="J810" s="176"/>
      <c r="K810" s="176"/>
      <c r="L810" s="176"/>
      <c r="M810" s="176"/>
      <c r="N810" s="176"/>
      <c r="O810" s="176"/>
      <c r="P810" s="273"/>
      <c r="Q810" s="176"/>
      <c r="R810" s="176"/>
      <c r="S810" s="273"/>
      <c r="T810" s="273"/>
      <c r="U810" s="258"/>
      <c r="V810" s="258"/>
      <c r="W810" s="258"/>
      <c r="X810" s="258"/>
      <c r="Y810" s="258"/>
      <c r="Z810" s="258"/>
      <c r="AA810" s="258"/>
      <c r="AB810" s="176"/>
      <c r="AC810" s="273"/>
      <c r="AD810" s="176"/>
      <c r="AE810" s="258"/>
      <c r="AF810" s="176"/>
      <c r="AG810" s="176"/>
      <c r="AH810" s="176"/>
      <c r="AI810" s="176"/>
      <c r="AJ810" s="176"/>
      <c r="AK810" s="176"/>
      <c r="AL810" s="176"/>
      <c r="AM810" s="176"/>
      <c r="AN810" s="225"/>
      <c r="AO810" s="273"/>
      <c r="AP810" s="273"/>
      <c r="AQ810" s="273"/>
      <c r="AR810" s="176"/>
    </row>
    <row r="811">
      <c r="A811" s="176"/>
      <c r="B811" s="172" t="str">
        <f t="shared" si="6"/>
        <v/>
      </c>
      <c r="C811" s="176"/>
      <c r="D811" s="176"/>
      <c r="E811" s="176"/>
      <c r="F811" s="273"/>
      <c r="G811" s="176"/>
      <c r="H811" s="276"/>
      <c r="I811" s="276"/>
      <c r="J811" s="176"/>
      <c r="K811" s="176"/>
      <c r="L811" s="176"/>
      <c r="M811" s="176"/>
      <c r="N811" s="176"/>
      <c r="O811" s="176"/>
      <c r="P811" s="273"/>
      <c r="Q811" s="176"/>
      <c r="R811" s="176"/>
      <c r="S811" s="273"/>
      <c r="T811" s="273"/>
      <c r="U811" s="258"/>
      <c r="V811" s="258"/>
      <c r="W811" s="258"/>
      <c r="X811" s="258"/>
      <c r="Y811" s="258"/>
      <c r="Z811" s="258"/>
      <c r="AA811" s="258"/>
      <c r="AB811" s="176"/>
      <c r="AC811" s="273"/>
      <c r="AD811" s="176"/>
      <c r="AE811" s="258"/>
      <c r="AF811" s="176"/>
      <c r="AG811" s="176"/>
      <c r="AH811" s="176"/>
      <c r="AI811" s="176"/>
      <c r="AJ811" s="176"/>
      <c r="AK811" s="176"/>
      <c r="AL811" s="176"/>
      <c r="AM811" s="176"/>
      <c r="AN811" s="225"/>
      <c r="AO811" s="273"/>
      <c r="AP811" s="273"/>
      <c r="AQ811" s="273"/>
      <c r="AR811" s="176"/>
    </row>
    <row r="812">
      <c r="A812" s="176"/>
      <c r="B812" s="172" t="str">
        <f t="shared" si="6"/>
        <v/>
      </c>
      <c r="C812" s="176"/>
      <c r="D812" s="176"/>
      <c r="E812" s="176"/>
      <c r="F812" s="273"/>
      <c r="G812" s="176"/>
      <c r="H812" s="276"/>
      <c r="I812" s="276"/>
      <c r="J812" s="176"/>
      <c r="K812" s="176"/>
      <c r="L812" s="176"/>
      <c r="M812" s="176"/>
      <c r="N812" s="176"/>
      <c r="O812" s="176"/>
      <c r="P812" s="273"/>
      <c r="Q812" s="176"/>
      <c r="R812" s="176"/>
      <c r="S812" s="273"/>
      <c r="T812" s="273"/>
      <c r="U812" s="258"/>
      <c r="V812" s="258"/>
      <c r="W812" s="258"/>
      <c r="X812" s="258"/>
      <c r="Y812" s="258"/>
      <c r="Z812" s="258"/>
      <c r="AA812" s="258"/>
      <c r="AB812" s="176"/>
      <c r="AC812" s="273"/>
      <c r="AD812" s="176"/>
      <c r="AE812" s="258"/>
      <c r="AF812" s="176"/>
      <c r="AG812" s="176"/>
      <c r="AH812" s="176"/>
      <c r="AI812" s="176"/>
      <c r="AJ812" s="176"/>
      <c r="AK812" s="176"/>
      <c r="AL812" s="176"/>
      <c r="AM812" s="176"/>
      <c r="AN812" s="225"/>
      <c r="AO812" s="273"/>
      <c r="AP812" s="273"/>
      <c r="AQ812" s="273"/>
      <c r="AR812" s="176"/>
    </row>
    <row r="813">
      <c r="A813" s="176"/>
      <c r="B813" s="172" t="str">
        <f t="shared" si="6"/>
        <v/>
      </c>
      <c r="C813" s="176"/>
      <c r="D813" s="176"/>
      <c r="E813" s="176"/>
      <c r="F813" s="273"/>
      <c r="G813" s="176"/>
      <c r="H813" s="276"/>
      <c r="I813" s="276"/>
      <c r="J813" s="176"/>
      <c r="K813" s="176"/>
      <c r="L813" s="176"/>
      <c r="M813" s="176"/>
      <c r="N813" s="176"/>
      <c r="O813" s="176"/>
      <c r="P813" s="273"/>
      <c r="Q813" s="176"/>
      <c r="R813" s="176"/>
      <c r="S813" s="273"/>
      <c r="T813" s="273"/>
      <c r="U813" s="258"/>
      <c r="V813" s="258"/>
      <c r="W813" s="258"/>
      <c r="X813" s="258"/>
      <c r="Y813" s="258"/>
      <c r="Z813" s="258"/>
      <c r="AA813" s="258"/>
      <c r="AB813" s="176"/>
      <c r="AC813" s="273"/>
      <c r="AD813" s="176"/>
      <c r="AE813" s="258"/>
      <c r="AF813" s="176"/>
      <c r="AG813" s="176"/>
      <c r="AH813" s="176"/>
      <c r="AI813" s="176"/>
      <c r="AJ813" s="176"/>
      <c r="AK813" s="176"/>
      <c r="AL813" s="176"/>
      <c r="AM813" s="176"/>
      <c r="AN813" s="225"/>
      <c r="AO813" s="273"/>
      <c r="AP813" s="273"/>
      <c r="AQ813" s="273"/>
      <c r="AR813" s="176"/>
    </row>
    <row r="814">
      <c r="A814" s="176"/>
      <c r="B814" s="172" t="str">
        <f t="shared" si="6"/>
        <v/>
      </c>
      <c r="C814" s="176"/>
      <c r="D814" s="176"/>
      <c r="E814" s="176"/>
      <c r="F814" s="273"/>
      <c r="G814" s="176"/>
      <c r="H814" s="276"/>
      <c r="I814" s="276"/>
      <c r="J814" s="176"/>
      <c r="K814" s="176"/>
      <c r="L814" s="176"/>
      <c r="M814" s="176"/>
      <c r="N814" s="176"/>
      <c r="O814" s="176"/>
      <c r="P814" s="273"/>
      <c r="Q814" s="176"/>
      <c r="R814" s="176"/>
      <c r="S814" s="273"/>
      <c r="T814" s="273"/>
      <c r="U814" s="258"/>
      <c r="V814" s="258"/>
      <c r="W814" s="258"/>
      <c r="X814" s="258"/>
      <c r="Y814" s="258"/>
      <c r="Z814" s="258"/>
      <c r="AA814" s="258"/>
      <c r="AB814" s="176"/>
      <c r="AC814" s="273"/>
      <c r="AD814" s="176"/>
      <c r="AE814" s="258"/>
      <c r="AF814" s="176"/>
      <c r="AG814" s="176"/>
      <c r="AH814" s="176"/>
      <c r="AI814" s="176"/>
      <c r="AJ814" s="176"/>
      <c r="AK814" s="176"/>
      <c r="AL814" s="176"/>
      <c r="AM814" s="176"/>
      <c r="AN814" s="225"/>
      <c r="AO814" s="273"/>
      <c r="AP814" s="273"/>
      <c r="AQ814" s="273"/>
      <c r="AR814" s="176"/>
    </row>
    <row r="815">
      <c r="A815" s="176"/>
      <c r="B815" s="172" t="str">
        <f t="shared" si="6"/>
        <v/>
      </c>
      <c r="C815" s="176"/>
      <c r="D815" s="176"/>
      <c r="E815" s="176"/>
      <c r="F815" s="273"/>
      <c r="G815" s="176"/>
      <c r="H815" s="276"/>
      <c r="I815" s="276"/>
      <c r="J815" s="176"/>
      <c r="K815" s="176"/>
      <c r="L815" s="176"/>
      <c r="M815" s="176"/>
      <c r="N815" s="176"/>
      <c r="O815" s="176"/>
      <c r="P815" s="273"/>
      <c r="Q815" s="176"/>
      <c r="R815" s="176"/>
      <c r="S815" s="273"/>
      <c r="T815" s="273"/>
      <c r="U815" s="258"/>
      <c r="V815" s="258"/>
      <c r="W815" s="258"/>
      <c r="X815" s="258"/>
      <c r="Y815" s="258"/>
      <c r="Z815" s="258"/>
      <c r="AA815" s="258"/>
      <c r="AB815" s="176"/>
      <c r="AC815" s="273"/>
      <c r="AD815" s="176"/>
      <c r="AE815" s="258"/>
      <c r="AF815" s="176"/>
      <c r="AG815" s="176"/>
      <c r="AH815" s="176"/>
      <c r="AI815" s="176"/>
      <c r="AJ815" s="176"/>
      <c r="AK815" s="176"/>
      <c r="AL815" s="176"/>
      <c r="AM815" s="176"/>
      <c r="AN815" s="225"/>
      <c r="AO815" s="273"/>
      <c r="AP815" s="273"/>
      <c r="AQ815" s="273"/>
      <c r="AR815" s="176"/>
    </row>
    <row r="816">
      <c r="A816" s="176"/>
      <c r="B816" s="172" t="str">
        <f t="shared" si="6"/>
        <v/>
      </c>
      <c r="C816" s="176"/>
      <c r="D816" s="176"/>
      <c r="E816" s="176"/>
      <c r="F816" s="273"/>
      <c r="G816" s="176"/>
      <c r="H816" s="276"/>
      <c r="I816" s="276"/>
      <c r="J816" s="176"/>
      <c r="K816" s="176"/>
      <c r="L816" s="176"/>
      <c r="M816" s="176"/>
      <c r="N816" s="176"/>
      <c r="O816" s="176"/>
      <c r="P816" s="273"/>
      <c r="Q816" s="176"/>
      <c r="R816" s="176"/>
      <c r="S816" s="273"/>
      <c r="T816" s="273"/>
      <c r="U816" s="258"/>
      <c r="V816" s="258"/>
      <c r="W816" s="258"/>
      <c r="X816" s="258"/>
      <c r="Y816" s="258"/>
      <c r="Z816" s="258"/>
      <c r="AA816" s="258"/>
      <c r="AB816" s="176"/>
      <c r="AC816" s="273"/>
      <c r="AD816" s="176"/>
      <c r="AE816" s="258"/>
      <c r="AF816" s="176"/>
      <c r="AG816" s="176"/>
      <c r="AH816" s="176"/>
      <c r="AI816" s="176"/>
      <c r="AJ816" s="176"/>
      <c r="AK816" s="176"/>
      <c r="AL816" s="176"/>
      <c r="AM816" s="176"/>
      <c r="AN816" s="225"/>
      <c r="AO816" s="273"/>
      <c r="AP816" s="273"/>
      <c r="AQ816" s="273"/>
      <c r="AR816" s="176"/>
    </row>
    <row r="817">
      <c r="A817" s="176"/>
      <c r="B817" s="172" t="str">
        <f t="shared" si="6"/>
        <v/>
      </c>
      <c r="C817" s="176"/>
      <c r="D817" s="176"/>
      <c r="E817" s="176"/>
      <c r="F817" s="273"/>
      <c r="G817" s="176"/>
      <c r="H817" s="276"/>
      <c r="I817" s="276"/>
      <c r="J817" s="176"/>
      <c r="K817" s="176"/>
      <c r="L817" s="176"/>
      <c r="M817" s="176"/>
      <c r="N817" s="176"/>
      <c r="O817" s="176"/>
      <c r="P817" s="273"/>
      <c r="Q817" s="176"/>
      <c r="R817" s="176"/>
      <c r="S817" s="273"/>
      <c r="T817" s="273"/>
      <c r="U817" s="258"/>
      <c r="V817" s="258"/>
      <c r="W817" s="258"/>
      <c r="X817" s="258"/>
      <c r="Y817" s="258"/>
      <c r="Z817" s="258"/>
      <c r="AA817" s="258"/>
      <c r="AB817" s="176"/>
      <c r="AC817" s="273"/>
      <c r="AD817" s="176"/>
      <c r="AE817" s="258"/>
      <c r="AF817" s="176"/>
      <c r="AG817" s="176"/>
      <c r="AH817" s="176"/>
      <c r="AI817" s="176"/>
      <c r="AJ817" s="176"/>
      <c r="AK817" s="176"/>
      <c r="AL817" s="176"/>
      <c r="AM817" s="176"/>
      <c r="AN817" s="225"/>
      <c r="AO817" s="273"/>
      <c r="AP817" s="273"/>
      <c r="AQ817" s="273"/>
      <c r="AR817" s="176"/>
    </row>
    <row r="818">
      <c r="A818" s="176"/>
      <c r="B818" s="172" t="str">
        <f t="shared" si="6"/>
        <v/>
      </c>
      <c r="C818" s="176"/>
      <c r="D818" s="176"/>
      <c r="E818" s="176"/>
      <c r="F818" s="273"/>
      <c r="G818" s="176"/>
      <c r="H818" s="276"/>
      <c r="I818" s="276"/>
      <c r="J818" s="176"/>
      <c r="K818" s="176"/>
      <c r="L818" s="176"/>
      <c r="M818" s="176"/>
      <c r="N818" s="176"/>
      <c r="O818" s="176"/>
      <c r="P818" s="273"/>
      <c r="Q818" s="176"/>
      <c r="R818" s="176"/>
      <c r="S818" s="273"/>
      <c r="T818" s="273"/>
      <c r="U818" s="258"/>
      <c r="V818" s="258"/>
      <c r="W818" s="258"/>
      <c r="X818" s="258"/>
      <c r="Y818" s="258"/>
      <c r="Z818" s="258"/>
      <c r="AA818" s="258"/>
      <c r="AB818" s="176"/>
      <c r="AC818" s="273"/>
      <c r="AD818" s="176"/>
      <c r="AE818" s="258"/>
      <c r="AF818" s="176"/>
      <c r="AG818" s="176"/>
      <c r="AH818" s="176"/>
      <c r="AI818" s="176"/>
      <c r="AJ818" s="176"/>
      <c r="AK818" s="176"/>
      <c r="AL818" s="176"/>
      <c r="AM818" s="176"/>
      <c r="AN818" s="225"/>
      <c r="AO818" s="273"/>
      <c r="AP818" s="273"/>
      <c r="AQ818" s="273"/>
      <c r="AR818" s="176"/>
    </row>
    <row r="819">
      <c r="A819" s="176"/>
      <c r="B819" s="172" t="str">
        <f t="shared" si="6"/>
        <v/>
      </c>
      <c r="C819" s="176"/>
      <c r="D819" s="176"/>
      <c r="E819" s="176"/>
      <c r="F819" s="273"/>
      <c r="G819" s="176"/>
      <c r="H819" s="276"/>
      <c r="I819" s="276"/>
      <c r="J819" s="176"/>
      <c r="K819" s="176"/>
      <c r="L819" s="176"/>
      <c r="M819" s="176"/>
      <c r="N819" s="176"/>
      <c r="O819" s="176"/>
      <c r="P819" s="273"/>
      <c r="Q819" s="176"/>
      <c r="R819" s="176"/>
      <c r="S819" s="273"/>
      <c r="T819" s="273"/>
      <c r="U819" s="258"/>
      <c r="V819" s="258"/>
      <c r="W819" s="258"/>
      <c r="X819" s="258"/>
      <c r="Y819" s="258"/>
      <c r="Z819" s="258"/>
      <c r="AA819" s="258"/>
      <c r="AB819" s="176"/>
      <c r="AC819" s="273"/>
      <c r="AD819" s="176"/>
      <c r="AE819" s="258"/>
      <c r="AF819" s="176"/>
      <c r="AG819" s="176"/>
      <c r="AH819" s="176"/>
      <c r="AI819" s="176"/>
      <c r="AJ819" s="176"/>
      <c r="AK819" s="176"/>
      <c r="AL819" s="176"/>
      <c r="AM819" s="176"/>
      <c r="AN819" s="225"/>
      <c r="AO819" s="273"/>
      <c r="AP819" s="273"/>
      <c r="AQ819" s="273"/>
      <c r="AR819" s="176"/>
    </row>
    <row r="820">
      <c r="A820" s="176"/>
      <c r="B820" s="172" t="str">
        <f t="shared" si="6"/>
        <v/>
      </c>
      <c r="C820" s="176"/>
      <c r="D820" s="176"/>
      <c r="E820" s="176"/>
      <c r="F820" s="273"/>
      <c r="G820" s="176"/>
      <c r="H820" s="276"/>
      <c r="I820" s="276"/>
      <c r="J820" s="176"/>
      <c r="K820" s="176"/>
      <c r="L820" s="176"/>
      <c r="M820" s="176"/>
      <c r="N820" s="176"/>
      <c r="O820" s="176"/>
      <c r="P820" s="273"/>
      <c r="Q820" s="176"/>
      <c r="R820" s="176"/>
      <c r="S820" s="273"/>
      <c r="T820" s="273"/>
      <c r="U820" s="258"/>
      <c r="V820" s="258"/>
      <c r="W820" s="258"/>
      <c r="X820" s="258"/>
      <c r="Y820" s="258"/>
      <c r="Z820" s="258"/>
      <c r="AA820" s="258"/>
      <c r="AB820" s="176"/>
      <c r="AC820" s="273"/>
      <c r="AD820" s="176"/>
      <c r="AE820" s="258"/>
      <c r="AF820" s="176"/>
      <c r="AG820" s="176"/>
      <c r="AH820" s="176"/>
      <c r="AI820" s="176"/>
      <c r="AJ820" s="176"/>
      <c r="AK820" s="176"/>
      <c r="AL820" s="176"/>
      <c r="AM820" s="176"/>
      <c r="AN820" s="225"/>
      <c r="AO820" s="273"/>
      <c r="AP820" s="273"/>
      <c r="AQ820" s="273"/>
      <c r="AR820" s="176"/>
    </row>
    <row r="821">
      <c r="A821" s="176"/>
      <c r="B821" s="172" t="str">
        <f t="shared" si="6"/>
        <v/>
      </c>
      <c r="C821" s="176"/>
      <c r="D821" s="176"/>
      <c r="E821" s="176"/>
      <c r="F821" s="273"/>
      <c r="G821" s="176"/>
      <c r="H821" s="276"/>
      <c r="I821" s="276"/>
      <c r="J821" s="176"/>
      <c r="K821" s="176"/>
      <c r="L821" s="176"/>
      <c r="M821" s="176"/>
      <c r="N821" s="176"/>
      <c r="O821" s="176"/>
      <c r="P821" s="273"/>
      <c r="Q821" s="176"/>
      <c r="R821" s="176"/>
      <c r="S821" s="273"/>
      <c r="T821" s="273"/>
      <c r="U821" s="258"/>
      <c r="V821" s="258"/>
      <c r="W821" s="258"/>
      <c r="X821" s="258"/>
      <c r="Y821" s="258"/>
      <c r="Z821" s="258"/>
      <c r="AA821" s="258"/>
      <c r="AB821" s="176"/>
      <c r="AC821" s="273"/>
      <c r="AD821" s="176"/>
      <c r="AE821" s="258"/>
      <c r="AF821" s="176"/>
      <c r="AG821" s="176"/>
      <c r="AH821" s="176"/>
      <c r="AI821" s="176"/>
      <c r="AJ821" s="176"/>
      <c r="AK821" s="176"/>
      <c r="AL821" s="176"/>
      <c r="AM821" s="176"/>
      <c r="AN821" s="225"/>
      <c r="AO821" s="273"/>
      <c r="AP821" s="273"/>
      <c r="AQ821" s="273"/>
      <c r="AR821" s="176"/>
    </row>
    <row r="822">
      <c r="A822" s="176"/>
      <c r="B822" s="172" t="str">
        <f t="shared" si="6"/>
        <v/>
      </c>
      <c r="C822" s="176"/>
      <c r="D822" s="176"/>
      <c r="E822" s="176"/>
      <c r="F822" s="273"/>
      <c r="G822" s="176"/>
      <c r="H822" s="276"/>
      <c r="I822" s="276"/>
      <c r="J822" s="176"/>
      <c r="K822" s="176"/>
      <c r="L822" s="176"/>
      <c r="M822" s="176"/>
      <c r="N822" s="176"/>
      <c r="O822" s="176"/>
      <c r="P822" s="273"/>
      <c r="Q822" s="176"/>
      <c r="R822" s="176"/>
      <c r="S822" s="273"/>
      <c r="T822" s="273"/>
      <c r="U822" s="258"/>
      <c r="V822" s="258"/>
      <c r="W822" s="258"/>
      <c r="X822" s="258"/>
      <c r="Y822" s="258"/>
      <c r="Z822" s="258"/>
      <c r="AA822" s="258"/>
      <c r="AB822" s="176"/>
      <c r="AC822" s="273"/>
      <c r="AD822" s="176"/>
      <c r="AE822" s="258"/>
      <c r="AF822" s="176"/>
      <c r="AG822" s="176"/>
      <c r="AH822" s="176"/>
      <c r="AI822" s="176"/>
      <c r="AJ822" s="176"/>
      <c r="AK822" s="176"/>
      <c r="AL822" s="176"/>
      <c r="AM822" s="176"/>
      <c r="AN822" s="225"/>
      <c r="AO822" s="273"/>
      <c r="AP822" s="273"/>
      <c r="AQ822" s="273"/>
      <c r="AR822" s="176"/>
    </row>
    <row r="823">
      <c r="A823" s="176"/>
      <c r="B823" s="172" t="str">
        <f t="shared" si="6"/>
        <v/>
      </c>
      <c r="C823" s="176"/>
      <c r="D823" s="176"/>
      <c r="E823" s="176"/>
      <c r="F823" s="273"/>
      <c r="G823" s="176"/>
      <c r="H823" s="276"/>
      <c r="I823" s="276"/>
      <c r="J823" s="176"/>
      <c r="K823" s="176"/>
      <c r="L823" s="176"/>
      <c r="M823" s="176"/>
      <c r="N823" s="176"/>
      <c r="O823" s="176"/>
      <c r="P823" s="273"/>
      <c r="Q823" s="176"/>
      <c r="R823" s="176"/>
      <c r="S823" s="273"/>
      <c r="T823" s="273"/>
      <c r="U823" s="258"/>
      <c r="V823" s="258"/>
      <c r="W823" s="258"/>
      <c r="X823" s="258"/>
      <c r="Y823" s="258"/>
      <c r="Z823" s="258"/>
      <c r="AA823" s="258"/>
      <c r="AB823" s="176"/>
      <c r="AC823" s="273"/>
      <c r="AD823" s="176"/>
      <c r="AE823" s="258"/>
      <c r="AF823" s="176"/>
      <c r="AG823" s="176"/>
      <c r="AH823" s="176"/>
      <c r="AI823" s="176"/>
      <c r="AJ823" s="176"/>
      <c r="AK823" s="176"/>
      <c r="AL823" s="176"/>
      <c r="AM823" s="176"/>
      <c r="AN823" s="225"/>
      <c r="AO823" s="273"/>
      <c r="AP823" s="273"/>
      <c r="AQ823" s="273"/>
      <c r="AR823" s="176"/>
    </row>
    <row r="824">
      <c r="A824" s="176"/>
      <c r="B824" s="172" t="str">
        <f t="shared" si="6"/>
        <v/>
      </c>
      <c r="C824" s="176"/>
      <c r="D824" s="176"/>
      <c r="E824" s="176"/>
      <c r="F824" s="273"/>
      <c r="G824" s="176"/>
      <c r="H824" s="276"/>
      <c r="I824" s="276"/>
      <c r="J824" s="176"/>
      <c r="K824" s="176"/>
      <c r="L824" s="176"/>
      <c r="M824" s="176"/>
      <c r="N824" s="176"/>
      <c r="O824" s="176"/>
      <c r="P824" s="273"/>
      <c r="Q824" s="176"/>
      <c r="R824" s="176"/>
      <c r="S824" s="273"/>
      <c r="T824" s="273"/>
      <c r="U824" s="258"/>
      <c r="V824" s="258"/>
      <c r="W824" s="258"/>
      <c r="X824" s="258"/>
      <c r="Y824" s="258"/>
      <c r="Z824" s="258"/>
      <c r="AA824" s="258"/>
      <c r="AB824" s="176"/>
      <c r="AC824" s="273"/>
      <c r="AD824" s="176"/>
      <c r="AE824" s="258"/>
      <c r="AF824" s="176"/>
      <c r="AG824" s="176"/>
      <c r="AH824" s="176"/>
      <c r="AI824" s="176"/>
      <c r="AJ824" s="176"/>
      <c r="AK824" s="176"/>
      <c r="AL824" s="176"/>
      <c r="AM824" s="176"/>
      <c r="AN824" s="225"/>
      <c r="AO824" s="273"/>
      <c r="AP824" s="273"/>
      <c r="AQ824" s="273"/>
      <c r="AR824" s="176"/>
    </row>
    <row r="825">
      <c r="A825" s="176"/>
      <c r="B825" s="172" t="str">
        <f t="shared" si="6"/>
        <v/>
      </c>
      <c r="C825" s="176"/>
      <c r="D825" s="176"/>
      <c r="E825" s="176"/>
      <c r="F825" s="273"/>
      <c r="G825" s="176"/>
      <c r="H825" s="276"/>
      <c r="I825" s="276"/>
      <c r="J825" s="176"/>
      <c r="K825" s="176"/>
      <c r="L825" s="176"/>
      <c r="M825" s="176"/>
      <c r="N825" s="176"/>
      <c r="O825" s="176"/>
      <c r="P825" s="273"/>
      <c r="Q825" s="176"/>
      <c r="R825" s="176"/>
      <c r="S825" s="273"/>
      <c r="T825" s="273"/>
      <c r="U825" s="258"/>
      <c r="V825" s="258"/>
      <c r="W825" s="258"/>
      <c r="X825" s="258"/>
      <c r="Y825" s="258"/>
      <c r="Z825" s="258"/>
      <c r="AA825" s="258"/>
      <c r="AB825" s="176"/>
      <c r="AC825" s="273"/>
      <c r="AD825" s="176"/>
      <c r="AE825" s="258"/>
      <c r="AF825" s="176"/>
      <c r="AG825" s="176"/>
      <c r="AH825" s="176"/>
      <c r="AI825" s="176"/>
      <c r="AJ825" s="176"/>
      <c r="AK825" s="176"/>
      <c r="AL825" s="176"/>
      <c r="AM825" s="176"/>
      <c r="AN825" s="225"/>
      <c r="AO825" s="273"/>
      <c r="AP825" s="273"/>
      <c r="AQ825" s="273"/>
      <c r="AR825" s="176"/>
    </row>
    <row r="826">
      <c r="A826" s="176"/>
      <c r="B826" s="172" t="str">
        <f t="shared" si="6"/>
        <v/>
      </c>
      <c r="C826" s="176"/>
      <c r="D826" s="176"/>
      <c r="E826" s="176"/>
      <c r="F826" s="273"/>
      <c r="G826" s="176"/>
      <c r="H826" s="276"/>
      <c r="I826" s="276"/>
      <c r="J826" s="176"/>
      <c r="K826" s="176"/>
      <c r="L826" s="176"/>
      <c r="M826" s="176"/>
      <c r="N826" s="176"/>
      <c r="O826" s="176"/>
      <c r="P826" s="273"/>
      <c r="Q826" s="176"/>
      <c r="R826" s="176"/>
      <c r="S826" s="273"/>
      <c r="T826" s="273"/>
      <c r="U826" s="258"/>
      <c r="V826" s="258"/>
      <c r="W826" s="258"/>
      <c r="X826" s="258"/>
      <c r="Y826" s="258"/>
      <c r="Z826" s="258"/>
      <c r="AA826" s="258"/>
      <c r="AB826" s="176"/>
      <c r="AC826" s="273"/>
      <c r="AD826" s="176"/>
      <c r="AE826" s="258"/>
      <c r="AF826" s="176"/>
      <c r="AG826" s="176"/>
      <c r="AH826" s="176"/>
      <c r="AI826" s="176"/>
      <c r="AJ826" s="176"/>
      <c r="AK826" s="176"/>
      <c r="AL826" s="176"/>
      <c r="AM826" s="176"/>
      <c r="AN826" s="225"/>
      <c r="AO826" s="273"/>
      <c r="AP826" s="273"/>
      <c r="AQ826" s="273"/>
      <c r="AR826" s="176"/>
    </row>
    <row r="827">
      <c r="A827" s="176"/>
      <c r="B827" s="172" t="str">
        <f t="shared" si="6"/>
        <v/>
      </c>
      <c r="C827" s="176"/>
      <c r="D827" s="176"/>
      <c r="E827" s="176"/>
      <c r="F827" s="273"/>
      <c r="G827" s="176"/>
      <c r="H827" s="276"/>
      <c r="I827" s="276"/>
      <c r="J827" s="176"/>
      <c r="K827" s="176"/>
      <c r="L827" s="176"/>
      <c r="M827" s="176"/>
      <c r="N827" s="176"/>
      <c r="O827" s="176"/>
      <c r="P827" s="273"/>
      <c r="Q827" s="176"/>
      <c r="R827" s="176"/>
      <c r="S827" s="273"/>
      <c r="T827" s="273"/>
      <c r="U827" s="258"/>
      <c r="V827" s="258"/>
      <c r="W827" s="258"/>
      <c r="X827" s="258"/>
      <c r="Y827" s="258"/>
      <c r="Z827" s="258"/>
      <c r="AA827" s="258"/>
      <c r="AB827" s="176"/>
      <c r="AC827" s="273"/>
      <c r="AD827" s="176"/>
      <c r="AE827" s="258"/>
      <c r="AF827" s="176"/>
      <c r="AG827" s="176"/>
      <c r="AH827" s="176"/>
      <c r="AI827" s="176"/>
      <c r="AJ827" s="176"/>
      <c r="AK827" s="176"/>
      <c r="AL827" s="176"/>
      <c r="AM827" s="176"/>
      <c r="AN827" s="225"/>
      <c r="AO827" s="273"/>
      <c r="AP827" s="273"/>
      <c r="AQ827" s="273"/>
      <c r="AR827" s="176"/>
    </row>
    <row r="828">
      <c r="A828" s="176"/>
      <c r="B828" s="172" t="str">
        <f t="shared" si="6"/>
        <v/>
      </c>
      <c r="C828" s="176"/>
      <c r="D828" s="176"/>
      <c r="E828" s="176"/>
      <c r="F828" s="273"/>
      <c r="G828" s="176"/>
      <c r="H828" s="276"/>
      <c r="I828" s="276"/>
      <c r="J828" s="176"/>
      <c r="K828" s="176"/>
      <c r="L828" s="176"/>
      <c r="M828" s="176"/>
      <c r="N828" s="176"/>
      <c r="O828" s="176"/>
      <c r="P828" s="273"/>
      <c r="Q828" s="176"/>
      <c r="R828" s="176"/>
      <c r="S828" s="273"/>
      <c r="T828" s="273"/>
      <c r="U828" s="258"/>
      <c r="V828" s="258"/>
      <c r="W828" s="258"/>
      <c r="X828" s="258"/>
      <c r="Y828" s="258"/>
      <c r="Z828" s="258"/>
      <c r="AA828" s="258"/>
      <c r="AB828" s="176"/>
      <c r="AC828" s="273"/>
      <c r="AD828" s="176"/>
      <c r="AE828" s="258"/>
      <c r="AF828" s="176"/>
      <c r="AG828" s="176"/>
      <c r="AH828" s="176"/>
      <c r="AI828" s="176"/>
      <c r="AJ828" s="176"/>
      <c r="AK828" s="176"/>
      <c r="AL828" s="176"/>
      <c r="AM828" s="176"/>
      <c r="AN828" s="225"/>
      <c r="AO828" s="273"/>
      <c r="AP828" s="273"/>
      <c r="AQ828" s="273"/>
      <c r="AR828" s="176"/>
    </row>
    <row r="829">
      <c r="A829" s="176"/>
      <c r="B829" s="172" t="str">
        <f t="shared" si="6"/>
        <v/>
      </c>
      <c r="C829" s="176"/>
      <c r="D829" s="176"/>
      <c r="E829" s="176"/>
      <c r="F829" s="273"/>
      <c r="G829" s="176"/>
      <c r="H829" s="276"/>
      <c r="I829" s="276"/>
      <c r="J829" s="176"/>
      <c r="K829" s="176"/>
      <c r="L829" s="176"/>
      <c r="M829" s="176"/>
      <c r="N829" s="176"/>
      <c r="O829" s="176"/>
      <c r="P829" s="273"/>
      <c r="Q829" s="176"/>
      <c r="R829" s="176"/>
      <c r="S829" s="273"/>
      <c r="T829" s="273"/>
      <c r="U829" s="258"/>
      <c r="V829" s="258"/>
      <c r="W829" s="258"/>
      <c r="X829" s="258"/>
      <c r="Y829" s="258"/>
      <c r="Z829" s="258"/>
      <c r="AA829" s="258"/>
      <c r="AB829" s="176"/>
      <c r="AC829" s="273"/>
      <c r="AD829" s="176"/>
      <c r="AE829" s="258"/>
      <c r="AF829" s="176"/>
      <c r="AG829" s="176"/>
      <c r="AH829" s="176"/>
      <c r="AI829" s="176"/>
      <c r="AJ829" s="176"/>
      <c r="AK829" s="176"/>
      <c r="AL829" s="176"/>
      <c r="AM829" s="176"/>
      <c r="AN829" s="225"/>
      <c r="AO829" s="273"/>
      <c r="AP829" s="273"/>
      <c r="AQ829" s="273"/>
      <c r="AR829" s="176"/>
    </row>
    <row r="830">
      <c r="A830" s="176"/>
      <c r="B830" s="172" t="str">
        <f t="shared" si="6"/>
        <v/>
      </c>
      <c r="C830" s="176"/>
      <c r="D830" s="176"/>
      <c r="E830" s="176"/>
      <c r="F830" s="273"/>
      <c r="G830" s="176"/>
      <c r="H830" s="276"/>
      <c r="I830" s="276"/>
      <c r="J830" s="176"/>
      <c r="K830" s="176"/>
      <c r="L830" s="176"/>
      <c r="M830" s="176"/>
      <c r="N830" s="176"/>
      <c r="O830" s="176"/>
      <c r="P830" s="273"/>
      <c r="Q830" s="176"/>
      <c r="R830" s="176"/>
      <c r="S830" s="273"/>
      <c r="T830" s="273"/>
      <c r="U830" s="258"/>
      <c r="V830" s="258"/>
      <c r="W830" s="258"/>
      <c r="X830" s="258"/>
      <c r="Y830" s="258"/>
      <c r="Z830" s="258"/>
      <c r="AA830" s="258"/>
      <c r="AB830" s="176"/>
      <c r="AC830" s="273"/>
      <c r="AD830" s="176"/>
      <c r="AE830" s="258"/>
      <c r="AF830" s="176"/>
      <c r="AG830" s="176"/>
      <c r="AH830" s="176"/>
      <c r="AI830" s="176"/>
      <c r="AJ830" s="176"/>
      <c r="AK830" s="176"/>
      <c r="AL830" s="176"/>
      <c r="AM830" s="176"/>
      <c r="AN830" s="225"/>
      <c r="AO830" s="273"/>
      <c r="AP830" s="273"/>
      <c r="AQ830" s="273"/>
      <c r="AR830" s="176"/>
    </row>
    <row r="831">
      <c r="A831" s="176"/>
      <c r="B831" s="172" t="str">
        <f t="shared" si="6"/>
        <v/>
      </c>
      <c r="C831" s="176"/>
      <c r="D831" s="176"/>
      <c r="E831" s="176"/>
      <c r="F831" s="273"/>
      <c r="G831" s="176"/>
      <c r="H831" s="276"/>
      <c r="I831" s="276"/>
      <c r="J831" s="176"/>
      <c r="K831" s="176"/>
      <c r="L831" s="176"/>
      <c r="M831" s="176"/>
      <c r="N831" s="176"/>
      <c r="O831" s="176"/>
      <c r="P831" s="273"/>
      <c r="Q831" s="176"/>
      <c r="R831" s="176"/>
      <c r="S831" s="273"/>
      <c r="T831" s="273"/>
      <c r="U831" s="258"/>
      <c r="V831" s="258"/>
      <c r="W831" s="258"/>
      <c r="X831" s="258"/>
      <c r="Y831" s="258"/>
      <c r="Z831" s="258"/>
      <c r="AA831" s="258"/>
      <c r="AB831" s="176"/>
      <c r="AC831" s="273"/>
      <c r="AD831" s="176"/>
      <c r="AE831" s="258"/>
      <c r="AF831" s="176"/>
      <c r="AG831" s="176"/>
      <c r="AH831" s="176"/>
      <c r="AI831" s="176"/>
      <c r="AJ831" s="176"/>
      <c r="AK831" s="176"/>
      <c r="AL831" s="176"/>
      <c r="AM831" s="176"/>
      <c r="AN831" s="225"/>
      <c r="AO831" s="273"/>
      <c r="AP831" s="273"/>
      <c r="AQ831" s="273"/>
      <c r="AR831" s="176"/>
    </row>
    <row r="832">
      <c r="A832" s="176"/>
      <c r="B832" s="172" t="str">
        <f t="shared" si="6"/>
        <v/>
      </c>
      <c r="C832" s="176"/>
      <c r="D832" s="176"/>
      <c r="E832" s="176"/>
      <c r="F832" s="273"/>
      <c r="G832" s="176"/>
      <c r="H832" s="276"/>
      <c r="I832" s="276"/>
      <c r="J832" s="176"/>
      <c r="K832" s="176"/>
      <c r="L832" s="176"/>
      <c r="M832" s="176"/>
      <c r="N832" s="176"/>
      <c r="O832" s="176"/>
      <c r="P832" s="273"/>
      <c r="Q832" s="176"/>
      <c r="R832" s="176"/>
      <c r="S832" s="273"/>
      <c r="T832" s="273"/>
      <c r="U832" s="258"/>
      <c r="V832" s="258"/>
      <c r="W832" s="258"/>
      <c r="X832" s="258"/>
      <c r="Y832" s="258"/>
      <c r="Z832" s="258"/>
      <c r="AA832" s="258"/>
      <c r="AB832" s="176"/>
      <c r="AC832" s="273"/>
      <c r="AD832" s="176"/>
      <c r="AE832" s="258"/>
      <c r="AF832" s="176"/>
      <c r="AG832" s="176"/>
      <c r="AH832" s="176"/>
      <c r="AI832" s="176"/>
      <c r="AJ832" s="176"/>
      <c r="AK832" s="176"/>
      <c r="AL832" s="176"/>
      <c r="AM832" s="176"/>
      <c r="AN832" s="225"/>
      <c r="AO832" s="273"/>
      <c r="AP832" s="273"/>
      <c r="AQ832" s="273"/>
      <c r="AR832" s="176"/>
    </row>
    <row r="833">
      <c r="A833" s="176"/>
      <c r="B833" s="172" t="str">
        <f t="shared" si="6"/>
        <v/>
      </c>
      <c r="C833" s="176"/>
      <c r="D833" s="176"/>
      <c r="E833" s="176"/>
      <c r="F833" s="273"/>
      <c r="G833" s="176"/>
      <c r="H833" s="276"/>
      <c r="I833" s="276"/>
      <c r="J833" s="176"/>
      <c r="K833" s="176"/>
      <c r="L833" s="176"/>
      <c r="M833" s="176"/>
      <c r="N833" s="176"/>
      <c r="O833" s="176"/>
      <c r="P833" s="273"/>
      <c r="Q833" s="176"/>
      <c r="R833" s="176"/>
      <c r="S833" s="273"/>
      <c r="T833" s="273"/>
      <c r="U833" s="258"/>
      <c r="V833" s="258"/>
      <c r="W833" s="258"/>
      <c r="X833" s="258"/>
      <c r="Y833" s="258"/>
      <c r="Z833" s="258"/>
      <c r="AA833" s="258"/>
      <c r="AB833" s="176"/>
      <c r="AC833" s="273"/>
      <c r="AD833" s="176"/>
      <c r="AE833" s="258"/>
      <c r="AF833" s="176"/>
      <c r="AG833" s="176"/>
      <c r="AH833" s="176"/>
      <c r="AI833" s="176"/>
      <c r="AJ833" s="176"/>
      <c r="AK833" s="176"/>
      <c r="AL833" s="176"/>
      <c r="AM833" s="176"/>
      <c r="AN833" s="225"/>
      <c r="AO833" s="273"/>
      <c r="AP833" s="273"/>
      <c r="AQ833" s="273"/>
      <c r="AR833" s="176"/>
    </row>
    <row r="834">
      <c r="A834" s="176"/>
      <c r="B834" s="172" t="str">
        <f t="shared" si="6"/>
        <v/>
      </c>
      <c r="C834" s="176"/>
      <c r="D834" s="176"/>
      <c r="E834" s="176"/>
      <c r="F834" s="273"/>
      <c r="G834" s="176"/>
      <c r="H834" s="276"/>
      <c r="I834" s="276"/>
      <c r="J834" s="176"/>
      <c r="K834" s="176"/>
      <c r="L834" s="176"/>
      <c r="M834" s="176"/>
      <c r="N834" s="176"/>
      <c r="O834" s="176"/>
      <c r="P834" s="273"/>
      <c r="Q834" s="176"/>
      <c r="R834" s="176"/>
      <c r="S834" s="273"/>
      <c r="T834" s="273"/>
      <c r="U834" s="258"/>
      <c r="V834" s="258"/>
      <c r="W834" s="258"/>
      <c r="X834" s="258"/>
      <c r="Y834" s="258"/>
      <c r="Z834" s="258"/>
      <c r="AA834" s="258"/>
      <c r="AB834" s="176"/>
      <c r="AC834" s="273"/>
      <c r="AD834" s="176"/>
      <c r="AE834" s="258"/>
      <c r="AF834" s="176"/>
      <c r="AG834" s="176"/>
      <c r="AH834" s="176"/>
      <c r="AI834" s="176"/>
      <c r="AJ834" s="176"/>
      <c r="AK834" s="176"/>
      <c r="AL834" s="176"/>
      <c r="AM834" s="176"/>
      <c r="AN834" s="225"/>
      <c r="AO834" s="273"/>
      <c r="AP834" s="273"/>
      <c r="AQ834" s="273"/>
      <c r="AR834" s="176"/>
    </row>
    <row r="835">
      <c r="A835" s="176"/>
      <c r="B835" s="172" t="str">
        <f t="shared" si="6"/>
        <v/>
      </c>
      <c r="C835" s="176"/>
      <c r="D835" s="176"/>
      <c r="E835" s="176"/>
      <c r="F835" s="273"/>
      <c r="G835" s="176"/>
      <c r="H835" s="276"/>
      <c r="I835" s="276"/>
      <c r="J835" s="176"/>
      <c r="K835" s="176"/>
      <c r="L835" s="176"/>
      <c r="M835" s="176"/>
      <c r="N835" s="176"/>
      <c r="O835" s="176"/>
      <c r="P835" s="273"/>
      <c r="Q835" s="176"/>
      <c r="R835" s="176"/>
      <c r="S835" s="273"/>
      <c r="T835" s="273"/>
      <c r="U835" s="258"/>
      <c r="V835" s="258"/>
      <c r="W835" s="258"/>
      <c r="X835" s="258"/>
      <c r="Y835" s="258"/>
      <c r="Z835" s="258"/>
      <c r="AA835" s="258"/>
      <c r="AB835" s="176"/>
      <c r="AC835" s="273"/>
      <c r="AD835" s="176"/>
      <c r="AE835" s="258"/>
      <c r="AF835" s="176"/>
      <c r="AG835" s="176"/>
      <c r="AH835" s="176"/>
      <c r="AI835" s="176"/>
      <c r="AJ835" s="176"/>
      <c r="AK835" s="176"/>
      <c r="AL835" s="176"/>
      <c r="AM835" s="176"/>
      <c r="AN835" s="225"/>
      <c r="AO835" s="273"/>
      <c r="AP835" s="273"/>
      <c r="AQ835" s="273"/>
      <c r="AR835" s="176"/>
    </row>
    <row r="836">
      <c r="A836" s="176"/>
      <c r="B836" s="172" t="str">
        <f t="shared" si="6"/>
        <v/>
      </c>
      <c r="C836" s="176"/>
      <c r="D836" s="176"/>
      <c r="E836" s="176"/>
      <c r="F836" s="273"/>
      <c r="G836" s="176"/>
      <c r="H836" s="276"/>
      <c r="I836" s="276"/>
      <c r="J836" s="176"/>
      <c r="K836" s="176"/>
      <c r="L836" s="176"/>
      <c r="M836" s="176"/>
      <c r="N836" s="176"/>
      <c r="O836" s="176"/>
      <c r="P836" s="273"/>
      <c r="Q836" s="176"/>
      <c r="R836" s="176"/>
      <c r="S836" s="273"/>
      <c r="T836" s="273"/>
      <c r="U836" s="258"/>
      <c r="V836" s="258"/>
      <c r="W836" s="258"/>
      <c r="X836" s="258"/>
      <c r="Y836" s="258"/>
      <c r="Z836" s="258"/>
      <c r="AA836" s="258"/>
      <c r="AB836" s="176"/>
      <c r="AC836" s="273"/>
      <c r="AD836" s="176"/>
      <c r="AE836" s="258"/>
      <c r="AF836" s="176"/>
      <c r="AG836" s="176"/>
      <c r="AH836" s="176"/>
      <c r="AI836" s="176"/>
      <c r="AJ836" s="176"/>
      <c r="AK836" s="176"/>
      <c r="AL836" s="176"/>
      <c r="AM836" s="176"/>
      <c r="AN836" s="225"/>
      <c r="AO836" s="273"/>
      <c r="AP836" s="273"/>
      <c r="AQ836" s="273"/>
      <c r="AR836" s="176"/>
    </row>
    <row r="837">
      <c r="A837" s="176"/>
      <c r="B837" s="172" t="str">
        <f t="shared" si="6"/>
        <v/>
      </c>
      <c r="C837" s="176"/>
      <c r="D837" s="176"/>
      <c r="E837" s="176"/>
      <c r="F837" s="273"/>
      <c r="G837" s="176"/>
      <c r="H837" s="276"/>
      <c r="I837" s="276"/>
      <c r="J837" s="176"/>
      <c r="K837" s="176"/>
      <c r="L837" s="176"/>
      <c r="M837" s="176"/>
      <c r="N837" s="176"/>
      <c r="O837" s="176"/>
      <c r="P837" s="273"/>
      <c r="Q837" s="176"/>
      <c r="R837" s="176"/>
      <c r="S837" s="273"/>
      <c r="T837" s="273"/>
      <c r="U837" s="258"/>
      <c r="V837" s="258"/>
      <c r="W837" s="258"/>
      <c r="X837" s="258"/>
      <c r="Y837" s="258"/>
      <c r="Z837" s="258"/>
      <c r="AA837" s="258"/>
      <c r="AB837" s="176"/>
      <c r="AC837" s="273"/>
      <c r="AD837" s="176"/>
      <c r="AE837" s="258"/>
      <c r="AF837" s="176"/>
      <c r="AG837" s="176"/>
      <c r="AH837" s="176"/>
      <c r="AI837" s="176"/>
      <c r="AJ837" s="176"/>
      <c r="AK837" s="176"/>
      <c r="AL837" s="176"/>
      <c r="AM837" s="176"/>
      <c r="AN837" s="225"/>
      <c r="AO837" s="273"/>
      <c r="AP837" s="273"/>
      <c r="AQ837" s="273"/>
      <c r="AR837" s="176"/>
    </row>
    <row r="838">
      <c r="A838" s="176"/>
      <c r="B838" s="172" t="str">
        <f t="shared" si="6"/>
        <v/>
      </c>
      <c r="C838" s="176"/>
      <c r="D838" s="176"/>
      <c r="E838" s="176"/>
      <c r="F838" s="273"/>
      <c r="G838" s="176"/>
      <c r="H838" s="276"/>
      <c r="I838" s="276"/>
      <c r="J838" s="176"/>
      <c r="K838" s="176"/>
      <c r="L838" s="176"/>
      <c r="M838" s="176"/>
      <c r="N838" s="176"/>
      <c r="O838" s="176"/>
      <c r="P838" s="273"/>
      <c r="Q838" s="176"/>
      <c r="R838" s="176"/>
      <c r="S838" s="273"/>
      <c r="T838" s="273"/>
      <c r="U838" s="258"/>
      <c r="V838" s="258"/>
      <c r="W838" s="258"/>
      <c r="X838" s="258"/>
      <c r="Y838" s="258"/>
      <c r="Z838" s="258"/>
      <c r="AA838" s="258"/>
      <c r="AB838" s="176"/>
      <c r="AC838" s="273"/>
      <c r="AD838" s="176"/>
      <c r="AE838" s="258"/>
      <c r="AF838" s="176"/>
      <c r="AG838" s="176"/>
      <c r="AH838" s="176"/>
      <c r="AI838" s="176"/>
      <c r="AJ838" s="176"/>
      <c r="AK838" s="176"/>
      <c r="AL838" s="176"/>
      <c r="AM838" s="176"/>
      <c r="AN838" s="225"/>
      <c r="AO838" s="273"/>
      <c r="AP838" s="273"/>
      <c r="AQ838" s="273"/>
      <c r="AR838" s="176"/>
    </row>
    <row r="839">
      <c r="A839" s="176"/>
      <c r="B839" s="172" t="str">
        <f t="shared" si="6"/>
        <v/>
      </c>
      <c r="C839" s="176"/>
      <c r="D839" s="176"/>
      <c r="E839" s="176"/>
      <c r="F839" s="273"/>
      <c r="G839" s="176"/>
      <c r="H839" s="276"/>
      <c r="I839" s="276"/>
      <c r="J839" s="176"/>
      <c r="K839" s="176"/>
      <c r="L839" s="176"/>
      <c r="M839" s="176"/>
      <c r="N839" s="176"/>
      <c r="O839" s="176"/>
      <c r="P839" s="273"/>
      <c r="Q839" s="176"/>
      <c r="R839" s="176"/>
      <c r="S839" s="273"/>
      <c r="T839" s="273"/>
      <c r="U839" s="258"/>
      <c r="V839" s="258"/>
      <c r="W839" s="258"/>
      <c r="X839" s="258"/>
      <c r="Y839" s="258"/>
      <c r="Z839" s="258"/>
      <c r="AA839" s="258"/>
      <c r="AB839" s="176"/>
      <c r="AC839" s="273"/>
      <c r="AD839" s="176"/>
      <c r="AE839" s="258"/>
      <c r="AF839" s="176"/>
      <c r="AG839" s="176"/>
      <c r="AH839" s="176"/>
      <c r="AI839" s="176"/>
      <c r="AJ839" s="176"/>
      <c r="AK839" s="176"/>
      <c r="AL839" s="176"/>
      <c r="AM839" s="176"/>
      <c r="AN839" s="225"/>
      <c r="AO839" s="273"/>
      <c r="AP839" s="273"/>
      <c r="AQ839" s="273"/>
      <c r="AR839" s="176"/>
    </row>
    <row r="840">
      <c r="A840" s="176"/>
      <c r="B840" s="172" t="str">
        <f t="shared" si="6"/>
        <v/>
      </c>
      <c r="C840" s="176"/>
      <c r="D840" s="176"/>
      <c r="E840" s="176"/>
      <c r="F840" s="273"/>
      <c r="G840" s="176"/>
      <c r="H840" s="276"/>
      <c r="I840" s="276"/>
      <c r="J840" s="176"/>
      <c r="K840" s="176"/>
      <c r="L840" s="176"/>
      <c r="M840" s="176"/>
      <c r="N840" s="176"/>
      <c r="O840" s="176"/>
      <c r="P840" s="273"/>
      <c r="Q840" s="176"/>
      <c r="R840" s="176"/>
      <c r="S840" s="273"/>
      <c r="T840" s="273"/>
      <c r="U840" s="258"/>
      <c r="V840" s="258"/>
      <c r="W840" s="258"/>
      <c r="X840" s="258"/>
      <c r="Y840" s="258"/>
      <c r="Z840" s="258"/>
      <c r="AA840" s="258"/>
      <c r="AB840" s="176"/>
      <c r="AC840" s="273"/>
      <c r="AD840" s="176"/>
      <c r="AE840" s="258"/>
      <c r="AF840" s="176"/>
      <c r="AG840" s="176"/>
      <c r="AH840" s="176"/>
      <c r="AI840" s="176"/>
      <c r="AJ840" s="176"/>
      <c r="AK840" s="176"/>
      <c r="AL840" s="176"/>
      <c r="AM840" s="176"/>
      <c r="AN840" s="225"/>
      <c r="AO840" s="273"/>
      <c r="AP840" s="273"/>
      <c r="AQ840" s="273"/>
      <c r="AR840" s="176"/>
    </row>
    <row r="841">
      <c r="A841" s="176"/>
      <c r="B841" s="172" t="str">
        <f t="shared" si="6"/>
        <v/>
      </c>
      <c r="C841" s="176"/>
      <c r="D841" s="176"/>
      <c r="E841" s="176"/>
      <c r="F841" s="273"/>
      <c r="G841" s="176"/>
      <c r="H841" s="276"/>
      <c r="I841" s="276"/>
      <c r="J841" s="176"/>
      <c r="K841" s="176"/>
      <c r="L841" s="176"/>
      <c r="M841" s="176"/>
      <c r="N841" s="176"/>
      <c r="O841" s="176"/>
      <c r="P841" s="273"/>
      <c r="Q841" s="176"/>
      <c r="R841" s="176"/>
      <c r="S841" s="273"/>
      <c r="T841" s="273"/>
      <c r="U841" s="258"/>
      <c r="V841" s="258"/>
      <c r="W841" s="258"/>
      <c r="X841" s="258"/>
      <c r="Y841" s="258"/>
      <c r="Z841" s="258"/>
      <c r="AA841" s="258"/>
      <c r="AB841" s="176"/>
      <c r="AC841" s="273"/>
      <c r="AD841" s="176"/>
      <c r="AE841" s="258"/>
      <c r="AF841" s="176"/>
      <c r="AG841" s="176"/>
      <c r="AH841" s="176"/>
      <c r="AI841" s="176"/>
      <c r="AJ841" s="176"/>
      <c r="AK841" s="176"/>
      <c r="AL841" s="176"/>
      <c r="AM841" s="176"/>
      <c r="AN841" s="225"/>
      <c r="AO841" s="273"/>
      <c r="AP841" s="273"/>
      <c r="AQ841" s="273"/>
      <c r="AR841" s="176"/>
    </row>
    <row r="842">
      <c r="A842" s="176"/>
      <c r="B842" s="172" t="str">
        <f t="shared" si="6"/>
        <v/>
      </c>
      <c r="C842" s="176"/>
      <c r="D842" s="176"/>
      <c r="E842" s="176"/>
      <c r="F842" s="273"/>
      <c r="G842" s="176"/>
      <c r="H842" s="276"/>
      <c r="I842" s="276"/>
      <c r="J842" s="176"/>
      <c r="K842" s="176"/>
      <c r="L842" s="176"/>
      <c r="M842" s="176"/>
      <c r="N842" s="176"/>
      <c r="O842" s="176"/>
      <c r="P842" s="273"/>
      <c r="Q842" s="176"/>
      <c r="R842" s="176"/>
      <c r="S842" s="273"/>
      <c r="T842" s="273"/>
      <c r="U842" s="258"/>
      <c r="V842" s="258"/>
      <c r="W842" s="258"/>
      <c r="X842" s="258"/>
      <c r="Y842" s="258"/>
      <c r="Z842" s="258"/>
      <c r="AA842" s="258"/>
      <c r="AB842" s="176"/>
      <c r="AC842" s="273"/>
      <c r="AD842" s="176"/>
      <c r="AE842" s="258"/>
      <c r="AF842" s="176"/>
      <c r="AG842" s="176"/>
      <c r="AH842" s="176"/>
      <c r="AI842" s="176"/>
      <c r="AJ842" s="176"/>
      <c r="AK842" s="176"/>
      <c r="AL842" s="176"/>
      <c r="AM842" s="176"/>
      <c r="AN842" s="225"/>
      <c r="AO842" s="273"/>
      <c r="AP842" s="273"/>
      <c r="AQ842" s="273"/>
      <c r="AR842" s="176"/>
    </row>
    <row r="843">
      <c r="A843" s="176"/>
      <c r="B843" s="172" t="str">
        <f t="shared" si="6"/>
        <v/>
      </c>
      <c r="C843" s="176"/>
      <c r="D843" s="176"/>
      <c r="E843" s="176"/>
      <c r="F843" s="273"/>
      <c r="G843" s="176"/>
      <c r="H843" s="276"/>
      <c r="I843" s="276"/>
      <c r="J843" s="176"/>
      <c r="K843" s="176"/>
      <c r="L843" s="176"/>
      <c r="M843" s="176"/>
      <c r="N843" s="176"/>
      <c r="O843" s="176"/>
      <c r="P843" s="273"/>
      <c r="Q843" s="176"/>
      <c r="R843" s="176"/>
      <c r="S843" s="273"/>
      <c r="T843" s="273"/>
      <c r="U843" s="258"/>
      <c r="V843" s="258"/>
      <c r="W843" s="258"/>
      <c r="X843" s="258"/>
      <c r="Y843" s="258"/>
      <c r="Z843" s="258"/>
      <c r="AA843" s="258"/>
      <c r="AB843" s="176"/>
      <c r="AC843" s="273"/>
      <c r="AD843" s="176"/>
      <c r="AE843" s="258"/>
      <c r="AF843" s="176"/>
      <c r="AG843" s="176"/>
      <c r="AH843" s="176"/>
      <c r="AI843" s="176"/>
      <c r="AJ843" s="176"/>
      <c r="AK843" s="176"/>
      <c r="AL843" s="176"/>
      <c r="AM843" s="176"/>
      <c r="AN843" s="225"/>
      <c r="AO843" s="273"/>
      <c r="AP843" s="273"/>
      <c r="AQ843" s="273"/>
      <c r="AR843" s="176"/>
    </row>
    <row r="844">
      <c r="A844" s="176"/>
      <c r="B844" s="172" t="str">
        <f t="shared" si="6"/>
        <v/>
      </c>
      <c r="C844" s="176"/>
      <c r="D844" s="176"/>
      <c r="E844" s="176"/>
      <c r="F844" s="273"/>
      <c r="G844" s="176"/>
      <c r="H844" s="276"/>
      <c r="I844" s="276"/>
      <c r="J844" s="176"/>
      <c r="K844" s="176"/>
      <c r="L844" s="176"/>
      <c r="M844" s="176"/>
      <c r="N844" s="176"/>
      <c r="O844" s="176"/>
      <c r="P844" s="273"/>
      <c r="Q844" s="176"/>
      <c r="R844" s="176"/>
      <c r="S844" s="273"/>
      <c r="T844" s="273"/>
      <c r="U844" s="258"/>
      <c r="V844" s="258"/>
      <c r="W844" s="258"/>
      <c r="X844" s="258"/>
      <c r="Y844" s="258"/>
      <c r="Z844" s="258"/>
      <c r="AA844" s="258"/>
      <c r="AB844" s="176"/>
      <c r="AC844" s="273"/>
      <c r="AD844" s="176"/>
      <c r="AE844" s="258"/>
      <c r="AF844" s="176"/>
      <c r="AG844" s="176"/>
      <c r="AH844" s="176"/>
      <c r="AI844" s="176"/>
      <c r="AJ844" s="176"/>
      <c r="AK844" s="176"/>
      <c r="AL844" s="176"/>
      <c r="AM844" s="176"/>
      <c r="AN844" s="225"/>
      <c r="AO844" s="273"/>
      <c r="AP844" s="273"/>
      <c r="AQ844" s="273"/>
      <c r="AR844" s="176"/>
    </row>
    <row r="845">
      <c r="A845" s="176"/>
      <c r="B845" s="172" t="str">
        <f t="shared" si="6"/>
        <v/>
      </c>
      <c r="C845" s="176"/>
      <c r="D845" s="176"/>
      <c r="E845" s="176"/>
      <c r="F845" s="273"/>
      <c r="G845" s="176"/>
      <c r="H845" s="276"/>
      <c r="I845" s="276"/>
      <c r="J845" s="176"/>
      <c r="K845" s="176"/>
      <c r="L845" s="176"/>
      <c r="M845" s="176"/>
      <c r="N845" s="176"/>
      <c r="O845" s="176"/>
      <c r="P845" s="273"/>
      <c r="Q845" s="176"/>
      <c r="R845" s="176"/>
      <c r="S845" s="273"/>
      <c r="T845" s="273"/>
      <c r="U845" s="258"/>
      <c r="V845" s="258"/>
      <c r="W845" s="258"/>
      <c r="X845" s="258"/>
      <c r="Y845" s="258"/>
      <c r="Z845" s="258"/>
      <c r="AA845" s="258"/>
      <c r="AB845" s="176"/>
      <c r="AC845" s="273"/>
      <c r="AD845" s="176"/>
      <c r="AE845" s="258"/>
      <c r="AF845" s="176"/>
      <c r="AG845" s="176"/>
      <c r="AH845" s="176"/>
      <c r="AI845" s="176"/>
      <c r="AJ845" s="176"/>
      <c r="AK845" s="176"/>
      <c r="AL845" s="176"/>
      <c r="AM845" s="176"/>
      <c r="AN845" s="225"/>
      <c r="AO845" s="273"/>
      <c r="AP845" s="273"/>
      <c r="AQ845" s="273"/>
      <c r="AR845" s="176"/>
    </row>
    <row r="846">
      <c r="A846" s="176"/>
      <c r="B846" s="172" t="str">
        <f t="shared" si="6"/>
        <v/>
      </c>
      <c r="C846" s="176"/>
      <c r="D846" s="176"/>
      <c r="E846" s="176"/>
      <c r="F846" s="273"/>
      <c r="G846" s="176"/>
      <c r="H846" s="276"/>
      <c r="I846" s="276"/>
      <c r="J846" s="176"/>
      <c r="K846" s="176"/>
      <c r="L846" s="176"/>
      <c r="M846" s="176"/>
      <c r="N846" s="176"/>
      <c r="O846" s="176"/>
      <c r="P846" s="273"/>
      <c r="Q846" s="176"/>
      <c r="R846" s="176"/>
      <c r="S846" s="273"/>
      <c r="T846" s="273"/>
      <c r="U846" s="258"/>
      <c r="V846" s="258"/>
      <c r="W846" s="258"/>
      <c r="X846" s="258"/>
      <c r="Y846" s="258"/>
      <c r="Z846" s="258"/>
      <c r="AA846" s="258"/>
      <c r="AB846" s="176"/>
      <c r="AC846" s="273"/>
      <c r="AD846" s="176"/>
      <c r="AE846" s="258"/>
      <c r="AF846" s="176"/>
      <c r="AG846" s="176"/>
      <c r="AH846" s="176"/>
      <c r="AI846" s="176"/>
      <c r="AJ846" s="176"/>
      <c r="AK846" s="176"/>
      <c r="AL846" s="176"/>
      <c r="AM846" s="176"/>
      <c r="AN846" s="225"/>
      <c r="AO846" s="273"/>
      <c r="AP846" s="273"/>
      <c r="AQ846" s="273"/>
      <c r="AR846" s="176"/>
    </row>
    <row r="847">
      <c r="A847" s="176"/>
      <c r="B847" s="172" t="str">
        <f t="shared" si="6"/>
        <v/>
      </c>
      <c r="C847" s="176"/>
      <c r="D847" s="176"/>
      <c r="E847" s="176"/>
      <c r="F847" s="273"/>
      <c r="G847" s="176"/>
      <c r="H847" s="276"/>
      <c r="I847" s="276"/>
      <c r="J847" s="176"/>
      <c r="K847" s="176"/>
      <c r="L847" s="176"/>
      <c r="M847" s="176"/>
      <c r="N847" s="176"/>
      <c r="O847" s="176"/>
      <c r="P847" s="273"/>
      <c r="Q847" s="176"/>
      <c r="R847" s="176"/>
      <c r="S847" s="273"/>
      <c r="T847" s="273"/>
      <c r="U847" s="258"/>
      <c r="V847" s="258"/>
      <c r="W847" s="258"/>
      <c r="X847" s="258"/>
      <c r="Y847" s="258"/>
      <c r="Z847" s="258"/>
      <c r="AA847" s="258"/>
      <c r="AB847" s="176"/>
      <c r="AC847" s="273"/>
      <c r="AD847" s="176"/>
      <c r="AE847" s="258"/>
      <c r="AF847" s="176"/>
      <c r="AG847" s="176"/>
      <c r="AH847" s="176"/>
      <c r="AI847" s="176"/>
      <c r="AJ847" s="176"/>
      <c r="AK847" s="176"/>
      <c r="AL847" s="176"/>
      <c r="AM847" s="176"/>
      <c r="AN847" s="225"/>
      <c r="AO847" s="273"/>
      <c r="AP847" s="273"/>
      <c r="AQ847" s="273"/>
      <c r="AR847" s="176"/>
    </row>
    <row r="848">
      <c r="A848" s="176"/>
      <c r="B848" s="172" t="str">
        <f t="shared" si="6"/>
        <v/>
      </c>
      <c r="C848" s="176"/>
      <c r="D848" s="176"/>
      <c r="E848" s="176"/>
      <c r="F848" s="273"/>
      <c r="G848" s="176"/>
      <c r="H848" s="276"/>
      <c r="I848" s="276"/>
      <c r="J848" s="176"/>
      <c r="K848" s="176"/>
      <c r="L848" s="176"/>
      <c r="M848" s="176"/>
      <c r="N848" s="176"/>
      <c r="O848" s="176"/>
      <c r="P848" s="273"/>
      <c r="Q848" s="176"/>
      <c r="R848" s="176"/>
      <c r="S848" s="273"/>
      <c r="T848" s="273"/>
      <c r="U848" s="258"/>
      <c r="V848" s="258"/>
      <c r="W848" s="258"/>
      <c r="X848" s="258"/>
      <c r="Y848" s="258"/>
      <c r="Z848" s="258"/>
      <c r="AA848" s="258"/>
      <c r="AB848" s="176"/>
      <c r="AC848" s="273"/>
      <c r="AD848" s="176"/>
      <c r="AE848" s="258"/>
      <c r="AF848" s="176"/>
      <c r="AG848" s="176"/>
      <c r="AH848" s="176"/>
      <c r="AI848" s="176"/>
      <c r="AJ848" s="176"/>
      <c r="AK848" s="176"/>
      <c r="AL848" s="176"/>
      <c r="AM848" s="176"/>
      <c r="AN848" s="225"/>
      <c r="AO848" s="273"/>
      <c r="AP848" s="273"/>
      <c r="AQ848" s="273"/>
      <c r="AR848" s="176"/>
    </row>
    <row r="849">
      <c r="A849" s="176"/>
      <c r="B849" s="172" t="str">
        <f t="shared" si="6"/>
        <v/>
      </c>
      <c r="C849" s="176"/>
      <c r="D849" s="176"/>
      <c r="E849" s="176"/>
      <c r="F849" s="273"/>
      <c r="G849" s="176"/>
      <c r="H849" s="276"/>
      <c r="I849" s="276"/>
      <c r="J849" s="176"/>
      <c r="K849" s="176"/>
      <c r="L849" s="176"/>
      <c r="M849" s="176"/>
      <c r="N849" s="176"/>
      <c r="O849" s="176"/>
      <c r="P849" s="273"/>
      <c r="Q849" s="176"/>
      <c r="R849" s="176"/>
      <c r="S849" s="273"/>
      <c r="T849" s="273"/>
      <c r="U849" s="258"/>
      <c r="V849" s="258"/>
      <c r="W849" s="258"/>
      <c r="X849" s="258"/>
      <c r="Y849" s="258"/>
      <c r="Z849" s="258"/>
      <c r="AA849" s="258"/>
      <c r="AB849" s="176"/>
      <c r="AC849" s="273"/>
      <c r="AD849" s="176"/>
      <c r="AE849" s="258"/>
      <c r="AF849" s="176"/>
      <c r="AG849" s="176"/>
      <c r="AH849" s="176"/>
      <c r="AI849" s="176"/>
      <c r="AJ849" s="176"/>
      <c r="AK849" s="176"/>
      <c r="AL849" s="176"/>
      <c r="AM849" s="176"/>
      <c r="AN849" s="225"/>
      <c r="AO849" s="273"/>
      <c r="AP849" s="273"/>
      <c r="AQ849" s="273"/>
      <c r="AR849" s="176"/>
    </row>
    <row r="850">
      <c r="A850" s="176"/>
      <c r="B850" s="172" t="str">
        <f t="shared" si="6"/>
        <v/>
      </c>
      <c r="C850" s="176"/>
      <c r="D850" s="176"/>
      <c r="E850" s="176"/>
      <c r="F850" s="273"/>
      <c r="G850" s="176"/>
      <c r="H850" s="276"/>
      <c r="I850" s="276"/>
      <c r="J850" s="176"/>
      <c r="K850" s="176"/>
      <c r="L850" s="176"/>
      <c r="M850" s="176"/>
      <c r="N850" s="176"/>
      <c r="O850" s="176"/>
      <c r="P850" s="273"/>
      <c r="Q850" s="176"/>
      <c r="R850" s="176"/>
      <c r="S850" s="273"/>
      <c r="T850" s="273"/>
      <c r="U850" s="258"/>
      <c r="V850" s="258"/>
      <c r="W850" s="258"/>
      <c r="X850" s="258"/>
      <c r="Y850" s="258"/>
      <c r="Z850" s="258"/>
      <c r="AA850" s="258"/>
      <c r="AB850" s="176"/>
      <c r="AC850" s="273"/>
      <c r="AD850" s="176"/>
      <c r="AE850" s="258"/>
      <c r="AF850" s="176"/>
      <c r="AG850" s="176"/>
      <c r="AH850" s="176"/>
      <c r="AI850" s="176"/>
      <c r="AJ850" s="176"/>
      <c r="AK850" s="176"/>
      <c r="AL850" s="176"/>
      <c r="AM850" s="176"/>
      <c r="AN850" s="225"/>
      <c r="AO850" s="273"/>
      <c r="AP850" s="273"/>
      <c r="AQ850" s="273"/>
      <c r="AR850" s="176"/>
    </row>
    <row r="851">
      <c r="A851" s="176"/>
      <c r="B851" s="172" t="str">
        <f t="shared" si="6"/>
        <v/>
      </c>
      <c r="C851" s="176"/>
      <c r="D851" s="176"/>
      <c r="E851" s="176"/>
      <c r="F851" s="273"/>
      <c r="G851" s="176"/>
      <c r="H851" s="276"/>
      <c r="I851" s="276"/>
      <c r="J851" s="176"/>
      <c r="K851" s="176"/>
      <c r="L851" s="176"/>
      <c r="M851" s="176"/>
      <c r="N851" s="176"/>
      <c r="O851" s="176"/>
      <c r="P851" s="273"/>
      <c r="Q851" s="176"/>
      <c r="R851" s="176"/>
      <c r="S851" s="273"/>
      <c r="T851" s="273"/>
      <c r="U851" s="258"/>
      <c r="V851" s="258"/>
      <c r="W851" s="258"/>
      <c r="X851" s="258"/>
      <c r="Y851" s="258"/>
      <c r="Z851" s="258"/>
      <c r="AA851" s="258"/>
      <c r="AB851" s="176"/>
      <c r="AC851" s="273"/>
      <c r="AD851" s="176"/>
      <c r="AE851" s="258"/>
      <c r="AF851" s="176"/>
      <c r="AG851" s="176"/>
      <c r="AH851" s="176"/>
      <c r="AI851" s="176"/>
      <c r="AJ851" s="176"/>
      <c r="AK851" s="176"/>
      <c r="AL851" s="176"/>
      <c r="AM851" s="176"/>
      <c r="AN851" s="225"/>
      <c r="AO851" s="273"/>
      <c r="AP851" s="273"/>
      <c r="AQ851" s="273"/>
      <c r="AR851" s="176"/>
    </row>
    <row r="852">
      <c r="A852" s="176"/>
      <c r="B852" s="172" t="str">
        <f t="shared" si="6"/>
        <v/>
      </c>
      <c r="C852" s="176"/>
      <c r="D852" s="176"/>
      <c r="E852" s="176"/>
      <c r="F852" s="273"/>
      <c r="G852" s="176"/>
      <c r="H852" s="276"/>
      <c r="I852" s="276"/>
      <c r="J852" s="176"/>
      <c r="K852" s="176"/>
      <c r="L852" s="176"/>
      <c r="M852" s="176"/>
      <c r="N852" s="176"/>
      <c r="O852" s="176"/>
      <c r="P852" s="273"/>
      <c r="Q852" s="176"/>
      <c r="R852" s="176"/>
      <c r="S852" s="273"/>
      <c r="T852" s="273"/>
      <c r="U852" s="258"/>
      <c r="V852" s="258"/>
      <c r="W852" s="258"/>
      <c r="X852" s="258"/>
      <c r="Y852" s="258"/>
      <c r="Z852" s="258"/>
      <c r="AA852" s="258"/>
      <c r="AB852" s="176"/>
      <c r="AC852" s="273"/>
      <c r="AD852" s="176"/>
      <c r="AE852" s="258"/>
      <c r="AF852" s="176"/>
      <c r="AG852" s="176"/>
      <c r="AH852" s="176"/>
      <c r="AI852" s="176"/>
      <c r="AJ852" s="176"/>
      <c r="AK852" s="176"/>
      <c r="AL852" s="176"/>
      <c r="AM852" s="176"/>
      <c r="AN852" s="225"/>
      <c r="AO852" s="273"/>
      <c r="AP852" s="273"/>
      <c r="AQ852" s="273"/>
      <c r="AR852" s="176"/>
    </row>
    <row r="853">
      <c r="A853" s="176"/>
      <c r="B853" s="172" t="str">
        <f t="shared" si="6"/>
        <v/>
      </c>
      <c r="C853" s="176"/>
      <c r="D853" s="176"/>
      <c r="E853" s="176"/>
      <c r="F853" s="273"/>
      <c r="G853" s="176"/>
      <c r="H853" s="276"/>
      <c r="I853" s="276"/>
      <c r="J853" s="176"/>
      <c r="K853" s="176"/>
      <c r="L853" s="176"/>
      <c r="M853" s="176"/>
      <c r="N853" s="176"/>
      <c r="O853" s="176"/>
      <c r="P853" s="273"/>
      <c r="Q853" s="176"/>
      <c r="R853" s="176"/>
      <c r="S853" s="273"/>
      <c r="T853" s="273"/>
      <c r="U853" s="258"/>
      <c r="V853" s="258"/>
      <c r="W853" s="258"/>
      <c r="X853" s="258"/>
      <c r="Y853" s="258"/>
      <c r="Z853" s="258"/>
      <c r="AA853" s="258"/>
      <c r="AB853" s="176"/>
      <c r="AC853" s="273"/>
      <c r="AD853" s="176"/>
      <c r="AE853" s="258"/>
      <c r="AF853" s="176"/>
      <c r="AG853" s="176"/>
      <c r="AH853" s="176"/>
      <c r="AI853" s="176"/>
      <c r="AJ853" s="176"/>
      <c r="AK853" s="176"/>
      <c r="AL853" s="176"/>
      <c r="AM853" s="176"/>
      <c r="AN853" s="225"/>
      <c r="AO853" s="273"/>
      <c r="AP853" s="273"/>
      <c r="AQ853" s="273"/>
      <c r="AR853" s="176"/>
    </row>
    <row r="854">
      <c r="A854" s="176"/>
      <c r="B854" s="172" t="str">
        <f t="shared" si="6"/>
        <v/>
      </c>
      <c r="C854" s="176"/>
      <c r="D854" s="176"/>
      <c r="E854" s="176"/>
      <c r="F854" s="273"/>
      <c r="G854" s="176"/>
      <c r="H854" s="276"/>
      <c r="I854" s="276"/>
      <c r="J854" s="176"/>
      <c r="K854" s="176"/>
      <c r="L854" s="176"/>
      <c r="M854" s="176"/>
      <c r="N854" s="176"/>
      <c r="O854" s="176"/>
      <c r="P854" s="273"/>
      <c r="Q854" s="176"/>
      <c r="R854" s="176"/>
      <c r="S854" s="273"/>
      <c r="T854" s="273"/>
      <c r="U854" s="258"/>
      <c r="V854" s="258"/>
      <c r="W854" s="258"/>
      <c r="X854" s="258"/>
      <c r="Y854" s="258"/>
      <c r="Z854" s="258"/>
      <c r="AA854" s="258"/>
      <c r="AB854" s="176"/>
      <c r="AC854" s="273"/>
      <c r="AD854" s="176"/>
      <c r="AE854" s="258"/>
      <c r="AF854" s="176"/>
      <c r="AG854" s="176"/>
      <c r="AH854" s="176"/>
      <c r="AI854" s="176"/>
      <c r="AJ854" s="176"/>
      <c r="AK854" s="176"/>
      <c r="AL854" s="176"/>
      <c r="AM854" s="176"/>
      <c r="AN854" s="225"/>
      <c r="AO854" s="273"/>
      <c r="AP854" s="273"/>
      <c r="AQ854" s="273"/>
      <c r="AR854" s="176"/>
    </row>
    <row r="855">
      <c r="A855" s="176"/>
      <c r="B855" s="172" t="str">
        <f t="shared" si="6"/>
        <v/>
      </c>
      <c r="C855" s="176"/>
      <c r="D855" s="176"/>
      <c r="E855" s="176"/>
      <c r="F855" s="273"/>
      <c r="G855" s="176"/>
      <c r="H855" s="276"/>
      <c r="I855" s="276"/>
      <c r="J855" s="176"/>
      <c r="K855" s="176"/>
      <c r="L855" s="176"/>
      <c r="M855" s="176"/>
      <c r="N855" s="176"/>
      <c r="O855" s="176"/>
      <c r="P855" s="273"/>
      <c r="Q855" s="176"/>
      <c r="R855" s="176"/>
      <c r="S855" s="273"/>
      <c r="T855" s="273"/>
      <c r="U855" s="258"/>
      <c r="V855" s="258"/>
      <c r="W855" s="258"/>
      <c r="X855" s="258"/>
      <c r="Y855" s="258"/>
      <c r="Z855" s="258"/>
      <c r="AA855" s="258"/>
      <c r="AB855" s="176"/>
      <c r="AC855" s="273"/>
      <c r="AD855" s="176"/>
      <c r="AE855" s="258"/>
      <c r="AF855" s="176"/>
      <c r="AG855" s="176"/>
      <c r="AH855" s="176"/>
      <c r="AI855" s="176"/>
      <c r="AJ855" s="176"/>
      <c r="AK855" s="176"/>
      <c r="AL855" s="176"/>
      <c r="AM855" s="176"/>
      <c r="AN855" s="225"/>
      <c r="AO855" s="273"/>
      <c r="AP855" s="273"/>
      <c r="AQ855" s="273"/>
      <c r="AR855" s="176"/>
    </row>
    <row r="856">
      <c r="A856" s="176"/>
      <c r="B856" s="172" t="str">
        <f t="shared" si="6"/>
        <v/>
      </c>
      <c r="C856" s="176"/>
      <c r="D856" s="176"/>
      <c r="E856" s="176"/>
      <c r="F856" s="273"/>
      <c r="G856" s="176"/>
      <c r="H856" s="276"/>
      <c r="I856" s="276"/>
      <c r="J856" s="176"/>
      <c r="K856" s="176"/>
      <c r="L856" s="176"/>
      <c r="M856" s="176"/>
      <c r="N856" s="176"/>
      <c r="O856" s="176"/>
      <c r="P856" s="273"/>
      <c r="Q856" s="176"/>
      <c r="R856" s="176"/>
      <c r="S856" s="273"/>
      <c r="T856" s="273"/>
      <c r="U856" s="258"/>
      <c r="V856" s="258"/>
      <c r="W856" s="258"/>
      <c r="X856" s="258"/>
      <c r="Y856" s="258"/>
      <c r="Z856" s="258"/>
      <c r="AA856" s="258"/>
      <c r="AB856" s="176"/>
      <c r="AC856" s="273"/>
      <c r="AD856" s="176"/>
      <c r="AE856" s="258"/>
      <c r="AF856" s="176"/>
      <c r="AG856" s="176"/>
      <c r="AH856" s="176"/>
      <c r="AI856" s="176"/>
      <c r="AJ856" s="176"/>
      <c r="AK856" s="176"/>
      <c r="AL856" s="176"/>
      <c r="AM856" s="176"/>
      <c r="AN856" s="225"/>
      <c r="AO856" s="273"/>
      <c r="AP856" s="273"/>
      <c r="AQ856" s="273"/>
      <c r="AR856" s="176"/>
    </row>
    <row r="857">
      <c r="A857" s="176"/>
      <c r="B857" s="172" t="str">
        <f t="shared" si="6"/>
        <v/>
      </c>
      <c r="C857" s="176"/>
      <c r="D857" s="176"/>
      <c r="E857" s="176"/>
      <c r="F857" s="273"/>
      <c r="G857" s="176"/>
      <c r="H857" s="276"/>
      <c r="I857" s="276"/>
      <c r="J857" s="176"/>
      <c r="K857" s="176"/>
      <c r="L857" s="176"/>
      <c r="M857" s="176"/>
      <c r="N857" s="176"/>
      <c r="O857" s="176"/>
      <c r="P857" s="273"/>
      <c r="Q857" s="176"/>
      <c r="R857" s="176"/>
      <c r="S857" s="273"/>
      <c r="T857" s="273"/>
      <c r="U857" s="258"/>
      <c r="V857" s="258"/>
      <c r="W857" s="258"/>
      <c r="X857" s="258"/>
      <c r="Y857" s="258"/>
      <c r="Z857" s="258"/>
      <c r="AA857" s="258"/>
      <c r="AB857" s="176"/>
      <c r="AC857" s="273"/>
      <c r="AD857" s="176"/>
      <c r="AE857" s="258"/>
      <c r="AF857" s="176"/>
      <c r="AG857" s="176"/>
      <c r="AH857" s="176"/>
      <c r="AI857" s="176"/>
      <c r="AJ857" s="176"/>
      <c r="AK857" s="176"/>
      <c r="AL857" s="176"/>
      <c r="AM857" s="176"/>
      <c r="AN857" s="225"/>
      <c r="AO857" s="273"/>
      <c r="AP857" s="273"/>
      <c r="AQ857" s="273"/>
      <c r="AR857" s="176"/>
    </row>
    <row r="858">
      <c r="A858" s="176"/>
      <c r="B858" s="172" t="str">
        <f t="shared" si="6"/>
        <v/>
      </c>
      <c r="C858" s="176"/>
      <c r="D858" s="176"/>
      <c r="E858" s="176"/>
      <c r="F858" s="273"/>
      <c r="G858" s="176"/>
      <c r="H858" s="276"/>
      <c r="I858" s="276"/>
      <c r="J858" s="176"/>
      <c r="K858" s="176"/>
      <c r="L858" s="176"/>
      <c r="M858" s="176"/>
      <c r="N858" s="176"/>
      <c r="O858" s="176"/>
      <c r="P858" s="273"/>
      <c r="Q858" s="176"/>
      <c r="R858" s="176"/>
      <c r="S858" s="273"/>
      <c r="T858" s="273"/>
      <c r="U858" s="258"/>
      <c r="V858" s="258"/>
      <c r="W858" s="258"/>
      <c r="X858" s="258"/>
      <c r="Y858" s="258"/>
      <c r="Z858" s="258"/>
      <c r="AA858" s="258"/>
      <c r="AB858" s="176"/>
      <c r="AC858" s="273"/>
      <c r="AD858" s="176"/>
      <c r="AE858" s="258"/>
      <c r="AF858" s="176"/>
      <c r="AG858" s="176"/>
      <c r="AH858" s="176"/>
      <c r="AI858" s="176"/>
      <c r="AJ858" s="176"/>
      <c r="AK858" s="176"/>
      <c r="AL858" s="176"/>
      <c r="AM858" s="176"/>
      <c r="AN858" s="225"/>
      <c r="AO858" s="273"/>
      <c r="AP858" s="273"/>
      <c r="AQ858" s="273"/>
      <c r="AR858" s="176"/>
    </row>
    <row r="859">
      <c r="A859" s="176"/>
      <c r="B859" s="172" t="str">
        <f t="shared" si="6"/>
        <v/>
      </c>
      <c r="C859" s="176"/>
      <c r="D859" s="176"/>
      <c r="E859" s="176"/>
      <c r="F859" s="273"/>
      <c r="G859" s="176"/>
      <c r="H859" s="276"/>
      <c r="I859" s="276"/>
      <c r="J859" s="176"/>
      <c r="K859" s="176"/>
      <c r="L859" s="176"/>
      <c r="M859" s="176"/>
      <c r="N859" s="176"/>
      <c r="O859" s="176"/>
      <c r="P859" s="273"/>
      <c r="Q859" s="176"/>
      <c r="R859" s="176"/>
      <c r="S859" s="273"/>
      <c r="T859" s="273"/>
      <c r="U859" s="258"/>
      <c r="V859" s="258"/>
      <c r="W859" s="258"/>
      <c r="X859" s="258"/>
      <c r="Y859" s="258"/>
      <c r="Z859" s="258"/>
      <c r="AA859" s="258"/>
      <c r="AB859" s="176"/>
      <c r="AC859" s="273"/>
      <c r="AD859" s="176"/>
      <c r="AE859" s="258"/>
      <c r="AF859" s="176"/>
      <c r="AG859" s="176"/>
      <c r="AH859" s="176"/>
      <c r="AI859" s="176"/>
      <c r="AJ859" s="176"/>
      <c r="AK859" s="176"/>
      <c r="AL859" s="176"/>
      <c r="AM859" s="176"/>
      <c r="AN859" s="225"/>
      <c r="AO859" s="273"/>
      <c r="AP859" s="273"/>
      <c r="AQ859" s="273"/>
      <c r="AR859" s="176"/>
    </row>
    <row r="860">
      <c r="A860" s="176"/>
      <c r="B860" s="172" t="str">
        <f t="shared" si="6"/>
        <v/>
      </c>
      <c r="C860" s="176"/>
      <c r="D860" s="176"/>
      <c r="E860" s="176"/>
      <c r="F860" s="273"/>
      <c r="G860" s="176"/>
      <c r="H860" s="276"/>
      <c r="I860" s="276"/>
      <c r="J860" s="176"/>
      <c r="K860" s="176"/>
      <c r="L860" s="176"/>
      <c r="M860" s="176"/>
      <c r="N860" s="176"/>
      <c r="O860" s="176"/>
      <c r="P860" s="273"/>
      <c r="Q860" s="176"/>
      <c r="R860" s="176"/>
      <c r="S860" s="273"/>
      <c r="T860" s="273"/>
      <c r="U860" s="258"/>
      <c r="V860" s="258"/>
      <c r="W860" s="258"/>
      <c r="X860" s="258"/>
      <c r="Y860" s="258"/>
      <c r="Z860" s="258"/>
      <c r="AA860" s="258"/>
      <c r="AB860" s="176"/>
      <c r="AC860" s="273"/>
      <c r="AD860" s="176"/>
      <c r="AE860" s="258"/>
      <c r="AF860" s="176"/>
      <c r="AG860" s="176"/>
      <c r="AH860" s="176"/>
      <c r="AI860" s="176"/>
      <c r="AJ860" s="176"/>
      <c r="AK860" s="176"/>
      <c r="AL860" s="176"/>
      <c r="AM860" s="176"/>
      <c r="AN860" s="225"/>
      <c r="AO860" s="273"/>
      <c r="AP860" s="273"/>
      <c r="AQ860" s="273"/>
      <c r="AR860" s="176"/>
    </row>
    <row r="861">
      <c r="A861" s="176"/>
      <c r="B861" s="172" t="str">
        <f t="shared" si="6"/>
        <v/>
      </c>
      <c r="C861" s="176"/>
      <c r="D861" s="176"/>
      <c r="E861" s="176"/>
      <c r="F861" s="273"/>
      <c r="G861" s="176"/>
      <c r="H861" s="276"/>
      <c r="I861" s="276"/>
      <c r="J861" s="176"/>
      <c r="K861" s="176"/>
      <c r="L861" s="176"/>
      <c r="M861" s="176"/>
      <c r="N861" s="176"/>
      <c r="O861" s="176"/>
      <c r="P861" s="273"/>
      <c r="Q861" s="176"/>
      <c r="R861" s="176"/>
      <c r="S861" s="273"/>
      <c r="T861" s="273"/>
      <c r="U861" s="258"/>
      <c r="V861" s="258"/>
      <c r="W861" s="258"/>
      <c r="X861" s="258"/>
      <c r="Y861" s="258"/>
      <c r="Z861" s="258"/>
      <c r="AA861" s="258"/>
      <c r="AB861" s="176"/>
      <c r="AC861" s="273"/>
      <c r="AD861" s="176"/>
      <c r="AE861" s="258"/>
      <c r="AF861" s="176"/>
      <c r="AG861" s="176"/>
      <c r="AH861" s="176"/>
      <c r="AI861" s="176"/>
      <c r="AJ861" s="176"/>
      <c r="AK861" s="176"/>
      <c r="AL861" s="176"/>
      <c r="AM861" s="176"/>
      <c r="AN861" s="225"/>
      <c r="AO861" s="273"/>
      <c r="AP861" s="273"/>
      <c r="AQ861" s="273"/>
      <c r="AR861" s="176"/>
    </row>
    <row r="862">
      <c r="A862" s="176"/>
      <c r="B862" s="172" t="str">
        <f t="shared" si="6"/>
        <v/>
      </c>
      <c r="C862" s="176"/>
      <c r="D862" s="176"/>
      <c r="E862" s="176"/>
      <c r="F862" s="273"/>
      <c r="G862" s="176"/>
      <c r="H862" s="276"/>
      <c r="I862" s="276"/>
      <c r="J862" s="176"/>
      <c r="K862" s="176"/>
      <c r="L862" s="176"/>
      <c r="M862" s="176"/>
      <c r="N862" s="176"/>
      <c r="O862" s="176"/>
      <c r="P862" s="273"/>
      <c r="Q862" s="176"/>
      <c r="R862" s="176"/>
      <c r="S862" s="273"/>
      <c r="T862" s="273"/>
      <c r="U862" s="258"/>
      <c r="V862" s="258"/>
      <c r="W862" s="258"/>
      <c r="X862" s="258"/>
      <c r="Y862" s="258"/>
      <c r="Z862" s="258"/>
      <c r="AA862" s="258"/>
      <c r="AB862" s="176"/>
      <c r="AC862" s="273"/>
      <c r="AD862" s="176"/>
      <c r="AE862" s="258"/>
      <c r="AF862" s="176"/>
      <c r="AG862" s="176"/>
      <c r="AH862" s="176"/>
      <c r="AI862" s="176"/>
      <c r="AJ862" s="176"/>
      <c r="AK862" s="176"/>
      <c r="AL862" s="176"/>
      <c r="AM862" s="176"/>
      <c r="AN862" s="225"/>
      <c r="AO862" s="273"/>
      <c r="AP862" s="273"/>
      <c r="AQ862" s="273"/>
      <c r="AR862" s="176"/>
    </row>
    <row r="863">
      <c r="A863" s="176"/>
      <c r="B863" s="172" t="str">
        <f t="shared" si="6"/>
        <v/>
      </c>
      <c r="C863" s="176"/>
      <c r="D863" s="176"/>
      <c r="E863" s="176"/>
      <c r="F863" s="273"/>
      <c r="G863" s="176"/>
      <c r="H863" s="276"/>
      <c r="I863" s="276"/>
      <c r="J863" s="176"/>
      <c r="K863" s="176"/>
      <c r="L863" s="176"/>
      <c r="M863" s="176"/>
      <c r="N863" s="176"/>
      <c r="O863" s="176"/>
      <c r="P863" s="273"/>
      <c r="Q863" s="176"/>
      <c r="R863" s="176"/>
      <c r="S863" s="273"/>
      <c r="T863" s="273"/>
      <c r="U863" s="258"/>
      <c r="V863" s="258"/>
      <c r="W863" s="258"/>
      <c r="X863" s="258"/>
      <c r="Y863" s="258"/>
      <c r="Z863" s="258"/>
      <c r="AA863" s="258"/>
      <c r="AB863" s="176"/>
      <c r="AC863" s="273"/>
      <c r="AD863" s="176"/>
      <c r="AE863" s="258"/>
      <c r="AF863" s="176"/>
      <c r="AG863" s="176"/>
      <c r="AH863" s="176"/>
      <c r="AI863" s="176"/>
      <c r="AJ863" s="176"/>
      <c r="AK863" s="176"/>
      <c r="AL863" s="176"/>
      <c r="AM863" s="176"/>
      <c r="AN863" s="225"/>
      <c r="AO863" s="273"/>
      <c r="AP863" s="273"/>
      <c r="AQ863" s="273"/>
      <c r="AR863" s="176"/>
    </row>
    <row r="864">
      <c r="A864" s="176"/>
      <c r="B864" s="172" t="str">
        <f t="shared" si="6"/>
        <v/>
      </c>
      <c r="C864" s="176"/>
      <c r="D864" s="176"/>
      <c r="E864" s="176"/>
      <c r="F864" s="273"/>
      <c r="G864" s="176"/>
      <c r="H864" s="276"/>
      <c r="I864" s="276"/>
      <c r="J864" s="176"/>
      <c r="K864" s="176"/>
      <c r="L864" s="176"/>
      <c r="M864" s="176"/>
      <c r="N864" s="176"/>
      <c r="O864" s="176"/>
      <c r="P864" s="273"/>
      <c r="Q864" s="176"/>
      <c r="R864" s="176"/>
      <c r="S864" s="273"/>
      <c r="T864" s="273"/>
      <c r="U864" s="258"/>
      <c r="V864" s="258"/>
      <c r="W864" s="258"/>
      <c r="X864" s="258"/>
      <c r="Y864" s="258"/>
      <c r="Z864" s="258"/>
      <c r="AA864" s="258"/>
      <c r="AB864" s="176"/>
      <c r="AC864" s="273"/>
      <c r="AD864" s="176"/>
      <c r="AE864" s="258"/>
      <c r="AF864" s="176"/>
      <c r="AG864" s="176"/>
      <c r="AH864" s="176"/>
      <c r="AI864" s="176"/>
      <c r="AJ864" s="176"/>
      <c r="AK864" s="176"/>
      <c r="AL864" s="176"/>
      <c r="AM864" s="176"/>
      <c r="AN864" s="225"/>
      <c r="AO864" s="273"/>
      <c r="AP864" s="273"/>
      <c r="AQ864" s="273"/>
      <c r="AR864" s="176"/>
    </row>
    <row r="865">
      <c r="A865" s="176"/>
      <c r="B865" s="172" t="str">
        <f t="shared" si="6"/>
        <v/>
      </c>
      <c r="C865" s="176"/>
      <c r="D865" s="176"/>
      <c r="E865" s="176"/>
      <c r="F865" s="273"/>
      <c r="G865" s="176"/>
      <c r="H865" s="276"/>
      <c r="I865" s="276"/>
      <c r="J865" s="176"/>
      <c r="K865" s="176"/>
      <c r="L865" s="176"/>
      <c r="M865" s="176"/>
      <c r="N865" s="176"/>
      <c r="O865" s="176"/>
      <c r="P865" s="273"/>
      <c r="Q865" s="176"/>
      <c r="R865" s="176"/>
      <c r="S865" s="273"/>
      <c r="T865" s="273"/>
      <c r="U865" s="258"/>
      <c r="V865" s="258"/>
      <c r="W865" s="258"/>
      <c r="X865" s="258"/>
      <c r="Y865" s="258"/>
      <c r="Z865" s="258"/>
      <c r="AA865" s="258"/>
      <c r="AB865" s="176"/>
      <c r="AC865" s="273"/>
      <c r="AD865" s="176"/>
      <c r="AE865" s="258"/>
      <c r="AF865" s="176"/>
      <c r="AG865" s="176"/>
      <c r="AH865" s="176"/>
      <c r="AI865" s="176"/>
      <c r="AJ865" s="176"/>
      <c r="AK865" s="176"/>
      <c r="AL865" s="176"/>
      <c r="AM865" s="176"/>
      <c r="AN865" s="225"/>
      <c r="AO865" s="273"/>
      <c r="AP865" s="273"/>
      <c r="AQ865" s="273"/>
      <c r="AR865" s="176"/>
    </row>
    <row r="866">
      <c r="A866" s="176"/>
      <c r="B866" s="172" t="str">
        <f t="shared" si="6"/>
        <v/>
      </c>
      <c r="C866" s="176"/>
      <c r="D866" s="176"/>
      <c r="E866" s="176"/>
      <c r="F866" s="273"/>
      <c r="G866" s="176"/>
      <c r="H866" s="276"/>
      <c r="I866" s="276"/>
      <c r="J866" s="176"/>
      <c r="K866" s="176"/>
      <c r="L866" s="176"/>
      <c r="M866" s="176"/>
      <c r="N866" s="176"/>
      <c r="O866" s="176"/>
      <c r="P866" s="273"/>
      <c r="Q866" s="176"/>
      <c r="R866" s="176"/>
      <c r="S866" s="273"/>
      <c r="T866" s="273"/>
      <c r="U866" s="258"/>
      <c r="V866" s="258"/>
      <c r="W866" s="258"/>
      <c r="X866" s="258"/>
      <c r="Y866" s="258"/>
      <c r="Z866" s="258"/>
      <c r="AA866" s="258"/>
      <c r="AB866" s="176"/>
      <c r="AC866" s="273"/>
      <c r="AD866" s="176"/>
      <c r="AE866" s="258"/>
      <c r="AF866" s="176"/>
      <c r="AG866" s="176"/>
      <c r="AH866" s="176"/>
      <c r="AI866" s="176"/>
      <c r="AJ866" s="176"/>
      <c r="AK866" s="176"/>
      <c r="AL866" s="176"/>
      <c r="AM866" s="176"/>
      <c r="AN866" s="225"/>
      <c r="AO866" s="273"/>
      <c r="AP866" s="273"/>
      <c r="AQ866" s="273"/>
      <c r="AR866" s="176"/>
    </row>
    <row r="867">
      <c r="A867" s="176"/>
      <c r="B867" s="172" t="str">
        <f t="shared" si="6"/>
        <v/>
      </c>
      <c r="C867" s="176"/>
      <c r="D867" s="176"/>
      <c r="E867" s="176"/>
      <c r="F867" s="273"/>
      <c r="G867" s="176"/>
      <c r="H867" s="276"/>
      <c r="I867" s="276"/>
      <c r="J867" s="176"/>
      <c r="K867" s="176"/>
      <c r="L867" s="176"/>
      <c r="M867" s="176"/>
      <c r="N867" s="176"/>
      <c r="O867" s="176"/>
      <c r="P867" s="273"/>
      <c r="Q867" s="176"/>
      <c r="R867" s="176"/>
      <c r="S867" s="273"/>
      <c r="T867" s="273"/>
      <c r="U867" s="258"/>
      <c r="V867" s="258"/>
      <c r="W867" s="258"/>
      <c r="X867" s="258"/>
      <c r="Y867" s="258"/>
      <c r="Z867" s="258"/>
      <c r="AA867" s="258"/>
      <c r="AB867" s="176"/>
      <c r="AC867" s="273"/>
      <c r="AD867" s="176"/>
      <c r="AE867" s="258"/>
      <c r="AF867" s="176"/>
      <c r="AG867" s="176"/>
      <c r="AH867" s="176"/>
      <c r="AI867" s="176"/>
      <c r="AJ867" s="176"/>
      <c r="AK867" s="176"/>
      <c r="AL867" s="176"/>
      <c r="AM867" s="176"/>
      <c r="AN867" s="225"/>
      <c r="AO867" s="273"/>
      <c r="AP867" s="273"/>
      <c r="AQ867" s="273"/>
      <c r="AR867" s="176"/>
    </row>
    <row r="868">
      <c r="A868" s="176"/>
      <c r="B868" s="172" t="str">
        <f t="shared" si="6"/>
        <v/>
      </c>
      <c r="C868" s="176"/>
      <c r="D868" s="176"/>
      <c r="E868" s="176"/>
      <c r="F868" s="273"/>
      <c r="G868" s="176"/>
      <c r="H868" s="276"/>
      <c r="I868" s="276"/>
      <c r="J868" s="176"/>
      <c r="K868" s="176"/>
      <c r="L868" s="176"/>
      <c r="M868" s="176"/>
      <c r="N868" s="176"/>
      <c r="O868" s="176"/>
      <c r="P868" s="273"/>
      <c r="Q868" s="176"/>
      <c r="R868" s="176"/>
      <c r="S868" s="273"/>
      <c r="T868" s="273"/>
      <c r="U868" s="258"/>
      <c r="V868" s="258"/>
      <c r="W868" s="258"/>
      <c r="X868" s="258"/>
      <c r="Y868" s="258"/>
      <c r="Z868" s="258"/>
      <c r="AA868" s="258"/>
      <c r="AB868" s="176"/>
      <c r="AC868" s="273"/>
      <c r="AD868" s="176"/>
      <c r="AE868" s="258"/>
      <c r="AF868" s="176"/>
      <c r="AG868" s="176"/>
      <c r="AH868" s="176"/>
      <c r="AI868" s="176"/>
      <c r="AJ868" s="176"/>
      <c r="AK868" s="176"/>
      <c r="AL868" s="176"/>
      <c r="AM868" s="176"/>
      <c r="AN868" s="225"/>
      <c r="AO868" s="273"/>
      <c r="AP868" s="273"/>
      <c r="AQ868" s="273"/>
      <c r="AR868" s="176"/>
    </row>
    <row r="869">
      <c r="A869" s="176"/>
      <c r="B869" s="172" t="str">
        <f t="shared" si="6"/>
        <v/>
      </c>
      <c r="C869" s="176"/>
      <c r="D869" s="176"/>
      <c r="E869" s="176"/>
      <c r="F869" s="273"/>
      <c r="G869" s="176"/>
      <c r="H869" s="276"/>
      <c r="I869" s="276"/>
      <c r="J869" s="176"/>
      <c r="K869" s="176"/>
      <c r="L869" s="176"/>
      <c r="M869" s="176"/>
      <c r="N869" s="176"/>
      <c r="O869" s="176"/>
      <c r="P869" s="273"/>
      <c r="Q869" s="176"/>
      <c r="R869" s="176"/>
      <c r="S869" s="273"/>
      <c r="T869" s="273"/>
      <c r="U869" s="258"/>
      <c r="V869" s="258"/>
      <c r="W869" s="258"/>
      <c r="X869" s="258"/>
      <c r="Y869" s="258"/>
      <c r="Z869" s="258"/>
      <c r="AA869" s="258"/>
      <c r="AB869" s="176"/>
      <c r="AC869" s="273"/>
      <c r="AD869" s="176"/>
      <c r="AE869" s="258"/>
      <c r="AF869" s="176"/>
      <c r="AG869" s="176"/>
      <c r="AH869" s="176"/>
      <c r="AI869" s="176"/>
      <c r="AJ869" s="176"/>
      <c r="AK869" s="176"/>
      <c r="AL869" s="176"/>
      <c r="AM869" s="176"/>
      <c r="AN869" s="225"/>
      <c r="AO869" s="273"/>
      <c r="AP869" s="273"/>
      <c r="AQ869" s="273"/>
      <c r="AR869" s="176"/>
    </row>
    <row r="870">
      <c r="A870" s="176"/>
      <c r="B870" s="172" t="str">
        <f t="shared" si="6"/>
        <v/>
      </c>
      <c r="C870" s="176"/>
      <c r="D870" s="176"/>
      <c r="E870" s="176"/>
      <c r="F870" s="273"/>
      <c r="G870" s="176"/>
      <c r="H870" s="276"/>
      <c r="I870" s="276"/>
      <c r="J870" s="176"/>
      <c r="K870" s="176"/>
      <c r="L870" s="176"/>
      <c r="M870" s="176"/>
      <c r="N870" s="176"/>
      <c r="O870" s="176"/>
      <c r="P870" s="273"/>
      <c r="Q870" s="176"/>
      <c r="R870" s="176"/>
      <c r="S870" s="273"/>
      <c r="T870" s="273"/>
      <c r="U870" s="258"/>
      <c r="V870" s="258"/>
      <c r="W870" s="258"/>
      <c r="X870" s="258"/>
      <c r="Y870" s="258"/>
      <c r="Z870" s="258"/>
      <c r="AA870" s="258"/>
      <c r="AB870" s="176"/>
      <c r="AC870" s="273"/>
      <c r="AD870" s="176"/>
      <c r="AE870" s="258"/>
      <c r="AF870" s="176"/>
      <c r="AG870" s="176"/>
      <c r="AH870" s="176"/>
      <c r="AI870" s="176"/>
      <c r="AJ870" s="176"/>
      <c r="AK870" s="176"/>
      <c r="AL870" s="176"/>
      <c r="AM870" s="176"/>
      <c r="AN870" s="225"/>
      <c r="AO870" s="273"/>
      <c r="AP870" s="273"/>
      <c r="AQ870" s="273"/>
      <c r="AR870" s="176"/>
    </row>
    <row r="871">
      <c r="A871" s="176"/>
      <c r="B871" s="172" t="str">
        <f t="shared" si="6"/>
        <v/>
      </c>
      <c r="C871" s="176"/>
      <c r="D871" s="176"/>
      <c r="E871" s="176"/>
      <c r="F871" s="273"/>
      <c r="G871" s="176"/>
      <c r="H871" s="276"/>
      <c r="I871" s="276"/>
      <c r="J871" s="176"/>
      <c r="K871" s="176"/>
      <c r="L871" s="176"/>
      <c r="M871" s="176"/>
      <c r="N871" s="176"/>
      <c r="O871" s="176"/>
      <c r="P871" s="273"/>
      <c r="Q871" s="176"/>
      <c r="R871" s="176"/>
      <c r="S871" s="273"/>
      <c r="T871" s="273"/>
      <c r="U871" s="258"/>
      <c r="V871" s="258"/>
      <c r="W871" s="258"/>
      <c r="X871" s="258"/>
      <c r="Y871" s="258"/>
      <c r="Z871" s="258"/>
      <c r="AA871" s="258"/>
      <c r="AB871" s="176"/>
      <c r="AC871" s="273"/>
      <c r="AD871" s="176"/>
      <c r="AE871" s="258"/>
      <c r="AF871" s="176"/>
      <c r="AG871" s="176"/>
      <c r="AH871" s="176"/>
      <c r="AI871" s="176"/>
      <c r="AJ871" s="176"/>
      <c r="AK871" s="176"/>
      <c r="AL871" s="176"/>
      <c r="AM871" s="176"/>
      <c r="AN871" s="225"/>
      <c r="AO871" s="273"/>
      <c r="AP871" s="273"/>
      <c r="AQ871" s="273"/>
      <c r="AR871" s="176"/>
    </row>
    <row r="872">
      <c r="A872" s="176"/>
      <c r="B872" s="172" t="str">
        <f t="shared" si="6"/>
        <v/>
      </c>
      <c r="C872" s="176"/>
      <c r="D872" s="176"/>
      <c r="E872" s="176"/>
      <c r="F872" s="273"/>
      <c r="G872" s="176"/>
      <c r="H872" s="276"/>
      <c r="I872" s="276"/>
      <c r="J872" s="176"/>
      <c r="K872" s="176"/>
      <c r="L872" s="176"/>
      <c r="M872" s="176"/>
      <c r="N872" s="176"/>
      <c r="O872" s="176"/>
      <c r="P872" s="273"/>
      <c r="Q872" s="176"/>
      <c r="R872" s="176"/>
      <c r="S872" s="273"/>
      <c r="T872" s="273"/>
      <c r="U872" s="258"/>
      <c r="V872" s="258"/>
      <c r="W872" s="258"/>
      <c r="X872" s="258"/>
      <c r="Y872" s="258"/>
      <c r="Z872" s="258"/>
      <c r="AA872" s="258"/>
      <c r="AB872" s="176"/>
      <c r="AC872" s="273"/>
      <c r="AD872" s="176"/>
      <c r="AE872" s="258"/>
      <c r="AF872" s="176"/>
      <c r="AG872" s="176"/>
      <c r="AH872" s="176"/>
      <c r="AI872" s="176"/>
      <c r="AJ872" s="176"/>
      <c r="AK872" s="176"/>
      <c r="AL872" s="176"/>
      <c r="AM872" s="176"/>
      <c r="AN872" s="225"/>
      <c r="AO872" s="273"/>
      <c r="AP872" s="273"/>
      <c r="AQ872" s="273"/>
      <c r="AR872" s="176"/>
    </row>
    <row r="873">
      <c r="A873" s="176"/>
      <c r="B873" s="172" t="str">
        <f t="shared" si="6"/>
        <v/>
      </c>
      <c r="C873" s="176"/>
      <c r="D873" s="176"/>
      <c r="E873" s="176"/>
      <c r="F873" s="273"/>
      <c r="G873" s="176"/>
      <c r="H873" s="276"/>
      <c r="I873" s="276"/>
      <c r="J873" s="176"/>
      <c r="K873" s="176"/>
      <c r="L873" s="176"/>
      <c r="M873" s="176"/>
      <c r="N873" s="176"/>
      <c r="O873" s="176"/>
      <c r="P873" s="273"/>
      <c r="Q873" s="176"/>
      <c r="R873" s="176"/>
      <c r="S873" s="273"/>
      <c r="T873" s="273"/>
      <c r="U873" s="258"/>
      <c r="V873" s="258"/>
      <c r="W873" s="258"/>
      <c r="X873" s="258"/>
      <c r="Y873" s="258"/>
      <c r="Z873" s="258"/>
      <c r="AA873" s="258"/>
      <c r="AB873" s="176"/>
      <c r="AC873" s="273"/>
      <c r="AD873" s="176"/>
      <c r="AE873" s="258"/>
      <c r="AF873" s="176"/>
      <c r="AG873" s="176"/>
      <c r="AH873" s="176"/>
      <c r="AI873" s="176"/>
      <c r="AJ873" s="176"/>
      <c r="AK873" s="176"/>
      <c r="AL873" s="176"/>
      <c r="AM873" s="176"/>
      <c r="AN873" s="225"/>
      <c r="AO873" s="273"/>
      <c r="AP873" s="273"/>
      <c r="AQ873" s="273"/>
      <c r="AR873" s="176"/>
    </row>
    <row r="874">
      <c r="A874" s="176"/>
      <c r="B874" s="172" t="str">
        <f t="shared" si="6"/>
        <v/>
      </c>
      <c r="C874" s="176"/>
      <c r="D874" s="176"/>
      <c r="E874" s="176"/>
      <c r="F874" s="273"/>
      <c r="G874" s="176"/>
      <c r="H874" s="276"/>
      <c r="I874" s="276"/>
      <c r="J874" s="176"/>
      <c r="K874" s="176"/>
      <c r="L874" s="176"/>
      <c r="M874" s="176"/>
      <c r="N874" s="176"/>
      <c r="O874" s="176"/>
      <c r="P874" s="273"/>
      <c r="Q874" s="176"/>
      <c r="R874" s="176"/>
      <c r="S874" s="273"/>
      <c r="T874" s="273"/>
      <c r="U874" s="258"/>
      <c r="V874" s="258"/>
      <c r="W874" s="258"/>
      <c r="X874" s="258"/>
      <c r="Y874" s="258"/>
      <c r="Z874" s="258"/>
      <c r="AA874" s="258"/>
      <c r="AB874" s="176"/>
      <c r="AC874" s="273"/>
      <c r="AD874" s="176"/>
      <c r="AE874" s="258"/>
      <c r="AF874" s="176"/>
      <c r="AG874" s="176"/>
      <c r="AH874" s="176"/>
      <c r="AI874" s="176"/>
      <c r="AJ874" s="176"/>
      <c r="AK874" s="176"/>
      <c r="AL874" s="176"/>
      <c r="AM874" s="176"/>
      <c r="AN874" s="225"/>
      <c r="AO874" s="273"/>
      <c r="AP874" s="273"/>
      <c r="AQ874" s="273"/>
      <c r="AR874" s="176"/>
    </row>
    <row r="875">
      <c r="A875" s="176"/>
      <c r="B875" s="172" t="str">
        <f t="shared" si="6"/>
        <v/>
      </c>
      <c r="C875" s="176"/>
      <c r="D875" s="176"/>
      <c r="E875" s="176"/>
      <c r="F875" s="273"/>
      <c r="G875" s="176"/>
      <c r="H875" s="276"/>
      <c r="I875" s="276"/>
      <c r="J875" s="176"/>
      <c r="K875" s="176"/>
      <c r="L875" s="176"/>
      <c r="M875" s="176"/>
      <c r="N875" s="176"/>
      <c r="O875" s="176"/>
      <c r="P875" s="273"/>
      <c r="Q875" s="176"/>
      <c r="R875" s="176"/>
      <c r="S875" s="273"/>
      <c r="T875" s="273"/>
      <c r="U875" s="258"/>
      <c r="V875" s="258"/>
      <c r="W875" s="258"/>
      <c r="X875" s="258"/>
      <c r="Y875" s="258"/>
      <c r="Z875" s="258"/>
      <c r="AA875" s="258"/>
      <c r="AB875" s="176"/>
      <c r="AC875" s="273"/>
      <c r="AD875" s="176"/>
      <c r="AE875" s="258"/>
      <c r="AF875" s="176"/>
      <c r="AG875" s="176"/>
      <c r="AH875" s="176"/>
      <c r="AI875" s="176"/>
      <c r="AJ875" s="176"/>
      <c r="AK875" s="176"/>
      <c r="AL875" s="176"/>
      <c r="AM875" s="176"/>
      <c r="AN875" s="225"/>
      <c r="AO875" s="273"/>
      <c r="AP875" s="273"/>
      <c r="AQ875" s="273"/>
      <c r="AR875" s="176"/>
    </row>
    <row r="876">
      <c r="A876" s="176"/>
      <c r="B876" s="172" t="str">
        <f t="shared" si="6"/>
        <v/>
      </c>
      <c r="C876" s="176"/>
      <c r="D876" s="176"/>
      <c r="E876" s="176"/>
      <c r="F876" s="273"/>
      <c r="G876" s="176"/>
      <c r="H876" s="276"/>
      <c r="I876" s="276"/>
      <c r="J876" s="176"/>
      <c r="K876" s="176"/>
      <c r="L876" s="176"/>
      <c r="M876" s="176"/>
      <c r="N876" s="176"/>
      <c r="O876" s="176"/>
      <c r="P876" s="273"/>
      <c r="Q876" s="176"/>
      <c r="R876" s="176"/>
      <c r="S876" s="273"/>
      <c r="T876" s="273"/>
      <c r="U876" s="258"/>
      <c r="V876" s="258"/>
      <c r="W876" s="258"/>
      <c r="X876" s="258"/>
      <c r="Y876" s="258"/>
      <c r="Z876" s="258"/>
      <c r="AA876" s="258"/>
      <c r="AB876" s="176"/>
      <c r="AC876" s="273"/>
      <c r="AD876" s="176"/>
      <c r="AE876" s="258"/>
      <c r="AF876" s="176"/>
      <c r="AG876" s="176"/>
      <c r="AH876" s="176"/>
      <c r="AI876" s="176"/>
      <c r="AJ876" s="176"/>
      <c r="AK876" s="176"/>
      <c r="AL876" s="176"/>
      <c r="AM876" s="176"/>
      <c r="AN876" s="225"/>
      <c r="AO876" s="273"/>
      <c r="AP876" s="273"/>
      <c r="AQ876" s="273"/>
      <c r="AR876" s="176"/>
    </row>
    <row r="877">
      <c r="A877" s="176"/>
      <c r="B877" s="172" t="str">
        <f t="shared" si="6"/>
        <v/>
      </c>
      <c r="C877" s="176"/>
      <c r="D877" s="176"/>
      <c r="E877" s="176"/>
      <c r="F877" s="273"/>
      <c r="G877" s="176"/>
      <c r="H877" s="276"/>
      <c r="I877" s="276"/>
      <c r="J877" s="176"/>
      <c r="K877" s="176"/>
      <c r="L877" s="176"/>
      <c r="M877" s="176"/>
      <c r="N877" s="176"/>
      <c r="O877" s="176"/>
      <c r="P877" s="273"/>
      <c r="Q877" s="176"/>
      <c r="R877" s="176"/>
      <c r="S877" s="273"/>
      <c r="T877" s="273"/>
      <c r="U877" s="258"/>
      <c r="V877" s="258"/>
      <c r="W877" s="258"/>
      <c r="X877" s="258"/>
      <c r="Y877" s="258"/>
      <c r="Z877" s="258"/>
      <c r="AA877" s="258"/>
      <c r="AB877" s="176"/>
      <c r="AC877" s="273"/>
      <c r="AD877" s="176"/>
      <c r="AE877" s="258"/>
      <c r="AF877" s="176"/>
      <c r="AG877" s="176"/>
      <c r="AH877" s="176"/>
      <c r="AI877" s="176"/>
      <c r="AJ877" s="176"/>
      <c r="AK877" s="176"/>
      <c r="AL877" s="176"/>
      <c r="AM877" s="176"/>
      <c r="AN877" s="225"/>
      <c r="AO877" s="273"/>
      <c r="AP877" s="273"/>
      <c r="AQ877" s="273"/>
      <c r="AR877" s="176"/>
    </row>
    <row r="878">
      <c r="A878" s="176"/>
      <c r="B878" s="172" t="str">
        <f t="shared" si="6"/>
        <v/>
      </c>
      <c r="C878" s="176"/>
      <c r="D878" s="176"/>
      <c r="E878" s="176"/>
      <c r="F878" s="273"/>
      <c r="G878" s="176"/>
      <c r="H878" s="276"/>
      <c r="I878" s="276"/>
      <c r="J878" s="176"/>
      <c r="K878" s="176"/>
      <c r="L878" s="176"/>
      <c r="M878" s="176"/>
      <c r="N878" s="176"/>
      <c r="O878" s="176"/>
      <c r="P878" s="273"/>
      <c r="Q878" s="176"/>
      <c r="R878" s="176"/>
      <c r="S878" s="273"/>
      <c r="T878" s="273"/>
      <c r="U878" s="258"/>
      <c r="V878" s="258"/>
      <c r="W878" s="258"/>
      <c r="X878" s="258"/>
      <c r="Y878" s="258"/>
      <c r="Z878" s="258"/>
      <c r="AA878" s="258"/>
      <c r="AB878" s="176"/>
      <c r="AC878" s="273"/>
      <c r="AD878" s="176"/>
      <c r="AE878" s="258"/>
      <c r="AF878" s="176"/>
      <c r="AG878" s="176"/>
      <c r="AH878" s="176"/>
      <c r="AI878" s="176"/>
      <c r="AJ878" s="176"/>
      <c r="AK878" s="176"/>
      <c r="AL878" s="176"/>
      <c r="AM878" s="176"/>
      <c r="AN878" s="225"/>
      <c r="AO878" s="273"/>
      <c r="AP878" s="273"/>
      <c r="AQ878" s="273"/>
      <c r="AR878" s="176"/>
    </row>
    <row r="879">
      <c r="A879" s="176"/>
      <c r="B879" s="172" t="str">
        <f t="shared" si="6"/>
        <v/>
      </c>
      <c r="C879" s="176"/>
      <c r="D879" s="176"/>
      <c r="E879" s="176"/>
      <c r="F879" s="273"/>
      <c r="G879" s="176"/>
      <c r="H879" s="276"/>
      <c r="I879" s="276"/>
      <c r="J879" s="176"/>
      <c r="K879" s="176"/>
      <c r="L879" s="176"/>
      <c r="M879" s="176"/>
      <c r="N879" s="176"/>
      <c r="O879" s="176"/>
      <c r="P879" s="273"/>
      <c r="Q879" s="176"/>
      <c r="R879" s="176"/>
      <c r="S879" s="273"/>
      <c r="T879" s="273"/>
      <c r="U879" s="258"/>
      <c r="V879" s="258"/>
      <c r="W879" s="258"/>
      <c r="X879" s="258"/>
      <c r="Y879" s="258"/>
      <c r="Z879" s="258"/>
      <c r="AA879" s="258"/>
      <c r="AB879" s="176"/>
      <c r="AC879" s="273"/>
      <c r="AD879" s="176"/>
      <c r="AE879" s="258"/>
      <c r="AF879" s="176"/>
      <c r="AG879" s="176"/>
      <c r="AH879" s="176"/>
      <c r="AI879" s="176"/>
      <c r="AJ879" s="176"/>
      <c r="AK879" s="176"/>
      <c r="AL879" s="176"/>
      <c r="AM879" s="176"/>
      <c r="AN879" s="225"/>
      <c r="AO879" s="273"/>
      <c r="AP879" s="273"/>
      <c r="AQ879" s="273"/>
      <c r="AR879" s="176"/>
    </row>
    <row r="880">
      <c r="A880" s="176"/>
      <c r="B880" s="172" t="str">
        <f t="shared" si="6"/>
        <v/>
      </c>
      <c r="C880" s="176"/>
      <c r="D880" s="176"/>
      <c r="E880" s="176"/>
      <c r="F880" s="273"/>
      <c r="G880" s="176"/>
      <c r="H880" s="276"/>
      <c r="I880" s="276"/>
      <c r="J880" s="176"/>
      <c r="K880" s="176"/>
      <c r="L880" s="176"/>
      <c r="M880" s="176"/>
      <c r="N880" s="176"/>
      <c r="O880" s="176"/>
      <c r="P880" s="273"/>
      <c r="Q880" s="176"/>
      <c r="R880" s="176"/>
      <c r="S880" s="273"/>
      <c r="T880" s="273"/>
      <c r="U880" s="258"/>
      <c r="V880" s="258"/>
      <c r="W880" s="258"/>
      <c r="X880" s="258"/>
      <c r="Y880" s="258"/>
      <c r="Z880" s="258"/>
      <c r="AA880" s="258"/>
      <c r="AB880" s="176"/>
      <c r="AC880" s="273"/>
      <c r="AD880" s="176"/>
      <c r="AE880" s="258"/>
      <c r="AF880" s="176"/>
      <c r="AG880" s="176"/>
      <c r="AH880" s="176"/>
      <c r="AI880" s="176"/>
      <c r="AJ880" s="176"/>
      <c r="AK880" s="176"/>
      <c r="AL880" s="176"/>
      <c r="AM880" s="176"/>
      <c r="AN880" s="225"/>
      <c r="AO880" s="273"/>
      <c r="AP880" s="273"/>
      <c r="AQ880" s="273"/>
      <c r="AR880" s="176"/>
    </row>
    <row r="881">
      <c r="A881" s="176"/>
      <c r="B881" s="172" t="str">
        <f t="shared" si="6"/>
        <v/>
      </c>
      <c r="C881" s="176"/>
      <c r="D881" s="176"/>
      <c r="E881" s="176"/>
      <c r="F881" s="273"/>
      <c r="G881" s="176"/>
      <c r="H881" s="276"/>
      <c r="I881" s="276"/>
      <c r="J881" s="176"/>
      <c r="K881" s="176"/>
      <c r="L881" s="176"/>
      <c r="M881" s="176"/>
      <c r="N881" s="176"/>
      <c r="O881" s="176"/>
      <c r="P881" s="273"/>
      <c r="Q881" s="176"/>
      <c r="R881" s="176"/>
      <c r="S881" s="273"/>
      <c r="T881" s="273"/>
      <c r="U881" s="258"/>
      <c r="V881" s="258"/>
      <c r="W881" s="258"/>
      <c r="X881" s="258"/>
      <c r="Y881" s="258"/>
      <c r="Z881" s="258"/>
      <c r="AA881" s="258"/>
      <c r="AB881" s="176"/>
      <c r="AC881" s="273"/>
      <c r="AD881" s="176"/>
      <c r="AE881" s="258"/>
      <c r="AF881" s="176"/>
      <c r="AG881" s="176"/>
      <c r="AH881" s="176"/>
      <c r="AI881" s="176"/>
      <c r="AJ881" s="176"/>
      <c r="AK881" s="176"/>
      <c r="AL881" s="176"/>
      <c r="AM881" s="176"/>
      <c r="AN881" s="225"/>
      <c r="AO881" s="273"/>
      <c r="AP881" s="273"/>
      <c r="AQ881" s="273"/>
      <c r="AR881" s="176"/>
    </row>
    <row r="882">
      <c r="A882" s="176"/>
      <c r="B882" s="172" t="str">
        <f t="shared" si="6"/>
        <v/>
      </c>
      <c r="C882" s="176"/>
      <c r="D882" s="176"/>
      <c r="E882" s="176"/>
      <c r="F882" s="273"/>
      <c r="G882" s="176"/>
      <c r="H882" s="276"/>
      <c r="I882" s="276"/>
      <c r="J882" s="176"/>
      <c r="K882" s="176"/>
      <c r="L882" s="176"/>
      <c r="M882" s="176"/>
      <c r="N882" s="176"/>
      <c r="O882" s="176"/>
      <c r="P882" s="273"/>
      <c r="Q882" s="176"/>
      <c r="R882" s="176"/>
      <c r="S882" s="273"/>
      <c r="T882" s="273"/>
      <c r="U882" s="258"/>
      <c r="V882" s="258"/>
      <c r="W882" s="258"/>
      <c r="X882" s="258"/>
      <c r="Y882" s="258"/>
      <c r="Z882" s="258"/>
      <c r="AA882" s="258"/>
      <c r="AB882" s="176"/>
      <c r="AC882" s="273"/>
      <c r="AD882" s="176"/>
      <c r="AE882" s="258"/>
      <c r="AF882" s="176"/>
      <c r="AG882" s="176"/>
      <c r="AH882" s="176"/>
      <c r="AI882" s="176"/>
      <c r="AJ882" s="176"/>
      <c r="AK882" s="176"/>
      <c r="AL882" s="176"/>
      <c r="AM882" s="176"/>
      <c r="AN882" s="225"/>
      <c r="AO882" s="273"/>
      <c r="AP882" s="273"/>
      <c r="AQ882" s="273"/>
      <c r="AR882" s="176"/>
    </row>
    <row r="883">
      <c r="A883" s="176"/>
      <c r="B883" s="172" t="str">
        <f t="shared" si="6"/>
        <v/>
      </c>
      <c r="C883" s="176"/>
      <c r="D883" s="176"/>
      <c r="E883" s="176"/>
      <c r="F883" s="273"/>
      <c r="G883" s="176"/>
      <c r="H883" s="276"/>
      <c r="I883" s="276"/>
      <c r="J883" s="176"/>
      <c r="K883" s="176"/>
      <c r="L883" s="176"/>
      <c r="M883" s="176"/>
      <c r="N883" s="176"/>
      <c r="O883" s="176"/>
      <c r="P883" s="273"/>
      <c r="Q883" s="176"/>
      <c r="R883" s="176"/>
      <c r="S883" s="273"/>
      <c r="T883" s="273"/>
      <c r="U883" s="258"/>
      <c r="V883" s="258"/>
      <c r="W883" s="258"/>
      <c r="X883" s="258"/>
      <c r="Y883" s="258"/>
      <c r="Z883" s="258"/>
      <c r="AA883" s="258"/>
      <c r="AB883" s="176"/>
      <c r="AC883" s="273"/>
      <c r="AD883" s="176"/>
      <c r="AE883" s="258"/>
      <c r="AF883" s="176"/>
      <c r="AG883" s="176"/>
      <c r="AH883" s="176"/>
      <c r="AI883" s="176"/>
      <c r="AJ883" s="176"/>
      <c r="AK883" s="176"/>
      <c r="AL883" s="176"/>
      <c r="AM883" s="176"/>
      <c r="AN883" s="225"/>
      <c r="AO883" s="273"/>
      <c r="AP883" s="273"/>
      <c r="AQ883" s="273"/>
      <c r="AR883" s="176"/>
    </row>
    <row r="884">
      <c r="A884" s="176"/>
      <c r="B884" s="172" t="str">
        <f t="shared" si="6"/>
        <v/>
      </c>
      <c r="C884" s="176"/>
      <c r="D884" s="176"/>
      <c r="E884" s="176"/>
      <c r="F884" s="273"/>
      <c r="G884" s="176"/>
      <c r="H884" s="276"/>
      <c r="I884" s="276"/>
      <c r="J884" s="176"/>
      <c r="K884" s="176"/>
      <c r="L884" s="176"/>
      <c r="M884" s="176"/>
      <c r="N884" s="176"/>
      <c r="O884" s="176"/>
      <c r="P884" s="273"/>
      <c r="Q884" s="176"/>
      <c r="R884" s="176"/>
      <c r="S884" s="273"/>
      <c r="T884" s="273"/>
      <c r="U884" s="258"/>
      <c r="V884" s="258"/>
      <c r="W884" s="258"/>
      <c r="X884" s="258"/>
      <c r="Y884" s="258"/>
      <c r="Z884" s="258"/>
      <c r="AA884" s="258"/>
      <c r="AB884" s="176"/>
      <c r="AC884" s="273"/>
      <c r="AD884" s="176"/>
      <c r="AE884" s="258"/>
      <c r="AF884" s="176"/>
      <c r="AG884" s="176"/>
      <c r="AH884" s="176"/>
      <c r="AI884" s="176"/>
      <c r="AJ884" s="176"/>
      <c r="AK884" s="176"/>
      <c r="AL884" s="176"/>
      <c r="AM884" s="176"/>
      <c r="AN884" s="225"/>
      <c r="AO884" s="273"/>
      <c r="AP884" s="273"/>
      <c r="AQ884" s="273"/>
      <c r="AR884" s="176"/>
    </row>
    <row r="885">
      <c r="A885" s="176"/>
      <c r="B885" s="172" t="str">
        <f t="shared" si="6"/>
        <v/>
      </c>
      <c r="C885" s="176"/>
      <c r="D885" s="176"/>
      <c r="E885" s="176"/>
      <c r="F885" s="273"/>
      <c r="G885" s="176"/>
      <c r="H885" s="276"/>
      <c r="I885" s="276"/>
      <c r="J885" s="176"/>
      <c r="K885" s="176"/>
      <c r="L885" s="176"/>
      <c r="M885" s="176"/>
      <c r="N885" s="176"/>
      <c r="O885" s="176"/>
      <c r="P885" s="273"/>
      <c r="Q885" s="176"/>
      <c r="R885" s="176"/>
      <c r="S885" s="273"/>
      <c r="T885" s="273"/>
      <c r="U885" s="258"/>
      <c r="V885" s="258"/>
      <c r="W885" s="258"/>
      <c r="X885" s="258"/>
      <c r="Y885" s="258"/>
      <c r="Z885" s="258"/>
      <c r="AA885" s="258"/>
      <c r="AB885" s="176"/>
      <c r="AC885" s="273"/>
      <c r="AD885" s="176"/>
      <c r="AE885" s="258"/>
      <c r="AF885" s="176"/>
      <c r="AG885" s="176"/>
      <c r="AH885" s="176"/>
      <c r="AI885" s="176"/>
      <c r="AJ885" s="176"/>
      <c r="AK885" s="176"/>
      <c r="AL885" s="176"/>
      <c r="AM885" s="176"/>
      <c r="AN885" s="225"/>
      <c r="AO885" s="273"/>
      <c r="AP885" s="273"/>
      <c r="AQ885" s="273"/>
      <c r="AR885" s="176"/>
    </row>
    <row r="886">
      <c r="A886" s="176"/>
      <c r="B886" s="172" t="str">
        <f t="shared" si="6"/>
        <v/>
      </c>
      <c r="C886" s="176"/>
      <c r="D886" s="176"/>
      <c r="E886" s="176"/>
      <c r="F886" s="273"/>
      <c r="G886" s="176"/>
      <c r="H886" s="276"/>
      <c r="I886" s="276"/>
      <c r="J886" s="176"/>
      <c r="K886" s="176"/>
      <c r="L886" s="176"/>
      <c r="M886" s="176"/>
      <c r="N886" s="176"/>
      <c r="O886" s="176"/>
      <c r="P886" s="273"/>
      <c r="Q886" s="176"/>
      <c r="R886" s="176"/>
      <c r="S886" s="273"/>
      <c r="T886" s="273"/>
      <c r="U886" s="258"/>
      <c r="V886" s="258"/>
      <c r="W886" s="258"/>
      <c r="X886" s="258"/>
      <c r="Y886" s="258"/>
      <c r="Z886" s="258"/>
      <c r="AA886" s="258"/>
      <c r="AB886" s="176"/>
      <c r="AC886" s="273"/>
      <c r="AD886" s="176"/>
      <c r="AE886" s="258"/>
      <c r="AF886" s="176"/>
      <c r="AG886" s="176"/>
      <c r="AH886" s="176"/>
      <c r="AI886" s="176"/>
      <c r="AJ886" s="176"/>
      <c r="AK886" s="176"/>
      <c r="AL886" s="176"/>
      <c r="AM886" s="176"/>
      <c r="AN886" s="225"/>
      <c r="AO886" s="273"/>
      <c r="AP886" s="273"/>
      <c r="AQ886" s="273"/>
      <c r="AR886" s="176"/>
    </row>
    <row r="887">
      <c r="A887" s="176"/>
      <c r="B887" s="172" t="str">
        <f t="shared" si="6"/>
        <v/>
      </c>
      <c r="C887" s="176"/>
      <c r="D887" s="176"/>
      <c r="E887" s="176"/>
      <c r="F887" s="273"/>
      <c r="G887" s="176"/>
      <c r="H887" s="276"/>
      <c r="I887" s="276"/>
      <c r="J887" s="176"/>
      <c r="K887" s="176"/>
      <c r="L887" s="176"/>
      <c r="M887" s="176"/>
      <c r="N887" s="176"/>
      <c r="O887" s="176"/>
      <c r="P887" s="273"/>
      <c r="Q887" s="176"/>
      <c r="R887" s="176"/>
      <c r="S887" s="273"/>
      <c r="T887" s="273"/>
      <c r="U887" s="258"/>
      <c r="V887" s="258"/>
      <c r="W887" s="258"/>
      <c r="X887" s="258"/>
      <c r="Y887" s="258"/>
      <c r="Z887" s="258"/>
      <c r="AA887" s="258"/>
      <c r="AB887" s="176"/>
      <c r="AC887" s="273"/>
      <c r="AD887" s="176"/>
      <c r="AE887" s="258"/>
      <c r="AF887" s="176"/>
      <c r="AG887" s="176"/>
      <c r="AH887" s="176"/>
      <c r="AI887" s="176"/>
      <c r="AJ887" s="176"/>
      <c r="AK887" s="176"/>
      <c r="AL887" s="176"/>
      <c r="AM887" s="176"/>
      <c r="AN887" s="225"/>
      <c r="AO887" s="273"/>
      <c r="AP887" s="273"/>
      <c r="AQ887" s="273"/>
      <c r="AR887" s="176"/>
    </row>
    <row r="888">
      <c r="A888" s="176"/>
      <c r="B888" s="172" t="str">
        <f t="shared" si="6"/>
        <v/>
      </c>
      <c r="C888" s="176"/>
      <c r="D888" s="176"/>
      <c r="E888" s="176"/>
      <c r="F888" s="273"/>
      <c r="G888" s="176"/>
      <c r="H888" s="276"/>
      <c r="I888" s="276"/>
      <c r="J888" s="176"/>
      <c r="K888" s="176"/>
      <c r="L888" s="176"/>
      <c r="M888" s="176"/>
      <c r="N888" s="176"/>
      <c r="O888" s="176"/>
      <c r="P888" s="273"/>
      <c r="Q888" s="176"/>
      <c r="R888" s="176"/>
      <c r="S888" s="273"/>
      <c r="T888" s="273"/>
      <c r="U888" s="258"/>
      <c r="V888" s="258"/>
      <c r="W888" s="258"/>
      <c r="X888" s="258"/>
      <c r="Y888" s="258"/>
      <c r="Z888" s="258"/>
      <c r="AA888" s="258"/>
      <c r="AB888" s="176"/>
      <c r="AC888" s="273"/>
      <c r="AD888" s="176"/>
      <c r="AE888" s="258"/>
      <c r="AF888" s="176"/>
      <c r="AG888" s="176"/>
      <c r="AH888" s="176"/>
      <c r="AI888" s="176"/>
      <c r="AJ888" s="176"/>
      <c r="AK888" s="176"/>
      <c r="AL888" s="176"/>
      <c r="AM888" s="176"/>
      <c r="AN888" s="225"/>
      <c r="AO888" s="273"/>
      <c r="AP888" s="273"/>
      <c r="AQ888" s="273"/>
      <c r="AR888" s="176"/>
    </row>
    <row r="889">
      <c r="A889" s="176"/>
      <c r="B889" s="172" t="str">
        <f t="shared" si="6"/>
        <v/>
      </c>
      <c r="C889" s="176"/>
      <c r="D889" s="176"/>
      <c r="E889" s="176"/>
      <c r="F889" s="273"/>
      <c r="G889" s="176"/>
      <c r="H889" s="276"/>
      <c r="I889" s="276"/>
      <c r="J889" s="176"/>
      <c r="K889" s="176"/>
      <c r="L889" s="176"/>
      <c r="M889" s="176"/>
      <c r="N889" s="176"/>
      <c r="O889" s="176"/>
      <c r="P889" s="273"/>
      <c r="Q889" s="176"/>
      <c r="R889" s="176"/>
      <c r="S889" s="273"/>
      <c r="T889" s="273"/>
      <c r="U889" s="258"/>
      <c r="V889" s="258"/>
      <c r="W889" s="258"/>
      <c r="X889" s="258"/>
      <c r="Y889" s="258"/>
      <c r="Z889" s="258"/>
      <c r="AA889" s="258"/>
      <c r="AB889" s="176"/>
      <c r="AC889" s="273"/>
      <c r="AD889" s="176"/>
      <c r="AE889" s="258"/>
      <c r="AF889" s="176"/>
      <c r="AG889" s="176"/>
      <c r="AH889" s="176"/>
      <c r="AI889" s="176"/>
      <c r="AJ889" s="176"/>
      <c r="AK889" s="176"/>
      <c r="AL889" s="176"/>
      <c r="AM889" s="176"/>
      <c r="AN889" s="225"/>
      <c r="AO889" s="273"/>
      <c r="AP889" s="273"/>
      <c r="AQ889" s="273"/>
      <c r="AR889" s="176"/>
    </row>
    <row r="890">
      <c r="A890" s="176"/>
      <c r="B890" s="172" t="str">
        <f t="shared" si="6"/>
        <v/>
      </c>
      <c r="C890" s="176"/>
      <c r="D890" s="176"/>
      <c r="E890" s="176"/>
      <c r="F890" s="273"/>
      <c r="G890" s="176"/>
      <c r="H890" s="276"/>
      <c r="I890" s="276"/>
      <c r="J890" s="176"/>
      <c r="K890" s="176"/>
      <c r="L890" s="176"/>
      <c r="M890" s="176"/>
      <c r="N890" s="176"/>
      <c r="O890" s="176"/>
      <c r="P890" s="273"/>
      <c r="Q890" s="176"/>
      <c r="R890" s="176"/>
      <c r="S890" s="273"/>
      <c r="T890" s="273"/>
      <c r="U890" s="258"/>
      <c r="V890" s="258"/>
      <c r="W890" s="258"/>
      <c r="X890" s="258"/>
      <c r="Y890" s="258"/>
      <c r="Z890" s="258"/>
      <c r="AA890" s="258"/>
      <c r="AB890" s="176"/>
      <c r="AC890" s="273"/>
      <c r="AD890" s="176"/>
      <c r="AE890" s="258"/>
      <c r="AF890" s="176"/>
      <c r="AG890" s="176"/>
      <c r="AH890" s="176"/>
      <c r="AI890" s="176"/>
      <c r="AJ890" s="176"/>
      <c r="AK890" s="176"/>
      <c r="AL890" s="176"/>
      <c r="AM890" s="176"/>
      <c r="AN890" s="225"/>
      <c r="AO890" s="273"/>
      <c r="AP890" s="273"/>
      <c r="AQ890" s="273"/>
      <c r="AR890" s="176"/>
    </row>
    <row r="891">
      <c r="A891" s="176"/>
      <c r="B891" s="172" t="str">
        <f t="shared" si="6"/>
        <v/>
      </c>
      <c r="C891" s="176"/>
      <c r="D891" s="176"/>
      <c r="E891" s="176"/>
      <c r="F891" s="273"/>
      <c r="G891" s="176"/>
      <c r="H891" s="276"/>
      <c r="I891" s="276"/>
      <c r="J891" s="176"/>
      <c r="K891" s="176"/>
      <c r="L891" s="176"/>
      <c r="M891" s="176"/>
      <c r="N891" s="176"/>
      <c r="O891" s="176"/>
      <c r="P891" s="273"/>
      <c r="Q891" s="176"/>
      <c r="R891" s="176"/>
      <c r="S891" s="273"/>
      <c r="T891" s="273"/>
      <c r="U891" s="258"/>
      <c r="V891" s="258"/>
      <c r="W891" s="258"/>
      <c r="X891" s="258"/>
      <c r="Y891" s="258"/>
      <c r="Z891" s="258"/>
      <c r="AA891" s="258"/>
      <c r="AB891" s="176"/>
      <c r="AC891" s="273"/>
      <c r="AD891" s="176"/>
      <c r="AE891" s="258"/>
      <c r="AF891" s="176"/>
      <c r="AG891" s="176"/>
      <c r="AH891" s="176"/>
      <c r="AI891" s="176"/>
      <c r="AJ891" s="176"/>
      <c r="AK891" s="176"/>
      <c r="AL891" s="176"/>
      <c r="AM891" s="176"/>
      <c r="AN891" s="225"/>
      <c r="AO891" s="273"/>
      <c r="AP891" s="273"/>
      <c r="AQ891" s="273"/>
      <c r="AR891" s="176"/>
    </row>
    <row r="892">
      <c r="A892" s="176"/>
      <c r="B892" s="172" t="str">
        <f t="shared" si="6"/>
        <v/>
      </c>
      <c r="C892" s="176"/>
      <c r="D892" s="176"/>
      <c r="E892" s="176"/>
      <c r="F892" s="273"/>
      <c r="G892" s="176"/>
      <c r="H892" s="276"/>
      <c r="I892" s="276"/>
      <c r="J892" s="176"/>
      <c r="K892" s="176"/>
      <c r="L892" s="176"/>
      <c r="M892" s="176"/>
      <c r="N892" s="176"/>
      <c r="O892" s="176"/>
      <c r="P892" s="273"/>
      <c r="Q892" s="176"/>
      <c r="R892" s="176"/>
      <c r="S892" s="273"/>
      <c r="T892" s="273"/>
      <c r="U892" s="258"/>
      <c r="V892" s="258"/>
      <c r="W892" s="258"/>
      <c r="X892" s="258"/>
      <c r="Y892" s="258"/>
      <c r="Z892" s="258"/>
      <c r="AA892" s="258"/>
      <c r="AB892" s="176"/>
      <c r="AC892" s="273"/>
      <c r="AD892" s="176"/>
      <c r="AE892" s="258"/>
      <c r="AF892" s="176"/>
      <c r="AG892" s="176"/>
      <c r="AH892" s="176"/>
      <c r="AI892" s="176"/>
      <c r="AJ892" s="176"/>
      <c r="AK892" s="176"/>
      <c r="AL892" s="176"/>
      <c r="AM892" s="176"/>
      <c r="AN892" s="225"/>
      <c r="AO892" s="273"/>
      <c r="AP892" s="273"/>
      <c r="AQ892" s="273"/>
      <c r="AR892" s="176"/>
    </row>
    <row r="893">
      <c r="A893" s="176"/>
      <c r="B893" s="172" t="str">
        <f t="shared" si="6"/>
        <v/>
      </c>
      <c r="C893" s="176"/>
      <c r="D893" s="176"/>
      <c r="E893" s="176"/>
      <c r="F893" s="273"/>
      <c r="G893" s="176"/>
      <c r="H893" s="276"/>
      <c r="I893" s="276"/>
      <c r="J893" s="176"/>
      <c r="K893" s="176"/>
      <c r="L893" s="176"/>
      <c r="M893" s="176"/>
      <c r="N893" s="176"/>
      <c r="O893" s="176"/>
      <c r="P893" s="273"/>
      <c r="Q893" s="176"/>
      <c r="R893" s="176"/>
      <c r="S893" s="273"/>
      <c r="T893" s="273"/>
      <c r="U893" s="258"/>
      <c r="V893" s="258"/>
      <c r="W893" s="258"/>
      <c r="X893" s="258"/>
      <c r="Y893" s="258"/>
      <c r="Z893" s="258"/>
      <c r="AA893" s="258"/>
      <c r="AB893" s="176"/>
      <c r="AC893" s="273"/>
      <c r="AD893" s="176"/>
      <c r="AE893" s="258"/>
      <c r="AF893" s="176"/>
      <c r="AG893" s="176"/>
      <c r="AH893" s="176"/>
      <c r="AI893" s="176"/>
      <c r="AJ893" s="176"/>
      <c r="AK893" s="176"/>
      <c r="AL893" s="176"/>
      <c r="AM893" s="176"/>
      <c r="AN893" s="225"/>
      <c r="AO893" s="273"/>
      <c r="AP893" s="273"/>
      <c r="AQ893" s="273"/>
      <c r="AR893" s="176"/>
    </row>
    <row r="894">
      <c r="A894" s="176"/>
      <c r="B894" s="172" t="str">
        <f t="shared" si="6"/>
        <v/>
      </c>
      <c r="C894" s="176"/>
      <c r="D894" s="176"/>
      <c r="E894" s="176"/>
      <c r="F894" s="273"/>
      <c r="G894" s="176"/>
      <c r="H894" s="276"/>
      <c r="I894" s="276"/>
      <c r="J894" s="176"/>
      <c r="K894" s="176"/>
      <c r="L894" s="176"/>
      <c r="M894" s="176"/>
      <c r="N894" s="176"/>
      <c r="O894" s="176"/>
      <c r="P894" s="273"/>
      <c r="Q894" s="176"/>
      <c r="R894" s="176"/>
      <c r="S894" s="273"/>
      <c r="T894" s="273"/>
      <c r="U894" s="258"/>
      <c r="V894" s="258"/>
      <c r="W894" s="258"/>
      <c r="X894" s="258"/>
      <c r="Y894" s="258"/>
      <c r="Z894" s="258"/>
      <c r="AA894" s="258"/>
      <c r="AB894" s="176"/>
      <c r="AC894" s="273"/>
      <c r="AD894" s="176"/>
      <c r="AE894" s="258"/>
      <c r="AF894" s="176"/>
      <c r="AG894" s="176"/>
      <c r="AH894" s="176"/>
      <c r="AI894" s="176"/>
      <c r="AJ894" s="176"/>
      <c r="AK894" s="176"/>
      <c r="AL894" s="176"/>
      <c r="AM894" s="176"/>
      <c r="AN894" s="225"/>
      <c r="AO894" s="273"/>
      <c r="AP894" s="273"/>
      <c r="AQ894" s="273"/>
      <c r="AR894" s="176"/>
    </row>
    <row r="895">
      <c r="A895" s="176"/>
      <c r="B895" s="172" t="str">
        <f t="shared" si="6"/>
        <v/>
      </c>
      <c r="C895" s="176"/>
      <c r="D895" s="176"/>
      <c r="E895" s="176"/>
      <c r="F895" s="273"/>
      <c r="G895" s="176"/>
      <c r="H895" s="276"/>
      <c r="I895" s="276"/>
      <c r="J895" s="176"/>
      <c r="K895" s="176"/>
      <c r="L895" s="176"/>
      <c r="M895" s="176"/>
      <c r="N895" s="176"/>
      <c r="O895" s="176"/>
      <c r="P895" s="273"/>
      <c r="Q895" s="176"/>
      <c r="R895" s="176"/>
      <c r="S895" s="273"/>
      <c r="T895" s="273"/>
      <c r="U895" s="258"/>
      <c r="V895" s="258"/>
      <c r="W895" s="258"/>
      <c r="X895" s="258"/>
      <c r="Y895" s="258"/>
      <c r="Z895" s="258"/>
      <c r="AA895" s="258"/>
      <c r="AB895" s="176"/>
      <c r="AC895" s="273"/>
      <c r="AD895" s="176"/>
      <c r="AE895" s="258"/>
      <c r="AF895" s="176"/>
      <c r="AG895" s="176"/>
      <c r="AH895" s="176"/>
      <c r="AI895" s="176"/>
      <c r="AJ895" s="176"/>
      <c r="AK895" s="176"/>
      <c r="AL895" s="176"/>
      <c r="AM895" s="176"/>
      <c r="AN895" s="225"/>
      <c r="AO895" s="273"/>
      <c r="AP895" s="273"/>
      <c r="AQ895" s="273"/>
      <c r="AR895" s="176"/>
    </row>
    <row r="896">
      <c r="A896" s="176"/>
      <c r="B896" s="172" t="str">
        <f t="shared" si="6"/>
        <v/>
      </c>
      <c r="C896" s="176"/>
      <c r="D896" s="176"/>
      <c r="E896" s="176"/>
      <c r="F896" s="273"/>
      <c r="G896" s="176"/>
      <c r="H896" s="276"/>
      <c r="I896" s="276"/>
      <c r="J896" s="176"/>
      <c r="K896" s="176"/>
      <c r="L896" s="176"/>
      <c r="M896" s="176"/>
      <c r="N896" s="176"/>
      <c r="O896" s="176"/>
      <c r="P896" s="273"/>
      <c r="Q896" s="176"/>
      <c r="R896" s="176"/>
      <c r="S896" s="273"/>
      <c r="T896" s="273"/>
      <c r="U896" s="258"/>
      <c r="V896" s="258"/>
      <c r="W896" s="258"/>
      <c r="X896" s="258"/>
      <c r="Y896" s="258"/>
      <c r="Z896" s="258"/>
      <c r="AA896" s="258"/>
      <c r="AB896" s="176"/>
      <c r="AC896" s="273"/>
      <c r="AD896" s="176"/>
      <c r="AE896" s="258"/>
      <c r="AF896" s="176"/>
      <c r="AG896" s="176"/>
      <c r="AH896" s="176"/>
      <c r="AI896" s="176"/>
      <c r="AJ896" s="176"/>
      <c r="AK896" s="176"/>
      <c r="AL896" s="176"/>
      <c r="AM896" s="176"/>
      <c r="AN896" s="225"/>
      <c r="AO896" s="273"/>
      <c r="AP896" s="273"/>
      <c r="AQ896" s="273"/>
      <c r="AR896" s="176"/>
    </row>
    <row r="897">
      <c r="A897" s="176"/>
      <c r="B897" s="172" t="str">
        <f t="shared" si="6"/>
        <v/>
      </c>
      <c r="C897" s="176"/>
      <c r="D897" s="176"/>
      <c r="E897" s="176"/>
      <c r="F897" s="273"/>
      <c r="G897" s="176"/>
      <c r="H897" s="276"/>
      <c r="I897" s="276"/>
      <c r="J897" s="176"/>
      <c r="K897" s="176"/>
      <c r="L897" s="176"/>
      <c r="M897" s="176"/>
      <c r="N897" s="176"/>
      <c r="O897" s="176"/>
      <c r="P897" s="273"/>
      <c r="Q897" s="176"/>
      <c r="R897" s="176"/>
      <c r="S897" s="273"/>
      <c r="T897" s="273"/>
      <c r="U897" s="258"/>
      <c r="V897" s="258"/>
      <c r="W897" s="258"/>
      <c r="X897" s="258"/>
      <c r="Y897" s="258"/>
      <c r="Z897" s="258"/>
      <c r="AA897" s="258"/>
      <c r="AB897" s="176"/>
      <c r="AC897" s="273"/>
      <c r="AD897" s="176"/>
      <c r="AE897" s="258"/>
      <c r="AF897" s="176"/>
      <c r="AG897" s="176"/>
      <c r="AH897" s="176"/>
      <c r="AI897" s="176"/>
      <c r="AJ897" s="176"/>
      <c r="AK897" s="176"/>
      <c r="AL897" s="176"/>
      <c r="AM897" s="176"/>
      <c r="AN897" s="225"/>
      <c r="AO897" s="273"/>
      <c r="AP897" s="273"/>
      <c r="AQ897" s="273"/>
      <c r="AR897" s="176"/>
    </row>
    <row r="898">
      <c r="A898" s="176"/>
      <c r="B898" s="172" t="str">
        <f t="shared" si="6"/>
        <v/>
      </c>
      <c r="C898" s="176"/>
      <c r="D898" s="176"/>
      <c r="E898" s="176"/>
      <c r="F898" s="273"/>
      <c r="G898" s="176"/>
      <c r="H898" s="276"/>
      <c r="I898" s="276"/>
      <c r="J898" s="176"/>
      <c r="K898" s="176"/>
      <c r="L898" s="176"/>
      <c r="M898" s="176"/>
      <c r="N898" s="176"/>
      <c r="O898" s="176"/>
      <c r="P898" s="273"/>
      <c r="Q898" s="176"/>
      <c r="R898" s="176"/>
      <c r="S898" s="273"/>
      <c r="T898" s="273"/>
      <c r="U898" s="258"/>
      <c r="V898" s="258"/>
      <c r="W898" s="258"/>
      <c r="X898" s="258"/>
      <c r="Y898" s="258"/>
      <c r="Z898" s="258"/>
      <c r="AA898" s="258"/>
      <c r="AB898" s="176"/>
      <c r="AC898" s="273"/>
      <c r="AD898" s="176"/>
      <c r="AE898" s="258"/>
      <c r="AF898" s="176"/>
      <c r="AG898" s="176"/>
      <c r="AH898" s="176"/>
      <c r="AI898" s="176"/>
      <c r="AJ898" s="176"/>
      <c r="AK898" s="176"/>
      <c r="AL898" s="176"/>
      <c r="AM898" s="176"/>
      <c r="AN898" s="225"/>
      <c r="AO898" s="273"/>
      <c r="AP898" s="273"/>
      <c r="AQ898" s="273"/>
      <c r="AR898" s="176"/>
    </row>
    <row r="899">
      <c r="A899" s="176"/>
      <c r="B899" s="172" t="str">
        <f t="shared" si="6"/>
        <v/>
      </c>
      <c r="C899" s="176"/>
      <c r="D899" s="176"/>
      <c r="E899" s="176"/>
      <c r="F899" s="273"/>
      <c r="G899" s="176"/>
      <c r="H899" s="276"/>
      <c r="I899" s="276"/>
      <c r="J899" s="176"/>
      <c r="K899" s="176"/>
      <c r="L899" s="176"/>
      <c r="M899" s="176"/>
      <c r="N899" s="176"/>
      <c r="O899" s="176"/>
      <c r="P899" s="273"/>
      <c r="Q899" s="176"/>
      <c r="R899" s="176"/>
      <c r="S899" s="273"/>
      <c r="T899" s="273"/>
      <c r="U899" s="258"/>
      <c r="V899" s="258"/>
      <c r="W899" s="258"/>
      <c r="X899" s="258"/>
      <c r="Y899" s="258"/>
      <c r="Z899" s="258"/>
      <c r="AA899" s="258"/>
      <c r="AB899" s="176"/>
      <c r="AC899" s="273"/>
      <c r="AD899" s="176"/>
      <c r="AE899" s="258"/>
      <c r="AF899" s="176"/>
      <c r="AG899" s="176"/>
      <c r="AH899" s="176"/>
      <c r="AI899" s="176"/>
      <c r="AJ899" s="176"/>
      <c r="AK899" s="176"/>
      <c r="AL899" s="176"/>
      <c r="AM899" s="176"/>
      <c r="AN899" s="225"/>
      <c r="AO899" s="273"/>
      <c r="AP899" s="273"/>
      <c r="AQ899" s="273"/>
      <c r="AR899" s="176"/>
    </row>
    <row r="900">
      <c r="A900" s="176"/>
      <c r="B900" s="172" t="str">
        <f t="shared" si="6"/>
        <v/>
      </c>
      <c r="C900" s="176"/>
      <c r="D900" s="176"/>
      <c r="E900" s="176"/>
      <c r="F900" s="273"/>
      <c r="G900" s="176"/>
      <c r="H900" s="276"/>
      <c r="I900" s="276"/>
      <c r="J900" s="176"/>
      <c r="K900" s="176"/>
      <c r="L900" s="176"/>
      <c r="M900" s="176"/>
      <c r="N900" s="176"/>
      <c r="O900" s="176"/>
      <c r="P900" s="273"/>
      <c r="Q900" s="176"/>
      <c r="R900" s="176"/>
      <c r="S900" s="273"/>
      <c r="T900" s="273"/>
      <c r="U900" s="258"/>
      <c r="V900" s="258"/>
      <c r="W900" s="258"/>
      <c r="X900" s="258"/>
      <c r="Y900" s="258"/>
      <c r="Z900" s="258"/>
      <c r="AA900" s="258"/>
      <c r="AB900" s="176"/>
      <c r="AC900" s="273"/>
      <c r="AD900" s="176"/>
      <c r="AE900" s="258"/>
      <c r="AF900" s="176"/>
      <c r="AG900" s="176"/>
      <c r="AH900" s="176"/>
      <c r="AI900" s="176"/>
      <c r="AJ900" s="176"/>
      <c r="AK900" s="176"/>
      <c r="AL900" s="176"/>
      <c r="AM900" s="176"/>
      <c r="AN900" s="225"/>
      <c r="AO900" s="273"/>
      <c r="AP900" s="273"/>
      <c r="AQ900" s="273"/>
      <c r="AR900" s="176"/>
    </row>
    <row r="901">
      <c r="A901" s="176"/>
      <c r="B901" s="172" t="str">
        <f t="shared" si="6"/>
        <v/>
      </c>
      <c r="C901" s="176"/>
      <c r="D901" s="176"/>
      <c r="E901" s="176"/>
      <c r="F901" s="273"/>
      <c r="G901" s="176"/>
      <c r="H901" s="276"/>
      <c r="I901" s="276"/>
      <c r="J901" s="176"/>
      <c r="K901" s="176"/>
      <c r="L901" s="176"/>
      <c r="M901" s="176"/>
      <c r="N901" s="176"/>
      <c r="O901" s="176"/>
      <c r="P901" s="273"/>
      <c r="Q901" s="176"/>
      <c r="R901" s="176"/>
      <c r="S901" s="273"/>
      <c r="T901" s="273"/>
      <c r="U901" s="258"/>
      <c r="V901" s="258"/>
      <c r="W901" s="258"/>
      <c r="X901" s="258"/>
      <c r="Y901" s="258"/>
      <c r="Z901" s="258"/>
      <c r="AA901" s="258"/>
      <c r="AB901" s="176"/>
      <c r="AC901" s="273"/>
      <c r="AD901" s="176"/>
      <c r="AE901" s="258"/>
      <c r="AF901" s="176"/>
      <c r="AG901" s="176"/>
      <c r="AH901" s="176"/>
      <c r="AI901" s="176"/>
      <c r="AJ901" s="176"/>
      <c r="AK901" s="176"/>
      <c r="AL901" s="176"/>
      <c r="AM901" s="176"/>
      <c r="AN901" s="225"/>
      <c r="AO901" s="273"/>
      <c r="AP901" s="273"/>
      <c r="AQ901" s="273"/>
      <c r="AR901" s="176"/>
    </row>
    <row r="902">
      <c r="A902" s="176"/>
      <c r="B902" s="172" t="str">
        <f t="shared" si="6"/>
        <v/>
      </c>
      <c r="C902" s="176"/>
      <c r="D902" s="176"/>
      <c r="E902" s="176"/>
      <c r="F902" s="273"/>
      <c r="G902" s="176"/>
      <c r="H902" s="276"/>
      <c r="I902" s="276"/>
      <c r="J902" s="176"/>
      <c r="K902" s="176"/>
      <c r="L902" s="176"/>
      <c r="M902" s="176"/>
      <c r="N902" s="176"/>
      <c r="O902" s="176"/>
      <c r="P902" s="273"/>
      <c r="Q902" s="176"/>
      <c r="R902" s="176"/>
      <c r="S902" s="273"/>
      <c r="T902" s="273"/>
      <c r="U902" s="258"/>
      <c r="V902" s="258"/>
      <c r="W902" s="258"/>
      <c r="X902" s="258"/>
      <c r="Y902" s="258"/>
      <c r="Z902" s="258"/>
      <c r="AA902" s="258"/>
      <c r="AB902" s="176"/>
      <c r="AC902" s="273"/>
      <c r="AD902" s="176"/>
      <c r="AE902" s="258"/>
      <c r="AF902" s="176"/>
      <c r="AG902" s="176"/>
      <c r="AH902" s="176"/>
      <c r="AI902" s="176"/>
      <c r="AJ902" s="176"/>
      <c r="AK902" s="176"/>
      <c r="AL902" s="176"/>
      <c r="AM902" s="176"/>
      <c r="AN902" s="225"/>
      <c r="AO902" s="273"/>
      <c r="AP902" s="273"/>
      <c r="AQ902" s="273"/>
      <c r="AR902" s="176"/>
    </row>
    <row r="903">
      <c r="A903" s="176"/>
      <c r="B903" s="172" t="str">
        <f t="shared" si="6"/>
        <v/>
      </c>
      <c r="C903" s="176"/>
      <c r="D903" s="176"/>
      <c r="E903" s="176"/>
      <c r="F903" s="273"/>
      <c r="G903" s="176"/>
      <c r="H903" s="276"/>
      <c r="I903" s="276"/>
      <c r="J903" s="176"/>
      <c r="K903" s="176"/>
      <c r="L903" s="176"/>
      <c r="M903" s="176"/>
      <c r="N903" s="176"/>
      <c r="O903" s="176"/>
      <c r="P903" s="273"/>
      <c r="Q903" s="176"/>
      <c r="R903" s="176"/>
      <c r="S903" s="273"/>
      <c r="T903" s="273"/>
      <c r="U903" s="258"/>
      <c r="V903" s="258"/>
      <c r="W903" s="258"/>
      <c r="X903" s="258"/>
      <c r="Y903" s="258"/>
      <c r="Z903" s="258"/>
      <c r="AA903" s="258"/>
      <c r="AB903" s="176"/>
      <c r="AC903" s="273"/>
      <c r="AD903" s="176"/>
      <c r="AE903" s="258"/>
      <c r="AF903" s="176"/>
      <c r="AG903" s="176"/>
      <c r="AH903" s="176"/>
      <c r="AI903" s="176"/>
      <c r="AJ903" s="176"/>
      <c r="AK903" s="176"/>
      <c r="AL903" s="176"/>
      <c r="AM903" s="176"/>
      <c r="AN903" s="225"/>
      <c r="AO903" s="273"/>
      <c r="AP903" s="273"/>
      <c r="AQ903" s="273"/>
      <c r="AR903" s="176"/>
    </row>
    <row r="904">
      <c r="A904" s="176"/>
      <c r="B904" s="172" t="str">
        <f t="shared" si="6"/>
        <v/>
      </c>
      <c r="C904" s="176"/>
      <c r="D904" s="176"/>
      <c r="E904" s="176"/>
      <c r="F904" s="273"/>
      <c r="G904" s="176"/>
      <c r="H904" s="276"/>
      <c r="I904" s="276"/>
      <c r="J904" s="176"/>
      <c r="K904" s="176"/>
      <c r="L904" s="176"/>
      <c r="M904" s="176"/>
      <c r="N904" s="176"/>
      <c r="O904" s="176"/>
      <c r="P904" s="273"/>
      <c r="Q904" s="176"/>
      <c r="R904" s="176"/>
      <c r="S904" s="273"/>
      <c r="T904" s="273"/>
      <c r="U904" s="258"/>
      <c r="V904" s="258"/>
      <c r="W904" s="258"/>
      <c r="X904" s="258"/>
      <c r="Y904" s="258"/>
      <c r="Z904" s="258"/>
      <c r="AA904" s="258"/>
      <c r="AB904" s="176"/>
      <c r="AC904" s="273"/>
      <c r="AD904" s="176"/>
      <c r="AE904" s="258"/>
      <c r="AF904" s="176"/>
      <c r="AG904" s="176"/>
      <c r="AH904" s="176"/>
      <c r="AI904" s="176"/>
      <c r="AJ904" s="176"/>
      <c r="AK904" s="176"/>
      <c r="AL904" s="176"/>
      <c r="AM904" s="176"/>
      <c r="AN904" s="225"/>
      <c r="AO904" s="273"/>
      <c r="AP904" s="273"/>
      <c r="AQ904" s="273"/>
      <c r="AR904" s="176"/>
    </row>
    <row r="905">
      <c r="A905" s="176"/>
      <c r="B905" s="172" t="str">
        <f t="shared" si="6"/>
        <v/>
      </c>
      <c r="C905" s="176"/>
      <c r="D905" s="176"/>
      <c r="E905" s="176"/>
      <c r="F905" s="273"/>
      <c r="G905" s="176"/>
      <c r="H905" s="276"/>
      <c r="I905" s="276"/>
      <c r="J905" s="176"/>
      <c r="K905" s="176"/>
      <c r="L905" s="176"/>
      <c r="M905" s="176"/>
      <c r="N905" s="176"/>
      <c r="O905" s="176"/>
      <c r="P905" s="273"/>
      <c r="Q905" s="176"/>
      <c r="R905" s="176"/>
      <c r="S905" s="273"/>
      <c r="T905" s="273"/>
      <c r="U905" s="258"/>
      <c r="V905" s="258"/>
      <c r="W905" s="258"/>
      <c r="X905" s="258"/>
      <c r="Y905" s="258"/>
      <c r="Z905" s="258"/>
      <c r="AA905" s="258"/>
      <c r="AB905" s="176"/>
      <c r="AC905" s="273"/>
      <c r="AD905" s="176"/>
      <c r="AE905" s="258"/>
      <c r="AF905" s="176"/>
      <c r="AG905" s="176"/>
      <c r="AH905" s="176"/>
      <c r="AI905" s="176"/>
      <c r="AJ905" s="176"/>
      <c r="AK905" s="176"/>
      <c r="AL905" s="176"/>
      <c r="AM905" s="176"/>
      <c r="AN905" s="225"/>
      <c r="AO905" s="273"/>
      <c r="AP905" s="273"/>
      <c r="AQ905" s="273"/>
      <c r="AR905" s="176"/>
    </row>
    <row r="906">
      <c r="A906" s="176"/>
      <c r="B906" s="172" t="str">
        <f t="shared" si="6"/>
        <v/>
      </c>
      <c r="C906" s="176"/>
      <c r="D906" s="176"/>
      <c r="E906" s="176"/>
      <c r="F906" s="273"/>
      <c r="G906" s="176"/>
      <c r="H906" s="276"/>
      <c r="I906" s="276"/>
      <c r="J906" s="176"/>
      <c r="K906" s="176"/>
      <c r="L906" s="176"/>
      <c r="M906" s="176"/>
      <c r="N906" s="176"/>
      <c r="O906" s="176"/>
      <c r="P906" s="273"/>
      <c r="Q906" s="176"/>
      <c r="R906" s="176"/>
      <c r="S906" s="273"/>
      <c r="T906" s="273"/>
      <c r="U906" s="258"/>
      <c r="V906" s="258"/>
      <c r="W906" s="258"/>
      <c r="X906" s="258"/>
      <c r="Y906" s="258"/>
      <c r="Z906" s="258"/>
      <c r="AA906" s="258"/>
      <c r="AB906" s="176"/>
      <c r="AC906" s="273"/>
      <c r="AD906" s="176"/>
      <c r="AE906" s="258"/>
      <c r="AF906" s="176"/>
      <c r="AG906" s="176"/>
      <c r="AH906" s="176"/>
      <c r="AI906" s="176"/>
      <c r="AJ906" s="176"/>
      <c r="AK906" s="176"/>
      <c r="AL906" s="176"/>
      <c r="AM906" s="176"/>
      <c r="AN906" s="225"/>
      <c r="AO906" s="273"/>
      <c r="AP906" s="273"/>
      <c r="AQ906" s="273"/>
      <c r="AR906" s="176"/>
    </row>
    <row r="907">
      <c r="A907" s="176"/>
      <c r="B907" s="172" t="str">
        <f t="shared" si="6"/>
        <v/>
      </c>
      <c r="C907" s="176"/>
      <c r="D907" s="176"/>
      <c r="E907" s="176"/>
      <c r="F907" s="273"/>
      <c r="G907" s="176"/>
      <c r="H907" s="276"/>
      <c r="I907" s="276"/>
      <c r="J907" s="176"/>
      <c r="K907" s="176"/>
      <c r="L907" s="176"/>
      <c r="M907" s="176"/>
      <c r="N907" s="176"/>
      <c r="O907" s="176"/>
      <c r="P907" s="273"/>
      <c r="Q907" s="176"/>
      <c r="R907" s="176"/>
      <c r="S907" s="273"/>
      <c r="T907" s="273"/>
      <c r="U907" s="258"/>
      <c r="V907" s="258"/>
      <c r="W907" s="258"/>
      <c r="X907" s="258"/>
      <c r="Y907" s="258"/>
      <c r="Z907" s="258"/>
      <c r="AA907" s="258"/>
      <c r="AB907" s="176"/>
      <c r="AC907" s="273"/>
      <c r="AD907" s="176"/>
      <c r="AE907" s="258"/>
      <c r="AF907" s="176"/>
      <c r="AG907" s="176"/>
      <c r="AH907" s="176"/>
      <c r="AI907" s="176"/>
      <c r="AJ907" s="176"/>
      <c r="AK907" s="176"/>
      <c r="AL907" s="176"/>
      <c r="AM907" s="176"/>
      <c r="AN907" s="225"/>
      <c r="AO907" s="273"/>
      <c r="AP907" s="273"/>
      <c r="AQ907" s="273"/>
      <c r="AR907" s="176"/>
    </row>
    <row r="908">
      <c r="A908" s="176"/>
      <c r="B908" s="172" t="str">
        <f t="shared" si="6"/>
        <v/>
      </c>
      <c r="C908" s="176"/>
      <c r="D908" s="176"/>
      <c r="E908" s="176"/>
      <c r="F908" s="273"/>
      <c r="G908" s="176"/>
      <c r="H908" s="276"/>
      <c r="I908" s="276"/>
      <c r="J908" s="176"/>
      <c r="K908" s="176"/>
      <c r="L908" s="176"/>
      <c r="M908" s="176"/>
      <c r="N908" s="176"/>
      <c r="O908" s="176"/>
      <c r="P908" s="273"/>
      <c r="Q908" s="176"/>
      <c r="R908" s="176"/>
      <c r="S908" s="273"/>
      <c r="T908" s="273"/>
      <c r="U908" s="258"/>
      <c r="V908" s="258"/>
      <c r="W908" s="258"/>
      <c r="X908" s="258"/>
      <c r="Y908" s="258"/>
      <c r="Z908" s="258"/>
      <c r="AA908" s="258"/>
      <c r="AB908" s="176"/>
      <c r="AC908" s="273"/>
      <c r="AD908" s="176"/>
      <c r="AE908" s="258"/>
      <c r="AF908" s="176"/>
      <c r="AG908" s="176"/>
      <c r="AH908" s="176"/>
      <c r="AI908" s="176"/>
      <c r="AJ908" s="176"/>
      <c r="AK908" s="176"/>
      <c r="AL908" s="176"/>
      <c r="AM908" s="176"/>
      <c r="AN908" s="225"/>
      <c r="AO908" s="273"/>
      <c r="AP908" s="273"/>
      <c r="AQ908" s="273"/>
      <c r="AR908" s="176"/>
    </row>
    <row r="909">
      <c r="A909" s="176"/>
      <c r="B909" s="172" t="str">
        <f t="shared" si="6"/>
        <v/>
      </c>
      <c r="C909" s="176"/>
      <c r="D909" s="176"/>
      <c r="E909" s="176"/>
      <c r="F909" s="273"/>
      <c r="G909" s="176"/>
      <c r="H909" s="276"/>
      <c r="I909" s="276"/>
      <c r="J909" s="176"/>
      <c r="K909" s="176"/>
      <c r="L909" s="176"/>
      <c r="M909" s="176"/>
      <c r="N909" s="176"/>
      <c r="O909" s="176"/>
      <c r="P909" s="273"/>
      <c r="Q909" s="176"/>
      <c r="R909" s="176"/>
      <c r="S909" s="273"/>
      <c r="T909" s="273"/>
      <c r="U909" s="258"/>
      <c r="V909" s="258"/>
      <c r="W909" s="258"/>
      <c r="X909" s="258"/>
      <c r="Y909" s="258"/>
      <c r="Z909" s="258"/>
      <c r="AA909" s="258"/>
      <c r="AB909" s="176"/>
      <c r="AC909" s="273"/>
      <c r="AD909" s="176"/>
      <c r="AE909" s="258"/>
      <c r="AF909" s="176"/>
      <c r="AG909" s="176"/>
      <c r="AH909" s="176"/>
      <c r="AI909" s="176"/>
      <c r="AJ909" s="176"/>
      <c r="AK909" s="176"/>
      <c r="AL909" s="176"/>
      <c r="AM909" s="176"/>
      <c r="AN909" s="225"/>
      <c r="AO909" s="273"/>
      <c r="AP909" s="273"/>
      <c r="AQ909" s="273"/>
      <c r="AR909" s="176"/>
    </row>
    <row r="910">
      <c r="A910" s="176"/>
      <c r="B910" s="172" t="str">
        <f t="shared" si="6"/>
        <v/>
      </c>
      <c r="C910" s="176"/>
      <c r="D910" s="176"/>
      <c r="E910" s="176"/>
      <c r="F910" s="273"/>
      <c r="G910" s="176"/>
      <c r="H910" s="276"/>
      <c r="I910" s="276"/>
      <c r="J910" s="176"/>
      <c r="K910" s="176"/>
      <c r="L910" s="176"/>
      <c r="M910" s="176"/>
      <c r="N910" s="176"/>
      <c r="O910" s="176"/>
      <c r="P910" s="273"/>
      <c r="Q910" s="176"/>
      <c r="R910" s="176"/>
      <c r="S910" s="273"/>
      <c r="T910" s="273"/>
      <c r="U910" s="258"/>
      <c r="V910" s="258"/>
      <c r="W910" s="258"/>
      <c r="X910" s="258"/>
      <c r="Y910" s="258"/>
      <c r="Z910" s="258"/>
      <c r="AA910" s="258"/>
      <c r="AB910" s="176"/>
      <c r="AC910" s="273"/>
      <c r="AD910" s="176"/>
      <c r="AE910" s="258"/>
      <c r="AF910" s="176"/>
      <c r="AG910" s="176"/>
      <c r="AH910" s="176"/>
      <c r="AI910" s="176"/>
      <c r="AJ910" s="176"/>
      <c r="AK910" s="176"/>
      <c r="AL910" s="176"/>
      <c r="AM910" s="176"/>
      <c r="AN910" s="225"/>
      <c r="AO910" s="273"/>
      <c r="AP910" s="273"/>
      <c r="AQ910" s="273"/>
      <c r="AR910" s="176"/>
    </row>
    <row r="911">
      <c r="A911" s="176"/>
      <c r="B911" s="172" t="str">
        <f t="shared" si="6"/>
        <v/>
      </c>
      <c r="C911" s="176"/>
      <c r="D911" s="176"/>
      <c r="E911" s="176"/>
      <c r="F911" s="273"/>
      <c r="G911" s="176"/>
      <c r="H911" s="276"/>
      <c r="I911" s="276"/>
      <c r="J911" s="176"/>
      <c r="K911" s="176"/>
      <c r="L911" s="176"/>
      <c r="M911" s="176"/>
      <c r="N911" s="176"/>
      <c r="O911" s="176"/>
      <c r="P911" s="273"/>
      <c r="Q911" s="176"/>
      <c r="R911" s="176"/>
      <c r="S911" s="273"/>
      <c r="T911" s="273"/>
      <c r="U911" s="258"/>
      <c r="V911" s="258"/>
      <c r="W911" s="258"/>
      <c r="X911" s="258"/>
      <c r="Y911" s="258"/>
      <c r="Z911" s="258"/>
      <c r="AA911" s="258"/>
      <c r="AB911" s="176"/>
      <c r="AC911" s="273"/>
      <c r="AD911" s="176"/>
      <c r="AE911" s="258"/>
      <c r="AF911" s="176"/>
      <c r="AG911" s="176"/>
      <c r="AH911" s="176"/>
      <c r="AI911" s="176"/>
      <c r="AJ911" s="176"/>
      <c r="AK911" s="176"/>
      <c r="AL911" s="176"/>
      <c r="AM911" s="176"/>
      <c r="AN911" s="225"/>
      <c r="AO911" s="273"/>
      <c r="AP911" s="273"/>
      <c r="AQ911" s="273"/>
      <c r="AR911" s="176"/>
    </row>
    <row r="912">
      <c r="A912" s="176"/>
      <c r="B912" s="172" t="str">
        <f t="shared" si="6"/>
        <v/>
      </c>
      <c r="C912" s="176"/>
      <c r="D912" s="176"/>
      <c r="E912" s="176"/>
      <c r="F912" s="273"/>
      <c r="G912" s="176"/>
      <c r="H912" s="276"/>
      <c r="I912" s="276"/>
      <c r="J912" s="176"/>
      <c r="K912" s="176"/>
      <c r="L912" s="176"/>
      <c r="M912" s="176"/>
      <c r="N912" s="176"/>
      <c r="O912" s="176"/>
      <c r="P912" s="273"/>
      <c r="Q912" s="176"/>
      <c r="R912" s="176"/>
      <c r="S912" s="273"/>
      <c r="T912" s="273"/>
      <c r="U912" s="258"/>
      <c r="V912" s="258"/>
      <c r="W912" s="258"/>
      <c r="X912" s="258"/>
      <c r="Y912" s="258"/>
      <c r="Z912" s="258"/>
      <c r="AA912" s="258"/>
      <c r="AB912" s="176"/>
      <c r="AC912" s="273"/>
      <c r="AD912" s="176"/>
      <c r="AE912" s="258"/>
      <c r="AF912" s="176"/>
      <c r="AG912" s="176"/>
      <c r="AH912" s="176"/>
      <c r="AI912" s="176"/>
      <c r="AJ912" s="176"/>
      <c r="AK912" s="176"/>
      <c r="AL912" s="176"/>
      <c r="AM912" s="176"/>
      <c r="AN912" s="225"/>
      <c r="AO912" s="273"/>
      <c r="AP912" s="273"/>
      <c r="AQ912" s="273"/>
      <c r="AR912" s="176"/>
    </row>
    <row r="913">
      <c r="A913" s="176"/>
      <c r="B913" s="172" t="str">
        <f t="shared" si="6"/>
        <v/>
      </c>
      <c r="C913" s="176"/>
      <c r="D913" s="176"/>
      <c r="E913" s="176"/>
      <c r="F913" s="273"/>
      <c r="G913" s="176"/>
      <c r="H913" s="276"/>
      <c r="I913" s="276"/>
      <c r="J913" s="176"/>
      <c r="K913" s="176"/>
      <c r="L913" s="176"/>
      <c r="M913" s="176"/>
      <c r="N913" s="176"/>
      <c r="O913" s="176"/>
      <c r="P913" s="273"/>
      <c r="Q913" s="176"/>
      <c r="R913" s="176"/>
      <c r="S913" s="273"/>
      <c r="T913" s="273"/>
      <c r="U913" s="258"/>
      <c r="V913" s="258"/>
      <c r="W913" s="258"/>
      <c r="X913" s="258"/>
      <c r="Y913" s="258"/>
      <c r="Z913" s="258"/>
      <c r="AA913" s="258"/>
      <c r="AB913" s="176"/>
      <c r="AC913" s="273"/>
      <c r="AD913" s="176"/>
      <c r="AE913" s="258"/>
      <c r="AF913" s="176"/>
      <c r="AG913" s="176"/>
      <c r="AH913" s="176"/>
      <c r="AI913" s="176"/>
      <c r="AJ913" s="176"/>
      <c r="AK913" s="176"/>
      <c r="AL913" s="176"/>
      <c r="AM913" s="176"/>
      <c r="AN913" s="225"/>
      <c r="AO913" s="273"/>
      <c r="AP913" s="273"/>
      <c r="AQ913" s="273"/>
      <c r="AR913" s="176"/>
    </row>
    <row r="914">
      <c r="A914" s="176"/>
      <c r="B914" s="172" t="str">
        <f t="shared" si="6"/>
        <v/>
      </c>
      <c r="C914" s="176"/>
      <c r="D914" s="176"/>
      <c r="E914" s="176"/>
      <c r="F914" s="273"/>
      <c r="G914" s="176"/>
      <c r="H914" s="276"/>
      <c r="I914" s="276"/>
      <c r="J914" s="176"/>
      <c r="K914" s="176"/>
      <c r="L914" s="176"/>
      <c r="M914" s="176"/>
      <c r="N914" s="176"/>
      <c r="O914" s="176"/>
      <c r="P914" s="273"/>
      <c r="Q914" s="176"/>
      <c r="R914" s="176"/>
      <c r="S914" s="273"/>
      <c r="T914" s="273"/>
      <c r="U914" s="258"/>
      <c r="V914" s="258"/>
      <c r="W914" s="258"/>
      <c r="X914" s="258"/>
      <c r="Y914" s="258"/>
      <c r="Z914" s="258"/>
      <c r="AA914" s="258"/>
      <c r="AB914" s="176"/>
      <c r="AC914" s="273"/>
      <c r="AD914" s="176"/>
      <c r="AE914" s="258"/>
      <c r="AF914" s="176"/>
      <c r="AG914" s="176"/>
      <c r="AH914" s="176"/>
      <c r="AI914" s="176"/>
      <c r="AJ914" s="176"/>
      <c r="AK914" s="176"/>
      <c r="AL914" s="176"/>
      <c r="AM914" s="176"/>
      <c r="AN914" s="225"/>
      <c r="AO914" s="273"/>
      <c r="AP914" s="273"/>
      <c r="AQ914" s="273"/>
      <c r="AR914" s="176"/>
    </row>
    <row r="915">
      <c r="A915" s="176"/>
      <c r="B915" s="172" t="str">
        <f t="shared" si="6"/>
        <v/>
      </c>
      <c r="C915" s="176"/>
      <c r="D915" s="176"/>
      <c r="E915" s="176"/>
      <c r="F915" s="273"/>
      <c r="G915" s="176"/>
      <c r="H915" s="276"/>
      <c r="I915" s="276"/>
      <c r="J915" s="176"/>
      <c r="K915" s="176"/>
      <c r="L915" s="176"/>
      <c r="M915" s="176"/>
      <c r="N915" s="176"/>
      <c r="O915" s="176"/>
      <c r="P915" s="273"/>
      <c r="Q915" s="176"/>
      <c r="R915" s="176"/>
      <c r="S915" s="273"/>
      <c r="T915" s="273"/>
      <c r="U915" s="258"/>
      <c r="V915" s="258"/>
      <c r="W915" s="258"/>
      <c r="X915" s="258"/>
      <c r="Y915" s="258"/>
      <c r="Z915" s="258"/>
      <c r="AA915" s="258"/>
      <c r="AB915" s="176"/>
      <c r="AC915" s="273"/>
      <c r="AD915" s="176"/>
      <c r="AE915" s="258"/>
      <c r="AF915" s="176"/>
      <c r="AG915" s="176"/>
      <c r="AH915" s="176"/>
      <c r="AI915" s="176"/>
      <c r="AJ915" s="176"/>
      <c r="AK915" s="176"/>
      <c r="AL915" s="176"/>
      <c r="AM915" s="176"/>
      <c r="AN915" s="225"/>
      <c r="AO915" s="273"/>
      <c r="AP915" s="273"/>
      <c r="AQ915" s="273"/>
      <c r="AR915" s="176"/>
    </row>
    <row r="916">
      <c r="A916" s="176"/>
      <c r="B916" s="172" t="str">
        <f t="shared" si="6"/>
        <v/>
      </c>
      <c r="C916" s="176"/>
      <c r="D916" s="176"/>
      <c r="E916" s="176"/>
      <c r="F916" s="273"/>
      <c r="G916" s="176"/>
      <c r="H916" s="276"/>
      <c r="I916" s="276"/>
      <c r="J916" s="176"/>
      <c r="K916" s="176"/>
      <c r="L916" s="176"/>
      <c r="M916" s="176"/>
      <c r="N916" s="176"/>
      <c r="O916" s="176"/>
      <c r="P916" s="273"/>
      <c r="Q916" s="176"/>
      <c r="R916" s="176"/>
      <c r="S916" s="273"/>
      <c r="T916" s="273"/>
      <c r="U916" s="258"/>
      <c r="V916" s="258"/>
      <c r="W916" s="258"/>
      <c r="X916" s="258"/>
      <c r="Y916" s="258"/>
      <c r="Z916" s="258"/>
      <c r="AA916" s="258"/>
      <c r="AB916" s="176"/>
      <c r="AC916" s="273"/>
      <c r="AD916" s="176"/>
      <c r="AE916" s="258"/>
      <c r="AF916" s="176"/>
      <c r="AG916" s="176"/>
      <c r="AH916" s="176"/>
      <c r="AI916" s="176"/>
      <c r="AJ916" s="176"/>
      <c r="AK916" s="176"/>
      <c r="AL916" s="176"/>
      <c r="AM916" s="176"/>
      <c r="AN916" s="225"/>
      <c r="AO916" s="273"/>
      <c r="AP916" s="273"/>
      <c r="AQ916" s="273"/>
      <c r="AR916" s="176"/>
    </row>
    <row r="917">
      <c r="A917" s="176"/>
      <c r="B917" s="172" t="str">
        <f t="shared" si="6"/>
        <v/>
      </c>
      <c r="C917" s="176"/>
      <c r="D917" s="176"/>
      <c r="E917" s="176"/>
      <c r="F917" s="273"/>
      <c r="G917" s="176"/>
      <c r="H917" s="276"/>
      <c r="I917" s="276"/>
      <c r="J917" s="176"/>
      <c r="K917" s="176"/>
      <c r="L917" s="176"/>
      <c r="M917" s="176"/>
      <c r="N917" s="176"/>
      <c r="O917" s="176"/>
      <c r="P917" s="273"/>
      <c r="Q917" s="176"/>
      <c r="R917" s="176"/>
      <c r="S917" s="273"/>
      <c r="T917" s="273"/>
      <c r="U917" s="258"/>
      <c r="V917" s="258"/>
      <c r="W917" s="258"/>
      <c r="X917" s="258"/>
      <c r="Y917" s="258"/>
      <c r="Z917" s="258"/>
      <c r="AA917" s="258"/>
      <c r="AB917" s="176"/>
      <c r="AC917" s="273"/>
      <c r="AD917" s="176"/>
      <c r="AE917" s="258"/>
      <c r="AF917" s="176"/>
      <c r="AG917" s="176"/>
      <c r="AH917" s="176"/>
      <c r="AI917" s="176"/>
      <c r="AJ917" s="176"/>
      <c r="AK917" s="176"/>
      <c r="AL917" s="176"/>
      <c r="AM917" s="176"/>
      <c r="AN917" s="225"/>
      <c r="AO917" s="273"/>
      <c r="AP917" s="273"/>
      <c r="AQ917" s="273"/>
      <c r="AR917" s="176"/>
    </row>
    <row r="918">
      <c r="A918" s="176"/>
      <c r="B918" s="172" t="str">
        <f t="shared" si="6"/>
        <v/>
      </c>
      <c r="C918" s="176"/>
      <c r="D918" s="176"/>
      <c r="E918" s="176"/>
      <c r="F918" s="273"/>
      <c r="G918" s="176"/>
      <c r="H918" s="276"/>
      <c r="I918" s="276"/>
      <c r="J918" s="176"/>
      <c r="K918" s="176"/>
      <c r="L918" s="176"/>
      <c r="M918" s="176"/>
      <c r="N918" s="176"/>
      <c r="O918" s="176"/>
      <c r="P918" s="273"/>
      <c r="Q918" s="176"/>
      <c r="R918" s="176"/>
      <c r="S918" s="273"/>
      <c r="T918" s="273"/>
      <c r="U918" s="258"/>
      <c r="V918" s="258"/>
      <c r="W918" s="258"/>
      <c r="X918" s="258"/>
      <c r="Y918" s="258"/>
      <c r="Z918" s="258"/>
      <c r="AA918" s="258"/>
      <c r="AB918" s="176"/>
      <c r="AC918" s="273"/>
      <c r="AD918" s="176"/>
      <c r="AE918" s="258"/>
      <c r="AF918" s="176"/>
      <c r="AG918" s="176"/>
      <c r="AH918" s="176"/>
      <c r="AI918" s="176"/>
      <c r="AJ918" s="176"/>
      <c r="AK918" s="176"/>
      <c r="AL918" s="176"/>
      <c r="AM918" s="176"/>
      <c r="AN918" s="225"/>
      <c r="AO918" s="273"/>
      <c r="AP918" s="273"/>
      <c r="AQ918" s="273"/>
      <c r="AR918" s="176"/>
    </row>
    <row r="919">
      <c r="A919" s="176"/>
      <c r="B919" s="172" t="str">
        <f t="shared" si="6"/>
        <v/>
      </c>
      <c r="C919" s="176"/>
      <c r="D919" s="176"/>
      <c r="E919" s="176"/>
      <c r="F919" s="273"/>
      <c r="G919" s="176"/>
      <c r="H919" s="276"/>
      <c r="I919" s="276"/>
      <c r="J919" s="176"/>
      <c r="K919" s="176"/>
      <c r="L919" s="176"/>
      <c r="M919" s="176"/>
      <c r="N919" s="176"/>
      <c r="O919" s="176"/>
      <c r="P919" s="273"/>
      <c r="Q919" s="176"/>
      <c r="R919" s="176"/>
      <c r="S919" s="273"/>
      <c r="T919" s="273"/>
      <c r="U919" s="258"/>
      <c r="V919" s="258"/>
      <c r="W919" s="258"/>
      <c r="X919" s="258"/>
      <c r="Y919" s="258"/>
      <c r="Z919" s="258"/>
      <c r="AA919" s="258"/>
      <c r="AB919" s="176"/>
      <c r="AC919" s="273"/>
      <c r="AD919" s="176"/>
      <c r="AE919" s="258"/>
      <c r="AF919" s="176"/>
      <c r="AG919" s="176"/>
      <c r="AH919" s="176"/>
      <c r="AI919" s="176"/>
      <c r="AJ919" s="176"/>
      <c r="AK919" s="176"/>
      <c r="AL919" s="176"/>
      <c r="AM919" s="176"/>
      <c r="AN919" s="225"/>
      <c r="AO919" s="273"/>
      <c r="AP919" s="273"/>
      <c r="AQ919" s="273"/>
      <c r="AR919" s="176"/>
    </row>
    <row r="920">
      <c r="A920" s="176"/>
      <c r="B920" s="172" t="str">
        <f t="shared" si="6"/>
        <v/>
      </c>
      <c r="C920" s="176"/>
      <c r="D920" s="176"/>
      <c r="E920" s="176"/>
      <c r="F920" s="273"/>
      <c r="G920" s="176"/>
      <c r="H920" s="276"/>
      <c r="I920" s="276"/>
      <c r="J920" s="176"/>
      <c r="K920" s="176"/>
      <c r="L920" s="176"/>
      <c r="M920" s="176"/>
      <c r="N920" s="176"/>
      <c r="O920" s="176"/>
      <c r="P920" s="273"/>
      <c r="Q920" s="176"/>
      <c r="R920" s="176"/>
      <c r="S920" s="273"/>
      <c r="T920" s="273"/>
      <c r="U920" s="258"/>
      <c r="V920" s="258"/>
      <c r="W920" s="258"/>
      <c r="X920" s="258"/>
      <c r="Y920" s="258"/>
      <c r="Z920" s="258"/>
      <c r="AA920" s="258"/>
      <c r="AB920" s="176"/>
      <c r="AC920" s="273"/>
      <c r="AD920" s="176"/>
      <c r="AE920" s="258"/>
      <c r="AF920" s="176"/>
      <c r="AG920" s="176"/>
      <c r="AH920" s="176"/>
      <c r="AI920" s="176"/>
      <c r="AJ920" s="176"/>
      <c r="AK920" s="176"/>
      <c r="AL920" s="176"/>
      <c r="AM920" s="176"/>
      <c r="AN920" s="225"/>
      <c r="AO920" s="273"/>
      <c r="AP920" s="273"/>
      <c r="AQ920" s="273"/>
      <c r="AR920" s="176"/>
    </row>
    <row r="921">
      <c r="A921" s="176"/>
      <c r="B921" s="172" t="str">
        <f t="shared" si="6"/>
        <v/>
      </c>
      <c r="C921" s="176"/>
      <c r="D921" s="176"/>
      <c r="E921" s="176"/>
      <c r="F921" s="273"/>
      <c r="G921" s="176"/>
      <c r="H921" s="276"/>
      <c r="I921" s="276"/>
      <c r="J921" s="176"/>
      <c r="K921" s="176"/>
      <c r="L921" s="176"/>
      <c r="M921" s="176"/>
      <c r="N921" s="176"/>
      <c r="O921" s="176"/>
      <c r="P921" s="273"/>
      <c r="Q921" s="176"/>
      <c r="R921" s="176"/>
      <c r="S921" s="273"/>
      <c r="T921" s="273"/>
      <c r="U921" s="258"/>
      <c r="V921" s="258"/>
      <c r="W921" s="258"/>
      <c r="X921" s="258"/>
      <c r="Y921" s="258"/>
      <c r="Z921" s="258"/>
      <c r="AA921" s="258"/>
      <c r="AB921" s="176"/>
      <c r="AC921" s="273"/>
      <c r="AD921" s="176"/>
      <c r="AE921" s="258"/>
      <c r="AF921" s="176"/>
      <c r="AG921" s="176"/>
      <c r="AH921" s="176"/>
      <c r="AI921" s="176"/>
      <c r="AJ921" s="176"/>
      <c r="AK921" s="176"/>
      <c r="AL921" s="176"/>
      <c r="AM921" s="176"/>
      <c r="AN921" s="225"/>
      <c r="AO921" s="273"/>
      <c r="AP921" s="273"/>
      <c r="AQ921" s="273"/>
      <c r="AR921" s="176"/>
    </row>
    <row r="922">
      <c r="A922" s="176"/>
      <c r="B922" s="172" t="str">
        <f t="shared" si="6"/>
        <v/>
      </c>
      <c r="C922" s="176"/>
      <c r="D922" s="176"/>
      <c r="E922" s="176"/>
      <c r="F922" s="273"/>
      <c r="G922" s="176"/>
      <c r="H922" s="276"/>
      <c r="I922" s="276"/>
      <c r="J922" s="176"/>
      <c r="K922" s="176"/>
      <c r="L922" s="176"/>
      <c r="M922" s="176"/>
      <c r="N922" s="176"/>
      <c r="O922" s="176"/>
      <c r="P922" s="273"/>
      <c r="Q922" s="176"/>
      <c r="R922" s="176"/>
      <c r="S922" s="273"/>
      <c r="T922" s="273"/>
      <c r="U922" s="258"/>
      <c r="V922" s="258"/>
      <c r="W922" s="258"/>
      <c r="X922" s="258"/>
      <c r="Y922" s="258"/>
      <c r="Z922" s="258"/>
      <c r="AA922" s="258"/>
      <c r="AB922" s="176"/>
      <c r="AC922" s="273"/>
      <c r="AD922" s="176"/>
      <c r="AE922" s="258"/>
      <c r="AF922" s="176"/>
      <c r="AG922" s="176"/>
      <c r="AH922" s="176"/>
      <c r="AI922" s="176"/>
      <c r="AJ922" s="176"/>
      <c r="AK922" s="176"/>
      <c r="AL922" s="176"/>
      <c r="AM922" s="176"/>
      <c r="AN922" s="225"/>
      <c r="AO922" s="273"/>
      <c r="AP922" s="273"/>
      <c r="AQ922" s="273"/>
      <c r="AR922" s="176"/>
    </row>
    <row r="923">
      <c r="A923" s="176"/>
      <c r="B923" s="172" t="str">
        <f t="shared" si="6"/>
        <v/>
      </c>
      <c r="C923" s="176"/>
      <c r="D923" s="176"/>
      <c r="E923" s="176"/>
      <c r="F923" s="273"/>
      <c r="G923" s="176"/>
      <c r="H923" s="276"/>
      <c r="I923" s="276"/>
      <c r="J923" s="176"/>
      <c r="K923" s="176"/>
      <c r="L923" s="176"/>
      <c r="M923" s="176"/>
      <c r="N923" s="176"/>
      <c r="O923" s="176"/>
      <c r="P923" s="273"/>
      <c r="Q923" s="176"/>
      <c r="R923" s="176"/>
      <c r="S923" s="273"/>
      <c r="T923" s="273"/>
      <c r="U923" s="258"/>
      <c r="V923" s="258"/>
      <c r="W923" s="258"/>
      <c r="X923" s="258"/>
      <c r="Y923" s="258"/>
      <c r="Z923" s="258"/>
      <c r="AA923" s="258"/>
      <c r="AB923" s="176"/>
      <c r="AC923" s="273"/>
      <c r="AD923" s="176"/>
      <c r="AE923" s="258"/>
      <c r="AF923" s="176"/>
      <c r="AG923" s="176"/>
      <c r="AH923" s="176"/>
      <c r="AI923" s="176"/>
      <c r="AJ923" s="176"/>
      <c r="AK923" s="176"/>
      <c r="AL923" s="176"/>
      <c r="AM923" s="176"/>
      <c r="AN923" s="225"/>
      <c r="AO923" s="273"/>
      <c r="AP923" s="273"/>
      <c r="AQ923" s="273"/>
      <c r="AR923" s="176"/>
    </row>
    <row r="924">
      <c r="A924" s="176"/>
      <c r="B924" s="172" t="str">
        <f t="shared" si="6"/>
        <v/>
      </c>
      <c r="C924" s="176"/>
      <c r="D924" s="176"/>
      <c r="E924" s="176"/>
      <c r="F924" s="273"/>
      <c r="G924" s="176"/>
      <c r="H924" s="276"/>
      <c r="I924" s="276"/>
      <c r="J924" s="176"/>
      <c r="K924" s="176"/>
      <c r="L924" s="176"/>
      <c r="M924" s="176"/>
      <c r="N924" s="176"/>
      <c r="O924" s="176"/>
      <c r="P924" s="273"/>
      <c r="Q924" s="176"/>
      <c r="R924" s="176"/>
      <c r="S924" s="273"/>
      <c r="T924" s="273"/>
      <c r="U924" s="258"/>
      <c r="V924" s="258"/>
      <c r="W924" s="258"/>
      <c r="X924" s="258"/>
      <c r="Y924" s="258"/>
      <c r="Z924" s="258"/>
      <c r="AA924" s="258"/>
      <c r="AB924" s="176"/>
      <c r="AC924" s="273"/>
      <c r="AD924" s="176"/>
      <c r="AE924" s="258"/>
      <c r="AF924" s="176"/>
      <c r="AG924" s="176"/>
      <c r="AH924" s="176"/>
      <c r="AI924" s="176"/>
      <c r="AJ924" s="176"/>
      <c r="AK924" s="176"/>
      <c r="AL924" s="176"/>
      <c r="AM924" s="176"/>
      <c r="AN924" s="225"/>
      <c r="AO924" s="273"/>
      <c r="AP924" s="273"/>
      <c r="AQ924" s="273"/>
      <c r="AR924" s="176"/>
    </row>
    <row r="925">
      <c r="A925" s="176"/>
      <c r="B925" s="172" t="str">
        <f t="shared" si="6"/>
        <v/>
      </c>
      <c r="C925" s="176"/>
      <c r="D925" s="176"/>
      <c r="E925" s="176"/>
      <c r="F925" s="273"/>
      <c r="G925" s="176"/>
      <c r="H925" s="276"/>
      <c r="I925" s="276"/>
      <c r="J925" s="176"/>
      <c r="K925" s="176"/>
      <c r="L925" s="176"/>
      <c r="M925" s="176"/>
      <c r="N925" s="176"/>
      <c r="O925" s="176"/>
      <c r="P925" s="273"/>
      <c r="Q925" s="176"/>
      <c r="R925" s="176"/>
      <c r="S925" s="273"/>
      <c r="T925" s="273"/>
      <c r="U925" s="258"/>
      <c r="V925" s="258"/>
      <c r="W925" s="258"/>
      <c r="X925" s="258"/>
      <c r="Y925" s="258"/>
      <c r="Z925" s="258"/>
      <c r="AA925" s="258"/>
      <c r="AB925" s="176"/>
      <c r="AC925" s="273"/>
      <c r="AD925" s="176"/>
      <c r="AE925" s="258"/>
      <c r="AF925" s="176"/>
      <c r="AG925" s="176"/>
      <c r="AH925" s="176"/>
      <c r="AI925" s="176"/>
      <c r="AJ925" s="176"/>
      <c r="AK925" s="176"/>
      <c r="AL925" s="176"/>
      <c r="AM925" s="176"/>
      <c r="AN925" s="225"/>
      <c r="AO925" s="273"/>
      <c r="AP925" s="273"/>
      <c r="AQ925" s="273"/>
      <c r="AR925" s="176"/>
    </row>
    <row r="926">
      <c r="A926" s="176"/>
      <c r="B926" s="172" t="str">
        <f t="shared" si="6"/>
        <v/>
      </c>
      <c r="C926" s="176"/>
      <c r="D926" s="176"/>
      <c r="E926" s="176"/>
      <c r="F926" s="273"/>
      <c r="G926" s="176"/>
      <c r="H926" s="276"/>
      <c r="I926" s="276"/>
      <c r="J926" s="176"/>
      <c r="K926" s="176"/>
      <c r="L926" s="176"/>
      <c r="M926" s="176"/>
      <c r="N926" s="176"/>
      <c r="O926" s="176"/>
      <c r="P926" s="273"/>
      <c r="Q926" s="176"/>
      <c r="R926" s="176"/>
      <c r="S926" s="273"/>
      <c r="T926" s="273"/>
      <c r="U926" s="258"/>
      <c r="V926" s="258"/>
      <c r="W926" s="258"/>
      <c r="X926" s="258"/>
      <c r="Y926" s="258"/>
      <c r="Z926" s="258"/>
      <c r="AA926" s="258"/>
      <c r="AB926" s="176"/>
      <c r="AC926" s="273"/>
      <c r="AD926" s="176"/>
      <c r="AE926" s="258"/>
      <c r="AF926" s="176"/>
      <c r="AG926" s="176"/>
      <c r="AH926" s="176"/>
      <c r="AI926" s="176"/>
      <c r="AJ926" s="176"/>
      <c r="AK926" s="176"/>
      <c r="AL926" s="176"/>
      <c r="AM926" s="176"/>
      <c r="AN926" s="225"/>
      <c r="AO926" s="273"/>
      <c r="AP926" s="273"/>
      <c r="AQ926" s="273"/>
      <c r="AR926" s="176"/>
    </row>
    <row r="927">
      <c r="A927" s="176"/>
      <c r="B927" s="172" t="str">
        <f t="shared" si="6"/>
        <v/>
      </c>
      <c r="C927" s="176"/>
      <c r="D927" s="176"/>
      <c r="E927" s="176"/>
      <c r="F927" s="273"/>
      <c r="G927" s="176"/>
      <c r="H927" s="276"/>
      <c r="I927" s="276"/>
      <c r="J927" s="176"/>
      <c r="K927" s="176"/>
      <c r="L927" s="176"/>
      <c r="M927" s="176"/>
      <c r="N927" s="176"/>
      <c r="O927" s="176"/>
      <c r="P927" s="273"/>
      <c r="Q927" s="176"/>
      <c r="R927" s="176"/>
      <c r="S927" s="273"/>
      <c r="T927" s="273"/>
      <c r="U927" s="258"/>
      <c r="V927" s="258"/>
      <c r="W927" s="258"/>
      <c r="X927" s="258"/>
      <c r="Y927" s="258"/>
      <c r="Z927" s="258"/>
      <c r="AA927" s="258"/>
      <c r="AB927" s="176"/>
      <c r="AC927" s="273"/>
      <c r="AD927" s="176"/>
      <c r="AE927" s="258"/>
      <c r="AF927" s="176"/>
      <c r="AG927" s="176"/>
      <c r="AH927" s="176"/>
      <c r="AI927" s="176"/>
      <c r="AJ927" s="176"/>
      <c r="AK927" s="176"/>
      <c r="AL927" s="176"/>
      <c r="AM927" s="176"/>
      <c r="AN927" s="225"/>
      <c r="AO927" s="273"/>
      <c r="AP927" s="273"/>
      <c r="AQ927" s="273"/>
      <c r="AR927" s="176"/>
    </row>
    <row r="928">
      <c r="A928" s="176"/>
      <c r="B928" s="172" t="str">
        <f t="shared" si="6"/>
        <v/>
      </c>
      <c r="C928" s="176"/>
      <c r="D928" s="176"/>
      <c r="E928" s="176"/>
      <c r="F928" s="273"/>
      <c r="G928" s="176"/>
      <c r="H928" s="276"/>
      <c r="I928" s="276"/>
      <c r="J928" s="176"/>
      <c r="K928" s="176"/>
      <c r="L928" s="176"/>
      <c r="M928" s="176"/>
      <c r="N928" s="176"/>
      <c r="O928" s="176"/>
      <c r="P928" s="273"/>
      <c r="Q928" s="176"/>
      <c r="R928" s="176"/>
      <c r="S928" s="273"/>
      <c r="T928" s="273"/>
      <c r="U928" s="258"/>
      <c r="V928" s="258"/>
      <c r="W928" s="258"/>
      <c r="X928" s="258"/>
      <c r="Y928" s="258"/>
      <c r="Z928" s="258"/>
      <c r="AA928" s="258"/>
      <c r="AB928" s="176"/>
      <c r="AC928" s="273"/>
      <c r="AD928" s="176"/>
      <c r="AE928" s="258"/>
      <c r="AF928" s="176"/>
      <c r="AG928" s="176"/>
      <c r="AH928" s="176"/>
      <c r="AI928" s="176"/>
      <c r="AJ928" s="176"/>
      <c r="AK928" s="176"/>
      <c r="AL928" s="176"/>
      <c r="AM928" s="176"/>
      <c r="AN928" s="225"/>
      <c r="AO928" s="273"/>
      <c r="AP928" s="273"/>
      <c r="AQ928" s="273"/>
      <c r="AR928" s="176"/>
    </row>
    <row r="929">
      <c r="A929" s="176"/>
      <c r="B929" s="172" t="str">
        <f t="shared" si="6"/>
        <v/>
      </c>
      <c r="C929" s="176"/>
      <c r="D929" s="176"/>
      <c r="E929" s="176"/>
      <c r="F929" s="273"/>
      <c r="G929" s="176"/>
      <c r="H929" s="276"/>
      <c r="I929" s="276"/>
      <c r="J929" s="176"/>
      <c r="K929" s="176"/>
      <c r="L929" s="176"/>
      <c r="M929" s="176"/>
      <c r="N929" s="176"/>
      <c r="O929" s="176"/>
      <c r="P929" s="273"/>
      <c r="Q929" s="176"/>
      <c r="R929" s="176"/>
      <c r="S929" s="273"/>
      <c r="T929" s="273"/>
      <c r="U929" s="258"/>
      <c r="V929" s="258"/>
      <c r="W929" s="258"/>
      <c r="X929" s="258"/>
      <c r="Y929" s="258"/>
      <c r="Z929" s="258"/>
      <c r="AA929" s="258"/>
      <c r="AB929" s="176"/>
      <c r="AC929" s="273"/>
      <c r="AD929" s="176"/>
      <c r="AE929" s="258"/>
      <c r="AF929" s="176"/>
      <c r="AG929" s="176"/>
      <c r="AH929" s="176"/>
      <c r="AI929" s="176"/>
      <c r="AJ929" s="176"/>
      <c r="AK929" s="176"/>
      <c r="AL929" s="176"/>
      <c r="AM929" s="176"/>
      <c r="AN929" s="225"/>
      <c r="AO929" s="273"/>
      <c r="AP929" s="273"/>
      <c r="AQ929" s="273"/>
      <c r="AR929" s="176"/>
    </row>
    <row r="930">
      <c r="A930" s="176"/>
      <c r="B930" s="172" t="str">
        <f t="shared" si="6"/>
        <v/>
      </c>
      <c r="C930" s="176"/>
      <c r="D930" s="176"/>
      <c r="E930" s="176"/>
      <c r="F930" s="273"/>
      <c r="G930" s="176"/>
      <c r="H930" s="276"/>
      <c r="I930" s="276"/>
      <c r="J930" s="176"/>
      <c r="K930" s="176"/>
      <c r="L930" s="176"/>
      <c r="M930" s="176"/>
      <c r="N930" s="176"/>
      <c r="O930" s="176"/>
      <c r="P930" s="273"/>
      <c r="Q930" s="176"/>
      <c r="R930" s="176"/>
      <c r="S930" s="273"/>
      <c r="T930" s="273"/>
      <c r="U930" s="258"/>
      <c r="V930" s="258"/>
      <c r="W930" s="258"/>
      <c r="X930" s="258"/>
      <c r="Y930" s="258"/>
      <c r="Z930" s="258"/>
      <c r="AA930" s="258"/>
      <c r="AB930" s="176"/>
      <c r="AC930" s="273"/>
      <c r="AD930" s="176"/>
      <c r="AE930" s="258"/>
      <c r="AF930" s="176"/>
      <c r="AG930" s="176"/>
      <c r="AH930" s="176"/>
      <c r="AI930" s="176"/>
      <c r="AJ930" s="176"/>
      <c r="AK930" s="176"/>
      <c r="AL930" s="176"/>
      <c r="AM930" s="176"/>
      <c r="AN930" s="225"/>
      <c r="AO930" s="273"/>
      <c r="AP930" s="273"/>
      <c r="AQ930" s="273"/>
      <c r="AR930" s="176"/>
    </row>
    <row r="931">
      <c r="A931" s="176"/>
      <c r="B931" s="172" t="str">
        <f t="shared" si="6"/>
        <v/>
      </c>
      <c r="C931" s="176"/>
      <c r="D931" s="176"/>
      <c r="E931" s="176"/>
      <c r="F931" s="273"/>
      <c r="G931" s="176"/>
      <c r="H931" s="276"/>
      <c r="I931" s="276"/>
      <c r="J931" s="176"/>
      <c r="K931" s="176"/>
      <c r="L931" s="176"/>
      <c r="M931" s="176"/>
      <c r="N931" s="176"/>
      <c r="O931" s="176"/>
      <c r="P931" s="273"/>
      <c r="Q931" s="176"/>
      <c r="R931" s="176"/>
      <c r="S931" s="273"/>
      <c r="T931" s="273"/>
      <c r="U931" s="258"/>
      <c r="V931" s="258"/>
      <c r="W931" s="258"/>
      <c r="X931" s="258"/>
      <c r="Y931" s="258"/>
      <c r="Z931" s="258"/>
      <c r="AA931" s="258"/>
      <c r="AB931" s="176"/>
      <c r="AC931" s="273"/>
      <c r="AD931" s="176"/>
      <c r="AE931" s="258"/>
      <c r="AF931" s="176"/>
      <c r="AG931" s="176"/>
      <c r="AH931" s="176"/>
      <c r="AI931" s="176"/>
      <c r="AJ931" s="176"/>
      <c r="AK931" s="176"/>
      <c r="AL931" s="176"/>
      <c r="AM931" s="176"/>
      <c r="AN931" s="225"/>
      <c r="AO931" s="273"/>
      <c r="AP931" s="273"/>
      <c r="AQ931" s="273"/>
      <c r="AR931" s="176"/>
    </row>
    <row r="932">
      <c r="A932" s="176"/>
      <c r="B932" s="172" t="str">
        <f t="shared" si="6"/>
        <v/>
      </c>
      <c r="C932" s="176"/>
      <c r="D932" s="176"/>
      <c r="E932" s="176"/>
      <c r="F932" s="273"/>
      <c r="G932" s="176"/>
      <c r="H932" s="276"/>
      <c r="I932" s="276"/>
      <c r="J932" s="176"/>
      <c r="K932" s="176"/>
      <c r="L932" s="176"/>
      <c r="M932" s="176"/>
      <c r="N932" s="176"/>
      <c r="O932" s="176"/>
      <c r="P932" s="273"/>
      <c r="Q932" s="176"/>
      <c r="R932" s="176"/>
      <c r="S932" s="273"/>
      <c r="T932" s="273"/>
      <c r="U932" s="258"/>
      <c r="V932" s="258"/>
      <c r="W932" s="258"/>
      <c r="X932" s="258"/>
      <c r="Y932" s="258"/>
      <c r="Z932" s="258"/>
      <c r="AA932" s="258"/>
      <c r="AB932" s="176"/>
      <c r="AC932" s="273"/>
      <c r="AD932" s="176"/>
      <c r="AE932" s="258"/>
      <c r="AF932" s="176"/>
      <c r="AG932" s="176"/>
      <c r="AH932" s="176"/>
      <c r="AI932" s="176"/>
      <c r="AJ932" s="176"/>
      <c r="AK932" s="176"/>
      <c r="AL932" s="176"/>
      <c r="AM932" s="176"/>
      <c r="AN932" s="225"/>
      <c r="AO932" s="273"/>
      <c r="AP932" s="273"/>
      <c r="AQ932" s="273"/>
      <c r="AR932" s="176"/>
    </row>
    <row r="933">
      <c r="A933" s="176"/>
      <c r="B933" s="172" t="str">
        <f t="shared" si="6"/>
        <v/>
      </c>
      <c r="C933" s="176"/>
      <c r="D933" s="176"/>
      <c r="E933" s="176"/>
      <c r="F933" s="273"/>
      <c r="G933" s="176"/>
      <c r="H933" s="276"/>
      <c r="I933" s="276"/>
      <c r="J933" s="176"/>
      <c r="K933" s="176"/>
      <c r="L933" s="176"/>
      <c r="M933" s="176"/>
      <c r="N933" s="176"/>
      <c r="O933" s="176"/>
      <c r="P933" s="273"/>
      <c r="Q933" s="176"/>
      <c r="R933" s="176"/>
      <c r="S933" s="273"/>
      <c r="T933" s="273"/>
      <c r="U933" s="258"/>
      <c r="V933" s="258"/>
      <c r="W933" s="258"/>
      <c r="X933" s="258"/>
      <c r="Y933" s="258"/>
      <c r="Z933" s="258"/>
      <c r="AA933" s="258"/>
      <c r="AB933" s="176"/>
      <c r="AC933" s="273"/>
      <c r="AD933" s="176"/>
      <c r="AE933" s="258"/>
      <c r="AF933" s="176"/>
      <c r="AG933" s="176"/>
      <c r="AH933" s="176"/>
      <c r="AI933" s="176"/>
      <c r="AJ933" s="176"/>
      <c r="AK933" s="176"/>
      <c r="AL933" s="176"/>
      <c r="AM933" s="176"/>
      <c r="AN933" s="225"/>
      <c r="AO933" s="273"/>
      <c r="AP933" s="273"/>
      <c r="AQ933" s="273"/>
      <c r="AR933" s="176"/>
    </row>
    <row r="934">
      <c r="A934" s="176"/>
      <c r="B934" s="172" t="str">
        <f t="shared" si="6"/>
        <v/>
      </c>
      <c r="C934" s="176"/>
      <c r="D934" s="176"/>
      <c r="E934" s="176"/>
      <c r="F934" s="273"/>
      <c r="G934" s="176"/>
      <c r="H934" s="276"/>
      <c r="I934" s="276"/>
      <c r="J934" s="176"/>
      <c r="K934" s="176"/>
      <c r="L934" s="176"/>
      <c r="M934" s="176"/>
      <c r="N934" s="176"/>
      <c r="O934" s="176"/>
      <c r="P934" s="273"/>
      <c r="Q934" s="176"/>
      <c r="R934" s="176"/>
      <c r="S934" s="273"/>
      <c r="T934" s="273"/>
      <c r="U934" s="258"/>
      <c r="V934" s="258"/>
      <c r="W934" s="258"/>
      <c r="X934" s="258"/>
      <c r="Y934" s="258"/>
      <c r="Z934" s="258"/>
      <c r="AA934" s="258"/>
      <c r="AB934" s="176"/>
      <c r="AC934" s="273"/>
      <c r="AD934" s="176"/>
      <c r="AE934" s="258"/>
      <c r="AF934" s="176"/>
      <c r="AG934" s="176"/>
      <c r="AH934" s="176"/>
      <c r="AI934" s="176"/>
      <c r="AJ934" s="176"/>
      <c r="AK934" s="176"/>
      <c r="AL934" s="176"/>
      <c r="AM934" s="176"/>
      <c r="AN934" s="225"/>
      <c r="AO934" s="273"/>
      <c r="AP934" s="273"/>
      <c r="AQ934" s="273"/>
      <c r="AR934" s="176"/>
    </row>
    <row r="935">
      <c r="A935" s="176"/>
      <c r="B935" s="172" t="str">
        <f t="shared" si="6"/>
        <v/>
      </c>
      <c r="C935" s="176"/>
      <c r="D935" s="176"/>
      <c r="E935" s="176"/>
      <c r="F935" s="273"/>
      <c r="G935" s="176"/>
      <c r="H935" s="276"/>
      <c r="I935" s="276"/>
      <c r="J935" s="176"/>
      <c r="K935" s="176"/>
      <c r="L935" s="176"/>
      <c r="M935" s="176"/>
      <c r="N935" s="176"/>
      <c r="O935" s="176"/>
      <c r="P935" s="273"/>
      <c r="Q935" s="176"/>
      <c r="R935" s="176"/>
      <c r="S935" s="273"/>
      <c r="T935" s="273"/>
      <c r="U935" s="258"/>
      <c r="V935" s="258"/>
      <c r="W935" s="258"/>
      <c r="X935" s="258"/>
      <c r="Y935" s="258"/>
      <c r="Z935" s="258"/>
      <c r="AA935" s="258"/>
      <c r="AB935" s="176"/>
      <c r="AC935" s="273"/>
      <c r="AD935" s="176"/>
      <c r="AE935" s="258"/>
      <c r="AF935" s="176"/>
      <c r="AG935" s="176"/>
      <c r="AH935" s="176"/>
      <c r="AI935" s="176"/>
      <c r="AJ935" s="176"/>
      <c r="AK935" s="176"/>
      <c r="AL935" s="176"/>
      <c r="AM935" s="176"/>
      <c r="AN935" s="225"/>
      <c r="AO935" s="273"/>
      <c r="AP935" s="273"/>
      <c r="AQ935" s="273"/>
      <c r="AR935" s="176"/>
    </row>
    <row r="936">
      <c r="A936" s="176"/>
      <c r="B936" s="172" t="str">
        <f t="shared" si="6"/>
        <v/>
      </c>
      <c r="C936" s="176"/>
      <c r="D936" s="176"/>
      <c r="E936" s="176"/>
      <c r="F936" s="273"/>
      <c r="G936" s="176"/>
      <c r="H936" s="276"/>
      <c r="I936" s="276"/>
      <c r="J936" s="176"/>
      <c r="K936" s="176"/>
      <c r="L936" s="176"/>
      <c r="M936" s="176"/>
      <c r="N936" s="176"/>
      <c r="O936" s="176"/>
      <c r="P936" s="273"/>
      <c r="Q936" s="176"/>
      <c r="R936" s="176"/>
      <c r="S936" s="273"/>
      <c r="T936" s="273"/>
      <c r="U936" s="258"/>
      <c r="V936" s="258"/>
      <c r="W936" s="258"/>
      <c r="X936" s="258"/>
      <c r="Y936" s="258"/>
      <c r="Z936" s="258"/>
      <c r="AA936" s="258"/>
      <c r="AB936" s="176"/>
      <c r="AC936" s="273"/>
      <c r="AD936" s="176"/>
      <c r="AE936" s="258"/>
      <c r="AF936" s="176"/>
      <c r="AG936" s="176"/>
      <c r="AH936" s="176"/>
      <c r="AI936" s="176"/>
      <c r="AJ936" s="176"/>
      <c r="AK936" s="176"/>
      <c r="AL936" s="176"/>
      <c r="AM936" s="176"/>
      <c r="AN936" s="225"/>
      <c r="AO936" s="273"/>
      <c r="AP936" s="273"/>
      <c r="AQ936" s="273"/>
      <c r="AR936" s="176"/>
    </row>
    <row r="937">
      <c r="A937" s="176"/>
      <c r="B937" s="172" t="str">
        <f t="shared" si="6"/>
        <v/>
      </c>
      <c r="C937" s="176"/>
      <c r="D937" s="176"/>
      <c r="E937" s="176"/>
      <c r="F937" s="273"/>
      <c r="G937" s="176"/>
      <c r="H937" s="276"/>
      <c r="I937" s="276"/>
      <c r="J937" s="176"/>
      <c r="K937" s="176"/>
      <c r="L937" s="176"/>
      <c r="M937" s="176"/>
      <c r="N937" s="176"/>
      <c r="O937" s="176"/>
      <c r="P937" s="273"/>
      <c r="Q937" s="176"/>
      <c r="R937" s="176"/>
      <c r="S937" s="273"/>
      <c r="T937" s="273"/>
      <c r="U937" s="258"/>
      <c r="V937" s="258"/>
      <c r="W937" s="258"/>
      <c r="X937" s="258"/>
      <c r="Y937" s="258"/>
      <c r="Z937" s="258"/>
      <c r="AA937" s="258"/>
      <c r="AB937" s="176"/>
      <c r="AC937" s="273"/>
      <c r="AD937" s="176"/>
      <c r="AE937" s="258"/>
      <c r="AF937" s="176"/>
      <c r="AG937" s="176"/>
      <c r="AH937" s="176"/>
      <c r="AI937" s="176"/>
      <c r="AJ937" s="176"/>
      <c r="AK937" s="176"/>
      <c r="AL937" s="176"/>
      <c r="AM937" s="176"/>
      <c r="AN937" s="225"/>
      <c r="AO937" s="273"/>
      <c r="AP937" s="273"/>
      <c r="AQ937" s="273"/>
      <c r="AR937" s="176"/>
    </row>
    <row r="938">
      <c r="A938" s="176"/>
      <c r="B938" s="172" t="str">
        <f t="shared" si="6"/>
        <v/>
      </c>
      <c r="C938" s="176"/>
      <c r="D938" s="176"/>
      <c r="E938" s="176"/>
      <c r="F938" s="273"/>
      <c r="G938" s="176"/>
      <c r="H938" s="276"/>
      <c r="I938" s="276"/>
      <c r="J938" s="176"/>
      <c r="K938" s="176"/>
      <c r="L938" s="176"/>
      <c r="M938" s="176"/>
      <c r="N938" s="176"/>
      <c r="O938" s="176"/>
      <c r="P938" s="273"/>
      <c r="Q938" s="176"/>
      <c r="R938" s="176"/>
      <c r="S938" s="273"/>
      <c r="T938" s="273"/>
      <c r="U938" s="258"/>
      <c r="V938" s="258"/>
      <c r="W938" s="258"/>
      <c r="X938" s="258"/>
      <c r="Y938" s="258"/>
      <c r="Z938" s="258"/>
      <c r="AA938" s="258"/>
      <c r="AB938" s="176"/>
      <c r="AC938" s="273"/>
      <c r="AD938" s="176"/>
      <c r="AE938" s="258"/>
      <c r="AF938" s="176"/>
      <c r="AG938" s="176"/>
      <c r="AH938" s="176"/>
      <c r="AI938" s="176"/>
      <c r="AJ938" s="176"/>
      <c r="AK938" s="176"/>
      <c r="AL938" s="176"/>
      <c r="AM938" s="176"/>
      <c r="AN938" s="225"/>
      <c r="AO938" s="273"/>
      <c r="AP938" s="273"/>
      <c r="AQ938" s="273"/>
      <c r="AR938" s="176"/>
    </row>
    <row r="939">
      <c r="A939" s="176"/>
      <c r="B939" s="172" t="str">
        <f t="shared" si="6"/>
        <v/>
      </c>
      <c r="C939" s="176"/>
      <c r="D939" s="176"/>
      <c r="E939" s="176"/>
      <c r="F939" s="273"/>
      <c r="G939" s="176"/>
      <c r="H939" s="276"/>
      <c r="I939" s="276"/>
      <c r="J939" s="176"/>
      <c r="K939" s="176"/>
      <c r="L939" s="176"/>
      <c r="M939" s="176"/>
      <c r="N939" s="176"/>
      <c r="O939" s="176"/>
      <c r="P939" s="273"/>
      <c r="Q939" s="176"/>
      <c r="R939" s="176"/>
      <c r="S939" s="273"/>
      <c r="T939" s="273"/>
      <c r="U939" s="258"/>
      <c r="V939" s="258"/>
      <c r="W939" s="258"/>
      <c r="X939" s="258"/>
      <c r="Y939" s="258"/>
      <c r="Z939" s="258"/>
      <c r="AA939" s="258"/>
      <c r="AB939" s="176"/>
      <c r="AC939" s="273"/>
      <c r="AD939" s="176"/>
      <c r="AE939" s="258"/>
      <c r="AF939" s="176"/>
      <c r="AG939" s="176"/>
      <c r="AH939" s="176"/>
      <c r="AI939" s="176"/>
      <c r="AJ939" s="176"/>
      <c r="AK939" s="176"/>
      <c r="AL939" s="176"/>
      <c r="AM939" s="176"/>
      <c r="AN939" s="225"/>
      <c r="AO939" s="273"/>
      <c r="AP939" s="273"/>
      <c r="AQ939" s="273"/>
      <c r="AR939" s="176"/>
    </row>
    <row r="940">
      <c r="A940" s="176"/>
      <c r="B940" s="172" t="str">
        <f t="shared" si="6"/>
        <v/>
      </c>
      <c r="C940" s="176"/>
      <c r="D940" s="176"/>
      <c r="E940" s="176"/>
      <c r="F940" s="273"/>
      <c r="G940" s="176"/>
      <c r="H940" s="276"/>
      <c r="I940" s="276"/>
      <c r="J940" s="176"/>
      <c r="K940" s="176"/>
      <c r="L940" s="176"/>
      <c r="M940" s="176"/>
      <c r="N940" s="176"/>
      <c r="O940" s="176"/>
      <c r="P940" s="273"/>
      <c r="Q940" s="176"/>
      <c r="R940" s="176"/>
      <c r="S940" s="273"/>
      <c r="T940" s="273"/>
      <c r="U940" s="258"/>
      <c r="V940" s="258"/>
      <c r="W940" s="258"/>
      <c r="X940" s="258"/>
      <c r="Y940" s="258"/>
      <c r="Z940" s="258"/>
      <c r="AA940" s="258"/>
      <c r="AB940" s="176"/>
      <c r="AC940" s="273"/>
      <c r="AD940" s="176"/>
      <c r="AE940" s="258"/>
      <c r="AF940" s="176"/>
      <c r="AG940" s="176"/>
      <c r="AH940" s="176"/>
      <c r="AI940" s="176"/>
      <c r="AJ940" s="176"/>
      <c r="AK940" s="176"/>
      <c r="AL940" s="176"/>
      <c r="AM940" s="176"/>
      <c r="AN940" s="225"/>
      <c r="AO940" s="273"/>
      <c r="AP940" s="273"/>
      <c r="AQ940" s="273"/>
      <c r="AR940" s="176"/>
    </row>
    <row r="941">
      <c r="A941" s="176"/>
      <c r="B941" s="172" t="str">
        <f t="shared" si="6"/>
        <v/>
      </c>
      <c r="C941" s="176"/>
      <c r="D941" s="176"/>
      <c r="E941" s="176"/>
      <c r="F941" s="273"/>
      <c r="G941" s="176"/>
      <c r="H941" s="276"/>
      <c r="I941" s="276"/>
      <c r="J941" s="176"/>
      <c r="K941" s="176"/>
      <c r="L941" s="176"/>
      <c r="M941" s="176"/>
      <c r="N941" s="176"/>
      <c r="O941" s="176"/>
      <c r="P941" s="273"/>
      <c r="Q941" s="176"/>
      <c r="R941" s="176"/>
      <c r="S941" s="273"/>
      <c r="T941" s="273"/>
      <c r="U941" s="258"/>
      <c r="V941" s="258"/>
      <c r="W941" s="258"/>
      <c r="X941" s="258"/>
      <c r="Y941" s="258"/>
      <c r="Z941" s="258"/>
      <c r="AA941" s="258"/>
      <c r="AB941" s="176"/>
      <c r="AC941" s="273"/>
      <c r="AD941" s="176"/>
      <c r="AE941" s="258"/>
      <c r="AF941" s="176"/>
      <c r="AG941" s="176"/>
      <c r="AH941" s="176"/>
      <c r="AI941" s="176"/>
      <c r="AJ941" s="176"/>
      <c r="AK941" s="176"/>
      <c r="AL941" s="176"/>
      <c r="AM941" s="176"/>
      <c r="AN941" s="225"/>
      <c r="AO941" s="273"/>
      <c r="AP941" s="273"/>
      <c r="AQ941" s="273"/>
      <c r="AR941" s="176"/>
    </row>
    <row r="942">
      <c r="A942" s="176"/>
      <c r="B942" s="172" t="str">
        <f t="shared" si="6"/>
        <v/>
      </c>
      <c r="C942" s="176"/>
      <c r="D942" s="176"/>
      <c r="E942" s="176"/>
      <c r="F942" s="273"/>
      <c r="G942" s="176"/>
      <c r="H942" s="276"/>
      <c r="I942" s="276"/>
      <c r="J942" s="176"/>
      <c r="K942" s="176"/>
      <c r="L942" s="176"/>
      <c r="M942" s="176"/>
      <c r="N942" s="176"/>
      <c r="O942" s="176"/>
      <c r="P942" s="273"/>
      <c r="Q942" s="176"/>
      <c r="R942" s="176"/>
      <c r="S942" s="273"/>
      <c r="T942" s="273"/>
      <c r="U942" s="258"/>
      <c r="V942" s="258"/>
      <c r="W942" s="258"/>
      <c r="X942" s="258"/>
      <c r="Y942" s="258"/>
      <c r="Z942" s="258"/>
      <c r="AA942" s="258"/>
      <c r="AB942" s="176"/>
      <c r="AC942" s="273"/>
      <c r="AD942" s="176"/>
      <c r="AE942" s="258"/>
      <c r="AF942" s="176"/>
      <c r="AG942" s="176"/>
      <c r="AH942" s="176"/>
      <c r="AI942" s="176"/>
      <c r="AJ942" s="176"/>
      <c r="AK942" s="176"/>
      <c r="AL942" s="176"/>
      <c r="AM942" s="176"/>
      <c r="AN942" s="225"/>
      <c r="AO942" s="273"/>
      <c r="AP942" s="273"/>
      <c r="AQ942" s="273"/>
      <c r="AR942" s="176"/>
    </row>
    <row r="943">
      <c r="A943" s="176"/>
      <c r="B943" s="172" t="str">
        <f t="shared" si="6"/>
        <v/>
      </c>
      <c r="C943" s="176"/>
      <c r="D943" s="176"/>
      <c r="E943" s="176"/>
      <c r="F943" s="273"/>
      <c r="G943" s="176"/>
      <c r="H943" s="276"/>
      <c r="I943" s="276"/>
      <c r="J943" s="176"/>
      <c r="K943" s="176"/>
      <c r="L943" s="176"/>
      <c r="M943" s="176"/>
      <c r="N943" s="176"/>
      <c r="O943" s="176"/>
      <c r="P943" s="273"/>
      <c r="Q943" s="176"/>
      <c r="R943" s="176"/>
      <c r="S943" s="273"/>
      <c r="T943" s="273"/>
      <c r="U943" s="258"/>
      <c r="V943" s="258"/>
      <c r="W943" s="258"/>
      <c r="X943" s="258"/>
      <c r="Y943" s="258"/>
      <c r="Z943" s="258"/>
      <c r="AA943" s="258"/>
      <c r="AB943" s="176"/>
      <c r="AC943" s="273"/>
      <c r="AD943" s="176"/>
      <c r="AE943" s="258"/>
      <c r="AF943" s="176"/>
      <c r="AG943" s="176"/>
      <c r="AH943" s="176"/>
      <c r="AI943" s="176"/>
      <c r="AJ943" s="176"/>
      <c r="AK943" s="176"/>
      <c r="AL943" s="176"/>
      <c r="AM943" s="176"/>
      <c r="AN943" s="225"/>
      <c r="AO943" s="273"/>
      <c r="AP943" s="273"/>
      <c r="AQ943" s="273"/>
      <c r="AR943" s="176"/>
    </row>
    <row r="944">
      <c r="A944" s="176"/>
      <c r="B944" s="172" t="str">
        <f t="shared" si="6"/>
        <v/>
      </c>
      <c r="C944" s="176"/>
      <c r="D944" s="176"/>
      <c r="E944" s="176"/>
      <c r="F944" s="273"/>
      <c r="G944" s="176"/>
      <c r="H944" s="276"/>
      <c r="I944" s="276"/>
      <c r="J944" s="176"/>
      <c r="K944" s="176"/>
      <c r="L944" s="176"/>
      <c r="M944" s="176"/>
      <c r="N944" s="176"/>
      <c r="O944" s="176"/>
      <c r="P944" s="273"/>
      <c r="Q944" s="176"/>
      <c r="R944" s="176"/>
      <c r="S944" s="273"/>
      <c r="T944" s="273"/>
      <c r="U944" s="258"/>
      <c r="V944" s="258"/>
      <c r="W944" s="258"/>
      <c r="X944" s="258"/>
      <c r="Y944" s="258"/>
      <c r="Z944" s="258"/>
      <c r="AA944" s="258"/>
      <c r="AB944" s="176"/>
      <c r="AC944" s="273"/>
      <c r="AD944" s="176"/>
      <c r="AE944" s="258"/>
      <c r="AF944" s="176"/>
      <c r="AG944" s="176"/>
      <c r="AH944" s="176"/>
      <c r="AI944" s="176"/>
      <c r="AJ944" s="176"/>
      <c r="AK944" s="176"/>
      <c r="AL944" s="176"/>
      <c r="AM944" s="176"/>
      <c r="AN944" s="225"/>
      <c r="AO944" s="273"/>
      <c r="AP944" s="273"/>
      <c r="AQ944" s="273"/>
      <c r="AR944" s="176"/>
    </row>
    <row r="945">
      <c r="A945" s="176"/>
      <c r="B945" s="172" t="str">
        <f t="shared" si="6"/>
        <v/>
      </c>
      <c r="C945" s="176"/>
      <c r="D945" s="176"/>
      <c r="E945" s="176"/>
      <c r="F945" s="273"/>
      <c r="G945" s="176"/>
      <c r="H945" s="276"/>
      <c r="I945" s="276"/>
      <c r="J945" s="176"/>
      <c r="K945" s="176"/>
      <c r="L945" s="176"/>
      <c r="M945" s="176"/>
      <c r="N945" s="176"/>
      <c r="O945" s="176"/>
      <c r="P945" s="273"/>
      <c r="Q945" s="176"/>
      <c r="R945" s="176"/>
      <c r="S945" s="273"/>
      <c r="T945" s="273"/>
      <c r="U945" s="258"/>
      <c r="V945" s="258"/>
      <c r="W945" s="258"/>
      <c r="X945" s="258"/>
      <c r="Y945" s="258"/>
      <c r="Z945" s="258"/>
      <c r="AA945" s="258"/>
      <c r="AB945" s="176"/>
      <c r="AC945" s="273"/>
      <c r="AD945" s="176"/>
      <c r="AE945" s="258"/>
      <c r="AF945" s="176"/>
      <c r="AG945" s="176"/>
      <c r="AH945" s="176"/>
      <c r="AI945" s="176"/>
      <c r="AJ945" s="176"/>
      <c r="AK945" s="176"/>
      <c r="AL945" s="176"/>
      <c r="AM945" s="176"/>
      <c r="AN945" s="225"/>
      <c r="AO945" s="273"/>
      <c r="AP945" s="273"/>
      <c r="AQ945" s="273"/>
      <c r="AR945" s="176"/>
    </row>
    <row r="946">
      <c r="A946" s="176"/>
      <c r="B946" s="172" t="str">
        <f t="shared" si="6"/>
        <v/>
      </c>
      <c r="C946" s="176"/>
      <c r="D946" s="176"/>
      <c r="E946" s="176"/>
      <c r="F946" s="273"/>
      <c r="G946" s="176"/>
      <c r="H946" s="276"/>
      <c r="I946" s="276"/>
      <c r="J946" s="176"/>
      <c r="K946" s="176"/>
      <c r="L946" s="176"/>
      <c r="M946" s="176"/>
      <c r="N946" s="176"/>
      <c r="O946" s="176"/>
      <c r="P946" s="273"/>
      <c r="Q946" s="176"/>
      <c r="R946" s="176"/>
      <c r="S946" s="273"/>
      <c r="T946" s="273"/>
      <c r="U946" s="258"/>
      <c r="V946" s="258"/>
      <c r="W946" s="258"/>
      <c r="X946" s="258"/>
      <c r="Y946" s="258"/>
      <c r="Z946" s="258"/>
      <c r="AA946" s="258"/>
      <c r="AB946" s="176"/>
      <c r="AC946" s="273"/>
      <c r="AD946" s="176"/>
      <c r="AE946" s="258"/>
      <c r="AF946" s="176"/>
      <c r="AG946" s="176"/>
      <c r="AH946" s="176"/>
      <c r="AI946" s="176"/>
      <c r="AJ946" s="176"/>
      <c r="AK946" s="176"/>
      <c r="AL946" s="176"/>
      <c r="AM946" s="176"/>
      <c r="AN946" s="225"/>
      <c r="AO946" s="273"/>
      <c r="AP946" s="273"/>
      <c r="AQ946" s="273"/>
      <c r="AR946" s="176"/>
    </row>
    <row r="947">
      <c r="A947" s="176"/>
      <c r="B947" s="172" t="str">
        <f t="shared" si="6"/>
        <v/>
      </c>
      <c r="C947" s="176"/>
      <c r="D947" s="176"/>
      <c r="E947" s="176"/>
      <c r="F947" s="273"/>
      <c r="G947" s="176"/>
      <c r="H947" s="276"/>
      <c r="I947" s="276"/>
      <c r="J947" s="176"/>
      <c r="K947" s="176"/>
      <c r="L947" s="176"/>
      <c r="M947" s="176"/>
      <c r="N947" s="176"/>
      <c r="O947" s="176"/>
      <c r="P947" s="273"/>
      <c r="Q947" s="176"/>
      <c r="R947" s="176"/>
      <c r="S947" s="273"/>
      <c r="T947" s="273"/>
      <c r="U947" s="258"/>
      <c r="V947" s="258"/>
      <c r="W947" s="258"/>
      <c r="X947" s="258"/>
      <c r="Y947" s="258"/>
      <c r="Z947" s="258"/>
      <c r="AA947" s="258"/>
      <c r="AB947" s="176"/>
      <c r="AC947" s="273"/>
      <c r="AD947" s="176"/>
      <c r="AE947" s="258"/>
      <c r="AF947" s="176"/>
      <c r="AG947" s="176"/>
      <c r="AH947" s="176"/>
      <c r="AI947" s="176"/>
      <c r="AJ947" s="176"/>
      <c r="AK947" s="176"/>
      <c r="AL947" s="176"/>
      <c r="AM947" s="176"/>
      <c r="AN947" s="225"/>
      <c r="AO947" s="273"/>
      <c r="AP947" s="273"/>
      <c r="AQ947" s="273"/>
      <c r="AR947" s="176"/>
    </row>
    <row r="948">
      <c r="A948" s="176"/>
      <c r="B948" s="172" t="str">
        <f t="shared" si="6"/>
        <v/>
      </c>
      <c r="C948" s="176"/>
      <c r="D948" s="176"/>
      <c r="E948" s="176"/>
      <c r="F948" s="273"/>
      <c r="G948" s="176"/>
      <c r="H948" s="276"/>
      <c r="I948" s="276"/>
      <c r="J948" s="176"/>
      <c r="K948" s="176"/>
      <c r="L948" s="176"/>
      <c r="M948" s="176"/>
      <c r="N948" s="176"/>
      <c r="O948" s="176"/>
      <c r="P948" s="273"/>
      <c r="Q948" s="176"/>
      <c r="R948" s="176"/>
      <c r="S948" s="273"/>
      <c r="T948" s="273"/>
      <c r="U948" s="258"/>
      <c r="V948" s="258"/>
      <c r="W948" s="258"/>
      <c r="X948" s="258"/>
      <c r="Y948" s="258"/>
      <c r="Z948" s="258"/>
      <c r="AA948" s="258"/>
      <c r="AB948" s="176"/>
      <c r="AC948" s="273"/>
      <c r="AD948" s="176"/>
      <c r="AE948" s="258"/>
      <c r="AF948" s="176"/>
      <c r="AG948" s="176"/>
      <c r="AH948" s="176"/>
      <c r="AI948" s="176"/>
      <c r="AJ948" s="176"/>
      <c r="AK948" s="176"/>
      <c r="AL948" s="176"/>
      <c r="AM948" s="176"/>
      <c r="AN948" s="225"/>
      <c r="AO948" s="273"/>
      <c r="AP948" s="273"/>
      <c r="AQ948" s="273"/>
      <c r="AR948" s="176"/>
    </row>
    <row r="949">
      <c r="A949" s="176"/>
      <c r="B949" s="172" t="str">
        <f t="shared" si="6"/>
        <v/>
      </c>
      <c r="C949" s="176"/>
      <c r="D949" s="176"/>
      <c r="E949" s="176"/>
      <c r="F949" s="273"/>
      <c r="G949" s="176"/>
      <c r="H949" s="276"/>
      <c r="I949" s="276"/>
      <c r="J949" s="176"/>
      <c r="K949" s="176"/>
      <c r="L949" s="176"/>
      <c r="M949" s="176"/>
      <c r="N949" s="176"/>
      <c r="O949" s="176"/>
      <c r="P949" s="273"/>
      <c r="Q949" s="176"/>
      <c r="R949" s="176"/>
      <c r="S949" s="273"/>
      <c r="T949" s="273"/>
      <c r="U949" s="258"/>
      <c r="V949" s="258"/>
      <c r="W949" s="258"/>
      <c r="X949" s="258"/>
      <c r="Y949" s="258"/>
      <c r="Z949" s="258"/>
      <c r="AA949" s="258"/>
      <c r="AB949" s="176"/>
      <c r="AC949" s="273"/>
      <c r="AD949" s="176"/>
      <c r="AE949" s="258"/>
      <c r="AF949" s="176"/>
      <c r="AG949" s="176"/>
      <c r="AH949" s="176"/>
      <c r="AI949" s="176"/>
      <c r="AJ949" s="176"/>
      <c r="AK949" s="176"/>
      <c r="AL949" s="176"/>
      <c r="AM949" s="176"/>
      <c r="AN949" s="225"/>
      <c r="AO949" s="273"/>
      <c r="AP949" s="273"/>
      <c r="AQ949" s="273"/>
      <c r="AR949" s="176"/>
    </row>
    <row r="950">
      <c r="A950" s="176"/>
      <c r="B950" s="172" t="str">
        <f t="shared" si="6"/>
        <v/>
      </c>
      <c r="C950" s="176"/>
      <c r="D950" s="176"/>
      <c r="E950" s="176"/>
      <c r="F950" s="273"/>
      <c r="G950" s="176"/>
      <c r="H950" s="276"/>
      <c r="I950" s="276"/>
      <c r="J950" s="176"/>
      <c r="K950" s="176"/>
      <c r="L950" s="176"/>
      <c r="M950" s="176"/>
      <c r="N950" s="176"/>
      <c r="O950" s="176"/>
      <c r="P950" s="273"/>
      <c r="Q950" s="176"/>
      <c r="R950" s="176"/>
      <c r="S950" s="273"/>
      <c r="T950" s="273"/>
      <c r="U950" s="258"/>
      <c r="V950" s="258"/>
      <c r="W950" s="258"/>
      <c r="X950" s="258"/>
      <c r="Y950" s="258"/>
      <c r="Z950" s="258"/>
      <c r="AA950" s="258"/>
      <c r="AB950" s="176"/>
      <c r="AC950" s="273"/>
      <c r="AD950" s="176"/>
      <c r="AE950" s="258"/>
      <c r="AF950" s="176"/>
      <c r="AG950" s="176"/>
      <c r="AH950" s="176"/>
      <c r="AI950" s="176"/>
      <c r="AJ950" s="176"/>
      <c r="AK950" s="176"/>
      <c r="AL950" s="176"/>
      <c r="AM950" s="176"/>
      <c r="AN950" s="225"/>
      <c r="AO950" s="273"/>
      <c r="AP950" s="273"/>
      <c r="AQ950" s="273"/>
      <c r="AR950" s="176"/>
    </row>
    <row r="951">
      <c r="A951" s="176"/>
      <c r="B951" s="172" t="str">
        <f t="shared" si="6"/>
        <v/>
      </c>
      <c r="C951" s="176"/>
      <c r="D951" s="176"/>
      <c r="E951" s="176"/>
      <c r="F951" s="273"/>
      <c r="G951" s="176"/>
      <c r="H951" s="276"/>
      <c r="I951" s="276"/>
      <c r="J951" s="176"/>
      <c r="K951" s="176"/>
      <c r="L951" s="176"/>
      <c r="M951" s="176"/>
      <c r="N951" s="176"/>
      <c r="O951" s="176"/>
      <c r="P951" s="273"/>
      <c r="Q951" s="176"/>
      <c r="R951" s="176"/>
      <c r="S951" s="273"/>
      <c r="T951" s="273"/>
      <c r="U951" s="258"/>
      <c r="V951" s="258"/>
      <c r="W951" s="258"/>
      <c r="X951" s="258"/>
      <c r="Y951" s="258"/>
      <c r="Z951" s="258"/>
      <c r="AA951" s="258"/>
      <c r="AB951" s="176"/>
      <c r="AC951" s="273"/>
      <c r="AD951" s="176"/>
      <c r="AE951" s="258"/>
      <c r="AF951" s="176"/>
      <c r="AG951" s="176"/>
      <c r="AH951" s="176"/>
      <c r="AI951" s="176"/>
      <c r="AJ951" s="176"/>
      <c r="AK951" s="176"/>
      <c r="AL951" s="176"/>
      <c r="AM951" s="176"/>
      <c r="AN951" s="225"/>
      <c r="AO951" s="273"/>
      <c r="AP951" s="273"/>
      <c r="AQ951" s="273"/>
      <c r="AR951" s="176"/>
    </row>
    <row r="952">
      <c r="A952" s="176"/>
      <c r="B952" s="172" t="str">
        <f t="shared" si="6"/>
        <v/>
      </c>
      <c r="C952" s="176"/>
      <c r="D952" s="176"/>
      <c r="E952" s="176"/>
      <c r="F952" s="273"/>
      <c r="G952" s="176"/>
      <c r="H952" s="276"/>
      <c r="I952" s="276"/>
      <c r="J952" s="176"/>
      <c r="K952" s="176"/>
      <c r="L952" s="176"/>
      <c r="M952" s="176"/>
      <c r="N952" s="176"/>
      <c r="O952" s="176"/>
      <c r="P952" s="273"/>
      <c r="Q952" s="176"/>
      <c r="R952" s="176"/>
      <c r="S952" s="273"/>
      <c r="T952" s="273"/>
      <c r="U952" s="258"/>
      <c r="V952" s="258"/>
      <c r="W952" s="258"/>
      <c r="X952" s="258"/>
      <c r="Y952" s="258"/>
      <c r="Z952" s="258"/>
      <c r="AA952" s="258"/>
      <c r="AB952" s="176"/>
      <c r="AC952" s="273"/>
      <c r="AD952" s="176"/>
      <c r="AE952" s="258"/>
      <c r="AF952" s="176"/>
      <c r="AG952" s="176"/>
      <c r="AH952" s="176"/>
      <c r="AI952" s="176"/>
      <c r="AJ952" s="176"/>
      <c r="AK952" s="176"/>
      <c r="AL952" s="176"/>
      <c r="AM952" s="176"/>
      <c r="AN952" s="225"/>
      <c r="AO952" s="273"/>
      <c r="AP952" s="273"/>
      <c r="AQ952" s="273"/>
      <c r="AR952" s="176"/>
    </row>
    <row r="953">
      <c r="A953" s="176"/>
      <c r="B953" s="172" t="str">
        <f t="shared" si="6"/>
        <v/>
      </c>
      <c r="C953" s="176"/>
      <c r="D953" s="176"/>
      <c r="E953" s="176"/>
      <c r="F953" s="273"/>
      <c r="G953" s="176"/>
      <c r="H953" s="276"/>
      <c r="I953" s="276"/>
      <c r="J953" s="176"/>
      <c r="K953" s="176"/>
      <c r="L953" s="176"/>
      <c r="M953" s="176"/>
      <c r="N953" s="176"/>
      <c r="O953" s="176"/>
      <c r="P953" s="273"/>
      <c r="Q953" s="176"/>
      <c r="R953" s="176"/>
      <c r="S953" s="273"/>
      <c r="T953" s="273"/>
      <c r="U953" s="258"/>
      <c r="V953" s="258"/>
      <c r="W953" s="258"/>
      <c r="X953" s="258"/>
      <c r="Y953" s="258"/>
      <c r="Z953" s="258"/>
      <c r="AA953" s="258"/>
      <c r="AB953" s="176"/>
      <c r="AC953" s="273"/>
      <c r="AD953" s="176"/>
      <c r="AE953" s="258"/>
      <c r="AF953" s="176"/>
      <c r="AG953" s="176"/>
      <c r="AH953" s="176"/>
      <c r="AI953" s="176"/>
      <c r="AJ953" s="176"/>
      <c r="AK953" s="176"/>
      <c r="AL953" s="176"/>
      <c r="AM953" s="176"/>
      <c r="AN953" s="225"/>
      <c r="AO953" s="273"/>
      <c r="AP953" s="273"/>
      <c r="AQ953" s="273"/>
      <c r="AR953" s="176"/>
    </row>
    <row r="954">
      <c r="A954" s="176"/>
      <c r="B954" s="172" t="str">
        <f t="shared" si="6"/>
        <v/>
      </c>
      <c r="C954" s="176"/>
      <c r="D954" s="176"/>
      <c r="E954" s="176"/>
      <c r="F954" s="273"/>
      <c r="G954" s="176"/>
      <c r="H954" s="276"/>
      <c r="I954" s="276"/>
      <c r="J954" s="176"/>
      <c r="K954" s="176"/>
      <c r="L954" s="176"/>
      <c r="M954" s="176"/>
      <c r="N954" s="176"/>
      <c r="O954" s="176"/>
      <c r="P954" s="273"/>
      <c r="Q954" s="176"/>
      <c r="R954" s="176"/>
      <c r="S954" s="273"/>
      <c r="T954" s="273"/>
      <c r="U954" s="258"/>
      <c r="V954" s="258"/>
      <c r="W954" s="258"/>
      <c r="X954" s="258"/>
      <c r="Y954" s="258"/>
      <c r="Z954" s="258"/>
      <c r="AA954" s="258"/>
      <c r="AB954" s="176"/>
      <c r="AC954" s="273"/>
      <c r="AD954" s="176"/>
      <c r="AE954" s="258"/>
      <c r="AF954" s="176"/>
      <c r="AG954" s="176"/>
      <c r="AH954" s="176"/>
      <c r="AI954" s="176"/>
      <c r="AJ954" s="176"/>
      <c r="AK954" s="176"/>
      <c r="AL954" s="176"/>
      <c r="AM954" s="176"/>
      <c r="AN954" s="225"/>
      <c r="AO954" s="273"/>
      <c r="AP954" s="273"/>
      <c r="AQ954" s="273"/>
      <c r="AR954" s="176"/>
    </row>
    <row r="955">
      <c r="A955" s="176"/>
      <c r="B955" s="172" t="str">
        <f t="shared" si="6"/>
        <v/>
      </c>
      <c r="C955" s="176"/>
      <c r="D955" s="176"/>
      <c r="E955" s="176"/>
      <c r="F955" s="273"/>
      <c r="G955" s="176"/>
      <c r="H955" s="276"/>
      <c r="I955" s="276"/>
      <c r="J955" s="176"/>
      <c r="K955" s="176"/>
      <c r="L955" s="176"/>
      <c r="M955" s="176"/>
      <c r="N955" s="176"/>
      <c r="O955" s="176"/>
      <c r="P955" s="273"/>
      <c r="Q955" s="176"/>
      <c r="R955" s="176"/>
      <c r="S955" s="273"/>
      <c r="T955" s="273"/>
      <c r="U955" s="258"/>
      <c r="V955" s="258"/>
      <c r="W955" s="258"/>
      <c r="X955" s="258"/>
      <c r="Y955" s="258"/>
      <c r="Z955" s="258"/>
      <c r="AA955" s="258"/>
      <c r="AB955" s="176"/>
      <c r="AC955" s="273"/>
      <c r="AD955" s="176"/>
      <c r="AE955" s="258"/>
      <c r="AF955" s="176"/>
      <c r="AG955" s="176"/>
      <c r="AH955" s="176"/>
      <c r="AI955" s="176"/>
      <c r="AJ955" s="176"/>
      <c r="AK955" s="176"/>
      <c r="AL955" s="176"/>
      <c r="AM955" s="176"/>
      <c r="AN955" s="225"/>
      <c r="AO955" s="273"/>
      <c r="AP955" s="273"/>
      <c r="AQ955" s="273"/>
      <c r="AR955" s="176"/>
    </row>
    <row r="956">
      <c r="A956" s="176"/>
      <c r="B956" s="172" t="str">
        <f t="shared" si="6"/>
        <v/>
      </c>
      <c r="C956" s="176"/>
      <c r="D956" s="176"/>
      <c r="E956" s="176"/>
      <c r="F956" s="273"/>
      <c r="G956" s="176"/>
      <c r="H956" s="276"/>
      <c r="I956" s="276"/>
      <c r="J956" s="176"/>
      <c r="K956" s="176"/>
      <c r="L956" s="176"/>
      <c r="M956" s="176"/>
      <c r="N956" s="176"/>
      <c r="O956" s="176"/>
      <c r="P956" s="273"/>
      <c r="Q956" s="176"/>
      <c r="R956" s="176"/>
      <c r="S956" s="273"/>
      <c r="T956" s="273"/>
      <c r="U956" s="258"/>
      <c r="V956" s="258"/>
      <c r="W956" s="258"/>
      <c r="X956" s="258"/>
      <c r="Y956" s="258"/>
      <c r="Z956" s="258"/>
      <c r="AA956" s="258"/>
      <c r="AB956" s="176"/>
      <c r="AC956" s="273"/>
      <c r="AD956" s="176"/>
      <c r="AE956" s="258"/>
      <c r="AF956" s="176"/>
      <c r="AG956" s="176"/>
      <c r="AH956" s="176"/>
      <c r="AI956" s="176"/>
      <c r="AJ956" s="176"/>
      <c r="AK956" s="176"/>
      <c r="AL956" s="176"/>
      <c r="AM956" s="176"/>
      <c r="AN956" s="225"/>
      <c r="AO956" s="273"/>
      <c r="AP956" s="273"/>
      <c r="AQ956" s="273"/>
      <c r="AR956" s="176"/>
    </row>
    <row r="957">
      <c r="A957" s="176"/>
      <c r="B957" s="172" t="str">
        <f t="shared" si="6"/>
        <v/>
      </c>
      <c r="C957" s="176"/>
      <c r="D957" s="176"/>
      <c r="E957" s="176"/>
      <c r="F957" s="273"/>
      <c r="G957" s="176"/>
      <c r="H957" s="276"/>
      <c r="I957" s="276"/>
      <c r="J957" s="176"/>
      <c r="K957" s="176"/>
      <c r="L957" s="176"/>
      <c r="M957" s="176"/>
      <c r="N957" s="176"/>
      <c r="O957" s="176"/>
      <c r="P957" s="273"/>
      <c r="Q957" s="176"/>
      <c r="R957" s="176"/>
      <c r="S957" s="273"/>
      <c r="T957" s="273"/>
      <c r="U957" s="258"/>
      <c r="V957" s="258"/>
      <c r="W957" s="258"/>
      <c r="X957" s="258"/>
      <c r="Y957" s="258"/>
      <c r="Z957" s="258"/>
      <c r="AA957" s="258"/>
      <c r="AB957" s="176"/>
      <c r="AC957" s="273"/>
      <c r="AD957" s="176"/>
      <c r="AE957" s="258"/>
      <c r="AF957" s="176"/>
      <c r="AG957" s="176"/>
      <c r="AH957" s="176"/>
      <c r="AI957" s="176"/>
      <c r="AJ957" s="176"/>
      <c r="AK957" s="176"/>
      <c r="AL957" s="176"/>
      <c r="AM957" s="176"/>
      <c r="AN957" s="225"/>
      <c r="AO957" s="273"/>
      <c r="AP957" s="273"/>
      <c r="AQ957" s="273"/>
      <c r="AR957" s="176"/>
    </row>
    <row r="958">
      <c r="A958" s="176"/>
      <c r="B958" s="172" t="str">
        <f t="shared" si="6"/>
        <v/>
      </c>
      <c r="C958" s="176"/>
      <c r="D958" s="176"/>
      <c r="E958" s="176"/>
      <c r="F958" s="273"/>
      <c r="G958" s="176"/>
      <c r="H958" s="276"/>
      <c r="I958" s="276"/>
      <c r="J958" s="176"/>
      <c r="K958" s="176"/>
      <c r="L958" s="176"/>
      <c r="M958" s="176"/>
      <c r="N958" s="176"/>
      <c r="O958" s="176"/>
      <c r="P958" s="273"/>
      <c r="Q958" s="176"/>
      <c r="R958" s="176"/>
      <c r="S958" s="273"/>
      <c r="T958" s="273"/>
      <c r="U958" s="258"/>
      <c r="V958" s="258"/>
      <c r="W958" s="258"/>
      <c r="X958" s="258"/>
      <c r="Y958" s="258"/>
      <c r="Z958" s="258"/>
      <c r="AA958" s="258"/>
      <c r="AB958" s="176"/>
      <c r="AC958" s="273"/>
      <c r="AD958" s="176"/>
      <c r="AE958" s="258"/>
      <c r="AF958" s="176"/>
      <c r="AG958" s="176"/>
      <c r="AH958" s="176"/>
      <c r="AI958" s="176"/>
      <c r="AJ958" s="176"/>
      <c r="AK958" s="176"/>
      <c r="AL958" s="176"/>
      <c r="AM958" s="176"/>
      <c r="AN958" s="225"/>
      <c r="AO958" s="273"/>
      <c r="AP958" s="273"/>
      <c r="AQ958" s="273"/>
      <c r="AR958" s="176"/>
    </row>
    <row r="959">
      <c r="A959" s="176"/>
      <c r="B959" s="172" t="str">
        <f t="shared" si="6"/>
        <v/>
      </c>
      <c r="C959" s="176"/>
      <c r="D959" s="176"/>
      <c r="E959" s="176"/>
      <c r="F959" s="273"/>
      <c r="G959" s="176"/>
      <c r="H959" s="276"/>
      <c r="I959" s="276"/>
      <c r="J959" s="176"/>
      <c r="K959" s="176"/>
      <c r="L959" s="176"/>
      <c r="M959" s="176"/>
      <c r="N959" s="176"/>
      <c r="O959" s="176"/>
      <c r="P959" s="273"/>
      <c r="Q959" s="176"/>
      <c r="R959" s="176"/>
      <c r="S959" s="273"/>
      <c r="T959" s="273"/>
      <c r="U959" s="258"/>
      <c r="V959" s="258"/>
      <c r="W959" s="258"/>
      <c r="X959" s="258"/>
      <c r="Y959" s="258"/>
      <c r="Z959" s="258"/>
      <c r="AA959" s="258"/>
      <c r="AB959" s="176"/>
      <c r="AC959" s="273"/>
      <c r="AD959" s="176"/>
      <c r="AE959" s="258"/>
      <c r="AF959" s="176"/>
      <c r="AG959" s="176"/>
      <c r="AH959" s="176"/>
      <c r="AI959" s="176"/>
      <c r="AJ959" s="176"/>
      <c r="AK959" s="176"/>
      <c r="AL959" s="176"/>
      <c r="AM959" s="176"/>
      <c r="AN959" s="225"/>
      <c r="AO959" s="273"/>
      <c r="AP959" s="273"/>
      <c r="AQ959" s="273"/>
      <c r="AR959" s="176"/>
    </row>
    <row r="960">
      <c r="A960" s="176"/>
      <c r="B960" s="172" t="str">
        <f t="shared" si="6"/>
        <v/>
      </c>
      <c r="C960" s="176"/>
      <c r="D960" s="176"/>
      <c r="E960" s="176"/>
      <c r="F960" s="273"/>
      <c r="G960" s="176"/>
      <c r="H960" s="276"/>
      <c r="I960" s="276"/>
      <c r="J960" s="176"/>
      <c r="K960" s="176"/>
      <c r="L960" s="176"/>
      <c r="M960" s="176"/>
      <c r="N960" s="176"/>
      <c r="O960" s="176"/>
      <c r="P960" s="273"/>
      <c r="Q960" s="176"/>
      <c r="R960" s="176"/>
      <c r="S960" s="273"/>
      <c r="T960" s="273"/>
      <c r="U960" s="258"/>
      <c r="V960" s="258"/>
      <c r="W960" s="258"/>
      <c r="X960" s="258"/>
      <c r="Y960" s="258"/>
      <c r="Z960" s="258"/>
      <c r="AA960" s="258"/>
      <c r="AB960" s="176"/>
      <c r="AC960" s="273"/>
      <c r="AD960" s="176"/>
      <c r="AE960" s="258"/>
      <c r="AF960" s="176"/>
      <c r="AG960" s="176"/>
      <c r="AH960" s="176"/>
      <c r="AI960" s="176"/>
      <c r="AJ960" s="176"/>
      <c r="AK960" s="176"/>
      <c r="AL960" s="176"/>
      <c r="AM960" s="176"/>
      <c r="AN960" s="225"/>
      <c r="AO960" s="273"/>
      <c r="AP960" s="273"/>
      <c r="AQ960" s="273"/>
      <c r="AR960" s="176"/>
    </row>
    <row r="961">
      <c r="A961" s="176"/>
      <c r="B961" s="172" t="str">
        <f t="shared" si="6"/>
        <v/>
      </c>
      <c r="C961" s="176"/>
      <c r="D961" s="176"/>
      <c r="E961" s="176"/>
      <c r="F961" s="273"/>
      <c r="G961" s="176"/>
      <c r="H961" s="276"/>
      <c r="I961" s="276"/>
      <c r="J961" s="176"/>
      <c r="K961" s="176"/>
      <c r="L961" s="176"/>
      <c r="M961" s="176"/>
      <c r="N961" s="176"/>
      <c r="O961" s="176"/>
      <c r="P961" s="273"/>
      <c r="Q961" s="176"/>
      <c r="R961" s="176"/>
      <c r="S961" s="273"/>
      <c r="T961" s="273"/>
      <c r="U961" s="258"/>
      <c r="V961" s="258"/>
      <c r="W961" s="258"/>
      <c r="X961" s="258"/>
      <c r="Y961" s="258"/>
      <c r="Z961" s="258"/>
      <c r="AA961" s="258"/>
      <c r="AB961" s="176"/>
      <c r="AC961" s="273"/>
      <c r="AD961" s="176"/>
      <c r="AE961" s="258"/>
      <c r="AF961" s="176"/>
      <c r="AG961" s="176"/>
      <c r="AH961" s="176"/>
      <c r="AI961" s="176"/>
      <c r="AJ961" s="176"/>
      <c r="AK961" s="176"/>
      <c r="AL961" s="176"/>
      <c r="AM961" s="176"/>
      <c r="AN961" s="225"/>
      <c r="AO961" s="273"/>
      <c r="AP961" s="273"/>
      <c r="AQ961" s="273"/>
      <c r="AR961" s="176"/>
    </row>
    <row r="962">
      <c r="A962" s="176"/>
      <c r="B962" s="172" t="str">
        <f t="shared" si="6"/>
        <v/>
      </c>
      <c r="C962" s="176"/>
      <c r="D962" s="176"/>
      <c r="E962" s="176"/>
      <c r="F962" s="273"/>
      <c r="G962" s="176"/>
      <c r="H962" s="276"/>
      <c r="I962" s="276"/>
      <c r="J962" s="176"/>
      <c r="K962" s="176"/>
      <c r="L962" s="176"/>
      <c r="M962" s="176"/>
      <c r="N962" s="176"/>
      <c r="O962" s="176"/>
      <c r="P962" s="273"/>
      <c r="Q962" s="176"/>
      <c r="R962" s="176"/>
      <c r="S962" s="273"/>
      <c r="T962" s="273"/>
      <c r="U962" s="258"/>
      <c r="V962" s="258"/>
      <c r="W962" s="258"/>
      <c r="X962" s="258"/>
      <c r="Y962" s="258"/>
      <c r="Z962" s="258"/>
      <c r="AA962" s="258"/>
      <c r="AB962" s="176"/>
      <c r="AC962" s="273"/>
      <c r="AD962" s="176"/>
      <c r="AE962" s="258"/>
      <c r="AF962" s="176"/>
      <c r="AG962" s="176"/>
      <c r="AH962" s="176"/>
      <c r="AI962" s="176"/>
      <c r="AJ962" s="176"/>
      <c r="AK962" s="176"/>
      <c r="AL962" s="176"/>
      <c r="AM962" s="176"/>
      <c r="AN962" s="225"/>
      <c r="AO962" s="273"/>
      <c r="AP962" s="273"/>
      <c r="AQ962" s="273"/>
      <c r="AR962" s="176"/>
    </row>
    <row r="963">
      <c r="A963" s="176"/>
      <c r="B963" s="172" t="str">
        <f t="shared" si="6"/>
        <v/>
      </c>
      <c r="C963" s="176"/>
      <c r="D963" s="176"/>
      <c r="E963" s="176"/>
      <c r="F963" s="273"/>
      <c r="G963" s="176"/>
      <c r="H963" s="276"/>
      <c r="I963" s="276"/>
      <c r="J963" s="176"/>
      <c r="K963" s="176"/>
      <c r="L963" s="176"/>
      <c r="M963" s="176"/>
      <c r="N963" s="176"/>
      <c r="O963" s="176"/>
      <c r="P963" s="273"/>
      <c r="Q963" s="176"/>
      <c r="R963" s="176"/>
      <c r="S963" s="273"/>
      <c r="T963" s="273"/>
      <c r="U963" s="258"/>
      <c r="V963" s="258"/>
      <c r="W963" s="258"/>
      <c r="X963" s="258"/>
      <c r="Y963" s="258"/>
      <c r="Z963" s="258"/>
      <c r="AA963" s="258"/>
      <c r="AB963" s="176"/>
      <c r="AC963" s="273"/>
      <c r="AD963" s="176"/>
      <c r="AE963" s="258"/>
      <c r="AF963" s="176"/>
      <c r="AG963" s="176"/>
      <c r="AH963" s="176"/>
      <c r="AI963" s="176"/>
      <c r="AJ963" s="176"/>
      <c r="AK963" s="176"/>
      <c r="AL963" s="176"/>
      <c r="AM963" s="176"/>
      <c r="AN963" s="225"/>
      <c r="AO963" s="273"/>
      <c r="AP963" s="273"/>
      <c r="AQ963" s="273"/>
      <c r="AR963" s="176"/>
    </row>
    <row r="964">
      <c r="A964" s="176"/>
      <c r="B964" s="172" t="str">
        <f t="shared" si="6"/>
        <v/>
      </c>
      <c r="C964" s="176"/>
      <c r="D964" s="176"/>
      <c r="E964" s="176"/>
      <c r="F964" s="273"/>
      <c r="G964" s="176"/>
      <c r="H964" s="276"/>
      <c r="I964" s="276"/>
      <c r="J964" s="176"/>
      <c r="K964" s="176"/>
      <c r="L964" s="176"/>
      <c r="M964" s="176"/>
      <c r="N964" s="176"/>
      <c r="O964" s="176"/>
      <c r="P964" s="273"/>
      <c r="Q964" s="176"/>
      <c r="R964" s="176"/>
      <c r="S964" s="273"/>
      <c r="T964" s="273"/>
      <c r="U964" s="258"/>
      <c r="V964" s="258"/>
      <c r="W964" s="258"/>
      <c r="X964" s="258"/>
      <c r="Y964" s="258"/>
      <c r="Z964" s="258"/>
      <c r="AA964" s="258"/>
      <c r="AB964" s="176"/>
      <c r="AC964" s="273"/>
      <c r="AD964" s="176"/>
      <c r="AE964" s="258"/>
      <c r="AF964" s="176"/>
      <c r="AG964" s="176"/>
      <c r="AH964" s="176"/>
      <c r="AI964" s="176"/>
      <c r="AJ964" s="176"/>
      <c r="AK964" s="176"/>
      <c r="AL964" s="176"/>
      <c r="AM964" s="176"/>
      <c r="AN964" s="225"/>
      <c r="AO964" s="273"/>
      <c r="AP964" s="273"/>
      <c r="AQ964" s="273"/>
      <c r="AR964" s="176"/>
    </row>
    <row r="965">
      <c r="A965" s="176"/>
      <c r="B965" s="172" t="str">
        <f t="shared" si="6"/>
        <v/>
      </c>
      <c r="C965" s="176"/>
      <c r="D965" s="176"/>
      <c r="E965" s="176"/>
      <c r="F965" s="273"/>
      <c r="G965" s="176"/>
      <c r="H965" s="276"/>
      <c r="I965" s="276"/>
      <c r="J965" s="176"/>
      <c r="K965" s="176"/>
      <c r="L965" s="176"/>
      <c r="M965" s="176"/>
      <c r="N965" s="176"/>
      <c r="O965" s="176"/>
      <c r="P965" s="273"/>
      <c r="Q965" s="176"/>
      <c r="R965" s="176"/>
      <c r="S965" s="273"/>
      <c r="T965" s="273"/>
      <c r="U965" s="258"/>
      <c r="V965" s="258"/>
      <c r="W965" s="258"/>
      <c r="X965" s="258"/>
      <c r="Y965" s="258"/>
      <c r="Z965" s="258"/>
      <c r="AA965" s="258"/>
      <c r="AB965" s="176"/>
      <c r="AC965" s="273"/>
      <c r="AD965" s="176"/>
      <c r="AE965" s="258"/>
      <c r="AF965" s="176"/>
      <c r="AG965" s="176"/>
      <c r="AH965" s="176"/>
      <c r="AI965" s="176"/>
      <c r="AJ965" s="176"/>
      <c r="AK965" s="176"/>
      <c r="AL965" s="176"/>
      <c r="AM965" s="176"/>
      <c r="AN965" s="225"/>
      <c r="AO965" s="273"/>
      <c r="AP965" s="273"/>
      <c r="AQ965" s="273"/>
      <c r="AR965" s="176"/>
    </row>
    <row r="966">
      <c r="A966" s="176"/>
      <c r="B966" s="172" t="str">
        <f t="shared" si="6"/>
        <v/>
      </c>
      <c r="C966" s="176"/>
      <c r="D966" s="176"/>
      <c r="E966" s="176"/>
      <c r="F966" s="273"/>
      <c r="G966" s="176"/>
      <c r="H966" s="276"/>
      <c r="I966" s="276"/>
      <c r="J966" s="176"/>
      <c r="K966" s="176"/>
      <c r="L966" s="176"/>
      <c r="M966" s="176"/>
      <c r="N966" s="176"/>
      <c r="O966" s="176"/>
      <c r="P966" s="273"/>
      <c r="Q966" s="176"/>
      <c r="R966" s="176"/>
      <c r="S966" s="273"/>
      <c r="T966" s="273"/>
      <c r="U966" s="258"/>
      <c r="V966" s="258"/>
      <c r="W966" s="258"/>
      <c r="X966" s="258"/>
      <c r="Y966" s="258"/>
      <c r="Z966" s="258"/>
      <c r="AA966" s="258"/>
      <c r="AB966" s="176"/>
      <c r="AC966" s="273"/>
      <c r="AD966" s="176"/>
      <c r="AE966" s="258"/>
      <c r="AF966" s="176"/>
      <c r="AG966" s="176"/>
      <c r="AH966" s="176"/>
      <c r="AI966" s="176"/>
      <c r="AJ966" s="176"/>
      <c r="AK966" s="176"/>
      <c r="AL966" s="176"/>
      <c r="AM966" s="176"/>
      <c r="AN966" s="225"/>
      <c r="AO966" s="273"/>
      <c r="AP966" s="273"/>
      <c r="AQ966" s="273"/>
      <c r="AR966" s="176"/>
    </row>
    <row r="967">
      <c r="A967" s="176"/>
      <c r="B967" s="172" t="str">
        <f t="shared" si="6"/>
        <v/>
      </c>
      <c r="C967" s="176"/>
      <c r="D967" s="176"/>
      <c r="E967" s="176"/>
      <c r="F967" s="273"/>
      <c r="G967" s="176"/>
      <c r="H967" s="276"/>
      <c r="I967" s="276"/>
      <c r="J967" s="176"/>
      <c r="K967" s="176"/>
      <c r="L967" s="176"/>
      <c r="M967" s="176"/>
      <c r="N967" s="176"/>
      <c r="O967" s="176"/>
      <c r="P967" s="273"/>
      <c r="Q967" s="176"/>
      <c r="R967" s="176"/>
      <c r="S967" s="273"/>
      <c r="T967" s="273"/>
      <c r="U967" s="258"/>
      <c r="V967" s="258"/>
      <c r="W967" s="258"/>
      <c r="X967" s="258"/>
      <c r="Y967" s="258"/>
      <c r="Z967" s="258"/>
      <c r="AA967" s="258"/>
      <c r="AB967" s="176"/>
      <c r="AC967" s="273"/>
      <c r="AD967" s="176"/>
      <c r="AE967" s="258"/>
      <c r="AF967" s="176"/>
      <c r="AG967" s="176"/>
      <c r="AH967" s="176"/>
      <c r="AI967" s="176"/>
      <c r="AJ967" s="176"/>
      <c r="AK967" s="176"/>
      <c r="AL967" s="176"/>
      <c r="AM967" s="176"/>
      <c r="AN967" s="225"/>
      <c r="AO967" s="273"/>
      <c r="AP967" s="273"/>
      <c r="AQ967" s="273"/>
      <c r="AR967" s="176"/>
    </row>
    <row r="968">
      <c r="A968" s="176"/>
      <c r="B968" s="172" t="str">
        <f t="shared" si="6"/>
        <v/>
      </c>
      <c r="C968" s="176"/>
      <c r="D968" s="176"/>
      <c r="E968" s="176"/>
      <c r="F968" s="273"/>
      <c r="G968" s="176"/>
      <c r="H968" s="276"/>
      <c r="I968" s="276"/>
      <c r="J968" s="176"/>
      <c r="K968" s="176"/>
      <c r="L968" s="176"/>
      <c r="M968" s="176"/>
      <c r="N968" s="176"/>
      <c r="O968" s="176"/>
      <c r="P968" s="273"/>
      <c r="Q968" s="176"/>
      <c r="R968" s="176"/>
      <c r="S968" s="273"/>
      <c r="T968" s="273"/>
      <c r="U968" s="258"/>
      <c r="V968" s="258"/>
      <c r="W968" s="258"/>
      <c r="X968" s="258"/>
      <c r="Y968" s="258"/>
      <c r="Z968" s="258"/>
      <c r="AA968" s="258"/>
      <c r="AB968" s="176"/>
      <c r="AC968" s="273"/>
      <c r="AD968" s="176"/>
      <c r="AE968" s="258"/>
      <c r="AF968" s="176"/>
      <c r="AG968" s="176"/>
      <c r="AH968" s="176"/>
      <c r="AI968" s="176"/>
      <c r="AJ968" s="176"/>
      <c r="AK968" s="176"/>
      <c r="AL968" s="176"/>
      <c r="AM968" s="176"/>
      <c r="AN968" s="225"/>
      <c r="AO968" s="273"/>
      <c r="AP968" s="273"/>
      <c r="AQ968" s="273"/>
      <c r="AR968" s="176"/>
    </row>
    <row r="969">
      <c r="A969" s="176"/>
      <c r="B969" s="172" t="str">
        <f t="shared" si="6"/>
        <v/>
      </c>
      <c r="C969" s="176"/>
      <c r="D969" s="176"/>
      <c r="E969" s="176"/>
      <c r="F969" s="273"/>
      <c r="G969" s="176"/>
      <c r="H969" s="276"/>
      <c r="I969" s="276"/>
      <c r="J969" s="176"/>
      <c r="K969" s="176"/>
      <c r="L969" s="176"/>
      <c r="M969" s="176"/>
      <c r="N969" s="176"/>
      <c r="O969" s="176"/>
      <c r="P969" s="273"/>
      <c r="Q969" s="176"/>
      <c r="R969" s="176"/>
      <c r="S969" s="273"/>
      <c r="T969" s="273"/>
      <c r="U969" s="258"/>
      <c r="V969" s="258"/>
      <c r="W969" s="258"/>
      <c r="X969" s="258"/>
      <c r="Y969" s="258"/>
      <c r="Z969" s="258"/>
      <c r="AA969" s="258"/>
      <c r="AB969" s="176"/>
      <c r="AC969" s="273"/>
      <c r="AD969" s="176"/>
      <c r="AE969" s="258"/>
      <c r="AF969" s="176"/>
      <c r="AG969" s="176"/>
      <c r="AH969" s="176"/>
      <c r="AI969" s="176"/>
      <c r="AJ969" s="176"/>
      <c r="AK969" s="176"/>
      <c r="AL969" s="176"/>
      <c r="AM969" s="176"/>
      <c r="AN969" s="225"/>
      <c r="AO969" s="273"/>
      <c r="AP969" s="273"/>
      <c r="AQ969" s="273"/>
      <c r="AR969" s="176"/>
    </row>
    <row r="970">
      <c r="A970" s="176"/>
      <c r="B970" s="172" t="str">
        <f t="shared" si="6"/>
        <v/>
      </c>
      <c r="C970" s="176"/>
      <c r="D970" s="176"/>
      <c r="E970" s="176"/>
      <c r="F970" s="273"/>
      <c r="G970" s="176"/>
      <c r="H970" s="276"/>
      <c r="I970" s="276"/>
      <c r="J970" s="176"/>
      <c r="K970" s="176"/>
      <c r="L970" s="176"/>
      <c r="M970" s="176"/>
      <c r="N970" s="176"/>
      <c r="O970" s="176"/>
      <c r="P970" s="273"/>
      <c r="Q970" s="176"/>
      <c r="R970" s="176"/>
      <c r="S970" s="273"/>
      <c r="T970" s="273"/>
      <c r="U970" s="258"/>
      <c r="V970" s="258"/>
      <c r="W970" s="258"/>
      <c r="X970" s="258"/>
      <c r="Y970" s="258"/>
      <c r="Z970" s="258"/>
      <c r="AA970" s="258"/>
      <c r="AB970" s="176"/>
      <c r="AC970" s="273"/>
      <c r="AD970" s="176"/>
      <c r="AE970" s="258"/>
      <c r="AF970" s="176"/>
      <c r="AG970" s="176"/>
      <c r="AH970" s="176"/>
      <c r="AI970" s="176"/>
      <c r="AJ970" s="176"/>
      <c r="AK970" s="176"/>
      <c r="AL970" s="176"/>
      <c r="AM970" s="176"/>
      <c r="AN970" s="225"/>
      <c r="AO970" s="273"/>
      <c r="AP970" s="273"/>
      <c r="AQ970" s="273"/>
      <c r="AR970" s="176"/>
    </row>
    <row r="971">
      <c r="A971" s="176"/>
      <c r="B971" s="172" t="str">
        <f t="shared" si="6"/>
        <v/>
      </c>
      <c r="C971" s="176"/>
      <c r="D971" s="176"/>
      <c r="E971" s="176"/>
      <c r="F971" s="273"/>
      <c r="G971" s="176"/>
      <c r="H971" s="276"/>
      <c r="I971" s="276"/>
      <c r="J971" s="176"/>
      <c r="K971" s="176"/>
      <c r="L971" s="176"/>
      <c r="M971" s="176"/>
      <c r="N971" s="176"/>
      <c r="O971" s="176"/>
      <c r="P971" s="273"/>
      <c r="Q971" s="176"/>
      <c r="R971" s="176"/>
      <c r="S971" s="273"/>
      <c r="T971" s="273"/>
      <c r="U971" s="258"/>
      <c r="V971" s="258"/>
      <c r="W971" s="258"/>
      <c r="X971" s="258"/>
      <c r="Y971" s="258"/>
      <c r="Z971" s="258"/>
      <c r="AA971" s="258"/>
      <c r="AB971" s="176"/>
      <c r="AC971" s="273"/>
      <c r="AD971" s="176"/>
      <c r="AE971" s="258"/>
      <c r="AF971" s="176"/>
      <c r="AG971" s="176"/>
      <c r="AH971" s="176"/>
      <c r="AI971" s="176"/>
      <c r="AJ971" s="176"/>
      <c r="AK971" s="176"/>
      <c r="AL971" s="176"/>
      <c r="AM971" s="176"/>
      <c r="AN971" s="225"/>
      <c r="AO971" s="273"/>
      <c r="AP971" s="273"/>
      <c r="AQ971" s="273"/>
      <c r="AR971" s="176"/>
    </row>
    <row r="972">
      <c r="A972" s="176"/>
      <c r="B972" s="172" t="str">
        <f t="shared" si="6"/>
        <v/>
      </c>
      <c r="C972" s="176"/>
      <c r="D972" s="176"/>
      <c r="E972" s="176"/>
      <c r="F972" s="273"/>
      <c r="G972" s="176"/>
      <c r="H972" s="276"/>
      <c r="I972" s="276"/>
      <c r="J972" s="176"/>
      <c r="K972" s="176"/>
      <c r="L972" s="176"/>
      <c r="M972" s="176"/>
      <c r="N972" s="176"/>
      <c r="O972" s="176"/>
      <c r="P972" s="273"/>
      <c r="Q972" s="176"/>
      <c r="R972" s="176"/>
      <c r="S972" s="273"/>
      <c r="T972" s="273"/>
      <c r="U972" s="258"/>
      <c r="V972" s="258"/>
      <c r="W972" s="258"/>
      <c r="X972" s="258"/>
      <c r="Y972" s="258"/>
      <c r="Z972" s="258"/>
      <c r="AA972" s="258"/>
      <c r="AB972" s="176"/>
      <c r="AC972" s="273"/>
      <c r="AD972" s="176"/>
      <c r="AE972" s="258"/>
      <c r="AF972" s="176"/>
      <c r="AG972" s="176"/>
      <c r="AH972" s="176"/>
      <c r="AI972" s="176"/>
      <c r="AJ972" s="176"/>
      <c r="AK972" s="176"/>
      <c r="AL972" s="176"/>
      <c r="AM972" s="176"/>
      <c r="AN972" s="225"/>
      <c r="AO972" s="273"/>
      <c r="AP972" s="273"/>
      <c r="AQ972" s="273"/>
      <c r="AR972" s="176"/>
    </row>
    <row r="973">
      <c r="A973" s="176"/>
      <c r="B973" s="172" t="str">
        <f t="shared" si="6"/>
        <v/>
      </c>
      <c r="C973" s="176"/>
      <c r="D973" s="176"/>
      <c r="E973" s="176"/>
      <c r="F973" s="273"/>
      <c r="G973" s="176"/>
      <c r="H973" s="276"/>
      <c r="I973" s="276"/>
      <c r="J973" s="176"/>
      <c r="K973" s="176"/>
      <c r="L973" s="176"/>
      <c r="M973" s="176"/>
      <c r="N973" s="176"/>
      <c r="O973" s="176"/>
      <c r="P973" s="273"/>
      <c r="Q973" s="176"/>
      <c r="R973" s="176"/>
      <c r="S973" s="273"/>
      <c r="T973" s="273"/>
      <c r="U973" s="258"/>
      <c r="V973" s="258"/>
      <c r="W973" s="258"/>
      <c r="X973" s="258"/>
      <c r="Y973" s="258"/>
      <c r="Z973" s="258"/>
      <c r="AA973" s="258"/>
      <c r="AB973" s="176"/>
      <c r="AC973" s="273"/>
      <c r="AD973" s="176"/>
      <c r="AE973" s="258"/>
      <c r="AF973" s="176"/>
      <c r="AG973" s="176"/>
      <c r="AH973" s="176"/>
      <c r="AI973" s="176"/>
      <c r="AJ973" s="176"/>
      <c r="AK973" s="176"/>
      <c r="AL973" s="176"/>
      <c r="AM973" s="176"/>
      <c r="AN973" s="225"/>
      <c r="AO973" s="273"/>
      <c r="AP973" s="273"/>
      <c r="AQ973" s="273"/>
      <c r="AR973" s="176"/>
    </row>
    <row r="974">
      <c r="A974" s="176"/>
      <c r="B974" s="172" t="str">
        <f t="shared" si="6"/>
        <v/>
      </c>
      <c r="C974" s="176"/>
      <c r="D974" s="176"/>
      <c r="E974" s="176"/>
      <c r="F974" s="273"/>
      <c r="G974" s="176"/>
      <c r="H974" s="276"/>
      <c r="I974" s="276"/>
      <c r="J974" s="176"/>
      <c r="K974" s="176"/>
      <c r="L974" s="176"/>
      <c r="M974" s="176"/>
      <c r="N974" s="176"/>
      <c r="O974" s="176"/>
      <c r="P974" s="273"/>
      <c r="Q974" s="176"/>
      <c r="R974" s="176"/>
      <c r="S974" s="273"/>
      <c r="T974" s="273"/>
      <c r="U974" s="258"/>
      <c r="V974" s="258"/>
      <c r="W974" s="258"/>
      <c r="X974" s="258"/>
      <c r="Y974" s="258"/>
      <c r="Z974" s="258"/>
      <c r="AA974" s="258"/>
      <c r="AB974" s="176"/>
      <c r="AC974" s="273"/>
      <c r="AD974" s="176"/>
      <c r="AE974" s="258"/>
      <c r="AF974" s="176"/>
      <c r="AG974" s="176"/>
      <c r="AH974" s="176"/>
      <c r="AI974" s="176"/>
      <c r="AJ974" s="176"/>
      <c r="AK974" s="176"/>
      <c r="AL974" s="176"/>
      <c r="AM974" s="176"/>
      <c r="AN974" s="225"/>
      <c r="AO974" s="273"/>
      <c r="AP974" s="273"/>
      <c r="AQ974" s="273"/>
      <c r="AR974" s="176"/>
    </row>
    <row r="975">
      <c r="A975" s="176"/>
      <c r="B975" s="172" t="str">
        <f t="shared" si="6"/>
        <v/>
      </c>
      <c r="C975" s="176"/>
      <c r="D975" s="176"/>
      <c r="E975" s="176"/>
      <c r="F975" s="273"/>
      <c r="G975" s="176"/>
      <c r="H975" s="276"/>
      <c r="I975" s="276"/>
      <c r="J975" s="176"/>
      <c r="K975" s="176"/>
      <c r="L975" s="176"/>
      <c r="M975" s="176"/>
      <c r="N975" s="176"/>
      <c r="O975" s="176"/>
      <c r="P975" s="273"/>
      <c r="Q975" s="176"/>
      <c r="R975" s="176"/>
      <c r="S975" s="273"/>
      <c r="T975" s="273"/>
      <c r="U975" s="258"/>
      <c r="V975" s="258"/>
      <c r="W975" s="258"/>
      <c r="X975" s="258"/>
      <c r="Y975" s="258"/>
      <c r="Z975" s="258"/>
      <c r="AA975" s="258"/>
      <c r="AB975" s="176"/>
      <c r="AC975" s="273"/>
      <c r="AD975" s="176"/>
      <c r="AE975" s="258"/>
      <c r="AF975" s="176"/>
      <c r="AG975" s="176"/>
      <c r="AH975" s="176"/>
      <c r="AI975" s="176"/>
      <c r="AJ975" s="176"/>
      <c r="AK975" s="176"/>
      <c r="AL975" s="176"/>
      <c r="AM975" s="176"/>
      <c r="AN975" s="225"/>
      <c r="AO975" s="273"/>
      <c r="AP975" s="273"/>
      <c r="AQ975" s="273"/>
      <c r="AR975" s="176"/>
    </row>
    <row r="976">
      <c r="A976" s="176"/>
      <c r="B976" s="172" t="str">
        <f t="shared" si="6"/>
        <v/>
      </c>
      <c r="C976" s="176"/>
      <c r="D976" s="176"/>
      <c r="E976" s="176"/>
      <c r="F976" s="273"/>
      <c r="G976" s="176"/>
      <c r="H976" s="276"/>
      <c r="I976" s="276"/>
      <c r="J976" s="176"/>
      <c r="K976" s="176"/>
      <c r="L976" s="176"/>
      <c r="M976" s="176"/>
      <c r="N976" s="176"/>
      <c r="O976" s="176"/>
      <c r="P976" s="273"/>
      <c r="Q976" s="176"/>
      <c r="R976" s="176"/>
      <c r="S976" s="273"/>
      <c r="T976" s="273"/>
      <c r="U976" s="258"/>
      <c r="V976" s="258"/>
      <c r="W976" s="258"/>
      <c r="X976" s="258"/>
      <c r="Y976" s="258"/>
      <c r="Z976" s="258"/>
      <c r="AA976" s="258"/>
      <c r="AB976" s="176"/>
      <c r="AC976" s="273"/>
      <c r="AD976" s="176"/>
      <c r="AE976" s="258"/>
      <c r="AF976" s="176"/>
      <c r="AG976" s="176"/>
      <c r="AH976" s="176"/>
      <c r="AI976" s="176"/>
      <c r="AJ976" s="176"/>
      <c r="AK976" s="176"/>
      <c r="AL976" s="176"/>
      <c r="AM976" s="176"/>
      <c r="AN976" s="225"/>
      <c r="AO976" s="273"/>
      <c r="AP976" s="273"/>
      <c r="AQ976" s="273"/>
      <c r="AR976" s="176"/>
    </row>
    <row r="977">
      <c r="A977" s="176"/>
      <c r="B977" s="172" t="str">
        <f t="shared" si="6"/>
        <v/>
      </c>
      <c r="C977" s="176"/>
      <c r="D977" s="176"/>
      <c r="E977" s="176"/>
      <c r="F977" s="273"/>
      <c r="G977" s="176"/>
      <c r="H977" s="276"/>
      <c r="I977" s="276"/>
      <c r="J977" s="176"/>
      <c r="K977" s="176"/>
      <c r="L977" s="176"/>
      <c r="M977" s="176"/>
      <c r="N977" s="176"/>
      <c r="O977" s="176"/>
      <c r="P977" s="273"/>
      <c r="Q977" s="176"/>
      <c r="R977" s="176"/>
      <c r="S977" s="273"/>
      <c r="T977" s="273"/>
      <c r="U977" s="258"/>
      <c r="V977" s="258"/>
      <c r="W977" s="258"/>
      <c r="X977" s="258"/>
      <c r="Y977" s="258"/>
      <c r="Z977" s="258"/>
      <c r="AA977" s="258"/>
      <c r="AB977" s="176"/>
      <c r="AC977" s="273"/>
      <c r="AD977" s="176"/>
      <c r="AE977" s="258"/>
      <c r="AF977" s="176"/>
      <c r="AG977" s="176"/>
      <c r="AH977" s="176"/>
      <c r="AI977" s="176"/>
      <c r="AJ977" s="176"/>
      <c r="AK977" s="176"/>
      <c r="AL977" s="176"/>
      <c r="AM977" s="176"/>
      <c r="AN977" s="225"/>
      <c r="AO977" s="273"/>
      <c r="AP977" s="273"/>
      <c r="AQ977" s="273"/>
      <c r="AR977" s="176"/>
    </row>
    <row r="978">
      <c r="A978" s="176"/>
      <c r="B978" s="172" t="str">
        <f t="shared" si="6"/>
        <v/>
      </c>
      <c r="C978" s="176"/>
      <c r="D978" s="176"/>
      <c r="E978" s="176"/>
      <c r="F978" s="273"/>
      <c r="G978" s="176"/>
      <c r="H978" s="276"/>
      <c r="I978" s="276"/>
      <c r="J978" s="176"/>
      <c r="K978" s="176"/>
      <c r="L978" s="176"/>
      <c r="M978" s="176"/>
      <c r="N978" s="176"/>
      <c r="O978" s="176"/>
      <c r="P978" s="273"/>
      <c r="Q978" s="176"/>
      <c r="R978" s="176"/>
      <c r="S978" s="273"/>
      <c r="T978" s="273"/>
      <c r="U978" s="258"/>
      <c r="V978" s="258"/>
      <c r="W978" s="258"/>
      <c r="X978" s="258"/>
      <c r="Y978" s="258"/>
      <c r="Z978" s="258"/>
      <c r="AA978" s="258"/>
      <c r="AB978" s="176"/>
      <c r="AC978" s="273"/>
      <c r="AD978" s="176"/>
      <c r="AE978" s="258"/>
      <c r="AF978" s="176"/>
      <c r="AG978" s="176"/>
      <c r="AH978" s="176"/>
      <c r="AI978" s="176"/>
      <c r="AJ978" s="176"/>
      <c r="AK978" s="176"/>
      <c r="AL978" s="176"/>
      <c r="AM978" s="176"/>
      <c r="AN978" s="225"/>
      <c r="AO978" s="273"/>
      <c r="AP978" s="273"/>
      <c r="AQ978" s="273"/>
      <c r="AR978" s="176"/>
    </row>
    <row r="979">
      <c r="A979" s="176"/>
      <c r="B979" s="172" t="str">
        <f t="shared" si="6"/>
        <v/>
      </c>
      <c r="C979" s="176"/>
      <c r="D979" s="176"/>
      <c r="E979" s="176"/>
      <c r="F979" s="273"/>
      <c r="G979" s="176"/>
      <c r="H979" s="276"/>
      <c r="I979" s="276"/>
      <c r="J979" s="176"/>
      <c r="K979" s="176"/>
      <c r="L979" s="176"/>
      <c r="M979" s="176"/>
      <c r="N979" s="176"/>
      <c r="O979" s="176"/>
      <c r="P979" s="273"/>
      <c r="Q979" s="176"/>
      <c r="R979" s="176"/>
      <c r="S979" s="273"/>
      <c r="T979" s="273"/>
      <c r="U979" s="258"/>
      <c r="V979" s="258"/>
      <c r="W979" s="258"/>
      <c r="X979" s="258"/>
      <c r="Y979" s="258"/>
      <c r="Z979" s="258"/>
      <c r="AA979" s="258"/>
      <c r="AB979" s="176"/>
      <c r="AC979" s="273"/>
      <c r="AD979" s="176"/>
      <c r="AE979" s="258"/>
      <c r="AF979" s="176"/>
      <c r="AG979" s="176"/>
      <c r="AH979" s="176"/>
      <c r="AI979" s="176"/>
      <c r="AJ979" s="176"/>
      <c r="AK979" s="176"/>
      <c r="AL979" s="176"/>
      <c r="AM979" s="176"/>
      <c r="AN979" s="225"/>
      <c r="AO979" s="273"/>
      <c r="AP979" s="273"/>
      <c r="AQ979" s="273"/>
      <c r="AR979" s="176"/>
    </row>
    <row r="980">
      <c r="A980" s="176"/>
      <c r="B980" s="172" t="str">
        <f t="shared" si="6"/>
        <v/>
      </c>
      <c r="C980" s="176"/>
      <c r="D980" s="176"/>
      <c r="E980" s="176"/>
      <c r="F980" s="273"/>
      <c r="G980" s="176"/>
      <c r="H980" s="276"/>
      <c r="I980" s="276"/>
      <c r="J980" s="176"/>
      <c r="K980" s="176"/>
      <c r="L980" s="176"/>
      <c r="M980" s="176"/>
      <c r="N980" s="176"/>
      <c r="O980" s="176"/>
      <c r="P980" s="273"/>
      <c r="Q980" s="176"/>
      <c r="R980" s="176"/>
      <c r="S980" s="273"/>
      <c r="T980" s="273"/>
      <c r="U980" s="258"/>
      <c r="V980" s="258"/>
      <c r="W980" s="258"/>
      <c r="X980" s="258"/>
      <c r="Y980" s="258"/>
      <c r="Z980" s="258"/>
      <c r="AA980" s="258"/>
      <c r="AB980" s="176"/>
      <c r="AC980" s="273"/>
      <c r="AD980" s="176"/>
      <c r="AE980" s="258"/>
      <c r="AF980" s="176"/>
      <c r="AG980" s="176"/>
      <c r="AH980" s="176"/>
      <c r="AI980" s="176"/>
      <c r="AJ980" s="176"/>
      <c r="AK980" s="176"/>
      <c r="AL980" s="176"/>
      <c r="AM980" s="176"/>
      <c r="AN980" s="225"/>
      <c r="AO980" s="273"/>
      <c r="AP980" s="273"/>
      <c r="AQ980" s="273"/>
      <c r="AR980" s="176"/>
    </row>
    <row r="981">
      <c r="A981" s="176"/>
      <c r="B981" s="172" t="str">
        <f t="shared" si="6"/>
        <v/>
      </c>
      <c r="C981" s="176"/>
      <c r="D981" s="176"/>
      <c r="E981" s="176"/>
      <c r="F981" s="273"/>
      <c r="G981" s="176"/>
      <c r="H981" s="276"/>
      <c r="I981" s="276"/>
      <c r="J981" s="176"/>
      <c r="K981" s="176"/>
      <c r="L981" s="176"/>
      <c r="M981" s="176"/>
      <c r="N981" s="176"/>
      <c r="O981" s="176"/>
      <c r="P981" s="273"/>
      <c r="Q981" s="176"/>
      <c r="R981" s="176"/>
      <c r="S981" s="273"/>
      <c r="T981" s="273"/>
      <c r="U981" s="258"/>
      <c r="V981" s="258"/>
      <c r="W981" s="258"/>
      <c r="X981" s="258"/>
      <c r="Y981" s="258"/>
      <c r="Z981" s="258"/>
      <c r="AA981" s="258"/>
      <c r="AB981" s="176"/>
      <c r="AC981" s="273"/>
      <c r="AD981" s="176"/>
      <c r="AE981" s="258"/>
      <c r="AF981" s="176"/>
      <c r="AG981" s="176"/>
      <c r="AH981" s="176"/>
      <c r="AI981" s="176"/>
      <c r="AJ981" s="176"/>
      <c r="AK981" s="176"/>
      <c r="AL981" s="176"/>
      <c r="AM981" s="176"/>
      <c r="AN981" s="225"/>
      <c r="AO981" s="273"/>
      <c r="AP981" s="273"/>
      <c r="AQ981" s="273"/>
      <c r="AR981" s="176"/>
    </row>
    <row r="982">
      <c r="A982" s="176"/>
      <c r="B982" s="172" t="str">
        <f t="shared" si="6"/>
        <v/>
      </c>
      <c r="C982" s="176"/>
      <c r="D982" s="176"/>
      <c r="E982" s="176"/>
      <c r="F982" s="273"/>
      <c r="G982" s="176"/>
      <c r="H982" s="276"/>
      <c r="I982" s="276"/>
      <c r="J982" s="176"/>
      <c r="K982" s="176"/>
      <c r="L982" s="176"/>
      <c r="M982" s="176"/>
      <c r="N982" s="176"/>
      <c r="O982" s="176"/>
      <c r="P982" s="273"/>
      <c r="Q982" s="176"/>
      <c r="R982" s="176"/>
      <c r="S982" s="273"/>
      <c r="T982" s="273"/>
      <c r="U982" s="258"/>
      <c r="V982" s="258"/>
      <c r="W982" s="258"/>
      <c r="X982" s="258"/>
      <c r="Y982" s="258"/>
      <c r="Z982" s="258"/>
      <c r="AA982" s="258"/>
      <c r="AB982" s="176"/>
      <c r="AC982" s="273"/>
      <c r="AD982" s="176"/>
      <c r="AE982" s="258"/>
      <c r="AF982" s="176"/>
      <c r="AG982" s="176"/>
      <c r="AH982" s="176"/>
      <c r="AI982" s="176"/>
      <c r="AJ982" s="176"/>
      <c r="AK982" s="176"/>
      <c r="AL982" s="176"/>
      <c r="AM982" s="176"/>
      <c r="AN982" s="225"/>
      <c r="AO982" s="273"/>
      <c r="AP982" s="273"/>
      <c r="AQ982" s="273"/>
      <c r="AR982" s="176"/>
    </row>
    <row r="983">
      <c r="A983" s="176"/>
      <c r="B983" s="172" t="str">
        <f t="shared" si="6"/>
        <v/>
      </c>
      <c r="C983" s="176"/>
      <c r="D983" s="176"/>
      <c r="E983" s="176"/>
      <c r="F983" s="273"/>
      <c r="G983" s="176"/>
      <c r="H983" s="276"/>
      <c r="I983" s="276"/>
      <c r="J983" s="176"/>
      <c r="K983" s="176"/>
      <c r="L983" s="176"/>
      <c r="M983" s="176"/>
      <c r="N983" s="176"/>
      <c r="O983" s="176"/>
      <c r="P983" s="273"/>
      <c r="Q983" s="176"/>
      <c r="R983" s="176"/>
      <c r="S983" s="273"/>
      <c r="T983" s="273"/>
      <c r="U983" s="258"/>
      <c r="V983" s="258"/>
      <c r="W983" s="258"/>
      <c r="X983" s="258"/>
      <c r="Y983" s="258"/>
      <c r="Z983" s="258"/>
      <c r="AA983" s="258"/>
      <c r="AB983" s="176"/>
      <c r="AC983" s="273"/>
      <c r="AD983" s="176"/>
      <c r="AE983" s="258"/>
      <c r="AF983" s="176"/>
      <c r="AG983" s="176"/>
      <c r="AH983" s="176"/>
      <c r="AI983" s="176"/>
      <c r="AJ983" s="176"/>
      <c r="AK983" s="176"/>
      <c r="AL983" s="176"/>
      <c r="AM983" s="176"/>
      <c r="AN983" s="225"/>
      <c r="AO983" s="273"/>
      <c r="AP983" s="273"/>
      <c r="AQ983" s="273"/>
      <c r="AR983" s="176"/>
    </row>
    <row r="984">
      <c r="A984" s="176"/>
      <c r="B984" s="172" t="str">
        <f t="shared" si="6"/>
        <v/>
      </c>
      <c r="C984" s="176"/>
      <c r="D984" s="176"/>
      <c r="E984" s="176"/>
      <c r="F984" s="273"/>
      <c r="G984" s="176"/>
      <c r="H984" s="276"/>
      <c r="I984" s="276"/>
      <c r="J984" s="176"/>
      <c r="K984" s="176"/>
      <c r="L984" s="176"/>
      <c r="M984" s="176"/>
      <c r="N984" s="176"/>
      <c r="O984" s="176"/>
      <c r="P984" s="273"/>
      <c r="Q984" s="176"/>
      <c r="R984" s="176"/>
      <c r="S984" s="273"/>
      <c r="T984" s="273"/>
      <c r="U984" s="258"/>
      <c r="V984" s="258"/>
      <c r="W984" s="258"/>
      <c r="X984" s="258"/>
      <c r="Y984" s="258"/>
      <c r="Z984" s="258"/>
      <c r="AA984" s="258"/>
      <c r="AB984" s="176"/>
      <c r="AC984" s="273"/>
      <c r="AD984" s="176"/>
      <c r="AE984" s="258"/>
      <c r="AF984" s="176"/>
      <c r="AG984" s="176"/>
      <c r="AH984" s="176"/>
      <c r="AI984" s="176"/>
      <c r="AJ984" s="176"/>
      <c r="AK984" s="176"/>
      <c r="AL984" s="176"/>
      <c r="AM984" s="176"/>
      <c r="AN984" s="225"/>
      <c r="AO984" s="273"/>
      <c r="AP984" s="273"/>
      <c r="AQ984" s="273"/>
      <c r="AR984" s="176"/>
    </row>
    <row r="985">
      <c r="A985" s="176"/>
      <c r="B985" s="172" t="str">
        <f t="shared" si="6"/>
        <v/>
      </c>
      <c r="C985" s="176"/>
      <c r="D985" s="176"/>
      <c r="E985" s="176"/>
      <c r="F985" s="273"/>
      <c r="G985" s="176"/>
      <c r="H985" s="276"/>
      <c r="I985" s="276"/>
      <c r="J985" s="176"/>
      <c r="K985" s="176"/>
      <c r="L985" s="176"/>
      <c r="M985" s="176"/>
      <c r="N985" s="176"/>
      <c r="O985" s="176"/>
      <c r="P985" s="273"/>
      <c r="Q985" s="176"/>
      <c r="R985" s="176"/>
      <c r="S985" s="273"/>
      <c r="T985" s="273"/>
      <c r="U985" s="258"/>
      <c r="V985" s="258"/>
      <c r="W985" s="258"/>
      <c r="X985" s="258"/>
      <c r="Y985" s="258"/>
      <c r="Z985" s="258"/>
      <c r="AA985" s="258"/>
      <c r="AB985" s="176"/>
      <c r="AC985" s="273"/>
      <c r="AD985" s="176"/>
      <c r="AE985" s="258"/>
      <c r="AF985" s="176"/>
      <c r="AG985" s="176"/>
      <c r="AH985" s="176"/>
      <c r="AI985" s="176"/>
      <c r="AJ985" s="176"/>
      <c r="AK985" s="176"/>
      <c r="AL985" s="176"/>
      <c r="AM985" s="176"/>
      <c r="AN985" s="225"/>
      <c r="AO985" s="273"/>
      <c r="AP985" s="273"/>
      <c r="AQ985" s="273"/>
      <c r="AR985" s="176"/>
    </row>
    <row r="986">
      <c r="A986" s="176"/>
      <c r="B986" s="172" t="str">
        <f t="shared" si="6"/>
        <v/>
      </c>
      <c r="C986" s="176"/>
      <c r="D986" s="176"/>
      <c r="E986" s="176"/>
      <c r="F986" s="273"/>
      <c r="G986" s="176"/>
      <c r="H986" s="276"/>
      <c r="I986" s="276"/>
      <c r="J986" s="176"/>
      <c r="K986" s="176"/>
      <c r="L986" s="176"/>
      <c r="M986" s="176"/>
      <c r="N986" s="176"/>
      <c r="O986" s="176"/>
      <c r="P986" s="273"/>
      <c r="Q986" s="176"/>
      <c r="R986" s="176"/>
      <c r="S986" s="273"/>
      <c r="T986" s="273"/>
      <c r="U986" s="258"/>
      <c r="V986" s="258"/>
      <c r="W986" s="258"/>
      <c r="X986" s="258"/>
      <c r="Y986" s="258"/>
      <c r="Z986" s="258"/>
      <c r="AA986" s="258"/>
      <c r="AB986" s="176"/>
      <c r="AC986" s="273"/>
      <c r="AD986" s="176"/>
      <c r="AE986" s="258"/>
      <c r="AF986" s="176"/>
      <c r="AG986" s="176"/>
      <c r="AH986" s="176"/>
      <c r="AI986" s="176"/>
      <c r="AJ986" s="176"/>
      <c r="AK986" s="176"/>
      <c r="AL986" s="176"/>
      <c r="AM986" s="176"/>
      <c r="AN986" s="225"/>
      <c r="AO986" s="273"/>
      <c r="AP986" s="273"/>
      <c r="AQ986" s="273"/>
      <c r="AR986" s="176"/>
    </row>
    <row r="987">
      <c r="A987" s="176"/>
      <c r="B987" s="172" t="str">
        <f t="shared" si="6"/>
        <v/>
      </c>
      <c r="C987" s="176"/>
      <c r="D987" s="176"/>
      <c r="E987" s="176"/>
      <c r="F987" s="273"/>
      <c r="G987" s="176"/>
      <c r="H987" s="276"/>
      <c r="I987" s="276"/>
      <c r="J987" s="176"/>
      <c r="K987" s="176"/>
      <c r="L987" s="176"/>
      <c r="M987" s="176"/>
      <c r="N987" s="176"/>
      <c r="O987" s="176"/>
      <c r="P987" s="273"/>
      <c r="Q987" s="176"/>
      <c r="R987" s="176"/>
      <c r="S987" s="273"/>
      <c r="T987" s="273"/>
      <c r="U987" s="258"/>
      <c r="V987" s="258"/>
      <c r="W987" s="258"/>
      <c r="X987" s="258"/>
      <c r="Y987" s="258"/>
      <c r="Z987" s="258"/>
      <c r="AA987" s="258"/>
      <c r="AB987" s="176"/>
      <c r="AC987" s="273"/>
      <c r="AD987" s="176"/>
      <c r="AE987" s="258"/>
      <c r="AF987" s="176"/>
      <c r="AG987" s="176"/>
      <c r="AH987" s="176"/>
      <c r="AI987" s="176"/>
      <c r="AJ987" s="176"/>
      <c r="AK987" s="176"/>
      <c r="AL987" s="176"/>
      <c r="AM987" s="176"/>
      <c r="AN987" s="225"/>
      <c r="AO987" s="273"/>
      <c r="AP987" s="273"/>
      <c r="AQ987" s="273"/>
      <c r="AR987" s="176"/>
    </row>
    <row r="988">
      <c r="A988" s="176"/>
      <c r="B988" s="172" t="str">
        <f t="shared" si="6"/>
        <v/>
      </c>
      <c r="C988" s="176"/>
      <c r="D988" s="176"/>
      <c r="E988" s="176"/>
      <c r="F988" s="273"/>
      <c r="G988" s="176"/>
      <c r="H988" s="276"/>
      <c r="I988" s="276"/>
      <c r="J988" s="176"/>
      <c r="K988" s="176"/>
      <c r="L988" s="176"/>
      <c r="M988" s="176"/>
      <c r="N988" s="176"/>
      <c r="O988" s="176"/>
      <c r="P988" s="273"/>
      <c r="Q988" s="176"/>
      <c r="R988" s="176"/>
      <c r="S988" s="273"/>
      <c r="T988" s="273"/>
      <c r="U988" s="258"/>
      <c r="V988" s="258"/>
      <c r="W988" s="258"/>
      <c r="X988" s="258"/>
      <c r="Y988" s="258"/>
      <c r="Z988" s="258"/>
      <c r="AA988" s="258"/>
      <c r="AB988" s="176"/>
      <c r="AC988" s="273"/>
      <c r="AD988" s="176"/>
      <c r="AE988" s="258"/>
      <c r="AF988" s="176"/>
      <c r="AG988" s="176"/>
      <c r="AH988" s="176"/>
      <c r="AI988" s="176"/>
      <c r="AJ988" s="176"/>
      <c r="AK988" s="176"/>
      <c r="AL988" s="176"/>
      <c r="AM988" s="176"/>
      <c r="AN988" s="225"/>
      <c r="AO988" s="273"/>
      <c r="AP988" s="273"/>
      <c r="AQ988" s="273"/>
      <c r="AR988" s="176"/>
    </row>
    <row r="989">
      <c r="A989" s="176"/>
      <c r="B989" s="172" t="str">
        <f t="shared" si="6"/>
        <v/>
      </c>
      <c r="C989" s="176"/>
      <c r="D989" s="176"/>
      <c r="E989" s="176"/>
      <c r="F989" s="273"/>
      <c r="G989" s="176"/>
      <c r="H989" s="276"/>
      <c r="I989" s="276"/>
      <c r="J989" s="176"/>
      <c r="K989" s="176"/>
      <c r="L989" s="176"/>
      <c r="M989" s="176"/>
      <c r="N989" s="176"/>
      <c r="O989" s="176"/>
      <c r="P989" s="273"/>
      <c r="Q989" s="176"/>
      <c r="R989" s="176"/>
      <c r="S989" s="273"/>
      <c r="T989" s="273"/>
      <c r="U989" s="258"/>
      <c r="V989" s="258"/>
      <c r="W989" s="258"/>
      <c r="X989" s="258"/>
      <c r="Y989" s="258"/>
      <c r="Z989" s="258"/>
      <c r="AA989" s="258"/>
      <c r="AB989" s="176"/>
      <c r="AC989" s="273"/>
      <c r="AD989" s="176"/>
      <c r="AE989" s="258"/>
      <c r="AF989" s="176"/>
      <c r="AG989" s="176"/>
      <c r="AH989" s="176"/>
      <c r="AI989" s="176"/>
      <c r="AJ989" s="176"/>
      <c r="AK989" s="176"/>
      <c r="AL989" s="176"/>
      <c r="AM989" s="176"/>
      <c r="AN989" s="225"/>
      <c r="AO989" s="273"/>
      <c r="AP989" s="273"/>
      <c r="AQ989" s="273"/>
      <c r="AR989" s="176"/>
    </row>
    <row r="990">
      <c r="A990" s="176"/>
      <c r="B990" s="172" t="str">
        <f t="shared" si="6"/>
        <v/>
      </c>
      <c r="C990" s="176"/>
      <c r="D990" s="176"/>
      <c r="E990" s="176"/>
      <c r="F990" s="273"/>
      <c r="G990" s="176"/>
      <c r="H990" s="276"/>
      <c r="I990" s="276"/>
      <c r="J990" s="176"/>
      <c r="K990" s="176"/>
      <c r="L990" s="176"/>
      <c r="M990" s="176"/>
      <c r="N990" s="176"/>
      <c r="O990" s="176"/>
      <c r="P990" s="273"/>
      <c r="Q990" s="176"/>
      <c r="R990" s="176"/>
      <c r="S990" s="273"/>
      <c r="T990" s="273"/>
      <c r="U990" s="258"/>
      <c r="V990" s="258"/>
      <c r="W990" s="258"/>
      <c r="X990" s="258"/>
      <c r="Y990" s="258"/>
      <c r="Z990" s="258"/>
      <c r="AA990" s="258"/>
      <c r="AB990" s="176"/>
      <c r="AC990" s="273"/>
      <c r="AD990" s="176"/>
      <c r="AE990" s="258"/>
      <c r="AF990" s="176"/>
      <c r="AG990" s="176"/>
      <c r="AH990" s="176"/>
      <c r="AI990" s="176"/>
      <c r="AJ990" s="176"/>
      <c r="AK990" s="176"/>
      <c r="AL990" s="176"/>
      <c r="AM990" s="176"/>
      <c r="AN990" s="225"/>
      <c r="AO990" s="273"/>
      <c r="AP990" s="273"/>
      <c r="AQ990" s="273"/>
      <c r="AR990" s="176"/>
    </row>
    <row r="991">
      <c r="A991" s="176"/>
      <c r="B991" s="172" t="str">
        <f t="shared" si="6"/>
        <v/>
      </c>
      <c r="C991" s="176"/>
      <c r="D991" s="176"/>
      <c r="E991" s="176"/>
      <c r="F991" s="273"/>
      <c r="G991" s="176"/>
      <c r="H991" s="276"/>
      <c r="I991" s="276"/>
      <c r="J991" s="176"/>
      <c r="K991" s="176"/>
      <c r="L991" s="176"/>
      <c r="M991" s="176"/>
      <c r="N991" s="176"/>
      <c r="O991" s="176"/>
      <c r="P991" s="273"/>
      <c r="Q991" s="176"/>
      <c r="R991" s="176"/>
      <c r="S991" s="273"/>
      <c r="T991" s="273"/>
      <c r="U991" s="258"/>
      <c r="V991" s="258"/>
      <c r="W991" s="258"/>
      <c r="X991" s="258"/>
      <c r="Y991" s="258"/>
      <c r="Z991" s="258"/>
      <c r="AA991" s="258"/>
      <c r="AB991" s="176"/>
      <c r="AC991" s="273"/>
      <c r="AD991" s="176"/>
      <c r="AE991" s="258"/>
      <c r="AF991" s="176"/>
      <c r="AG991" s="176"/>
      <c r="AH991" s="176"/>
      <c r="AI991" s="176"/>
      <c r="AJ991" s="176"/>
      <c r="AK991" s="176"/>
      <c r="AL991" s="176"/>
      <c r="AM991" s="176"/>
      <c r="AN991" s="225"/>
      <c r="AO991" s="273"/>
      <c r="AP991" s="273"/>
      <c r="AQ991" s="273"/>
      <c r="AR991" s="176"/>
    </row>
    <row r="992">
      <c r="A992" s="176"/>
      <c r="B992" s="172" t="str">
        <f t="shared" si="6"/>
        <v/>
      </c>
      <c r="C992" s="176"/>
      <c r="D992" s="176"/>
      <c r="E992" s="176"/>
      <c r="F992" s="273"/>
      <c r="G992" s="176"/>
      <c r="H992" s="276"/>
      <c r="I992" s="276"/>
      <c r="J992" s="176"/>
      <c r="K992" s="176"/>
      <c r="L992" s="176"/>
      <c r="M992" s="176"/>
      <c r="N992" s="176"/>
      <c r="O992" s="176"/>
      <c r="P992" s="273"/>
      <c r="Q992" s="176"/>
      <c r="R992" s="176"/>
      <c r="S992" s="273"/>
      <c r="T992" s="273"/>
      <c r="U992" s="258"/>
      <c r="V992" s="258"/>
      <c r="W992" s="258"/>
      <c r="X992" s="258"/>
      <c r="Y992" s="258"/>
      <c r="Z992" s="258"/>
      <c r="AA992" s="258"/>
      <c r="AB992" s="176"/>
      <c r="AC992" s="273"/>
      <c r="AD992" s="176"/>
      <c r="AE992" s="258"/>
      <c r="AF992" s="176"/>
      <c r="AG992" s="176"/>
      <c r="AH992" s="176"/>
      <c r="AI992" s="176"/>
      <c r="AJ992" s="176"/>
      <c r="AK992" s="176"/>
      <c r="AL992" s="176"/>
      <c r="AM992" s="176"/>
      <c r="AN992" s="225"/>
      <c r="AO992" s="273"/>
      <c r="AP992" s="273"/>
      <c r="AQ992" s="273"/>
      <c r="AR992" s="176"/>
    </row>
    <row r="993">
      <c r="A993" s="176"/>
      <c r="B993" s="172" t="str">
        <f t="shared" si="6"/>
        <v/>
      </c>
      <c r="C993" s="176"/>
      <c r="D993" s="176"/>
      <c r="E993" s="176"/>
      <c r="F993" s="273"/>
      <c r="G993" s="176"/>
      <c r="H993" s="276"/>
      <c r="I993" s="276"/>
      <c r="J993" s="176"/>
      <c r="K993" s="176"/>
      <c r="L993" s="176"/>
      <c r="M993" s="176"/>
      <c r="N993" s="176"/>
      <c r="O993" s="176"/>
      <c r="P993" s="273"/>
      <c r="Q993" s="176"/>
      <c r="R993" s="176"/>
      <c r="S993" s="273"/>
      <c r="T993" s="273"/>
      <c r="U993" s="258"/>
      <c r="V993" s="258"/>
      <c r="W993" s="258"/>
      <c r="X993" s="258"/>
      <c r="Y993" s="258"/>
      <c r="Z993" s="258"/>
      <c r="AA993" s="258"/>
      <c r="AB993" s="176"/>
      <c r="AC993" s="273"/>
      <c r="AD993" s="176"/>
      <c r="AE993" s="258"/>
      <c r="AF993" s="176"/>
      <c r="AG993" s="176"/>
      <c r="AH993" s="176"/>
      <c r="AI993" s="176"/>
      <c r="AJ993" s="176"/>
      <c r="AK993" s="176"/>
      <c r="AL993" s="176"/>
      <c r="AM993" s="176"/>
      <c r="AN993" s="225"/>
      <c r="AO993" s="273"/>
      <c r="AP993" s="273"/>
      <c r="AQ993" s="273"/>
      <c r="AR993" s="176"/>
    </row>
    <row r="994">
      <c r="A994" s="176"/>
      <c r="B994" s="172" t="str">
        <f t="shared" si="6"/>
        <v/>
      </c>
      <c r="C994" s="176"/>
      <c r="D994" s="176"/>
      <c r="E994" s="176"/>
      <c r="F994" s="273"/>
      <c r="G994" s="176"/>
      <c r="H994" s="276"/>
      <c r="I994" s="276"/>
      <c r="J994" s="176"/>
      <c r="K994" s="176"/>
      <c r="L994" s="176"/>
      <c r="M994" s="176"/>
      <c r="N994" s="176"/>
      <c r="O994" s="176"/>
      <c r="P994" s="273"/>
      <c r="Q994" s="176"/>
      <c r="R994" s="176"/>
      <c r="S994" s="273"/>
      <c r="T994" s="273"/>
      <c r="U994" s="258"/>
      <c r="V994" s="258"/>
      <c r="W994" s="258"/>
      <c r="X994" s="258"/>
      <c r="Y994" s="258"/>
      <c r="Z994" s="258"/>
      <c r="AA994" s="258"/>
      <c r="AB994" s="176"/>
      <c r="AC994" s="273"/>
      <c r="AD994" s="176"/>
      <c r="AE994" s="258"/>
      <c r="AF994" s="176"/>
      <c r="AG994" s="176"/>
      <c r="AH994" s="176"/>
      <c r="AI994" s="176"/>
      <c r="AJ994" s="176"/>
      <c r="AK994" s="176"/>
      <c r="AL994" s="176"/>
      <c r="AM994" s="176"/>
      <c r="AN994" s="225"/>
      <c r="AO994" s="273"/>
      <c r="AP994" s="273"/>
      <c r="AQ994" s="273"/>
      <c r="AR994" s="176"/>
    </row>
    <row r="995">
      <c r="A995" s="176"/>
      <c r="B995" s="172" t="str">
        <f t="shared" si="6"/>
        <v/>
      </c>
      <c r="C995" s="176"/>
      <c r="D995" s="176"/>
      <c r="E995" s="176"/>
      <c r="F995" s="273"/>
      <c r="G995" s="176"/>
      <c r="H995" s="276"/>
      <c r="I995" s="276"/>
      <c r="J995" s="176"/>
      <c r="K995" s="176"/>
      <c r="L995" s="176"/>
      <c r="M995" s="176"/>
      <c r="N995" s="176"/>
      <c r="O995" s="176"/>
      <c r="P995" s="273"/>
      <c r="Q995" s="176"/>
      <c r="R995" s="176"/>
      <c r="S995" s="273"/>
      <c r="T995" s="273"/>
      <c r="U995" s="258"/>
      <c r="V995" s="258"/>
      <c r="W995" s="258"/>
      <c r="X995" s="258"/>
      <c r="Y995" s="258"/>
      <c r="Z995" s="258"/>
      <c r="AA995" s="258"/>
      <c r="AB995" s="176"/>
      <c r="AC995" s="273"/>
      <c r="AD995" s="176"/>
      <c r="AE995" s="258"/>
      <c r="AF995" s="176"/>
      <c r="AG995" s="176"/>
      <c r="AH995" s="176"/>
      <c r="AI995" s="176"/>
      <c r="AJ995" s="176"/>
      <c r="AK995" s="176"/>
      <c r="AL995" s="176"/>
      <c r="AM995" s="176"/>
      <c r="AN995" s="225"/>
      <c r="AO995" s="273"/>
      <c r="AP995" s="273"/>
      <c r="AQ995" s="273"/>
      <c r="AR995" s="176"/>
    </row>
    <row r="996">
      <c r="A996" s="176"/>
      <c r="B996" s="172" t="str">
        <f t="shared" si="6"/>
        <v/>
      </c>
      <c r="C996" s="176"/>
      <c r="D996" s="176"/>
      <c r="E996" s="176"/>
      <c r="F996" s="273"/>
      <c r="G996" s="176"/>
      <c r="H996" s="276"/>
      <c r="I996" s="276"/>
      <c r="J996" s="176"/>
      <c r="K996" s="176"/>
      <c r="L996" s="176"/>
      <c r="M996" s="176"/>
      <c r="N996" s="176"/>
      <c r="O996" s="176"/>
      <c r="P996" s="273"/>
      <c r="Q996" s="176"/>
      <c r="R996" s="176"/>
      <c r="S996" s="273"/>
      <c r="T996" s="273"/>
      <c r="U996" s="258"/>
      <c r="V996" s="258"/>
      <c r="W996" s="258"/>
      <c r="X996" s="258"/>
      <c r="Y996" s="258"/>
      <c r="Z996" s="258"/>
      <c r="AA996" s="258"/>
      <c r="AB996" s="176"/>
      <c r="AC996" s="273"/>
      <c r="AD996" s="176"/>
      <c r="AE996" s="258"/>
      <c r="AF996" s="176"/>
      <c r="AG996" s="176"/>
      <c r="AH996" s="176"/>
      <c r="AI996" s="176"/>
      <c r="AJ996" s="176"/>
      <c r="AK996" s="176"/>
      <c r="AL996" s="176"/>
      <c r="AM996" s="176"/>
      <c r="AN996" s="225"/>
      <c r="AO996" s="273"/>
      <c r="AP996" s="273"/>
      <c r="AQ996" s="273"/>
      <c r="AR996" s="176"/>
    </row>
    <row r="997">
      <c r="A997" s="176"/>
      <c r="B997" s="172" t="str">
        <f t="shared" si="6"/>
        <v/>
      </c>
      <c r="C997" s="176"/>
      <c r="D997" s="176"/>
      <c r="E997" s="176"/>
      <c r="F997" s="273"/>
      <c r="G997" s="176"/>
      <c r="H997" s="276"/>
      <c r="I997" s="276"/>
      <c r="J997" s="176"/>
      <c r="K997" s="176"/>
      <c r="L997" s="176"/>
      <c r="M997" s="176"/>
      <c r="N997" s="176"/>
      <c r="O997" s="176"/>
      <c r="P997" s="273"/>
      <c r="Q997" s="176"/>
      <c r="R997" s="176"/>
      <c r="S997" s="273"/>
      <c r="T997" s="273"/>
      <c r="U997" s="258"/>
      <c r="V997" s="258"/>
      <c r="W997" s="258"/>
      <c r="X997" s="258"/>
      <c r="Y997" s="258"/>
      <c r="Z997" s="258"/>
      <c r="AA997" s="258"/>
      <c r="AB997" s="176"/>
      <c r="AC997" s="273"/>
      <c r="AD997" s="176"/>
      <c r="AE997" s="258"/>
      <c r="AF997" s="176"/>
      <c r="AG997" s="176"/>
      <c r="AH997" s="176"/>
      <c r="AI997" s="176"/>
      <c r="AJ997" s="176"/>
      <c r="AK997" s="176"/>
      <c r="AL997" s="176"/>
      <c r="AM997" s="176"/>
      <c r="AN997" s="225"/>
      <c r="AO997" s="273"/>
      <c r="AP997" s="273"/>
      <c r="AQ997" s="273"/>
      <c r="AR997" s="176"/>
    </row>
    <row r="998">
      <c r="A998" s="176"/>
      <c r="B998" s="172" t="str">
        <f t="shared" si="6"/>
        <v/>
      </c>
      <c r="C998" s="176"/>
      <c r="D998" s="176"/>
      <c r="E998" s="176"/>
      <c r="F998" s="273"/>
      <c r="G998" s="176"/>
      <c r="H998" s="276"/>
      <c r="I998" s="276"/>
      <c r="J998" s="176"/>
      <c r="K998" s="176"/>
      <c r="L998" s="176"/>
      <c r="M998" s="176"/>
      <c r="N998" s="176"/>
      <c r="O998" s="176"/>
      <c r="P998" s="273"/>
      <c r="Q998" s="176"/>
      <c r="R998" s="176"/>
      <c r="S998" s="273"/>
      <c r="T998" s="273"/>
      <c r="U998" s="258"/>
      <c r="V998" s="258"/>
      <c r="W998" s="258"/>
      <c r="X998" s="258"/>
      <c r="Y998" s="258"/>
      <c r="Z998" s="258"/>
      <c r="AA998" s="258"/>
      <c r="AB998" s="176"/>
      <c r="AC998" s="273"/>
      <c r="AD998" s="176"/>
      <c r="AE998" s="258"/>
      <c r="AF998" s="176"/>
      <c r="AG998" s="176"/>
      <c r="AH998" s="176"/>
      <c r="AI998" s="176"/>
      <c r="AJ998" s="176"/>
      <c r="AK998" s="176"/>
      <c r="AL998" s="176"/>
      <c r="AM998" s="176"/>
      <c r="AN998" s="225"/>
      <c r="AO998" s="273"/>
      <c r="AP998" s="273"/>
      <c r="AQ998" s="273"/>
      <c r="AR998" s="176"/>
    </row>
    <row r="999">
      <c r="A999" s="176"/>
      <c r="B999" s="172" t="str">
        <f t="shared" si="6"/>
        <v/>
      </c>
      <c r="C999" s="176"/>
      <c r="D999" s="176"/>
      <c r="E999" s="176"/>
      <c r="F999" s="273"/>
      <c r="G999" s="176"/>
      <c r="H999" s="276"/>
      <c r="I999" s="276"/>
      <c r="J999" s="176"/>
      <c r="K999" s="176"/>
      <c r="L999" s="176"/>
      <c r="M999" s="176"/>
      <c r="N999" s="176"/>
      <c r="O999" s="176"/>
      <c r="P999" s="273"/>
      <c r="Q999" s="176"/>
      <c r="R999" s="176"/>
      <c r="S999" s="273"/>
      <c r="T999" s="273"/>
      <c r="U999" s="258"/>
      <c r="V999" s="258"/>
      <c r="W999" s="258"/>
      <c r="X999" s="258"/>
      <c r="Y999" s="258"/>
      <c r="Z999" s="258"/>
      <c r="AA999" s="258"/>
      <c r="AB999" s="176"/>
      <c r="AC999" s="273"/>
      <c r="AD999" s="176"/>
      <c r="AE999" s="258"/>
      <c r="AF999" s="176"/>
      <c r="AG999" s="176"/>
      <c r="AH999" s="176"/>
      <c r="AI999" s="176"/>
      <c r="AJ999" s="176"/>
      <c r="AK999" s="176"/>
      <c r="AL999" s="176"/>
      <c r="AM999" s="176"/>
      <c r="AN999" s="225"/>
      <c r="AO999" s="273"/>
      <c r="AP999" s="273"/>
      <c r="AQ999" s="273"/>
      <c r="AR999" s="176"/>
    </row>
    <row r="1000">
      <c r="A1000" s="176"/>
      <c r="B1000" s="172" t="str">
        <f t="shared" si="6"/>
        <v/>
      </c>
      <c r="C1000" s="176"/>
      <c r="D1000" s="176"/>
      <c r="E1000" s="176"/>
      <c r="F1000" s="273"/>
      <c r="G1000" s="176"/>
      <c r="H1000" s="276"/>
      <c r="I1000" s="276"/>
      <c r="J1000" s="176"/>
      <c r="K1000" s="176"/>
      <c r="L1000" s="176"/>
      <c r="M1000" s="176"/>
      <c r="N1000" s="176"/>
      <c r="O1000" s="176"/>
      <c r="P1000" s="273"/>
      <c r="Q1000" s="176"/>
      <c r="R1000" s="176"/>
      <c r="S1000" s="273"/>
      <c r="T1000" s="273"/>
      <c r="U1000" s="258"/>
      <c r="V1000" s="258"/>
      <c r="W1000" s="258"/>
      <c r="X1000" s="258"/>
      <c r="Y1000" s="258"/>
      <c r="Z1000" s="258"/>
      <c r="AA1000" s="258"/>
      <c r="AB1000" s="176"/>
      <c r="AC1000" s="273"/>
      <c r="AD1000" s="176"/>
      <c r="AE1000" s="258"/>
      <c r="AF1000" s="176"/>
      <c r="AG1000" s="176"/>
      <c r="AH1000" s="176"/>
      <c r="AI1000" s="176"/>
      <c r="AJ1000" s="176"/>
      <c r="AK1000" s="176"/>
      <c r="AL1000" s="176"/>
      <c r="AM1000" s="176"/>
      <c r="AN1000" s="225"/>
      <c r="AO1000" s="273"/>
      <c r="AP1000" s="273"/>
      <c r="AQ1000" s="273"/>
      <c r="AR1000" s="176"/>
    </row>
    <row r="1001">
      <c r="A1001" s="176"/>
      <c r="B1001" s="172" t="str">
        <f t="shared" si="6"/>
        <v/>
      </c>
      <c r="C1001" s="176"/>
      <c r="D1001" s="176"/>
      <c r="E1001" s="176"/>
      <c r="F1001" s="273"/>
      <c r="G1001" s="176"/>
      <c r="H1001" s="276"/>
      <c r="I1001" s="276"/>
      <c r="J1001" s="176"/>
      <c r="K1001" s="176"/>
      <c r="L1001" s="176"/>
      <c r="M1001" s="176"/>
      <c r="N1001" s="176"/>
      <c r="O1001" s="176"/>
      <c r="P1001" s="273"/>
      <c r="Q1001" s="176"/>
      <c r="R1001" s="176"/>
      <c r="S1001" s="273"/>
      <c r="T1001" s="273"/>
      <c r="U1001" s="258"/>
      <c r="V1001" s="258"/>
      <c r="W1001" s="258"/>
      <c r="X1001" s="258"/>
      <c r="Y1001" s="258"/>
      <c r="Z1001" s="258"/>
      <c r="AA1001" s="258"/>
      <c r="AB1001" s="176"/>
      <c r="AC1001" s="273"/>
      <c r="AD1001" s="176"/>
      <c r="AE1001" s="258"/>
      <c r="AF1001" s="176"/>
      <c r="AG1001" s="176"/>
      <c r="AH1001" s="176"/>
      <c r="AI1001" s="176"/>
      <c r="AJ1001" s="176"/>
      <c r="AK1001" s="176"/>
      <c r="AL1001" s="176"/>
      <c r="AM1001" s="176"/>
      <c r="AN1001" s="225"/>
      <c r="AO1001" s="273"/>
      <c r="AP1001" s="273"/>
      <c r="AQ1001" s="273"/>
      <c r="AR1001" s="176"/>
    </row>
    <row r="1002">
      <c r="A1002" s="176"/>
      <c r="B1002" s="172" t="str">
        <f t="shared" si="6"/>
        <v/>
      </c>
      <c r="C1002" s="176"/>
      <c r="D1002" s="176"/>
      <c r="E1002" s="176"/>
      <c r="F1002" s="273"/>
      <c r="G1002" s="176"/>
      <c r="H1002" s="276"/>
      <c r="I1002" s="276"/>
      <c r="J1002" s="176"/>
      <c r="K1002" s="176"/>
      <c r="L1002" s="176"/>
      <c r="M1002" s="176"/>
      <c r="N1002" s="176"/>
      <c r="O1002" s="176"/>
      <c r="P1002" s="273"/>
      <c r="Q1002" s="176"/>
      <c r="R1002" s="176"/>
      <c r="S1002" s="273"/>
      <c r="T1002" s="273"/>
      <c r="U1002" s="258"/>
      <c r="V1002" s="258"/>
      <c r="W1002" s="258"/>
      <c r="X1002" s="258"/>
      <c r="Y1002" s="258"/>
      <c r="Z1002" s="258"/>
      <c r="AA1002" s="258"/>
      <c r="AB1002" s="176"/>
      <c r="AC1002" s="273"/>
      <c r="AD1002" s="176"/>
      <c r="AE1002" s="258"/>
      <c r="AF1002" s="176"/>
      <c r="AG1002" s="176"/>
      <c r="AH1002" s="176"/>
      <c r="AI1002" s="176"/>
      <c r="AJ1002" s="176"/>
      <c r="AK1002" s="176"/>
      <c r="AL1002" s="176"/>
      <c r="AM1002" s="176"/>
      <c r="AN1002" s="225"/>
      <c r="AO1002" s="273"/>
      <c r="AP1002" s="273"/>
      <c r="AQ1002" s="273"/>
      <c r="AR1002" s="176"/>
    </row>
    <row r="1003">
      <c r="A1003" s="176"/>
      <c r="B1003" s="172" t="str">
        <f t="shared" si="6"/>
        <v/>
      </c>
      <c r="C1003" s="176"/>
      <c r="D1003" s="176"/>
      <c r="E1003" s="176"/>
      <c r="F1003" s="273"/>
      <c r="G1003" s="176"/>
      <c r="H1003" s="276"/>
      <c r="I1003" s="276"/>
      <c r="J1003" s="176"/>
      <c r="K1003" s="176"/>
      <c r="L1003" s="176"/>
      <c r="M1003" s="176"/>
      <c r="N1003" s="176"/>
      <c r="O1003" s="176"/>
      <c r="P1003" s="273"/>
      <c r="Q1003" s="176"/>
      <c r="R1003" s="176"/>
      <c r="S1003" s="273"/>
      <c r="T1003" s="273"/>
      <c r="U1003" s="258"/>
      <c r="V1003" s="258"/>
      <c r="W1003" s="258"/>
      <c r="X1003" s="258"/>
      <c r="Y1003" s="258"/>
      <c r="Z1003" s="258"/>
      <c r="AA1003" s="258"/>
      <c r="AB1003" s="176"/>
      <c r="AC1003" s="273"/>
      <c r="AD1003" s="176"/>
      <c r="AE1003" s="258"/>
      <c r="AF1003" s="176"/>
      <c r="AG1003" s="176"/>
      <c r="AH1003" s="176"/>
      <c r="AI1003" s="176"/>
      <c r="AJ1003" s="176"/>
      <c r="AK1003" s="176"/>
      <c r="AL1003" s="176"/>
      <c r="AM1003" s="176"/>
      <c r="AN1003" s="225"/>
      <c r="AO1003" s="273"/>
      <c r="AP1003" s="273"/>
      <c r="AQ1003" s="273"/>
      <c r="AR1003" s="176"/>
    </row>
    <row r="1004">
      <c r="A1004" s="176"/>
      <c r="B1004" s="172" t="str">
        <f t="shared" si="6"/>
        <v/>
      </c>
      <c r="C1004" s="176"/>
      <c r="D1004" s="176"/>
      <c r="E1004" s="176"/>
      <c r="F1004" s="273"/>
      <c r="G1004" s="176"/>
      <c r="H1004" s="276"/>
      <c r="I1004" s="276"/>
      <c r="J1004" s="176"/>
      <c r="K1004" s="176"/>
      <c r="L1004" s="176"/>
      <c r="M1004" s="176"/>
      <c r="N1004" s="176"/>
      <c r="O1004" s="176"/>
      <c r="P1004" s="273"/>
      <c r="Q1004" s="176"/>
      <c r="R1004" s="176"/>
      <c r="S1004" s="273"/>
      <c r="T1004" s="273"/>
      <c r="U1004" s="258"/>
      <c r="V1004" s="258"/>
      <c r="W1004" s="258"/>
      <c r="X1004" s="258"/>
      <c r="Y1004" s="258"/>
      <c r="Z1004" s="258"/>
      <c r="AA1004" s="258"/>
      <c r="AB1004" s="176"/>
      <c r="AC1004" s="273"/>
      <c r="AD1004" s="176"/>
      <c r="AE1004" s="258"/>
      <c r="AF1004" s="176"/>
      <c r="AG1004" s="176"/>
      <c r="AH1004" s="176"/>
      <c r="AI1004" s="176"/>
      <c r="AJ1004" s="176"/>
      <c r="AK1004" s="176"/>
      <c r="AL1004" s="176"/>
      <c r="AM1004" s="176"/>
      <c r="AN1004" s="225"/>
      <c r="AO1004" s="273"/>
      <c r="AP1004" s="273"/>
      <c r="AQ1004" s="273"/>
      <c r="AR1004" s="176"/>
    </row>
  </sheetData>
  <autoFilter ref="$A$7:$AR$185"/>
  <customSheetViews>
    <customSheetView guid="{93B7208F-8425-4CCF-BB08-AAE77D462C09}" filter="1" showAutoFilter="1">
      <autoFilter ref="$A$7:$AR$185"/>
    </customSheetView>
  </customSheetViews>
  <mergeCells count="1">
    <mergeCell ref="I6:K6"/>
  </mergeCells>
  <conditionalFormatting sqref="F1:F1004">
    <cfRule type="cellIs" dxfId="3" priority="1" operator="equal">
      <formula>"그림"</formula>
    </cfRule>
  </conditionalFormatting>
  <conditionalFormatting sqref="F1:F1004">
    <cfRule type="cellIs" dxfId="4" priority="2" operator="equal">
      <formula>"사진"</formula>
    </cfRule>
  </conditionalFormatting>
  <conditionalFormatting sqref="F1:F1004">
    <cfRule type="cellIs" dxfId="5" priority="3" operator="equal">
      <formula>"지도"</formula>
    </cfRule>
  </conditionalFormatting>
  <conditionalFormatting sqref="B8:AA1004 AB8:AB82 AI8:AI1004 AD31 AC68:AF68 AB86:AB1004">
    <cfRule type="expression" dxfId="6" priority="4">
      <formula>#REF!="x"</formula>
    </cfRule>
  </conditionalFormatting>
  <conditionalFormatting sqref="F1:F1004">
    <cfRule type="containsText" dxfId="2" priority="5" operator="containsText" text="다이어그램">
      <formula>NOT(ISERROR(SEARCH(("다이어그램"),(F1))))</formula>
    </cfRule>
  </conditionalFormatting>
  <conditionalFormatting sqref="F1:F1004">
    <cfRule type="containsText" dxfId="1" priority="6" operator="containsText" text="그래프">
      <formula>NOT(ISERROR(SEARCH(("그래프"),(F1))))</formula>
    </cfRule>
  </conditionalFormatting>
  <conditionalFormatting sqref="F1:F1004">
    <cfRule type="containsText" dxfId="7" priority="7" operator="containsText" text="도표">
      <formula>NOT(ISERROR(SEARCH(("도표"),(F1))))</formula>
    </cfRule>
  </conditionalFormatting>
  <conditionalFormatting sqref="T1:T4 AB3 T6:T1004 AC7 X8:Y185">
    <cfRule type="containsText" dxfId="0" priority="8" operator="containsText" text="상">
      <formula>NOT(ISERROR(SEARCH(("상"),(T1))))</formula>
    </cfRule>
  </conditionalFormatting>
  <dataValidations>
    <dataValidation type="list" allowBlank="1" sqref="T1:T4 X8:Y185 T8:T1004">
      <formula1>"상,중,하,제외,별도"</formula1>
    </dataValidation>
  </dataValidations>
  <hyperlinks>
    <hyperlink r:id="rId2" ref="H8"/>
    <hyperlink r:id="rId3" ref="H9"/>
    <hyperlink r:id="rId4" ref="H10"/>
    <hyperlink r:id="rId5" ref="H11"/>
    <hyperlink r:id="rId6" ref="H12"/>
    <hyperlink r:id="rId7" ref="H13"/>
    <hyperlink r:id="rId8" ref="H14"/>
    <hyperlink r:id="rId9" ref="H15"/>
    <hyperlink r:id="rId10" ref="H16"/>
    <hyperlink r:id="rId11" ref="H17"/>
    <hyperlink r:id="rId12" ref="H18"/>
    <hyperlink r:id="rId13" ref="H19"/>
    <hyperlink r:id="rId14" ref="H20"/>
    <hyperlink r:id="rId15" ref="H21"/>
    <hyperlink r:id="rId16" ref="H22"/>
    <hyperlink r:id="rId17" ref="H23"/>
    <hyperlink r:id="rId18" ref="H24"/>
    <hyperlink r:id="rId19" ref="H25"/>
    <hyperlink r:id="rId20" ref="H26"/>
    <hyperlink r:id="rId21" ref="H27"/>
    <hyperlink r:id="rId22" ref="H28"/>
    <hyperlink r:id="rId23" ref="H29"/>
    <hyperlink r:id="rId24" ref="H30"/>
    <hyperlink r:id="rId25" ref="H31"/>
    <hyperlink r:id="rId26" ref="H32"/>
    <hyperlink r:id="rId27" ref="H33"/>
    <hyperlink r:id="rId28" ref="H34"/>
    <hyperlink r:id="rId29" ref="H35"/>
    <hyperlink r:id="rId30" ref="H36"/>
    <hyperlink r:id="rId31" ref="H37"/>
    <hyperlink r:id="rId32" ref="H38"/>
    <hyperlink r:id="rId33" ref="H39"/>
    <hyperlink r:id="rId34" ref="H40"/>
    <hyperlink r:id="rId35" ref="H41"/>
    <hyperlink r:id="rId36" ref="H42"/>
    <hyperlink r:id="rId37" ref="H43"/>
    <hyperlink r:id="rId38" ref="H44"/>
    <hyperlink r:id="rId39" ref="H45"/>
    <hyperlink r:id="rId40" ref="H46"/>
    <hyperlink r:id="rId41" ref="H47"/>
    <hyperlink r:id="rId42" ref="H48"/>
    <hyperlink r:id="rId43" ref="H49"/>
    <hyperlink r:id="rId44" ref="H50"/>
    <hyperlink r:id="rId45" ref="H51"/>
    <hyperlink r:id="rId46" ref="H52"/>
    <hyperlink r:id="rId47" ref="H53"/>
    <hyperlink r:id="rId48" ref="H54"/>
    <hyperlink r:id="rId49" ref="H55"/>
    <hyperlink r:id="rId50" ref="H56"/>
    <hyperlink r:id="rId51" ref="H57"/>
    <hyperlink r:id="rId52" ref="H58"/>
    <hyperlink r:id="rId53" ref="Q58"/>
    <hyperlink r:id="rId54" ref="H59"/>
    <hyperlink r:id="rId55" ref="H60"/>
    <hyperlink r:id="rId56" ref="H61"/>
    <hyperlink r:id="rId57" ref="H62"/>
    <hyperlink r:id="rId58" ref="H63"/>
    <hyperlink r:id="rId59" ref="H64"/>
    <hyperlink r:id="rId60" ref="H65"/>
    <hyperlink r:id="rId61" ref="H66"/>
    <hyperlink r:id="rId62" ref="H67"/>
    <hyperlink r:id="rId63" ref="H68"/>
    <hyperlink r:id="rId64" ref="H69"/>
    <hyperlink r:id="rId65" ref="H70"/>
    <hyperlink r:id="rId66" ref="H71"/>
    <hyperlink r:id="rId67" ref="H72"/>
    <hyperlink r:id="rId68" ref="H73"/>
    <hyperlink r:id="rId69" ref="H74"/>
    <hyperlink r:id="rId70" ref="H75"/>
    <hyperlink r:id="rId71" ref="H76"/>
    <hyperlink r:id="rId72" ref="H77"/>
    <hyperlink r:id="rId73" ref="H78"/>
    <hyperlink r:id="rId74" ref="H79"/>
    <hyperlink r:id="rId75" ref="H80"/>
    <hyperlink r:id="rId76" ref="H81"/>
    <hyperlink r:id="rId77" ref="H82"/>
    <hyperlink r:id="rId78" ref="H83"/>
    <hyperlink r:id="rId79" ref="H84"/>
    <hyperlink r:id="rId80" ref="H85"/>
    <hyperlink r:id="rId81" ref="H86"/>
    <hyperlink r:id="rId82" ref="H87"/>
    <hyperlink r:id="rId83" ref="H88"/>
    <hyperlink r:id="rId84" ref="H89"/>
    <hyperlink r:id="rId85" ref="H90"/>
    <hyperlink r:id="rId86" ref="H91"/>
    <hyperlink r:id="rId87" ref="H92"/>
    <hyperlink r:id="rId88" ref="H93"/>
    <hyperlink r:id="rId89" ref="H94"/>
    <hyperlink r:id="rId90" ref="H95"/>
    <hyperlink r:id="rId91" ref="H96"/>
    <hyperlink r:id="rId92" ref="H97"/>
    <hyperlink r:id="rId93" ref="H98"/>
    <hyperlink r:id="rId94" ref="H99"/>
    <hyperlink r:id="rId95" ref="H100"/>
    <hyperlink r:id="rId96" ref="H101"/>
    <hyperlink r:id="rId97" ref="H102"/>
    <hyperlink r:id="rId98" ref="H103"/>
    <hyperlink r:id="rId99" ref="H104"/>
    <hyperlink r:id="rId100" ref="H105"/>
    <hyperlink r:id="rId101" ref="H106"/>
    <hyperlink r:id="rId102" ref="H107"/>
    <hyperlink r:id="rId103" ref="H108"/>
    <hyperlink r:id="rId104" ref="H109"/>
    <hyperlink r:id="rId105" ref="H110"/>
    <hyperlink r:id="rId106" ref="H111"/>
    <hyperlink r:id="rId107" ref="H112"/>
    <hyperlink r:id="rId108" ref="H113"/>
    <hyperlink r:id="rId109" ref="H114"/>
    <hyperlink r:id="rId110" ref="H115"/>
    <hyperlink r:id="rId111" ref="H116"/>
    <hyperlink r:id="rId112" ref="H117"/>
    <hyperlink r:id="rId113" ref="H118"/>
    <hyperlink r:id="rId114" ref="H119"/>
    <hyperlink r:id="rId115" ref="H120"/>
    <hyperlink r:id="rId116" ref="H121"/>
    <hyperlink r:id="rId117" ref="H122"/>
    <hyperlink r:id="rId118" ref="H123"/>
    <hyperlink r:id="rId119" ref="H124"/>
    <hyperlink r:id="rId120" ref="H125"/>
    <hyperlink r:id="rId121" ref="H126"/>
    <hyperlink r:id="rId122" ref="H127"/>
    <hyperlink r:id="rId123" ref="H128"/>
    <hyperlink r:id="rId124" ref="H129"/>
    <hyperlink r:id="rId125" ref="H130"/>
    <hyperlink r:id="rId126" ref="H131"/>
    <hyperlink r:id="rId127" ref="H132"/>
    <hyperlink r:id="rId128" ref="H133"/>
    <hyperlink r:id="rId129" ref="H134"/>
    <hyperlink r:id="rId130" ref="H135"/>
    <hyperlink r:id="rId131" ref="H136"/>
    <hyperlink r:id="rId132" ref="H137"/>
    <hyperlink r:id="rId133" ref="H138"/>
    <hyperlink r:id="rId134" ref="H139"/>
    <hyperlink r:id="rId135" ref="H140"/>
    <hyperlink r:id="rId136" ref="H141"/>
    <hyperlink r:id="rId137" ref="H142"/>
    <hyperlink r:id="rId138" ref="H143"/>
    <hyperlink r:id="rId139" ref="H144"/>
    <hyperlink r:id="rId140" ref="H145"/>
    <hyperlink r:id="rId141" ref="H146"/>
    <hyperlink r:id="rId142" ref="H147"/>
    <hyperlink r:id="rId143" ref="H148"/>
    <hyperlink r:id="rId144" ref="H149"/>
    <hyperlink r:id="rId145" ref="H150"/>
    <hyperlink r:id="rId146" ref="H151"/>
    <hyperlink r:id="rId147" ref="H152"/>
    <hyperlink r:id="rId148" ref="H153"/>
    <hyperlink r:id="rId149" ref="H154"/>
    <hyperlink r:id="rId150" ref="H155"/>
    <hyperlink r:id="rId151" ref="H156"/>
    <hyperlink r:id="rId152" ref="H157"/>
    <hyperlink r:id="rId153" ref="H158"/>
    <hyperlink r:id="rId154" ref="H159"/>
    <hyperlink r:id="rId155" ref="H160"/>
    <hyperlink r:id="rId156" ref="H161"/>
    <hyperlink r:id="rId157" ref="H162"/>
    <hyperlink r:id="rId158" ref="H163"/>
    <hyperlink r:id="rId159" ref="H164"/>
    <hyperlink r:id="rId160" ref="H165"/>
    <hyperlink r:id="rId161" ref="H166"/>
    <hyperlink r:id="rId162" ref="H167"/>
    <hyperlink r:id="rId163" ref="H168"/>
    <hyperlink r:id="rId164" ref="H169"/>
    <hyperlink r:id="rId165" ref="H170"/>
    <hyperlink r:id="rId166" ref="H171"/>
    <hyperlink r:id="rId167" ref="H172"/>
    <hyperlink r:id="rId168" ref="H173"/>
    <hyperlink r:id="rId169" ref="H174"/>
    <hyperlink r:id="rId170" ref="H175"/>
    <hyperlink r:id="rId171" ref="H176"/>
    <hyperlink r:id="rId172" ref="H177"/>
    <hyperlink r:id="rId173" ref="H178"/>
    <hyperlink r:id="rId174" ref="H179"/>
    <hyperlink r:id="rId175" ref="H180"/>
    <hyperlink r:id="rId176" ref="H181"/>
    <hyperlink r:id="rId177" ref="H182"/>
    <hyperlink r:id="rId178" ref="H183"/>
    <hyperlink r:id="rId179" ref="H184"/>
    <hyperlink r:id="rId180" ref="H185"/>
  </hyperlinks>
  <drawing r:id="rId181"/>
  <legacyDrawing r:id="rId18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7BB8A"/>
    <outlinePr summaryBelow="0" summaryRight="0"/>
  </sheetPr>
  <sheetViews>
    <sheetView workbookViewId="0">
      <pane ySplit="7.0" topLeftCell="A8" activePane="bottomLeft" state="frozen"/>
      <selection activeCell="B9" sqref="B9" pane="bottomLeft"/>
    </sheetView>
  </sheetViews>
  <sheetFormatPr customHeight="1" defaultColWidth="12.63" defaultRowHeight="15.75" outlineLevelCol="1"/>
  <cols>
    <col collapsed="1" customWidth="1" min="1" max="1" width="3.88"/>
    <col customWidth="1" hidden="1" min="2" max="2" width="5.38" outlineLevel="1"/>
    <col customWidth="1" hidden="1" min="3" max="3" width="6.25" outlineLevel="1"/>
    <col customWidth="1" hidden="1" min="4" max="4" width="18.5" outlineLevel="1"/>
    <col customWidth="1" min="5" max="5" width="6.5"/>
    <col customWidth="1" min="6" max="6" width="6.63"/>
    <col customWidth="1" min="7" max="7" width="7.13"/>
    <col customWidth="1" min="8" max="8" width="8.13"/>
    <col customWidth="1" min="9" max="9" width="7.63"/>
    <col customWidth="1" min="10" max="10" width="5.0"/>
    <col customWidth="1" min="11" max="11" width="9.25"/>
    <col customWidth="1" min="12" max="12" width="8.63"/>
    <col customWidth="1" min="13" max="13" width="29.5"/>
    <col customWidth="1" min="14" max="14" width="8.0"/>
    <col customWidth="1" min="15" max="15" width="20.5"/>
    <col customWidth="1" hidden="1" min="16" max="16" width="6.13"/>
    <col customWidth="1" min="17" max="17" width="12.75"/>
    <col customWidth="1" min="18" max="18" width="24.25"/>
    <col customWidth="1" hidden="1" min="19" max="19" width="6.13"/>
    <col customWidth="1" min="20" max="21" width="6.38"/>
    <col customWidth="1" min="22" max="22" width="15.63"/>
    <col customWidth="1" min="23" max="23" width="32.0"/>
    <col customWidth="1" min="24" max="24" width="8.0"/>
    <col customWidth="1" min="25" max="25" width="12.5"/>
    <col customWidth="1" min="26" max="26" width="29.0"/>
    <col customWidth="1" min="27" max="29" width="6.38"/>
    <col customWidth="1" min="30" max="30" width="9.38"/>
    <col customWidth="1" min="31" max="31" width="28.88"/>
    <col customWidth="1" min="32" max="35" width="6.38"/>
    <col customWidth="1" min="36" max="36" width="18.63"/>
    <col customWidth="1" min="37" max="37" width="17.75"/>
    <col customWidth="1" min="38" max="38" width="28.25"/>
    <col customWidth="1" min="39" max="40" width="8.88"/>
    <col customWidth="1" min="41" max="41" width="9.5"/>
    <col customWidth="1" min="42" max="42" width="21.5"/>
    <col customWidth="1" min="43" max="43" width="12.25"/>
  </cols>
  <sheetData>
    <row r="1">
      <c r="F1" s="281"/>
      <c r="G1" s="221" t="s">
        <v>67</v>
      </c>
      <c r="N1" s="131"/>
      <c r="O1" s="131"/>
      <c r="P1" s="131"/>
      <c r="Q1" s="131"/>
      <c r="R1" s="282"/>
      <c r="S1" s="220"/>
      <c r="U1" s="146">
        <f t="shared" ref="U1:U4" si="1">COUNTIF($T$8:$T172, G1)</f>
        <v>17</v>
      </c>
      <c r="V1" s="222">
        <f t="shared" ref="V1:V5" si="2">U1/$U$5</f>
        <v>0.2297297297</v>
      </c>
      <c r="W1" s="37"/>
      <c r="X1" s="37"/>
      <c r="Y1" s="37"/>
      <c r="Z1" s="283"/>
      <c r="AA1" s="146">
        <f t="shared" ref="AA1:AA4" si="3">COUNTIF($AA$8:$AA172, G1)</f>
        <v>53</v>
      </c>
      <c r="AB1" s="146">
        <f t="shared" ref="AB1:AB4" si="4">COUNTIF($AB$8:$AB172, G1)</f>
        <v>63</v>
      </c>
      <c r="AC1" s="133">
        <f t="shared" ref="AC1:AC5" si="5">AVERAGEA(AA1:AB1)</f>
        <v>58</v>
      </c>
      <c r="AD1" s="284">
        <f t="shared" ref="AD1:AD5" si="6">AC1/$AC$5</f>
        <v>0.3536585366</v>
      </c>
      <c r="AE1" s="285"/>
      <c r="AF1" s="146"/>
      <c r="AG1" s="146">
        <f t="shared" ref="AG1:AG4" si="7">COUNTIF($AG$8:$AG172, G1)</f>
        <v>85</v>
      </c>
      <c r="AH1" s="146">
        <f t="shared" ref="AH1:AH4" si="8">COUNTIF($AH$8:$AH172, G1)</f>
        <v>87</v>
      </c>
      <c r="AI1" s="133">
        <f t="shared" ref="AI1:AI5" si="9">AVERAGEA(AG1:AH1)</f>
        <v>86</v>
      </c>
      <c r="AJ1" s="284">
        <f t="shared" ref="AJ1:AJ5" si="10">IFERROR(AI1/$AI$5)</f>
        <v>0.5477707006</v>
      </c>
      <c r="AK1" s="284"/>
      <c r="AL1" s="19" t="s">
        <v>1725</v>
      </c>
      <c r="AM1" s="146">
        <f t="shared" ref="AM1:AM4" si="11">COUNTIF($AM$8:$AM172, $G1)</f>
        <v>137</v>
      </c>
      <c r="AN1" s="146">
        <f t="shared" ref="AN1:AN4" si="12">COUNTIF($AN$8:$AN172, $G1)</f>
        <v>136</v>
      </c>
      <c r="AO1" s="286">
        <f t="shared" ref="AO1:AO5" si="13">AVERAGEA(AM1:AN1)</f>
        <v>136.5</v>
      </c>
      <c r="AP1" s="284">
        <f t="shared" ref="AP1:AP5" si="14">IFERROR(AO1/$AO$5)</f>
        <v>0.9349315068</v>
      </c>
      <c r="AQ1" s="287" t="s">
        <v>1726</v>
      </c>
      <c r="AR1" s="288"/>
      <c r="AS1" s="128"/>
      <c r="AT1" s="226"/>
      <c r="AU1" s="28"/>
      <c r="AV1" s="28"/>
      <c r="AW1" s="28"/>
      <c r="AX1" s="28"/>
      <c r="AY1" s="28"/>
      <c r="AZ1" s="28"/>
      <c r="BA1" s="28"/>
      <c r="BB1" s="28"/>
      <c r="BC1" s="28"/>
      <c r="BD1" s="28"/>
    </row>
    <row r="2">
      <c r="F2" s="281"/>
      <c r="G2" s="221" t="s">
        <v>68</v>
      </c>
      <c r="N2" s="141"/>
      <c r="O2" s="141"/>
      <c r="P2" s="141"/>
      <c r="Q2" s="141"/>
      <c r="R2" s="282"/>
      <c r="S2" s="220"/>
      <c r="U2" s="146">
        <f t="shared" si="1"/>
        <v>19</v>
      </c>
      <c r="V2" s="222">
        <f t="shared" si="2"/>
        <v>0.2567567568</v>
      </c>
      <c r="W2" s="37"/>
      <c r="X2" s="37"/>
      <c r="Y2" s="37"/>
      <c r="Z2" s="283"/>
      <c r="AA2" s="146">
        <f t="shared" si="3"/>
        <v>57</v>
      </c>
      <c r="AB2" s="146">
        <f t="shared" si="4"/>
        <v>36</v>
      </c>
      <c r="AC2" s="133">
        <f t="shared" si="5"/>
        <v>46.5</v>
      </c>
      <c r="AD2" s="284">
        <f t="shared" si="6"/>
        <v>0.2835365854</v>
      </c>
      <c r="AE2" s="285"/>
      <c r="AF2" s="146"/>
      <c r="AG2" s="146">
        <f t="shared" si="7"/>
        <v>36</v>
      </c>
      <c r="AH2" s="146">
        <f t="shared" si="8"/>
        <v>36</v>
      </c>
      <c r="AI2" s="133">
        <f t="shared" si="9"/>
        <v>36</v>
      </c>
      <c r="AJ2" s="284">
        <f t="shared" si="10"/>
        <v>0.2292993631</v>
      </c>
      <c r="AK2" s="284"/>
      <c r="AL2" s="19" t="s">
        <v>87</v>
      </c>
      <c r="AM2" s="146">
        <f t="shared" si="11"/>
        <v>7</v>
      </c>
      <c r="AN2" s="146">
        <f t="shared" si="12"/>
        <v>7</v>
      </c>
      <c r="AO2" s="133">
        <f t="shared" si="13"/>
        <v>7</v>
      </c>
      <c r="AP2" s="284">
        <f t="shared" si="14"/>
        <v>0.04794520548</v>
      </c>
      <c r="AQ2" s="281"/>
      <c r="AR2" s="288"/>
      <c r="AS2" s="128"/>
      <c r="AT2" s="226"/>
      <c r="AU2" s="28"/>
      <c r="AV2" s="28"/>
      <c r="AW2" s="28"/>
      <c r="AX2" s="28"/>
      <c r="AY2" s="28"/>
      <c r="AZ2" s="28"/>
      <c r="BA2" s="28"/>
      <c r="BB2" s="28"/>
      <c r="BC2" s="28"/>
      <c r="BD2" s="28"/>
    </row>
    <row r="3">
      <c r="F3" s="281"/>
      <c r="G3" s="146" t="s">
        <v>69</v>
      </c>
      <c r="N3" s="141"/>
      <c r="O3" s="141"/>
      <c r="P3" s="141"/>
      <c r="Q3" s="141"/>
      <c r="R3" s="289"/>
      <c r="S3" s="230"/>
      <c r="U3" s="146">
        <f t="shared" si="1"/>
        <v>33</v>
      </c>
      <c r="V3" s="222">
        <f t="shared" si="2"/>
        <v>0.4459459459</v>
      </c>
      <c r="W3" s="37"/>
      <c r="X3" s="37"/>
      <c r="Y3" s="37"/>
      <c r="Z3" s="283"/>
      <c r="AA3" s="146">
        <f t="shared" si="3"/>
        <v>54</v>
      </c>
      <c r="AB3" s="146">
        <f t="shared" si="4"/>
        <v>65</v>
      </c>
      <c r="AC3" s="133">
        <f t="shared" si="5"/>
        <v>59.5</v>
      </c>
      <c r="AD3" s="284">
        <f t="shared" si="6"/>
        <v>0.362804878</v>
      </c>
      <c r="AE3" s="285"/>
      <c r="AF3" s="146"/>
      <c r="AG3" s="146">
        <f t="shared" si="7"/>
        <v>29</v>
      </c>
      <c r="AH3" s="146">
        <f t="shared" si="8"/>
        <v>23</v>
      </c>
      <c r="AI3" s="133">
        <f t="shared" si="9"/>
        <v>26</v>
      </c>
      <c r="AJ3" s="284">
        <f t="shared" si="10"/>
        <v>0.1656050955</v>
      </c>
      <c r="AK3" s="284"/>
      <c r="AL3" s="290" t="s">
        <v>88</v>
      </c>
      <c r="AM3" s="146">
        <f t="shared" si="11"/>
        <v>2</v>
      </c>
      <c r="AN3" s="146">
        <f t="shared" si="12"/>
        <v>3</v>
      </c>
      <c r="AO3" s="133">
        <f t="shared" si="13"/>
        <v>2.5</v>
      </c>
      <c r="AP3" s="284">
        <f t="shared" si="14"/>
        <v>0.01712328767</v>
      </c>
      <c r="AQ3" s="281"/>
      <c r="AR3" s="288"/>
      <c r="AS3" s="128"/>
      <c r="AT3" s="226"/>
      <c r="AU3" s="28"/>
      <c r="AV3" s="28"/>
      <c r="AW3" s="28"/>
      <c r="AX3" s="28"/>
      <c r="AY3" s="28"/>
      <c r="AZ3" s="28"/>
      <c r="BA3" s="28"/>
      <c r="BB3" s="28"/>
      <c r="BC3" s="28"/>
      <c r="BD3" s="28"/>
    </row>
    <row r="4">
      <c r="F4" s="281"/>
      <c r="G4" s="30" t="s">
        <v>70</v>
      </c>
      <c r="N4" s="141"/>
      <c r="O4" s="141"/>
      <c r="P4" s="141"/>
      <c r="Q4" s="141"/>
      <c r="R4" s="291"/>
      <c r="S4" s="220"/>
      <c r="U4" s="146">
        <f t="shared" si="1"/>
        <v>5</v>
      </c>
      <c r="V4" s="222">
        <f t="shared" si="2"/>
        <v>0.06756756757</v>
      </c>
      <c r="W4" s="37"/>
      <c r="X4" s="37"/>
      <c r="Y4" s="37"/>
      <c r="Z4" s="283"/>
      <c r="AA4" s="146">
        <f t="shared" si="3"/>
        <v>0</v>
      </c>
      <c r="AB4" s="146">
        <f t="shared" si="4"/>
        <v>0</v>
      </c>
      <c r="AC4" s="133">
        <f t="shared" si="5"/>
        <v>0</v>
      </c>
      <c r="AD4" s="284">
        <f t="shared" si="6"/>
        <v>0</v>
      </c>
      <c r="AE4" s="285"/>
      <c r="AF4" s="146"/>
      <c r="AG4" s="146">
        <f t="shared" si="7"/>
        <v>0</v>
      </c>
      <c r="AH4" s="146">
        <f t="shared" si="8"/>
        <v>18</v>
      </c>
      <c r="AI4" s="133">
        <f t="shared" si="9"/>
        <v>9</v>
      </c>
      <c r="AJ4" s="284">
        <f t="shared" si="10"/>
        <v>0.05732484076</v>
      </c>
      <c r="AK4" s="284"/>
      <c r="AL4" s="290" t="s">
        <v>89</v>
      </c>
      <c r="AM4" s="146">
        <f t="shared" si="11"/>
        <v>0</v>
      </c>
      <c r="AN4" s="146">
        <f t="shared" si="12"/>
        <v>0</v>
      </c>
      <c r="AO4" s="133">
        <f t="shared" si="13"/>
        <v>0</v>
      </c>
      <c r="AP4" s="284">
        <f t="shared" si="14"/>
        <v>0</v>
      </c>
      <c r="AQ4" s="281"/>
      <c r="AR4" s="288"/>
      <c r="AS4" s="128"/>
      <c r="AT4" s="226"/>
      <c r="AU4" s="28"/>
      <c r="AV4" s="28"/>
      <c r="AW4" s="28"/>
      <c r="AX4" s="28"/>
      <c r="AY4" s="28"/>
      <c r="AZ4" s="28"/>
      <c r="BA4" s="28"/>
      <c r="BB4" s="28"/>
      <c r="BC4" s="28"/>
      <c r="BD4" s="28"/>
    </row>
    <row r="5">
      <c r="F5" s="281"/>
      <c r="G5" s="19" t="s">
        <v>71</v>
      </c>
      <c r="N5" s="292">
        <f>AVERAGE(N8:N172)</f>
        <v>289.5030303</v>
      </c>
      <c r="O5" s="141"/>
      <c r="P5" s="148">
        <f>AVERAGEA(P8:P82)</f>
        <v>21.25333333</v>
      </c>
      <c r="Q5" s="141"/>
      <c r="R5" s="291"/>
      <c r="S5" s="148">
        <f>AVERAGEA(S8:S82)</f>
        <v>30.68</v>
      </c>
      <c r="U5" s="146">
        <f>SUM(U1:U4)</f>
        <v>74</v>
      </c>
      <c r="V5" s="222">
        <f t="shared" si="2"/>
        <v>1</v>
      </c>
      <c r="W5" s="146"/>
      <c r="X5" s="146"/>
      <c r="Y5" s="146"/>
      <c r="Z5" s="283"/>
      <c r="AA5" s="146">
        <f t="shared" ref="AA5:AB5" si="15">SUM(AA1:AA4)</f>
        <v>164</v>
      </c>
      <c r="AB5" s="146">
        <f t="shared" si="15"/>
        <v>164</v>
      </c>
      <c r="AC5" s="133">
        <f t="shared" si="5"/>
        <v>164</v>
      </c>
      <c r="AD5" s="284">
        <f t="shared" si="6"/>
        <v>1</v>
      </c>
      <c r="AE5" s="283"/>
      <c r="AF5" s="293">
        <f>AVERAGE(AF8:AF172)</f>
        <v>15.05454545</v>
      </c>
      <c r="AG5" s="146">
        <f t="shared" ref="AG5:AH5" si="16">SUM(AG1:AG4)</f>
        <v>150</v>
      </c>
      <c r="AH5" s="146">
        <f t="shared" si="16"/>
        <v>164</v>
      </c>
      <c r="AI5" s="133">
        <f t="shared" si="9"/>
        <v>157</v>
      </c>
      <c r="AJ5" s="284">
        <f t="shared" si="10"/>
        <v>1</v>
      </c>
      <c r="AK5" s="284"/>
      <c r="AM5" s="146">
        <f t="shared" ref="AM5:AN5" si="17">SUM(AM1:AM4)</f>
        <v>146</v>
      </c>
      <c r="AN5" s="146">
        <f t="shared" si="17"/>
        <v>146</v>
      </c>
      <c r="AO5" s="133">
        <f t="shared" si="13"/>
        <v>146</v>
      </c>
      <c r="AP5" s="284">
        <f t="shared" si="14"/>
        <v>1</v>
      </c>
      <c r="AQ5" s="281"/>
      <c r="AR5" s="288"/>
      <c r="AS5" s="128"/>
      <c r="AT5" s="226"/>
      <c r="AU5" s="28"/>
      <c r="AV5" s="28"/>
      <c r="AW5" s="28"/>
      <c r="AX5" s="28"/>
      <c r="AY5" s="28"/>
      <c r="AZ5" s="28"/>
      <c r="BA5" s="28"/>
      <c r="BB5" s="28"/>
      <c r="BC5" s="28"/>
      <c r="BD5" s="28"/>
    </row>
    <row r="6">
      <c r="A6" s="294"/>
      <c r="B6" s="295"/>
      <c r="C6" s="296"/>
      <c r="D6" s="294"/>
      <c r="E6" s="297" t="s">
        <v>1727</v>
      </c>
      <c r="F6" s="298" t="s">
        <v>102</v>
      </c>
      <c r="G6" s="296"/>
      <c r="H6" s="296"/>
      <c r="I6" s="299" t="s">
        <v>140</v>
      </c>
      <c r="J6" s="300"/>
      <c r="K6" s="300"/>
      <c r="L6" s="301"/>
      <c r="M6" s="301"/>
      <c r="N6" s="297"/>
      <c r="O6" s="297"/>
      <c r="P6" s="154"/>
      <c r="Q6" s="154"/>
      <c r="R6" s="302" t="s">
        <v>14</v>
      </c>
      <c r="S6" s="234"/>
      <c r="T6" s="234"/>
      <c r="U6" s="238"/>
      <c r="V6" s="238"/>
      <c r="W6" s="303" t="s">
        <v>14</v>
      </c>
      <c r="X6" s="303"/>
      <c r="Y6" s="303"/>
      <c r="Z6" s="302" t="s">
        <v>64</v>
      </c>
      <c r="AA6" s="304" t="s">
        <v>1728</v>
      </c>
      <c r="AB6" s="238"/>
      <c r="AC6" s="238" t="s">
        <v>1729</v>
      </c>
      <c r="AD6" s="238"/>
      <c r="AE6" s="302" t="s">
        <v>65</v>
      </c>
      <c r="AF6" s="304"/>
      <c r="AG6" s="304" t="s">
        <v>1728</v>
      </c>
      <c r="AH6" s="238"/>
      <c r="AI6" s="238" t="s">
        <v>1729</v>
      </c>
      <c r="AJ6" s="238" t="s">
        <v>1730</v>
      </c>
      <c r="AK6" s="238"/>
      <c r="AL6" s="303" t="s">
        <v>65</v>
      </c>
      <c r="AM6" s="303" t="s">
        <v>1728</v>
      </c>
      <c r="AN6" s="303"/>
      <c r="AO6" s="305" t="s">
        <v>1731</v>
      </c>
      <c r="AP6" s="305" t="s">
        <v>1730</v>
      </c>
      <c r="AQ6" s="305" t="s">
        <v>1732</v>
      </c>
      <c r="AR6" s="302" t="s">
        <v>16</v>
      </c>
      <c r="AS6" s="304"/>
      <c r="AT6" s="304" t="s">
        <v>1728</v>
      </c>
      <c r="AU6" s="238"/>
      <c r="AV6" s="238" t="s">
        <v>1729</v>
      </c>
      <c r="AW6" s="238" t="s">
        <v>1730</v>
      </c>
      <c r="AX6" s="238"/>
      <c r="AY6" s="303" t="s">
        <v>16</v>
      </c>
      <c r="AZ6" s="303" t="s">
        <v>1728</v>
      </c>
      <c r="BA6" s="303"/>
      <c r="BB6" s="305" t="s">
        <v>1731</v>
      </c>
      <c r="BC6" s="305" t="s">
        <v>1730</v>
      </c>
      <c r="BD6" s="305" t="s">
        <v>1732</v>
      </c>
    </row>
    <row r="7">
      <c r="A7" s="306" t="s">
        <v>144</v>
      </c>
      <c r="B7" s="300" t="s">
        <v>285</v>
      </c>
      <c r="C7" s="307" t="s">
        <v>32</v>
      </c>
      <c r="D7" s="306" t="s">
        <v>9</v>
      </c>
      <c r="E7" s="299" t="s">
        <v>295</v>
      </c>
      <c r="F7" s="308" t="s">
        <v>46</v>
      </c>
      <c r="G7" s="306" t="s">
        <v>1733</v>
      </c>
      <c r="H7" s="295" t="s">
        <v>147</v>
      </c>
      <c r="I7" s="300" t="s">
        <v>148</v>
      </c>
      <c r="J7" s="300" t="s">
        <v>149</v>
      </c>
      <c r="K7" s="300" t="s">
        <v>150</v>
      </c>
      <c r="L7" s="300" t="s">
        <v>1734</v>
      </c>
      <c r="M7" s="300" t="s">
        <v>152</v>
      </c>
      <c r="N7" s="300" t="s">
        <v>286</v>
      </c>
      <c r="O7" s="300" t="s">
        <v>287</v>
      </c>
      <c r="P7" s="160" t="s">
        <v>286</v>
      </c>
      <c r="Q7" s="160" t="s">
        <v>1735</v>
      </c>
      <c r="R7" s="309" t="s">
        <v>156</v>
      </c>
      <c r="S7" s="241" t="s">
        <v>286</v>
      </c>
      <c r="T7" s="241" t="s">
        <v>289</v>
      </c>
      <c r="U7" s="241" t="s">
        <v>1736</v>
      </c>
      <c r="V7" s="245" t="s">
        <v>1737</v>
      </c>
      <c r="W7" s="310" t="s">
        <v>59</v>
      </c>
      <c r="X7" s="310" t="s">
        <v>289</v>
      </c>
      <c r="Y7" s="310" t="s">
        <v>1737</v>
      </c>
      <c r="Z7" s="311" t="s">
        <v>292</v>
      </c>
      <c r="AA7" s="245" t="s">
        <v>1738</v>
      </c>
      <c r="AB7" s="245" t="s">
        <v>1739</v>
      </c>
      <c r="AC7" s="245" t="s">
        <v>1740</v>
      </c>
      <c r="AD7" s="245" t="s">
        <v>1737</v>
      </c>
      <c r="AE7" s="311" t="s">
        <v>292</v>
      </c>
      <c r="AF7" s="245" t="s">
        <v>286</v>
      </c>
      <c r="AG7" s="245" t="s">
        <v>1738</v>
      </c>
      <c r="AH7" s="245" t="s">
        <v>1739</v>
      </c>
      <c r="AI7" s="245" t="s">
        <v>1740</v>
      </c>
      <c r="AJ7" s="245" t="s">
        <v>1737</v>
      </c>
      <c r="AK7" s="245" t="s">
        <v>1741</v>
      </c>
      <c r="AL7" s="310" t="s">
        <v>59</v>
      </c>
      <c r="AM7" s="310" t="s">
        <v>1738</v>
      </c>
      <c r="AN7" s="310" t="s">
        <v>1739</v>
      </c>
      <c r="AO7" s="310" t="s">
        <v>1740</v>
      </c>
      <c r="AP7" s="310" t="s">
        <v>1737</v>
      </c>
      <c r="AQ7" s="310" t="s">
        <v>1742</v>
      </c>
      <c r="AR7" s="311" t="s">
        <v>292</v>
      </c>
      <c r="AS7" s="245" t="s">
        <v>286</v>
      </c>
      <c r="AT7" s="245" t="s">
        <v>1738</v>
      </c>
      <c r="AU7" s="245" t="s">
        <v>1739</v>
      </c>
      <c r="AV7" s="245" t="s">
        <v>1740</v>
      </c>
      <c r="AW7" s="245" t="s">
        <v>1737</v>
      </c>
      <c r="AX7" s="245" t="s">
        <v>1741</v>
      </c>
      <c r="AY7" s="310" t="s">
        <v>59</v>
      </c>
      <c r="AZ7" s="310" t="s">
        <v>1738</v>
      </c>
      <c r="BA7" s="310" t="s">
        <v>1739</v>
      </c>
      <c r="BB7" s="310" t="s">
        <v>1740</v>
      </c>
      <c r="BC7" s="310" t="s">
        <v>1737</v>
      </c>
      <c r="BD7" s="310" t="s">
        <v>1742</v>
      </c>
    </row>
    <row r="8">
      <c r="A8" s="172">
        <f t="shared" ref="A8:A172" si="18">IF(B8="","",row(A8)-7)</f>
        <v>1</v>
      </c>
      <c r="B8" s="172" t="s">
        <v>14</v>
      </c>
      <c r="C8" s="249" t="s">
        <v>11</v>
      </c>
      <c r="D8" s="250" t="s">
        <v>297</v>
      </c>
      <c r="E8" s="255"/>
      <c r="F8" s="312" t="s">
        <v>298</v>
      </c>
      <c r="G8" s="252" t="s">
        <v>299</v>
      </c>
      <c r="H8" s="313" t="s">
        <v>300</v>
      </c>
      <c r="I8" s="254" t="s">
        <v>301</v>
      </c>
      <c r="J8" s="266" t="s">
        <v>162</v>
      </c>
      <c r="K8" s="255" t="s">
        <v>302</v>
      </c>
      <c r="L8" s="255" t="s">
        <v>1743</v>
      </c>
      <c r="M8" s="255" t="s">
        <v>303</v>
      </c>
      <c r="N8" s="256">
        <f t="shared" ref="N8:N172" si="19">LEN(M8)</f>
        <v>587</v>
      </c>
      <c r="O8" s="256" t="s">
        <v>304</v>
      </c>
      <c r="P8" s="172">
        <f t="shared" ref="P8:P172" si="20">LEN(O8)</f>
        <v>26</v>
      </c>
      <c r="Q8" s="252"/>
      <c r="R8" s="314" t="s">
        <v>305</v>
      </c>
      <c r="S8" s="249">
        <f t="shared" ref="S8:S172" si="21">LEN($R8)</f>
        <v>49</v>
      </c>
      <c r="T8" s="249" t="s">
        <v>69</v>
      </c>
      <c r="U8" s="255"/>
      <c r="V8" s="255"/>
      <c r="W8" s="257" t="str">
        <f>VLOOKUP("1유형_v2"&amp;"_"&amp;G8,'GPT결과_1'!$A:$E,5,FALSE)</f>
        <v>이 문구는 2020년 코로나로 인한 온라인 교육에 참가한 경험과, 이를 통해 획득한 지식을 바탕으로 추후 오프라인 수업에도 참여한 과정을 서술하고 있다. '성장'이라는 키워드를 통해 학습을 꾸준히 이어가는 모습과 재수강하여 확실한 학습을 이뤄내는 모습, 최종적으로는 오프라인 수업을 통해 처음 만나는 동료들과의 만남의 기쁨까지 나열하고 있다.</v>
      </c>
      <c r="X8" s="257"/>
      <c r="Y8" s="257"/>
      <c r="Z8" s="315" t="s">
        <v>306</v>
      </c>
      <c r="AA8" s="249" t="s">
        <v>69</v>
      </c>
      <c r="AB8" s="249" t="s">
        <v>69</v>
      </c>
      <c r="AC8" s="316" t="b">
        <f t="shared" ref="AC8:AC172" si="22">AA8=AB8</f>
        <v>1</v>
      </c>
      <c r="AD8" s="255"/>
      <c r="AE8" s="315" t="str">
        <f>VLOOKUP("1유형_v2"&amp;"_"&amp;G8,'GPT결과_1'!$A:$E,4,FALSE)</f>
        <v>온라인 배움과 오프라인 재공부 활동</v>
      </c>
      <c r="AF8" s="146">
        <f t="shared" ref="AF8:AF172" si="23">LEN(AE8)</f>
        <v>19</v>
      </c>
      <c r="AG8" s="249" t="s">
        <v>69</v>
      </c>
      <c r="AH8" s="249" t="s">
        <v>69</v>
      </c>
      <c r="AI8" s="316" t="b">
        <f t="shared" ref="AI8:AI172" si="24">AG8=AH8</f>
        <v>1</v>
      </c>
      <c r="AJ8" s="255" t="s">
        <v>1744</v>
      </c>
      <c r="AK8" s="255"/>
      <c r="AL8" s="257" t="str">
        <f>VLOOKUP("1유형_v2"&amp;"_"&amp;G8,'GPT결과_1'!$A:$E,5,FALSE)</f>
        <v>이 문구는 2020년 코로나로 인한 온라인 교육에 참가한 경험과, 이를 통해 획득한 지식을 바탕으로 추후 오프라인 수업에도 참여한 과정을 서술하고 있다. '성장'이라는 키워드를 통해 학습을 꾸준히 이어가는 모습과 재수강하여 확실한 학습을 이뤄내는 모습, 최종적으로는 오프라인 수업을 통해 처음 만나는 동료들과의 만남의 기쁨까지 나열하고 있다.</v>
      </c>
      <c r="AM8" s="249" t="s">
        <v>67</v>
      </c>
      <c r="AN8" s="249" t="s">
        <v>67</v>
      </c>
      <c r="AO8" s="260" t="b">
        <f>AM8=AN8</f>
        <v>1</v>
      </c>
      <c r="AP8" s="260"/>
      <c r="AQ8" s="317" t="s">
        <v>1745</v>
      </c>
      <c r="AR8" s="315"/>
      <c r="AS8" s="249"/>
      <c r="AT8" s="249"/>
      <c r="AU8" s="249"/>
      <c r="AV8" s="316"/>
      <c r="AW8" s="255"/>
      <c r="AX8" s="255"/>
      <c r="AY8" s="257"/>
      <c r="AZ8" s="249"/>
      <c r="BA8" s="249"/>
      <c r="BB8" s="260"/>
      <c r="BC8" s="260"/>
      <c r="BD8" s="317"/>
    </row>
    <row r="9" ht="41.25" customHeight="1">
      <c r="A9" s="172">
        <f t="shared" si="18"/>
        <v>2</v>
      </c>
      <c r="B9" s="172" t="s">
        <v>14</v>
      </c>
      <c r="C9" s="249" t="s">
        <v>11</v>
      </c>
      <c r="D9" s="250" t="s">
        <v>297</v>
      </c>
      <c r="E9" s="255"/>
      <c r="F9" s="251" t="s">
        <v>298</v>
      </c>
      <c r="G9" s="252" t="s">
        <v>309</v>
      </c>
      <c r="H9" s="253" t="s">
        <v>310</v>
      </c>
      <c r="I9" s="254" t="s">
        <v>311</v>
      </c>
      <c r="J9" s="266" t="s">
        <v>162</v>
      </c>
      <c r="K9" s="255" t="s">
        <v>312</v>
      </c>
      <c r="L9" s="255" t="s">
        <v>1746</v>
      </c>
      <c r="M9" s="255" t="s">
        <v>1747</v>
      </c>
      <c r="N9" s="256">
        <f t="shared" si="19"/>
        <v>295</v>
      </c>
      <c r="O9" s="256" t="s">
        <v>314</v>
      </c>
      <c r="P9" s="172">
        <f t="shared" si="20"/>
        <v>6</v>
      </c>
      <c r="Q9" s="252"/>
      <c r="R9" s="314" t="s">
        <v>315</v>
      </c>
      <c r="S9" s="249">
        <f t="shared" si="21"/>
        <v>41</v>
      </c>
      <c r="T9" s="249" t="s">
        <v>69</v>
      </c>
      <c r="U9" s="255"/>
      <c r="V9" s="255"/>
      <c r="W9" s="257" t="str">
        <f>VLOOKUP("1유형_v2"&amp;"_"&amp;G9,'GPT결과_1'!$A:$E,5,FALSE)</f>
        <v>조소앙의 사진이 이미지입니다. 이는 조소앙의 이름이 직접적으로 언급되었고, 임시정부의 외무장 자리에 있었던 사람이기 때문입니다.</v>
      </c>
      <c r="X9" s="257"/>
      <c r="Y9" s="257"/>
      <c r="Z9" s="315" t="s">
        <v>316</v>
      </c>
      <c r="AA9" s="249" t="s">
        <v>68</v>
      </c>
      <c r="AB9" s="249" t="s">
        <v>67</v>
      </c>
      <c r="AC9" s="316" t="b">
        <f t="shared" si="22"/>
        <v>0</v>
      </c>
      <c r="AD9" s="255"/>
      <c r="AE9" s="315" t="str">
        <f>VLOOKUP("1유형_v2"&amp;"_"&amp;G9,'GPT결과_1'!$A:$E,4,FALSE)</f>
        <v>조소앙 사진</v>
      </c>
      <c r="AF9" s="146">
        <f t="shared" si="23"/>
        <v>6</v>
      </c>
      <c r="AG9" s="249" t="s">
        <v>67</v>
      </c>
      <c r="AH9" s="249" t="s">
        <v>67</v>
      </c>
      <c r="AI9" s="316" t="b">
        <f t="shared" si="24"/>
        <v>1</v>
      </c>
      <c r="AJ9" s="255"/>
      <c r="AK9" s="255"/>
      <c r="AL9" s="257" t="str">
        <f>VLOOKUP("1유형_v2"&amp;"_"&amp;G9,'GPT결과_1'!$A:$E,5,FALSE)</f>
        <v>조소앙의 사진이 이미지입니다. 이는 조소앙의 이름이 직접적으로 언급되었고, 임시정부의 외무장 자리에 있었던 사람이기 때문입니다.</v>
      </c>
      <c r="AM9" s="249" t="s">
        <v>67</v>
      </c>
      <c r="AN9" s="249" t="s">
        <v>67</v>
      </c>
      <c r="AO9" s="260"/>
      <c r="AP9" s="260" t="s">
        <v>1748</v>
      </c>
      <c r="AQ9" s="318"/>
      <c r="AR9" s="315"/>
      <c r="AS9" s="249"/>
      <c r="AT9" s="249"/>
      <c r="AU9" s="249"/>
      <c r="AV9" s="316"/>
      <c r="AW9" s="255"/>
      <c r="AX9" s="255"/>
      <c r="AY9" s="257"/>
      <c r="AZ9" s="249"/>
      <c r="BA9" s="249"/>
      <c r="BB9" s="260"/>
      <c r="BC9" s="260"/>
      <c r="BD9" s="318"/>
    </row>
    <row r="10" ht="67.5" customHeight="1">
      <c r="A10" s="172">
        <f t="shared" si="18"/>
        <v>3</v>
      </c>
      <c r="B10" s="172" t="s">
        <v>14</v>
      </c>
      <c r="C10" s="249" t="s">
        <v>11</v>
      </c>
      <c r="D10" s="250" t="s">
        <v>297</v>
      </c>
      <c r="E10" s="255"/>
      <c r="F10" s="251" t="s">
        <v>298</v>
      </c>
      <c r="G10" s="252" t="s">
        <v>319</v>
      </c>
      <c r="H10" s="253" t="s">
        <v>320</v>
      </c>
      <c r="I10" s="254" t="s">
        <v>321</v>
      </c>
      <c r="J10" s="266" t="s">
        <v>162</v>
      </c>
      <c r="K10" s="255" t="s">
        <v>322</v>
      </c>
      <c r="L10" s="255" t="s">
        <v>1746</v>
      </c>
      <c r="M10" s="255" t="s">
        <v>1749</v>
      </c>
      <c r="N10" s="256">
        <f t="shared" si="19"/>
        <v>797</v>
      </c>
      <c r="O10" s="252" t="s">
        <v>324</v>
      </c>
      <c r="P10" s="172">
        <f t="shared" si="20"/>
        <v>31</v>
      </c>
      <c r="Q10" s="252"/>
      <c r="R10" s="314" t="s">
        <v>1750</v>
      </c>
      <c r="S10" s="249">
        <f t="shared" si="21"/>
        <v>63</v>
      </c>
      <c r="T10" s="249" t="s">
        <v>68</v>
      </c>
      <c r="U10" s="255"/>
      <c r="V10" s="255" t="s">
        <v>326</v>
      </c>
      <c r="W10" s="257" t="str">
        <f>VLOOKUP("1유형_v2"&amp;"_"&amp;G10,'GPT결과_1'!$A:$E,5,FALSE)</f>
        <v>이 이미지는 인류 최초의 문학 작품인 '길가메시 서사시'가 새겨진 점토판을 보여준다. 이 점토판은 인류 최초의 문자 중 하나인 설형 문자로 쓰여있다. 이와 같은 문자는 오늘날 이라크 지역의 고대 수메르인에 의해 사용되었다.</v>
      </c>
      <c r="X10" s="257"/>
      <c r="Y10" s="257"/>
      <c r="Z10" s="315" t="s">
        <v>327</v>
      </c>
      <c r="AA10" s="249" t="s">
        <v>68</v>
      </c>
      <c r="AB10" s="249" t="s">
        <v>67</v>
      </c>
      <c r="AC10" s="316" t="b">
        <f t="shared" si="22"/>
        <v>0</v>
      </c>
      <c r="AD10" s="255"/>
      <c r="AE10" s="315" t="str">
        <f>VLOOKUP("1유형_v2"&amp;"_"&amp;G10,'GPT결과_1'!$A:$E,4,FALSE)</f>
        <v>길가메시 서사시 점토판 이미지</v>
      </c>
      <c r="AF10" s="146">
        <f t="shared" si="23"/>
        <v>16</v>
      </c>
      <c r="AG10" s="249" t="s">
        <v>67</v>
      </c>
      <c r="AH10" s="249" t="s">
        <v>67</v>
      </c>
      <c r="AI10" s="316" t="b">
        <f t="shared" si="24"/>
        <v>1</v>
      </c>
      <c r="AJ10" s="255"/>
      <c r="AK10" s="255"/>
      <c r="AL10" s="257" t="str">
        <f>VLOOKUP("1유형_v2"&amp;"_"&amp;G10,'GPT결과_1'!$A:$E,5,FALSE)</f>
        <v>이 이미지는 인류 최초의 문학 작품인 '길가메시 서사시'가 새겨진 점토판을 보여준다. 이 점토판은 인류 최초의 문자 중 하나인 설형 문자로 쓰여있다. 이와 같은 문자는 오늘날 이라크 지역의 고대 수메르인에 의해 사용되었다.</v>
      </c>
      <c r="AM10" s="249" t="s">
        <v>67</v>
      </c>
      <c r="AN10" s="249" t="s">
        <v>67</v>
      </c>
      <c r="AO10" s="260"/>
      <c r="AP10" s="163"/>
      <c r="AQ10" s="318"/>
      <c r="AR10" s="315"/>
      <c r="AS10" s="249"/>
      <c r="AT10" s="249"/>
      <c r="AU10" s="249"/>
      <c r="AV10" s="316"/>
      <c r="AW10" s="255"/>
      <c r="AX10" s="255"/>
      <c r="AY10" s="257"/>
      <c r="AZ10" s="249"/>
      <c r="BA10" s="249"/>
      <c r="BB10" s="260"/>
      <c r="BC10" s="163"/>
      <c r="BD10" s="318"/>
    </row>
    <row r="11" ht="55.5" customHeight="1">
      <c r="A11" s="172">
        <f t="shared" si="18"/>
        <v>4</v>
      </c>
      <c r="B11" s="172" t="s">
        <v>14</v>
      </c>
      <c r="C11" s="249" t="s">
        <v>11</v>
      </c>
      <c r="D11" s="250" t="s">
        <v>297</v>
      </c>
      <c r="E11" s="255"/>
      <c r="F11" s="251" t="s">
        <v>298</v>
      </c>
      <c r="G11" s="252" t="s">
        <v>331</v>
      </c>
      <c r="H11" s="253" t="s">
        <v>332</v>
      </c>
      <c r="I11" s="254" t="s">
        <v>333</v>
      </c>
      <c r="J11" s="266" t="s">
        <v>162</v>
      </c>
      <c r="K11" s="255" t="s">
        <v>334</v>
      </c>
      <c r="L11" s="255" t="s">
        <v>1751</v>
      </c>
      <c r="M11" s="255" t="s">
        <v>335</v>
      </c>
      <c r="N11" s="256">
        <f t="shared" si="19"/>
        <v>262</v>
      </c>
      <c r="O11" s="262" t="s">
        <v>336</v>
      </c>
      <c r="P11" s="172">
        <f t="shared" si="20"/>
        <v>10</v>
      </c>
      <c r="Q11" s="252"/>
      <c r="R11" s="314" t="s">
        <v>337</v>
      </c>
      <c r="S11" s="249">
        <f t="shared" si="21"/>
        <v>13</v>
      </c>
      <c r="T11" s="249" t="s">
        <v>69</v>
      </c>
      <c r="U11" s="255"/>
      <c r="V11" s="255"/>
      <c r="W11" s="257" t="str">
        <f>VLOOKUP("1유형_v2"&amp;"_"&amp;G11,'GPT결과_1'!$A:$E,5,FALSE)</f>
        <v> 이 이미지는 준비운동으로서의 "몸 풀기" 단계를 나타냅니다. 이 단계에서는 손목부터 목까지 관절을 천천히 돌리면서 가볍게 푸는 운동을 시각적으로 보여주는 도식일 것입니다.</v>
      </c>
      <c r="X11" s="257"/>
      <c r="Y11" s="257"/>
      <c r="Z11" s="315" t="s">
        <v>338</v>
      </c>
      <c r="AA11" s="249" t="s">
        <v>67</v>
      </c>
      <c r="AB11" s="249" t="s">
        <v>67</v>
      </c>
      <c r="AC11" s="316" t="b">
        <f t="shared" si="22"/>
        <v>1</v>
      </c>
      <c r="AD11" s="255"/>
      <c r="AE11" s="315" t="str">
        <f>VLOOKUP("1유형_v2"&amp;"_"&amp;G11,'GPT결과_1'!$A:$E,4,FALSE)</f>
        <v>관절 풀기 운동 도식</v>
      </c>
      <c r="AF11" s="146">
        <f t="shared" si="23"/>
        <v>11</v>
      </c>
      <c r="AG11" s="249" t="s">
        <v>67</v>
      </c>
      <c r="AH11" s="249" t="s">
        <v>67</v>
      </c>
      <c r="AI11" s="316" t="b">
        <f t="shared" si="24"/>
        <v>1</v>
      </c>
      <c r="AJ11" s="255"/>
      <c r="AK11" s="255"/>
      <c r="AL11" s="257" t="str">
        <f>VLOOKUP("1유형_v2"&amp;"_"&amp;G11,'GPT결과_1'!$A:$E,5,FALSE)</f>
        <v> 이 이미지는 준비운동으로서의 "몸 풀기" 단계를 나타냅니다. 이 단계에서는 손목부터 목까지 관절을 천천히 돌리면서 가볍게 푸는 운동을 시각적으로 보여주는 도식일 것입니다.</v>
      </c>
      <c r="AM11" s="249" t="s">
        <v>67</v>
      </c>
      <c r="AN11" s="249" t="s">
        <v>67</v>
      </c>
      <c r="AO11" s="260"/>
      <c r="AP11" s="260" t="s">
        <v>1752</v>
      </c>
      <c r="AQ11" s="318"/>
      <c r="AR11" s="315"/>
      <c r="AS11" s="249"/>
      <c r="AT11" s="249"/>
      <c r="AU11" s="249"/>
      <c r="AV11" s="316"/>
      <c r="AW11" s="255"/>
      <c r="AX11" s="255"/>
      <c r="AY11" s="257"/>
      <c r="AZ11" s="249"/>
      <c r="BA11" s="249"/>
      <c r="BB11" s="260"/>
      <c r="BC11" s="260"/>
      <c r="BD11" s="318"/>
    </row>
    <row r="12" ht="49.5" customHeight="1">
      <c r="A12" s="172">
        <f t="shared" si="18"/>
        <v>5</v>
      </c>
      <c r="B12" s="172" t="s">
        <v>14</v>
      </c>
      <c r="C12" s="249" t="s">
        <v>11</v>
      </c>
      <c r="D12" s="250" t="s">
        <v>297</v>
      </c>
      <c r="E12" s="255"/>
      <c r="F12" s="251" t="s">
        <v>298</v>
      </c>
      <c r="G12" s="252" t="s">
        <v>341</v>
      </c>
      <c r="H12" s="253" t="s">
        <v>342</v>
      </c>
      <c r="I12" s="254" t="s">
        <v>343</v>
      </c>
      <c r="J12" s="266" t="s">
        <v>162</v>
      </c>
      <c r="K12" s="255" t="s">
        <v>344</v>
      </c>
      <c r="L12" s="255" t="s">
        <v>1753</v>
      </c>
      <c r="M12" s="255" t="s">
        <v>1754</v>
      </c>
      <c r="N12" s="256">
        <f t="shared" si="19"/>
        <v>422</v>
      </c>
      <c r="O12" s="252" t="s">
        <v>346</v>
      </c>
      <c r="P12" s="172">
        <f t="shared" si="20"/>
        <v>28</v>
      </c>
      <c r="Q12" s="252"/>
      <c r="R12" s="314" t="s">
        <v>347</v>
      </c>
      <c r="S12" s="249">
        <f t="shared" si="21"/>
        <v>25</v>
      </c>
      <c r="T12" s="249" t="s">
        <v>67</v>
      </c>
      <c r="U12" s="255"/>
      <c r="V12" s="255"/>
      <c r="W12" s="257" t="str">
        <f>VLOOKUP("1유형_v2"&amp;"_"&amp;G12,'GPT결과_1'!$A:$E,5,FALSE)</f>
        <v>2조 원이 투자된 잠실 스포츠, 마이스(MICE) 복합공간 조성 사업의 조감도이다. 이 위치에는 전시, 컨벤션 공간, 야구장, 스포츠 콤플렉스, 수영장, 호텔 등 다양한 시설이 들어갈 예정이다. 추가로 잠실주경기장 리모델링 사업 진행 상황도 담겨있다.</v>
      </c>
      <c r="X12" s="257"/>
      <c r="Y12" s="257"/>
      <c r="Z12" s="315" t="s">
        <v>348</v>
      </c>
      <c r="AA12" s="249" t="s">
        <v>67</v>
      </c>
      <c r="AB12" s="249" t="s">
        <v>67</v>
      </c>
      <c r="AC12" s="316" t="b">
        <f t="shared" si="22"/>
        <v>1</v>
      </c>
      <c r="AD12" s="255"/>
      <c r="AE12" s="315" t="str">
        <f>VLOOKUP("1유형_v2"&amp;"_"&amp;G12,'GPT결과_1'!$A:$E,4,FALSE)</f>
        <v>잠실 스포츠, 마이스 복합공간 구성도</v>
      </c>
      <c r="AF12" s="146">
        <f t="shared" si="23"/>
        <v>20</v>
      </c>
      <c r="AG12" s="249" t="s">
        <v>67</v>
      </c>
      <c r="AH12" s="249" t="s">
        <v>67</v>
      </c>
      <c r="AI12" s="316" t="b">
        <f t="shared" si="24"/>
        <v>1</v>
      </c>
      <c r="AJ12" s="255" t="s">
        <v>1755</v>
      </c>
      <c r="AK12" s="255"/>
      <c r="AL12" s="257" t="str">
        <f>VLOOKUP("1유형_v2"&amp;"_"&amp;G12,'GPT결과_1'!$A:$E,5,FALSE)</f>
        <v>2조 원이 투자된 잠실 스포츠, 마이스(MICE) 복합공간 조성 사업의 조감도이다. 이 위치에는 전시, 컨벤션 공간, 야구장, 스포츠 콤플렉스, 수영장, 호텔 등 다양한 시설이 들어갈 예정이다. 추가로 잠실주경기장 리모델링 사업 진행 상황도 담겨있다.</v>
      </c>
      <c r="AM12" s="249" t="s">
        <v>67</v>
      </c>
      <c r="AN12" s="249" t="s">
        <v>67</v>
      </c>
      <c r="AO12" s="260"/>
      <c r="AP12" s="163"/>
      <c r="AQ12" s="318"/>
      <c r="AR12" s="315"/>
      <c r="AS12" s="249"/>
      <c r="AT12" s="249"/>
      <c r="AU12" s="249"/>
      <c r="AV12" s="316"/>
      <c r="AW12" s="255"/>
      <c r="AX12" s="255"/>
      <c r="AY12" s="257"/>
      <c r="AZ12" s="249"/>
      <c r="BA12" s="249"/>
      <c r="BB12" s="260"/>
      <c r="BC12" s="163"/>
      <c r="BD12" s="318"/>
    </row>
    <row r="13" ht="58.5" customHeight="1">
      <c r="A13" s="172">
        <f t="shared" si="18"/>
        <v>6</v>
      </c>
      <c r="B13" s="172" t="s">
        <v>14</v>
      </c>
      <c r="C13" s="249" t="s">
        <v>11</v>
      </c>
      <c r="D13" s="250" t="s">
        <v>297</v>
      </c>
      <c r="E13" s="255"/>
      <c r="F13" s="251" t="s">
        <v>298</v>
      </c>
      <c r="G13" s="252" t="s">
        <v>351</v>
      </c>
      <c r="H13" s="253" t="s">
        <v>352</v>
      </c>
      <c r="I13" s="254" t="s">
        <v>353</v>
      </c>
      <c r="J13" s="266" t="s">
        <v>162</v>
      </c>
      <c r="K13" s="255" t="s">
        <v>354</v>
      </c>
      <c r="L13" s="255" t="s">
        <v>215</v>
      </c>
      <c r="M13" s="255" t="s">
        <v>355</v>
      </c>
      <c r="N13" s="256">
        <f t="shared" si="19"/>
        <v>30</v>
      </c>
      <c r="O13" s="252" t="s">
        <v>356</v>
      </c>
      <c r="P13" s="172">
        <f t="shared" si="20"/>
        <v>6</v>
      </c>
      <c r="Q13" s="252"/>
      <c r="R13" s="314" t="s">
        <v>357</v>
      </c>
      <c r="S13" s="249">
        <f t="shared" si="21"/>
        <v>19</v>
      </c>
      <c r="T13" s="249" t="s">
        <v>67</v>
      </c>
      <c r="U13" s="255"/>
      <c r="V13" s="255"/>
      <c r="W13" s="257" t="str">
        <f>VLOOKUP("1유형_v2"&amp;"_"&amp;G13,'GPT결과_1'!$A:$E,5,FALSE)</f>
        <v>이 이미지는 매장의 내부 레이아웃을 보여주고 있습니다. 특히, 인테리어 디자인과 주방 및 바의 구조가 포함되어 있습니다. 이로써, 해당 매장의 공간 배치와 테마를 파악할 수 있습니다.</v>
      </c>
      <c r="X13" s="257"/>
      <c r="Y13" s="257"/>
      <c r="Z13" s="315" t="s">
        <v>358</v>
      </c>
      <c r="AA13" s="249" t="s">
        <v>68</v>
      </c>
      <c r="AB13" s="249" t="s">
        <v>67</v>
      </c>
      <c r="AC13" s="316" t="b">
        <f t="shared" si="22"/>
        <v>0</v>
      </c>
      <c r="AD13" s="255"/>
      <c r="AE13" s="315" t="str">
        <f>VLOOKUP("1유형_v2"&amp;"_"&amp;G13,'GPT결과_1'!$A:$E,4,FALSE)</f>
        <v>매장 인테리어와 주방·바 이미지</v>
      </c>
      <c r="AF13" s="146">
        <f t="shared" si="23"/>
        <v>17</v>
      </c>
      <c r="AG13" s="249" t="s">
        <v>68</v>
      </c>
      <c r="AH13" s="249" t="s">
        <v>68</v>
      </c>
      <c r="AI13" s="316" t="b">
        <f t="shared" si="24"/>
        <v>1</v>
      </c>
      <c r="AJ13" s="255" t="s">
        <v>1756</v>
      </c>
      <c r="AK13" s="255"/>
      <c r="AL13" s="257" t="str">
        <f>VLOOKUP("1유형_v2"&amp;"_"&amp;G13,'GPT결과_1'!$A:$E,5,FALSE)</f>
        <v>이 이미지는 매장의 내부 레이아웃을 보여주고 있습니다. 특히, 인테리어 디자인과 주방 및 바의 구조가 포함되어 있습니다. 이로써, 해당 매장의 공간 배치와 테마를 파악할 수 있습니다.</v>
      </c>
      <c r="AM13" s="249" t="s">
        <v>67</v>
      </c>
      <c r="AN13" s="249" t="s">
        <v>67</v>
      </c>
      <c r="AO13" s="260"/>
      <c r="AP13" s="260"/>
      <c r="AQ13" s="319" t="s">
        <v>1745</v>
      </c>
      <c r="AR13" s="315"/>
      <c r="AS13" s="249"/>
      <c r="AT13" s="249"/>
      <c r="AU13" s="249"/>
      <c r="AV13" s="316"/>
      <c r="AW13" s="255"/>
      <c r="AX13" s="255"/>
      <c r="AY13" s="257"/>
      <c r="AZ13" s="249"/>
      <c r="BA13" s="249"/>
      <c r="BB13" s="260"/>
      <c r="BC13" s="260"/>
      <c r="BD13" s="319"/>
    </row>
    <row r="14" ht="41.25" customHeight="1">
      <c r="A14" s="172">
        <f t="shared" si="18"/>
        <v>7</v>
      </c>
      <c r="B14" s="172" t="s">
        <v>14</v>
      </c>
      <c r="C14" s="249" t="s">
        <v>11</v>
      </c>
      <c r="D14" s="250" t="s">
        <v>297</v>
      </c>
      <c r="E14" s="255"/>
      <c r="F14" s="251" t="s">
        <v>298</v>
      </c>
      <c r="G14" s="252" t="s">
        <v>361</v>
      </c>
      <c r="H14" s="253" t="s">
        <v>362</v>
      </c>
      <c r="I14" s="254" t="s">
        <v>363</v>
      </c>
      <c r="J14" s="266" t="s">
        <v>162</v>
      </c>
      <c r="K14" s="255" t="s">
        <v>364</v>
      </c>
      <c r="L14" s="255" t="s">
        <v>1757</v>
      </c>
      <c r="M14" s="255" t="s">
        <v>365</v>
      </c>
      <c r="N14" s="256">
        <f t="shared" si="19"/>
        <v>311</v>
      </c>
      <c r="O14" s="252" t="s">
        <v>366</v>
      </c>
      <c r="P14" s="172">
        <f t="shared" si="20"/>
        <v>18</v>
      </c>
      <c r="Q14" s="252"/>
      <c r="R14" s="320" t="s">
        <v>1758</v>
      </c>
      <c r="S14" s="249">
        <f t="shared" si="21"/>
        <v>20</v>
      </c>
      <c r="T14" s="249" t="s">
        <v>69</v>
      </c>
      <c r="U14" s="255"/>
      <c r="V14" s="255"/>
      <c r="W14" s="257" t="str">
        <f>VLOOKUP("1유형_v2"&amp;"_"&amp;G14,'GPT결과_1'!$A:$E,5,FALSE)</f>
        <v>오브젝트'란 고객의 취향에 맞춰 다양한 제품을 판매하며, 전시와 팝업 스토어를 통해 사람들을 모집하는 매장입니다. 또한, SNS를 이용하여 창작자와 소비자를 연결하는 역할도 합니다.</v>
      </c>
      <c r="X14" s="257"/>
      <c r="Y14" s="257"/>
      <c r="Z14" s="315" t="s">
        <v>368</v>
      </c>
      <c r="AA14" s="249" t="s">
        <v>67</v>
      </c>
      <c r="AB14" s="249" t="s">
        <v>67</v>
      </c>
      <c r="AC14" s="316" t="b">
        <f t="shared" si="22"/>
        <v>1</v>
      </c>
      <c r="AD14" s="255"/>
      <c r="AE14" s="315" t="str">
        <f>VLOOKUP("1유형_v2"&amp;"_"&amp;G14,'GPT결과_1'!$A:$E,4,FALSE)</f>
        <v>오브젝트' 매장의 전시와 팝업 스토어</v>
      </c>
      <c r="AF14" s="146">
        <f t="shared" si="23"/>
        <v>20</v>
      </c>
      <c r="AG14" s="249" t="s">
        <v>67</v>
      </c>
      <c r="AH14" s="249" t="s">
        <v>67</v>
      </c>
      <c r="AI14" s="316" t="b">
        <f t="shared" si="24"/>
        <v>1</v>
      </c>
      <c r="AJ14" s="255"/>
      <c r="AK14" s="255"/>
      <c r="AL14" s="257" t="str">
        <f>VLOOKUP("1유형_v2"&amp;"_"&amp;G14,'GPT결과_1'!$A:$E,5,FALSE)</f>
        <v>오브젝트'란 고객의 취향에 맞춰 다양한 제품을 판매하며, 전시와 팝업 스토어를 통해 사람들을 모집하는 매장입니다. 또한, SNS를 이용하여 창작자와 소비자를 연결하는 역할도 합니다.</v>
      </c>
      <c r="AM14" s="249" t="s">
        <v>67</v>
      </c>
      <c r="AN14" s="249" t="s">
        <v>67</v>
      </c>
      <c r="AO14" s="260"/>
      <c r="AP14" s="163"/>
      <c r="AQ14" s="318"/>
      <c r="AR14" s="315"/>
      <c r="AS14" s="249"/>
      <c r="AT14" s="249"/>
      <c r="AU14" s="249"/>
      <c r="AV14" s="316"/>
      <c r="AW14" s="255"/>
      <c r="AX14" s="255"/>
      <c r="AY14" s="257"/>
      <c r="AZ14" s="249"/>
      <c r="BA14" s="249"/>
      <c r="BB14" s="260"/>
      <c r="BC14" s="163"/>
      <c r="BD14" s="318"/>
    </row>
    <row r="15">
      <c r="A15" s="172">
        <f t="shared" si="18"/>
        <v>8</v>
      </c>
      <c r="B15" s="172" t="s">
        <v>14</v>
      </c>
      <c r="C15" s="249" t="s">
        <v>11</v>
      </c>
      <c r="D15" s="250" t="s">
        <v>297</v>
      </c>
      <c r="E15" s="255"/>
      <c r="F15" s="251" t="s">
        <v>298</v>
      </c>
      <c r="G15" s="252" t="s">
        <v>372</v>
      </c>
      <c r="H15" s="253" t="s">
        <v>373</v>
      </c>
      <c r="I15" s="254" t="s">
        <v>374</v>
      </c>
      <c r="J15" s="266" t="s">
        <v>162</v>
      </c>
      <c r="K15" s="255" t="s">
        <v>375</v>
      </c>
      <c r="L15" s="255" t="s">
        <v>1743</v>
      </c>
      <c r="M15" s="255" t="s">
        <v>376</v>
      </c>
      <c r="N15" s="256">
        <f t="shared" si="19"/>
        <v>829</v>
      </c>
      <c r="O15" s="252" t="s">
        <v>377</v>
      </c>
      <c r="P15" s="172">
        <f t="shared" si="20"/>
        <v>57</v>
      </c>
      <c r="Q15" s="252"/>
      <c r="R15" s="314" t="s">
        <v>378</v>
      </c>
      <c r="S15" s="249">
        <f t="shared" si="21"/>
        <v>47</v>
      </c>
      <c r="T15" s="249" t="s">
        <v>69</v>
      </c>
      <c r="U15" s="255"/>
      <c r="V15" s="255"/>
      <c r="W15" s="257" t="str">
        <f>VLOOKUP("1유형_v2"&amp;"_"&amp;G15,'GPT결과_1'!$A:$E,5,FALSE)</f>
        <v>아이와 아빠가 함께 참여하여 만들어낸 커스텀 티셔츠와 신발의 사진을 보여주는 이미지입니다. 이는 아이와 아빠의 창작 활동의 결과물을 보여주는 것으로, 아이의 디자인 아이디어와 아빠의 도움이 결합된 결과물을 표현합니다.</v>
      </c>
      <c r="X15" s="257"/>
      <c r="Y15" s="257"/>
      <c r="Z15" s="315" t="s">
        <v>379</v>
      </c>
      <c r="AA15" s="249" t="s">
        <v>67</v>
      </c>
      <c r="AB15" s="249" t="s">
        <v>67</v>
      </c>
      <c r="AC15" s="316" t="b">
        <f t="shared" si="22"/>
        <v>1</v>
      </c>
      <c r="AD15" s="255"/>
      <c r="AE15" s="315" t="str">
        <f>VLOOKUP("1유형_v2"&amp;"_"&amp;G15,'GPT결과_1'!$A:$E,4,FALSE)</f>
        <v>아이와 아빠가 만든 커스텀 티셔츠와 신발 이미지</v>
      </c>
      <c r="AF15" s="146">
        <f t="shared" si="23"/>
        <v>26</v>
      </c>
      <c r="AG15" s="249" t="s">
        <v>67</v>
      </c>
      <c r="AH15" s="249" t="s">
        <v>67</v>
      </c>
      <c r="AI15" s="316" t="b">
        <f t="shared" si="24"/>
        <v>1</v>
      </c>
      <c r="AJ15" s="255"/>
      <c r="AK15" s="255"/>
      <c r="AL15" s="257" t="str">
        <f>VLOOKUP("1유형_v2"&amp;"_"&amp;G15,'GPT결과_1'!$A:$E,5,FALSE)</f>
        <v>아이와 아빠가 함께 참여하여 만들어낸 커스텀 티셔츠와 신발의 사진을 보여주는 이미지입니다. 이는 아이와 아빠의 창작 활동의 결과물을 보여주는 것으로, 아이의 디자인 아이디어와 아빠의 도움이 결합된 결과물을 표현합니다.</v>
      </c>
      <c r="AM15" s="249" t="s">
        <v>67</v>
      </c>
      <c r="AN15" s="249" t="s">
        <v>67</v>
      </c>
      <c r="AO15" s="260"/>
      <c r="AP15" s="163"/>
      <c r="AQ15" s="318"/>
      <c r="AR15" s="315"/>
      <c r="AS15" s="249"/>
      <c r="AT15" s="249"/>
      <c r="AU15" s="249"/>
      <c r="AV15" s="316"/>
      <c r="AW15" s="255"/>
      <c r="AX15" s="255"/>
      <c r="AY15" s="257"/>
      <c r="AZ15" s="249"/>
      <c r="BA15" s="249"/>
      <c r="BB15" s="260"/>
      <c r="BC15" s="163"/>
      <c r="BD15" s="318"/>
    </row>
    <row r="16" ht="98.25" customHeight="1">
      <c r="A16" s="172">
        <f t="shared" si="18"/>
        <v>9</v>
      </c>
      <c r="B16" s="172" t="s">
        <v>14</v>
      </c>
      <c r="C16" s="249" t="s">
        <v>11</v>
      </c>
      <c r="D16" s="250" t="s">
        <v>297</v>
      </c>
      <c r="E16" s="255"/>
      <c r="F16" s="312" t="s">
        <v>298</v>
      </c>
      <c r="G16" s="252" t="s">
        <v>382</v>
      </c>
      <c r="H16" s="253" t="s">
        <v>383</v>
      </c>
      <c r="I16" s="254" t="s">
        <v>384</v>
      </c>
      <c r="J16" s="266" t="s">
        <v>162</v>
      </c>
      <c r="K16" s="255"/>
      <c r="L16" s="255" t="s">
        <v>1759</v>
      </c>
      <c r="M16" s="255" t="s">
        <v>386</v>
      </c>
      <c r="N16" s="256">
        <f t="shared" si="19"/>
        <v>171</v>
      </c>
      <c r="O16" s="252" t="s">
        <v>387</v>
      </c>
      <c r="P16" s="172">
        <f t="shared" si="20"/>
        <v>26</v>
      </c>
      <c r="Q16" s="252"/>
      <c r="R16" s="314" t="s">
        <v>1760</v>
      </c>
      <c r="S16" s="249">
        <f t="shared" si="21"/>
        <v>36</v>
      </c>
      <c r="T16" s="249" t="s">
        <v>68</v>
      </c>
      <c r="U16" s="255"/>
      <c r="V16" s="255" t="s">
        <v>1761</v>
      </c>
      <c r="W16" s="257" t="str">
        <f>VLOOKUP("1유형_v2"&amp;"_"&amp;G16,'GPT결과_1'!$A:$E,5,FALSE)</f>
        <v> 넷플릭스는 "오징어 게임"과 "이상한 변호사 우영우"와 같은 두 대표 작품을 통해 보여주는 다른 콘텐츠 공급 방식에 차별화를 두었다. "오징어 게임"은 넷플릭스 오리지널로 제작비를 지원하였고 판권을 가지고 있으며, 반면에 "이상한 변호사 우영우"는 완성된 작품을 넷플릭스에 판매하는 라이선싱 방식을 사용했다.</v>
      </c>
      <c r="X16" s="257"/>
      <c r="Y16" s="257"/>
      <c r="Z16" s="315" t="s">
        <v>390</v>
      </c>
      <c r="AA16" s="249" t="s">
        <v>69</v>
      </c>
      <c r="AB16" s="249" t="s">
        <v>69</v>
      </c>
      <c r="AC16" s="316" t="b">
        <f t="shared" si="22"/>
        <v>1</v>
      </c>
      <c r="AD16" s="255"/>
      <c r="AE16" s="315" t="str">
        <f>VLOOKUP("1유형_v2"&amp;"_"&amp;G16,'GPT결과_1'!$A:$E,4,FALSE)</f>
        <v>넷플릭스의 두 작품의 차별화된 공급 방식</v>
      </c>
      <c r="AF16" s="146">
        <f t="shared" si="23"/>
        <v>22</v>
      </c>
      <c r="AG16" s="249" t="s">
        <v>69</v>
      </c>
      <c r="AH16" s="249" t="s">
        <v>69</v>
      </c>
      <c r="AI16" s="316" t="b">
        <f t="shared" si="24"/>
        <v>1</v>
      </c>
      <c r="AJ16" s="255" t="s">
        <v>1762</v>
      </c>
      <c r="AK16" s="321" t="s">
        <v>1763</v>
      </c>
      <c r="AL16" s="257" t="str">
        <f>VLOOKUP("1유형_v2"&amp;"_"&amp;G16,'GPT결과_1'!$A:$E,5,FALSE)</f>
        <v> 넷플릭스는 "오징어 게임"과 "이상한 변호사 우영우"와 같은 두 대표 작품을 통해 보여주는 다른 콘텐츠 공급 방식에 차별화를 두었다. "오징어 게임"은 넷플릭스 오리지널로 제작비를 지원하였고 판권을 가지고 있으며, 반면에 "이상한 변호사 우영우"는 완성된 작품을 넷플릭스에 판매하는 라이선싱 방식을 사용했다.</v>
      </c>
      <c r="AM16" s="249" t="s">
        <v>67</v>
      </c>
      <c r="AN16" s="249" t="s">
        <v>67</v>
      </c>
      <c r="AO16" s="260"/>
      <c r="AP16" s="163"/>
      <c r="AQ16" s="322"/>
      <c r="AR16" s="315"/>
      <c r="AS16" s="249"/>
      <c r="AT16" s="249"/>
      <c r="AU16" s="249"/>
      <c r="AV16" s="316"/>
      <c r="AW16" s="255"/>
      <c r="AX16" s="321"/>
      <c r="AY16" s="257"/>
      <c r="AZ16" s="249"/>
      <c r="BA16" s="249"/>
      <c r="BB16" s="260"/>
      <c r="BC16" s="163"/>
      <c r="BD16" s="322"/>
    </row>
    <row r="17" ht="41.25" customHeight="1">
      <c r="A17" s="172">
        <f t="shared" si="18"/>
        <v>10</v>
      </c>
      <c r="B17" s="172" t="s">
        <v>14</v>
      </c>
      <c r="C17" s="249" t="s">
        <v>11</v>
      </c>
      <c r="D17" s="250" t="s">
        <v>297</v>
      </c>
      <c r="E17" s="255"/>
      <c r="F17" s="251" t="s">
        <v>298</v>
      </c>
      <c r="G17" s="252" t="s">
        <v>394</v>
      </c>
      <c r="H17" s="253" t="s">
        <v>395</v>
      </c>
      <c r="I17" s="254" t="s">
        <v>396</v>
      </c>
      <c r="J17" s="266" t="s">
        <v>162</v>
      </c>
      <c r="K17" s="255" t="s">
        <v>397</v>
      </c>
      <c r="L17" s="255" t="s">
        <v>1746</v>
      </c>
      <c r="M17" s="255" t="s">
        <v>1764</v>
      </c>
      <c r="N17" s="256">
        <f t="shared" si="19"/>
        <v>895</v>
      </c>
      <c r="O17" s="252" t="s">
        <v>399</v>
      </c>
      <c r="P17" s="172">
        <f t="shared" si="20"/>
        <v>6</v>
      </c>
      <c r="Q17" s="252"/>
      <c r="R17" s="314" t="s">
        <v>400</v>
      </c>
      <c r="S17" s="249">
        <f t="shared" si="21"/>
        <v>34</v>
      </c>
      <c r="T17" s="249" t="s">
        <v>69</v>
      </c>
      <c r="U17" s="255"/>
      <c r="V17" s="255"/>
      <c r="W17" s="257" t="str">
        <f>VLOOKUP("1유형_v2"&amp;"_"&amp;G17,'GPT결과_1'!$A:$E,5,FALSE)</f>
        <v>사진은 임대인이 우량 임차인에 대한 믿음을 잃은 후 이전한 김밥집의 모습을 보여줍니다. 왼쪽 이미지는 이전하기 전의 김밥집이고, 오른쪽은 이전 후의 김밥집입니다.</v>
      </c>
      <c r="X17" s="257"/>
      <c r="Y17" s="257"/>
      <c r="Z17" s="315" t="s">
        <v>401</v>
      </c>
      <c r="AA17" s="249" t="s">
        <v>67</v>
      </c>
      <c r="AB17" s="249" t="s">
        <v>67</v>
      </c>
      <c r="AC17" s="316" t="b">
        <f t="shared" si="22"/>
        <v>1</v>
      </c>
      <c r="AD17" s="255"/>
      <c r="AE17" s="315" t="str">
        <f>VLOOKUP("1유형_v2"&amp;"_"&amp;G17,'GPT결과_1'!$A:$E,4,FALSE)</f>
        <v>김밥집의 이전 전후 사진</v>
      </c>
      <c r="AF17" s="146">
        <f t="shared" si="23"/>
        <v>13</v>
      </c>
      <c r="AG17" s="249" t="s">
        <v>67</v>
      </c>
      <c r="AH17" s="249" t="s">
        <v>67</v>
      </c>
      <c r="AI17" s="316" t="b">
        <f t="shared" si="24"/>
        <v>1</v>
      </c>
      <c r="AJ17" s="255"/>
      <c r="AK17" s="255"/>
      <c r="AL17" s="257" t="str">
        <f>VLOOKUP("1유형_v2"&amp;"_"&amp;G17,'GPT결과_1'!$A:$E,5,FALSE)</f>
        <v>사진은 임대인이 우량 임차인에 대한 믿음을 잃은 후 이전한 김밥집의 모습을 보여줍니다. 왼쪽 이미지는 이전하기 전의 김밥집이고, 오른쪽은 이전 후의 김밥집입니다.</v>
      </c>
      <c r="AM17" s="249" t="s">
        <v>67</v>
      </c>
      <c r="AN17" s="249" t="s">
        <v>67</v>
      </c>
      <c r="AO17" s="260"/>
      <c r="AP17" s="163"/>
      <c r="AQ17" s="318"/>
      <c r="AR17" s="315"/>
      <c r="AS17" s="249"/>
      <c r="AT17" s="249"/>
      <c r="AU17" s="249"/>
      <c r="AV17" s="316"/>
      <c r="AW17" s="255"/>
      <c r="AX17" s="255"/>
      <c r="AY17" s="257"/>
      <c r="AZ17" s="249"/>
      <c r="BA17" s="249"/>
      <c r="BB17" s="260"/>
      <c r="BC17" s="163"/>
      <c r="BD17" s="318"/>
    </row>
    <row r="18" ht="45.0" customHeight="1">
      <c r="A18" s="172">
        <f t="shared" si="18"/>
        <v>11</v>
      </c>
      <c r="B18" s="172" t="s">
        <v>14</v>
      </c>
      <c r="C18" s="249" t="s">
        <v>11</v>
      </c>
      <c r="D18" s="250" t="s">
        <v>297</v>
      </c>
      <c r="E18" s="255"/>
      <c r="F18" s="251" t="s">
        <v>235</v>
      </c>
      <c r="G18" s="252" t="s">
        <v>404</v>
      </c>
      <c r="H18" s="253" t="s">
        <v>405</v>
      </c>
      <c r="I18" s="254" t="s">
        <v>406</v>
      </c>
      <c r="J18" s="266" t="s">
        <v>162</v>
      </c>
      <c r="K18" s="255" t="s">
        <v>407</v>
      </c>
      <c r="L18" s="255" t="s">
        <v>1757</v>
      </c>
      <c r="M18" s="255" t="s">
        <v>408</v>
      </c>
      <c r="N18" s="256">
        <f t="shared" si="19"/>
        <v>806</v>
      </c>
      <c r="O18" s="252" t="s">
        <v>409</v>
      </c>
      <c r="P18" s="172">
        <f t="shared" si="20"/>
        <v>15</v>
      </c>
      <c r="Q18" s="252"/>
      <c r="R18" s="314" t="s">
        <v>410</v>
      </c>
      <c r="S18" s="249">
        <f t="shared" si="21"/>
        <v>27</v>
      </c>
      <c r="T18" s="249" t="s">
        <v>69</v>
      </c>
      <c r="U18" s="255"/>
      <c r="V18" s="255"/>
      <c r="W18" s="257" t="str">
        <f>VLOOKUP("1유형_v2"&amp;"_"&amp;G18,'GPT결과_1'!$A:$E,5,FALSE)</f>
        <v>이 이미지는 서조선에 대한 지리 정보를 보여주는 지도일 것입니다. 서조선은 평안남북도와 황해도 일원을 포함하는 지역입니다. 이러한 내용들이 고루 언급된 글 앞에 위치한 이미지이기 때문에 서조선의 지도로 추측됩니다.</v>
      </c>
      <c r="X18" s="257"/>
      <c r="Y18" s="257"/>
      <c r="Z18" s="315" t="s">
        <v>411</v>
      </c>
      <c r="AA18" s="249" t="s">
        <v>69</v>
      </c>
      <c r="AB18" s="249" t="s">
        <v>69</v>
      </c>
      <c r="AC18" s="316" t="b">
        <f t="shared" si="22"/>
        <v>1</v>
      </c>
      <c r="AD18" s="255"/>
      <c r="AE18" s="315" t="str">
        <f>VLOOKUP("1유형_v2"&amp;"_"&amp;G18,'GPT결과_1'!$A:$E,4,FALSE)</f>
        <v>서조선의 지도 이미지</v>
      </c>
      <c r="AF18" s="146">
        <f t="shared" si="23"/>
        <v>11</v>
      </c>
      <c r="AG18" s="249" t="s">
        <v>67</v>
      </c>
      <c r="AH18" s="249" t="s">
        <v>67</v>
      </c>
      <c r="AI18" s="316" t="b">
        <f t="shared" si="24"/>
        <v>1</v>
      </c>
      <c r="AJ18" s="255"/>
      <c r="AK18" s="255"/>
      <c r="AL18" s="257" t="str">
        <f>VLOOKUP("1유형_v2"&amp;"_"&amp;G18,'GPT결과_1'!$A:$E,5,FALSE)</f>
        <v>이 이미지는 서조선에 대한 지리 정보를 보여주는 지도일 것입니다. 서조선은 평안남북도와 황해도 일원을 포함하는 지역입니다. 이러한 내용들이 고루 언급된 글 앞에 위치한 이미지이기 때문에 서조선의 지도로 추측됩니다.</v>
      </c>
      <c r="AM18" s="249" t="s">
        <v>67</v>
      </c>
      <c r="AN18" s="249" t="s">
        <v>67</v>
      </c>
      <c r="AO18" s="260"/>
      <c r="AP18" s="163"/>
      <c r="AQ18" s="318"/>
      <c r="AR18" s="315"/>
      <c r="AS18" s="249"/>
      <c r="AT18" s="249"/>
      <c r="AU18" s="249"/>
      <c r="AV18" s="316"/>
      <c r="AW18" s="255"/>
      <c r="AX18" s="255"/>
      <c r="AY18" s="257"/>
      <c r="AZ18" s="249"/>
      <c r="BA18" s="249"/>
      <c r="BB18" s="260"/>
      <c r="BC18" s="163"/>
      <c r="BD18" s="318"/>
    </row>
    <row r="19" ht="123.75" customHeight="1">
      <c r="A19" s="172">
        <f t="shared" si="18"/>
        <v>12</v>
      </c>
      <c r="B19" s="172" t="s">
        <v>14</v>
      </c>
      <c r="C19" s="249" t="s">
        <v>11</v>
      </c>
      <c r="D19" s="250" t="s">
        <v>297</v>
      </c>
      <c r="E19" s="255"/>
      <c r="F19" s="251" t="s">
        <v>158</v>
      </c>
      <c r="G19" s="252" t="s">
        <v>414</v>
      </c>
      <c r="H19" s="253" t="s">
        <v>415</v>
      </c>
      <c r="I19" s="254" t="s">
        <v>416</v>
      </c>
      <c r="J19" s="266" t="s">
        <v>162</v>
      </c>
      <c r="K19" s="255" t="s">
        <v>417</v>
      </c>
      <c r="L19" s="255" t="s">
        <v>1757</v>
      </c>
      <c r="M19" s="255" t="s">
        <v>1765</v>
      </c>
      <c r="N19" s="256">
        <f t="shared" si="19"/>
        <v>476</v>
      </c>
      <c r="O19" s="252" t="s">
        <v>419</v>
      </c>
      <c r="P19" s="172">
        <f t="shared" si="20"/>
        <v>8</v>
      </c>
      <c r="Q19" s="252"/>
      <c r="R19" s="314" t="s">
        <v>420</v>
      </c>
      <c r="S19" s="249">
        <f t="shared" si="21"/>
        <v>45</v>
      </c>
      <c r="T19" s="249" t="s">
        <v>69</v>
      </c>
      <c r="U19" s="255"/>
      <c r="V19" s="255"/>
      <c r="W19" s="257" t="str">
        <f>VLOOKUP("1유형_v2"&amp;"_"&amp;G19,'GPT결과_1'!$A:$E,5,FALSE)</f>
        <v>문서에서 설명하는 이미지는 1795년 정조가 한양에서 나와 혜경궁 홍씨의 회갑잔치를 열고 사도세자의 묘소를 참배 이후 돌아오는 행차길을 그린 것이다. 이 그림에서 보는 도로는 길가의 무허가 가옥들과 논밭을 비운 큰 너비의 도로이다. 이것은 도로가 왕의 행차를 위해 완전히 정비되었음을 보여주는 예시이다.</v>
      </c>
      <c r="X19" s="257"/>
      <c r="Y19" s="257"/>
      <c r="Z19" s="315" t="s">
        <v>421</v>
      </c>
      <c r="AA19" s="249" t="s">
        <v>67</v>
      </c>
      <c r="AB19" s="249" t="s">
        <v>67</v>
      </c>
      <c r="AC19" s="316" t="b">
        <f t="shared" si="22"/>
        <v>1</v>
      </c>
      <c r="AD19" s="255"/>
      <c r="AE19" s="315" t="str">
        <f>VLOOKUP("1유형_v2"&amp;"_"&amp;G19,'GPT결과_1'!$A:$E,4,FALSE)</f>
        <v>정조 행렬 그릴 도로 정비 그림</v>
      </c>
      <c r="AF19" s="146">
        <f t="shared" si="23"/>
        <v>17</v>
      </c>
      <c r="AG19" s="249" t="s">
        <v>69</v>
      </c>
      <c r="AH19" s="249" t="s">
        <v>69</v>
      </c>
      <c r="AI19" s="316" t="b">
        <f t="shared" si="24"/>
        <v>1</v>
      </c>
      <c r="AJ19" s="323" t="s">
        <v>1766</v>
      </c>
      <c r="AK19" s="323" t="s">
        <v>1767</v>
      </c>
      <c r="AL19" s="257" t="str">
        <f>VLOOKUP("1유형_v2"&amp;"_"&amp;G19,'GPT결과_1'!$A:$E,5,FALSE)</f>
        <v>문서에서 설명하는 이미지는 1795년 정조가 한양에서 나와 혜경궁 홍씨의 회갑잔치를 열고 사도세자의 묘소를 참배 이후 돌아오는 행차길을 그린 것이다. 이 그림에서 보는 도로는 길가의 무허가 가옥들과 논밭을 비운 큰 너비의 도로이다. 이것은 도로가 왕의 행차를 위해 완전히 정비되었음을 보여주는 예시이다.</v>
      </c>
      <c r="AM19" s="249" t="s">
        <v>67</v>
      </c>
      <c r="AN19" s="249" t="s">
        <v>67</v>
      </c>
      <c r="AO19" s="260"/>
      <c r="AP19" s="163"/>
      <c r="AQ19" s="322"/>
      <c r="AR19" s="315"/>
      <c r="AS19" s="249"/>
      <c r="AT19" s="249"/>
      <c r="AU19" s="249"/>
      <c r="AV19" s="316"/>
      <c r="AW19" s="323"/>
      <c r="AX19" s="323"/>
      <c r="AY19" s="257"/>
      <c r="AZ19" s="249"/>
      <c r="BA19" s="249"/>
      <c r="BB19" s="260"/>
      <c r="BC19" s="163"/>
      <c r="BD19" s="322"/>
    </row>
    <row r="20" ht="93.75" customHeight="1">
      <c r="A20" s="324">
        <f t="shared" si="18"/>
        <v>13</v>
      </c>
      <c r="B20" s="324" t="s">
        <v>14</v>
      </c>
      <c r="C20" s="325" t="s">
        <v>11</v>
      </c>
      <c r="D20" s="326" t="s">
        <v>297</v>
      </c>
      <c r="E20" s="327" t="s">
        <v>431</v>
      </c>
      <c r="F20" s="328" t="s">
        <v>158</v>
      </c>
      <c r="G20" s="329" t="s">
        <v>424</v>
      </c>
      <c r="H20" s="330" t="s">
        <v>425</v>
      </c>
      <c r="I20" s="331" t="s">
        <v>426</v>
      </c>
      <c r="J20" s="328" t="s">
        <v>297</v>
      </c>
      <c r="K20" s="327" t="s">
        <v>302</v>
      </c>
      <c r="L20" s="327" t="s">
        <v>1743</v>
      </c>
      <c r="M20" s="327" t="s">
        <v>427</v>
      </c>
      <c r="N20" s="256">
        <f t="shared" si="19"/>
        <v>382</v>
      </c>
      <c r="O20" s="329" t="s">
        <v>428</v>
      </c>
      <c r="P20" s="324">
        <f t="shared" si="20"/>
        <v>17</v>
      </c>
      <c r="Q20" s="329"/>
      <c r="R20" s="332" t="s">
        <v>429</v>
      </c>
      <c r="S20" s="325">
        <f t="shared" si="21"/>
        <v>20</v>
      </c>
      <c r="T20" s="325" t="s">
        <v>69</v>
      </c>
      <c r="U20" s="327"/>
      <c r="V20" s="327"/>
      <c r="W20" s="333" t="str">
        <f>VLOOKUP("1유형_v2"&amp;"_"&amp;G20,'GPT결과_1'!$A:$E,5,FALSE)</f>
        <v>주어진 문장은 전기력선과 자기력선의 개념과 그 공통점 및 차이점에 대한 설명으로, 가상의 도구라는 공통점과 교차하지 않는다는 특성, 그리고 전기력선의 시작점과 종점, 자기력선의 폐곡선 특성 등을 설명한다. 따라서 영상은 물리학의 전기력선과 자기력선 개념을 설명하는 그림일 것이다.</v>
      </c>
      <c r="X20" s="333"/>
      <c r="Y20" s="333"/>
      <c r="Z20" s="334" t="s">
        <v>430</v>
      </c>
      <c r="AA20" s="325" t="s">
        <v>69</v>
      </c>
      <c r="AB20" s="325" t="s">
        <v>69</v>
      </c>
      <c r="AC20" s="335" t="b">
        <f t="shared" si="22"/>
        <v>1</v>
      </c>
      <c r="AD20" s="327"/>
      <c r="AE20" s="334" t="str">
        <f>VLOOKUP("1유형_v2"&amp;"_"&amp;G20,'GPT결과_1'!$A:$E,4,FALSE)</f>
        <v>물리학 중 전기력선, 자기력선 컨셉 그림</v>
      </c>
      <c r="AF20" s="146">
        <f t="shared" si="23"/>
        <v>22</v>
      </c>
      <c r="AG20" s="325"/>
      <c r="AH20" s="325" t="s">
        <v>70</v>
      </c>
      <c r="AI20" s="316" t="b">
        <f t="shared" si="24"/>
        <v>0</v>
      </c>
      <c r="AJ20" s="327" t="s">
        <v>1768</v>
      </c>
      <c r="AK20" s="327"/>
      <c r="AL20" s="333" t="str">
        <f>VLOOKUP("1유형_v2"&amp;"_"&amp;G20,'GPT결과_1'!$A:$E,5,FALSE)</f>
        <v>주어진 문장은 전기력선과 자기력선의 개념과 그 공통점 및 차이점에 대한 설명으로, 가상의 도구라는 공통점과 교차하지 않는다는 특성, 그리고 전기력선의 시작점과 종점, 자기력선의 폐곡선 특성 등을 설명한다. 따라서 영상은 물리학의 전기력선과 자기력선 개념을 설명하는 그림일 것이다.</v>
      </c>
      <c r="AM20" s="325"/>
      <c r="AN20" s="325"/>
      <c r="AO20" s="336"/>
      <c r="AP20" s="337"/>
      <c r="AQ20" s="338"/>
      <c r="AR20" s="334"/>
      <c r="AS20" s="249"/>
      <c r="AT20" s="325"/>
      <c r="AU20" s="325"/>
      <c r="AV20" s="316"/>
      <c r="AW20" s="327"/>
      <c r="AX20" s="327"/>
      <c r="AY20" s="333"/>
      <c r="AZ20" s="325"/>
      <c r="BA20" s="325"/>
      <c r="BB20" s="336"/>
      <c r="BC20" s="337"/>
      <c r="BD20" s="338"/>
    </row>
    <row r="21" ht="90.75" customHeight="1">
      <c r="A21" s="172">
        <f t="shared" si="18"/>
        <v>14</v>
      </c>
      <c r="B21" s="172" t="s">
        <v>14</v>
      </c>
      <c r="C21" s="249" t="s">
        <v>11</v>
      </c>
      <c r="D21" s="250" t="s">
        <v>297</v>
      </c>
      <c r="E21" s="255"/>
      <c r="F21" s="251" t="s">
        <v>298</v>
      </c>
      <c r="G21" s="252" t="s">
        <v>434</v>
      </c>
      <c r="H21" s="253" t="s">
        <v>435</v>
      </c>
      <c r="I21" s="254" t="s">
        <v>436</v>
      </c>
      <c r="J21" s="266" t="s">
        <v>162</v>
      </c>
      <c r="K21" s="255" t="s">
        <v>437</v>
      </c>
      <c r="L21" s="255" t="s">
        <v>1757</v>
      </c>
      <c r="M21" s="255" t="s">
        <v>438</v>
      </c>
      <c r="N21" s="256">
        <f t="shared" si="19"/>
        <v>352</v>
      </c>
      <c r="O21" s="252" t="s">
        <v>439</v>
      </c>
      <c r="P21" s="172">
        <f t="shared" si="20"/>
        <v>31</v>
      </c>
      <c r="Q21" s="252"/>
      <c r="R21" s="314" t="s">
        <v>440</v>
      </c>
      <c r="S21" s="249">
        <f t="shared" si="21"/>
        <v>32</v>
      </c>
      <c r="T21" s="249" t="s">
        <v>69</v>
      </c>
      <c r="U21" s="255"/>
      <c r="V21" s="255"/>
      <c r="W21" s="257" t="str">
        <f>VLOOKUP("1유형_v2"&amp;"_"&amp;G21,'GPT결과_1'!$A:$E,5,FALSE)</f>
        <v>이 그림은 R 발음을 하듯이 혀를 말아서 입천장 뒤쪽을 향해 입천장 쪽으로 밀어준 상태에서 천천히 입을 벌리는 방법을 시각화한 것이다. 이는 개구장애나 입을 벌리는 데 문제가 있는 사람들을 위해 근육 활성화를 돕는 방법을 보여주는 그림으로 이해할 수 있다. 이를 직관적으로 이해하는 데 도움이 될 것이다.</v>
      </c>
      <c r="X21" s="257"/>
      <c r="Y21" s="257"/>
      <c r="Z21" s="315" t="s">
        <v>441</v>
      </c>
      <c r="AA21" s="249" t="s">
        <v>69</v>
      </c>
      <c r="AB21" s="249" t="s">
        <v>69</v>
      </c>
      <c r="AC21" s="316" t="b">
        <f t="shared" si="22"/>
        <v>1</v>
      </c>
      <c r="AD21" s="255"/>
      <c r="AE21" s="315" t="str">
        <f>VLOOKUP("1유형_v2"&amp;"_"&amp;G21,'GPT결과_1'!$A:$E,4,FALSE)</f>
        <v>입을 벌리는 근육 활성화방법 그림</v>
      </c>
      <c r="AF21" s="146">
        <f t="shared" si="23"/>
        <v>18</v>
      </c>
      <c r="AG21" s="249" t="s">
        <v>67</v>
      </c>
      <c r="AH21" s="249" t="s">
        <v>67</v>
      </c>
      <c r="AI21" s="316" t="b">
        <f t="shared" si="24"/>
        <v>1</v>
      </c>
      <c r="AJ21" s="255"/>
      <c r="AK21" s="255"/>
      <c r="AL21" s="257" t="str">
        <f>VLOOKUP("1유형_v2"&amp;"_"&amp;G21,'GPT결과_1'!$A:$E,5,FALSE)</f>
        <v>이 그림은 R 발음을 하듯이 혀를 말아서 입천장 뒤쪽을 향해 입천장 쪽으로 밀어준 상태에서 천천히 입을 벌리는 방법을 시각화한 것이다. 이는 개구장애나 입을 벌리는 데 문제가 있는 사람들을 위해 근육 활성화를 돕는 방법을 보여주는 그림으로 이해할 수 있다. 이를 직관적으로 이해하는 데 도움이 될 것이다.</v>
      </c>
      <c r="AM21" s="249" t="s">
        <v>68</v>
      </c>
      <c r="AN21" s="249" t="s">
        <v>67</v>
      </c>
      <c r="AO21" s="260"/>
      <c r="AP21" s="260" t="s">
        <v>1769</v>
      </c>
      <c r="AQ21" s="318"/>
      <c r="AR21" s="315"/>
      <c r="AS21" s="249"/>
      <c r="AT21" s="249"/>
      <c r="AU21" s="249"/>
      <c r="AV21" s="316"/>
      <c r="AW21" s="255"/>
      <c r="AX21" s="255"/>
      <c r="AY21" s="257"/>
      <c r="AZ21" s="249"/>
      <c r="BA21" s="249"/>
      <c r="BB21" s="260"/>
      <c r="BC21" s="260"/>
      <c r="BD21" s="318"/>
    </row>
    <row r="22" ht="41.25" customHeight="1">
      <c r="A22" s="324">
        <f t="shared" si="18"/>
        <v>15</v>
      </c>
      <c r="B22" s="324" t="s">
        <v>14</v>
      </c>
      <c r="C22" s="325" t="s">
        <v>11</v>
      </c>
      <c r="D22" s="326" t="s">
        <v>297</v>
      </c>
      <c r="E22" s="327"/>
      <c r="F22" s="328" t="s">
        <v>298</v>
      </c>
      <c r="G22" s="339" t="s">
        <v>444</v>
      </c>
      <c r="H22" s="330" t="s">
        <v>445</v>
      </c>
      <c r="I22" s="331" t="s">
        <v>446</v>
      </c>
      <c r="J22" s="328" t="s">
        <v>162</v>
      </c>
      <c r="K22" s="327" t="s">
        <v>447</v>
      </c>
      <c r="L22" s="327" t="s">
        <v>1757</v>
      </c>
      <c r="M22" s="327" t="s">
        <v>448</v>
      </c>
      <c r="N22" s="256">
        <f t="shared" si="19"/>
        <v>662</v>
      </c>
      <c r="O22" s="329" t="s">
        <v>449</v>
      </c>
      <c r="P22" s="324">
        <f t="shared" si="20"/>
        <v>17</v>
      </c>
      <c r="Q22" s="329"/>
      <c r="R22" s="332" t="s">
        <v>450</v>
      </c>
      <c r="S22" s="325">
        <f t="shared" si="21"/>
        <v>21</v>
      </c>
      <c r="T22" s="325" t="s">
        <v>69</v>
      </c>
      <c r="U22" s="327"/>
      <c r="V22" s="327"/>
      <c r="W22" s="333" t="str">
        <f>VLOOKUP("1유형_v2"&amp;"_"&amp;G22,'GPT결과_1'!$A:$E,5,FALSE)</f>
        <v>네팔은 세계적인 강대국인 인도와 인접하며 그 문화, 산업에 크게 의존하고 있다. 인도는 네팔의 생활 양식에 깊이 영향을 미치며, 네팔에게서는 인도 화폐도 사용할 수 있지만, 반대의 경우는 아니다. 이와 같이 네팔과 인도는 포괄적이고 복잡한 관계를 맺고 있다.</v>
      </c>
      <c r="X22" s="333"/>
      <c r="Y22" s="333"/>
      <c r="Z22" s="334" t="s">
        <v>451</v>
      </c>
      <c r="AA22" s="325" t="s">
        <v>69</v>
      </c>
      <c r="AB22" s="325" t="s">
        <v>69</v>
      </c>
      <c r="AC22" s="335" t="b">
        <f t="shared" si="22"/>
        <v>1</v>
      </c>
      <c r="AD22" s="327"/>
      <c r="AE22" s="334" t="str">
        <f>VLOOKUP("1유형_v2"&amp;"_"&amp;G22,'GPT결과_1'!$A:$E,4,FALSE)</f>
        <v>네팔과 인도의 복잡한 관계</v>
      </c>
      <c r="AF22" s="146">
        <f t="shared" si="23"/>
        <v>14</v>
      </c>
      <c r="AG22" s="325"/>
      <c r="AH22" s="325" t="s">
        <v>70</v>
      </c>
      <c r="AI22" s="335" t="b">
        <f t="shared" si="24"/>
        <v>0</v>
      </c>
      <c r="AJ22" s="327" t="s">
        <v>1768</v>
      </c>
      <c r="AK22" s="327"/>
      <c r="AL22" s="333" t="str">
        <f>VLOOKUP("1유형_v2"&amp;"_"&amp;G22,'GPT결과_1'!$A:$E,5,FALSE)</f>
        <v>네팔은 세계적인 강대국인 인도와 인접하며 그 문화, 산업에 크게 의존하고 있다. 인도는 네팔의 생활 양식에 깊이 영향을 미치며, 네팔에게서는 인도 화폐도 사용할 수 있지만, 반대의 경우는 아니다. 이와 같이 네팔과 인도는 포괄적이고 복잡한 관계를 맺고 있다.</v>
      </c>
      <c r="AM22" s="325"/>
      <c r="AN22" s="325"/>
      <c r="AO22" s="336"/>
      <c r="AP22" s="337"/>
      <c r="AQ22" s="338"/>
      <c r="AR22" s="334"/>
      <c r="AS22" s="249"/>
      <c r="AT22" s="325"/>
      <c r="AU22" s="325"/>
      <c r="AV22" s="335"/>
      <c r="AW22" s="327"/>
      <c r="AX22" s="327"/>
      <c r="AY22" s="333"/>
      <c r="AZ22" s="325"/>
      <c r="BA22" s="325"/>
      <c r="BB22" s="336"/>
      <c r="BC22" s="337"/>
      <c r="BD22" s="338"/>
    </row>
    <row r="23" ht="41.25" customHeight="1">
      <c r="A23" s="324">
        <f t="shared" si="18"/>
        <v>16</v>
      </c>
      <c r="B23" s="324" t="s">
        <v>14</v>
      </c>
      <c r="C23" s="325" t="s">
        <v>11</v>
      </c>
      <c r="D23" s="326" t="s">
        <v>297</v>
      </c>
      <c r="E23" s="327"/>
      <c r="F23" s="328" t="s">
        <v>158</v>
      </c>
      <c r="G23" s="329" t="s">
        <v>454</v>
      </c>
      <c r="H23" s="330" t="s">
        <v>455</v>
      </c>
      <c r="I23" s="331" t="s">
        <v>456</v>
      </c>
      <c r="J23" s="328" t="s">
        <v>162</v>
      </c>
      <c r="K23" s="327" t="s">
        <v>457</v>
      </c>
      <c r="L23" s="327" t="s">
        <v>207</v>
      </c>
      <c r="M23" s="327" t="s">
        <v>458</v>
      </c>
      <c r="N23" s="256">
        <f t="shared" si="19"/>
        <v>70</v>
      </c>
      <c r="O23" s="329" t="s">
        <v>459</v>
      </c>
      <c r="P23" s="324">
        <f t="shared" si="20"/>
        <v>20</v>
      </c>
      <c r="Q23" s="329"/>
      <c r="R23" s="332" t="s">
        <v>460</v>
      </c>
      <c r="S23" s="325">
        <f t="shared" si="21"/>
        <v>43</v>
      </c>
      <c r="T23" s="325" t="s">
        <v>70</v>
      </c>
      <c r="U23" s="327"/>
      <c r="V23" s="327"/>
      <c r="W23" s="333" t="str">
        <f>VLOOKUP("1유형_v2"&amp;"_"&amp;G23,'GPT결과_1'!$A:$E,5,FALSE)</f>
        <v>이 이미지는 1985년에 오팔 호튼이 친구를 유괴한 범인으로부터 구조하는 장면을 보여줍니다. 그림은 앤 버지스에 의해 제공되었습니다.</v>
      </c>
      <c r="X23" s="333"/>
      <c r="Y23" s="333"/>
      <c r="Z23" s="334" t="s">
        <v>461</v>
      </c>
      <c r="AA23" s="325" t="s">
        <v>69</v>
      </c>
      <c r="AB23" s="325" t="s">
        <v>67</v>
      </c>
      <c r="AC23" s="335" t="b">
        <f t="shared" si="22"/>
        <v>0</v>
      </c>
      <c r="AD23" s="327"/>
      <c r="AE23" s="334" t="str">
        <f>VLOOKUP("1유형_v2"&amp;"_"&amp;G23,'GPT결과_1'!$A:$E,4,FALSE)</f>
        <v>1985년 오팔 호튼의 친구 구조 그림</v>
      </c>
      <c r="AF23" s="146">
        <f t="shared" si="23"/>
        <v>21</v>
      </c>
      <c r="AG23" s="325"/>
      <c r="AH23" s="325" t="s">
        <v>70</v>
      </c>
      <c r="AI23" s="335" t="b">
        <f t="shared" si="24"/>
        <v>0</v>
      </c>
      <c r="AJ23" s="327" t="s">
        <v>1770</v>
      </c>
      <c r="AK23" s="327"/>
      <c r="AL23" s="333" t="str">
        <f>VLOOKUP("1유형_v2"&amp;"_"&amp;G23,'GPT결과_1'!$A:$E,5,FALSE)</f>
        <v>이 이미지는 1985년에 오팔 호튼이 친구를 유괴한 범인으로부터 구조하는 장면을 보여줍니다. 그림은 앤 버지스에 의해 제공되었습니다.</v>
      </c>
      <c r="AM23" s="325"/>
      <c r="AN23" s="325"/>
      <c r="AO23" s="336"/>
      <c r="AP23" s="337"/>
      <c r="AQ23" s="338"/>
      <c r="AR23" s="334"/>
      <c r="AS23" s="249"/>
      <c r="AT23" s="325"/>
      <c r="AU23" s="325"/>
      <c r="AV23" s="335"/>
      <c r="AW23" s="327"/>
      <c r="AX23" s="327"/>
      <c r="AY23" s="333"/>
      <c r="AZ23" s="325"/>
      <c r="BA23" s="325"/>
      <c r="BB23" s="336"/>
      <c r="BC23" s="337"/>
      <c r="BD23" s="338"/>
    </row>
    <row r="24" ht="41.25" customHeight="1">
      <c r="A24" s="172">
        <f t="shared" si="18"/>
        <v>17</v>
      </c>
      <c r="B24" s="172" t="s">
        <v>14</v>
      </c>
      <c r="C24" s="249" t="s">
        <v>11</v>
      </c>
      <c r="D24" s="250" t="s">
        <v>297</v>
      </c>
      <c r="E24" s="255"/>
      <c r="F24" s="251" t="s">
        <v>298</v>
      </c>
      <c r="G24" s="252" t="s">
        <v>464</v>
      </c>
      <c r="H24" s="253" t="s">
        <v>465</v>
      </c>
      <c r="I24" s="254" t="s">
        <v>466</v>
      </c>
      <c r="J24" s="266" t="s">
        <v>162</v>
      </c>
      <c r="K24" s="255" t="s">
        <v>467</v>
      </c>
      <c r="L24" s="255" t="s">
        <v>1746</v>
      </c>
      <c r="M24" s="255" t="s">
        <v>468</v>
      </c>
      <c r="N24" s="256">
        <f t="shared" si="19"/>
        <v>709</v>
      </c>
      <c r="O24" s="252" t="s">
        <v>469</v>
      </c>
      <c r="P24" s="172">
        <f t="shared" si="20"/>
        <v>24</v>
      </c>
      <c r="Q24" s="252"/>
      <c r="R24" s="314" t="s">
        <v>470</v>
      </c>
      <c r="S24" s="249">
        <f t="shared" si="21"/>
        <v>38</v>
      </c>
      <c r="T24" s="249" t="s">
        <v>69</v>
      </c>
      <c r="U24" s="255"/>
      <c r="V24" s="255"/>
      <c r="W24" s="257" t="str">
        <f>VLOOKUP("1유형_v2"&amp;"_"&amp;G24,'GPT결과_1'!$A:$E,5,FALSE)</f>
        <v>이 이미지는 베타 유라쿠초점의 안쪽 공간을 보여줍니다. 공간의 특별한 룸이나 제품 설치 방식을 확인할 수 있습니다. 다양한 제품이 전시된 상점 내부를 보여주는 사진입니다.</v>
      </c>
      <c r="X24" s="257"/>
      <c r="Y24" s="257"/>
      <c r="Z24" s="315" t="s">
        <v>471</v>
      </c>
      <c r="AA24" s="249" t="s">
        <v>68</v>
      </c>
      <c r="AB24" s="249" t="s">
        <v>68</v>
      </c>
      <c r="AC24" s="316" t="b">
        <f t="shared" si="22"/>
        <v>1</v>
      </c>
      <c r="AD24" s="255"/>
      <c r="AE24" s="315" t="str">
        <f>VLOOKUP("1유형_v2"&amp;"_"&amp;G24,'GPT결과_1'!$A:$E,4,FALSE)</f>
        <v>베타 유라쿠초 매장 내부 사진</v>
      </c>
      <c r="AF24" s="146">
        <f t="shared" si="23"/>
        <v>16</v>
      </c>
      <c r="AG24" s="249" t="s">
        <v>68</v>
      </c>
      <c r="AH24" s="249" t="s">
        <v>67</v>
      </c>
      <c r="AI24" s="316" t="b">
        <f t="shared" si="24"/>
        <v>0</v>
      </c>
      <c r="AJ24" s="255" t="s">
        <v>1771</v>
      </c>
      <c r="AK24" s="255"/>
      <c r="AL24" s="257" t="str">
        <f>VLOOKUP("1유형_v2"&amp;"_"&amp;G24,'GPT결과_1'!$A:$E,5,FALSE)</f>
        <v>이 이미지는 베타 유라쿠초점의 안쪽 공간을 보여줍니다. 공간의 특별한 룸이나 제품 설치 방식을 확인할 수 있습니다. 다양한 제품이 전시된 상점 내부를 보여주는 사진입니다.</v>
      </c>
      <c r="AM24" s="249" t="s">
        <v>67</v>
      </c>
      <c r="AN24" s="249" t="s">
        <v>67</v>
      </c>
      <c r="AO24" s="260"/>
      <c r="AP24" s="163"/>
      <c r="AQ24" s="318"/>
      <c r="AR24" s="315"/>
      <c r="AS24" s="249"/>
      <c r="AT24" s="249"/>
      <c r="AU24" s="249"/>
      <c r="AV24" s="316"/>
      <c r="AW24" s="255"/>
      <c r="AX24" s="255"/>
      <c r="AY24" s="257"/>
      <c r="AZ24" s="249"/>
      <c r="BA24" s="249"/>
      <c r="BB24" s="260"/>
      <c r="BC24" s="163"/>
      <c r="BD24" s="318"/>
    </row>
    <row r="25" ht="41.25" customHeight="1">
      <c r="A25" s="172">
        <f t="shared" si="18"/>
        <v>18</v>
      </c>
      <c r="B25" s="172" t="s">
        <v>14</v>
      </c>
      <c r="C25" s="249" t="s">
        <v>11</v>
      </c>
      <c r="D25" s="250" t="s">
        <v>297</v>
      </c>
      <c r="E25" s="255"/>
      <c r="F25" s="251" t="s">
        <v>298</v>
      </c>
      <c r="G25" s="252" t="s">
        <v>474</v>
      </c>
      <c r="H25" s="253" t="s">
        <v>475</v>
      </c>
      <c r="I25" s="254" t="s">
        <v>476</v>
      </c>
      <c r="J25" s="266" t="s">
        <v>162</v>
      </c>
      <c r="K25" s="255" t="s">
        <v>477</v>
      </c>
      <c r="L25" s="255" t="s">
        <v>1746</v>
      </c>
      <c r="M25" s="255" t="s">
        <v>478</v>
      </c>
      <c r="N25" s="256">
        <f t="shared" si="19"/>
        <v>396</v>
      </c>
      <c r="O25" s="252" t="s">
        <v>479</v>
      </c>
      <c r="P25" s="172">
        <f t="shared" si="20"/>
        <v>27</v>
      </c>
      <c r="Q25" s="252"/>
      <c r="R25" s="314" t="s">
        <v>480</v>
      </c>
      <c r="S25" s="249">
        <f t="shared" si="21"/>
        <v>33</v>
      </c>
      <c r="T25" s="249" t="s">
        <v>69</v>
      </c>
      <c r="U25" s="255"/>
      <c r="V25" s="255"/>
      <c r="W25" s="257" t="str">
        <f>VLOOKUP("1유형_v2"&amp;"_"&amp;G25,'GPT결과_1'!$A:$E,5,FALSE)</f>
        <v>이 이미지는 스마트폰 없이는 순간도 생활하기 어려운 현대인들, 즉 노모포비아 증후군을 겪는 사람들의 모습을 보여주는 것입니다. 이러한 상황은 성인뿐만 아니라 청소년에게도 해당되며, 시간이 날 때마다 스마트폰을 이용하여 영상을 보거나 게임을 하는 모습을 볼 수 있습니다.</v>
      </c>
      <c r="X25" s="257"/>
      <c r="Y25" s="257"/>
      <c r="Z25" s="315" t="s">
        <v>481</v>
      </c>
      <c r="AA25" s="249" t="s">
        <v>68</v>
      </c>
      <c r="AB25" s="249" t="s">
        <v>69</v>
      </c>
      <c r="AC25" s="316" t="b">
        <f t="shared" si="22"/>
        <v>0</v>
      </c>
      <c r="AD25" s="255"/>
      <c r="AE25" s="315" t="str">
        <f>VLOOKUP("1유형_v2"&amp;"_"&amp;G25,'GPT결과_1'!$A:$E,4,FALSE)</f>
        <v>스마트폰 의존인들의 모습 이미지</v>
      </c>
      <c r="AF25" s="146">
        <f t="shared" si="23"/>
        <v>17</v>
      </c>
      <c r="AG25" s="249" t="s">
        <v>67</v>
      </c>
      <c r="AH25" s="249" t="s">
        <v>67</v>
      </c>
      <c r="AI25" s="316" t="b">
        <f t="shared" si="24"/>
        <v>1</v>
      </c>
      <c r="AJ25" s="255"/>
      <c r="AK25" s="255"/>
      <c r="AL25" s="257" t="str">
        <f>VLOOKUP("1유형_v2"&amp;"_"&amp;G25,'GPT결과_1'!$A:$E,5,FALSE)</f>
        <v>이 이미지는 스마트폰 없이는 순간도 생활하기 어려운 현대인들, 즉 노모포비아 증후군을 겪는 사람들의 모습을 보여주는 것입니다. 이러한 상황은 성인뿐만 아니라 청소년에게도 해당되며, 시간이 날 때마다 스마트폰을 이용하여 영상을 보거나 게임을 하는 모습을 볼 수 있습니다.</v>
      </c>
      <c r="AM25" s="249" t="s">
        <v>67</v>
      </c>
      <c r="AN25" s="249" t="s">
        <v>67</v>
      </c>
      <c r="AO25" s="260"/>
      <c r="AP25" s="163"/>
      <c r="AQ25" s="318"/>
      <c r="AR25" s="315"/>
      <c r="AS25" s="249"/>
      <c r="AT25" s="249"/>
      <c r="AU25" s="249"/>
      <c r="AV25" s="316"/>
      <c r="AW25" s="255"/>
      <c r="AX25" s="255"/>
      <c r="AY25" s="257"/>
      <c r="AZ25" s="249"/>
      <c r="BA25" s="249"/>
      <c r="BB25" s="260"/>
      <c r="BC25" s="163"/>
      <c r="BD25" s="318"/>
    </row>
    <row r="26" ht="55.5" customHeight="1">
      <c r="A26" s="172">
        <f t="shared" si="18"/>
        <v>19</v>
      </c>
      <c r="B26" s="172" t="s">
        <v>14</v>
      </c>
      <c r="C26" s="249" t="s">
        <v>11</v>
      </c>
      <c r="D26" s="250" t="s">
        <v>297</v>
      </c>
      <c r="E26" s="255"/>
      <c r="F26" s="251" t="s">
        <v>298</v>
      </c>
      <c r="G26" s="252" t="s">
        <v>485</v>
      </c>
      <c r="H26" s="253" t="s">
        <v>486</v>
      </c>
      <c r="I26" s="254" t="s">
        <v>487</v>
      </c>
      <c r="J26" s="266" t="s">
        <v>162</v>
      </c>
      <c r="K26" s="255" t="s">
        <v>488</v>
      </c>
      <c r="L26" s="255" t="s">
        <v>1746</v>
      </c>
      <c r="M26" s="255" t="s">
        <v>489</v>
      </c>
      <c r="N26" s="256">
        <f t="shared" si="19"/>
        <v>770</v>
      </c>
      <c r="O26" s="252" t="s">
        <v>490</v>
      </c>
      <c r="P26" s="172">
        <f t="shared" si="20"/>
        <v>23</v>
      </c>
      <c r="Q26" s="252"/>
      <c r="R26" s="314" t="s">
        <v>491</v>
      </c>
      <c r="S26" s="249">
        <f t="shared" si="21"/>
        <v>12</v>
      </c>
      <c r="T26" s="249" t="s">
        <v>67</v>
      </c>
      <c r="U26" s="255"/>
      <c r="V26" s="255"/>
      <c r="W26" s="257" t="str">
        <f>VLOOKUP("1유형_v2"&amp;"_"&amp;G26,'GPT결과_1'!$A:$E,5,FALSE)</f>
        <v>연못에 있는 꽃창포의 뿌리 줄기를 나눠서 새롭게 심는 작업을 진행 중인 사진입니다. 뿌리를 걷어내거나 삽으로 파내는 등의 작업과정이 포함되어있을 수 있습니다. 이 작업으로 재생장 가능한 뿌리 줄기를 새로운 위치에 이식하고 있습니다.</v>
      </c>
      <c r="X26" s="257"/>
      <c r="Y26" s="257"/>
      <c r="Z26" s="315" t="s">
        <v>492</v>
      </c>
      <c r="AA26" s="249" t="s">
        <v>68</v>
      </c>
      <c r="AB26" s="249" t="s">
        <v>69</v>
      </c>
      <c r="AC26" s="316" t="b">
        <f t="shared" si="22"/>
        <v>0</v>
      </c>
      <c r="AD26" s="255"/>
      <c r="AE26" s="315" t="str">
        <f>VLOOKUP("1유형_v2"&amp;"_"&amp;G26,'GPT결과_1'!$A:$E,4,FALSE)</f>
        <v>꽃창포 뿌리 나눔 작업 이미지</v>
      </c>
      <c r="AF26" s="146">
        <f t="shared" si="23"/>
        <v>16</v>
      </c>
      <c r="AG26" s="249" t="s">
        <v>68</v>
      </c>
      <c r="AH26" s="249" t="s">
        <v>69</v>
      </c>
      <c r="AI26" s="316" t="b">
        <f t="shared" si="24"/>
        <v>0</v>
      </c>
      <c r="AJ26" s="255" t="s">
        <v>1772</v>
      </c>
      <c r="AK26" s="255"/>
      <c r="AL26" s="257" t="str">
        <f>VLOOKUP("1유형_v2"&amp;"_"&amp;G26,'GPT결과_1'!$A:$E,5,FALSE)</f>
        <v>연못에 있는 꽃창포의 뿌리 줄기를 나눠서 새롭게 심는 작업을 진행 중인 사진입니다. 뿌리를 걷어내거나 삽으로 파내는 등의 작업과정이 포함되어있을 수 있습니다. 이 작업으로 재생장 가능한 뿌리 줄기를 새로운 위치에 이식하고 있습니다.</v>
      </c>
      <c r="AM26" s="249" t="s">
        <v>67</v>
      </c>
      <c r="AN26" s="249" t="s">
        <v>67</v>
      </c>
      <c r="AO26" s="260"/>
      <c r="AP26" s="163"/>
      <c r="AQ26" s="317" t="s">
        <v>1773</v>
      </c>
      <c r="AR26" s="315"/>
      <c r="AS26" s="249"/>
      <c r="AT26" s="249"/>
      <c r="AU26" s="249"/>
      <c r="AV26" s="316"/>
      <c r="AW26" s="255"/>
      <c r="AX26" s="255"/>
      <c r="AY26" s="257"/>
      <c r="AZ26" s="249"/>
      <c r="BA26" s="249"/>
      <c r="BB26" s="260"/>
      <c r="BC26" s="163"/>
      <c r="BD26" s="317"/>
    </row>
    <row r="27" ht="41.25" customHeight="1">
      <c r="A27" s="172">
        <f t="shared" si="18"/>
        <v>20</v>
      </c>
      <c r="B27" s="172" t="s">
        <v>14</v>
      </c>
      <c r="C27" s="249" t="s">
        <v>11</v>
      </c>
      <c r="D27" s="250" t="s">
        <v>297</v>
      </c>
      <c r="E27" s="255"/>
      <c r="F27" s="251" t="s">
        <v>158</v>
      </c>
      <c r="G27" s="252" t="s">
        <v>495</v>
      </c>
      <c r="H27" s="253" t="s">
        <v>496</v>
      </c>
      <c r="I27" s="254" t="s">
        <v>497</v>
      </c>
      <c r="J27" s="266" t="s">
        <v>162</v>
      </c>
      <c r="K27" s="255" t="s">
        <v>498</v>
      </c>
      <c r="L27" s="255" t="s">
        <v>1746</v>
      </c>
      <c r="M27" s="255" t="s">
        <v>499</v>
      </c>
      <c r="N27" s="256">
        <f t="shared" si="19"/>
        <v>1146</v>
      </c>
      <c r="O27" s="252" t="s">
        <v>500</v>
      </c>
      <c r="P27" s="172">
        <f t="shared" si="20"/>
        <v>16</v>
      </c>
      <c r="Q27" s="252"/>
      <c r="R27" s="314" t="s">
        <v>501</v>
      </c>
      <c r="S27" s="249">
        <f t="shared" si="21"/>
        <v>37</v>
      </c>
      <c r="T27" s="249" t="s">
        <v>69</v>
      </c>
      <c r="U27" s="255"/>
      <c r="V27" s="255"/>
      <c r="W27" s="257" t="str">
        <f>VLOOKUP("1유형_v2"&amp;"_"&amp;G27,'GPT결과_1'!$A:$E,5,FALSE)</f>
        <v> 일본 신문의 풍자화는 이토 히로부미의 사망 모습을 보여준다. 이토가 총에 맞아 쓰러지는 모습의 그림자는 '여자' 형상을 보여준다. 이 그림은 오사카의 "곳케이신문"에 게재되었다.</v>
      </c>
      <c r="X27" s="257"/>
      <c r="Y27" s="257"/>
      <c r="Z27" s="315" t="s">
        <v>502</v>
      </c>
      <c r="AA27" s="249" t="s">
        <v>67</v>
      </c>
      <c r="AB27" s="249" t="s">
        <v>67</v>
      </c>
      <c r="AC27" s="316" t="b">
        <f t="shared" si="22"/>
        <v>1</v>
      </c>
      <c r="AD27" s="255"/>
      <c r="AE27" s="315" t="str">
        <f>VLOOKUP("1유형_v2"&amp;"_"&amp;G27,'GPT결과_1'!$A:$E,4,FALSE)</f>
        <v>일본 신문의 풍자화에 대한 설명.</v>
      </c>
      <c r="AF27" s="146">
        <f t="shared" si="23"/>
        <v>18</v>
      </c>
      <c r="AG27" s="249" t="s">
        <v>69</v>
      </c>
      <c r="AH27" s="249" t="s">
        <v>69</v>
      </c>
      <c r="AI27" s="316" t="b">
        <f t="shared" si="24"/>
        <v>1</v>
      </c>
      <c r="AJ27" s="323" t="s">
        <v>1755</v>
      </c>
      <c r="AK27" s="323" t="s">
        <v>1767</v>
      </c>
      <c r="AL27" s="257" t="str">
        <f>VLOOKUP("1유형_v2"&amp;"_"&amp;G27,'GPT결과_1'!$A:$E,5,FALSE)</f>
        <v> 일본 신문의 풍자화는 이토 히로부미의 사망 모습을 보여준다. 이토가 총에 맞아 쓰러지는 모습의 그림자는 '여자' 형상을 보여준다. 이 그림은 오사카의 "곳케이신문"에 게재되었다.</v>
      </c>
      <c r="AM27" s="249" t="s">
        <v>67</v>
      </c>
      <c r="AN27" s="249" t="s">
        <v>67</v>
      </c>
      <c r="AO27" s="260"/>
      <c r="AP27" s="163"/>
      <c r="AQ27" s="322"/>
      <c r="AR27" s="315"/>
      <c r="AS27" s="249"/>
      <c r="AT27" s="249"/>
      <c r="AU27" s="249"/>
      <c r="AV27" s="316"/>
      <c r="AW27" s="323"/>
      <c r="AX27" s="323"/>
      <c r="AY27" s="257"/>
      <c r="AZ27" s="249"/>
      <c r="BA27" s="249"/>
      <c r="BB27" s="260"/>
      <c r="BC27" s="163"/>
      <c r="BD27" s="322"/>
    </row>
    <row r="28" ht="41.25" customHeight="1">
      <c r="A28" s="172">
        <f t="shared" si="18"/>
        <v>21</v>
      </c>
      <c r="B28" s="172" t="s">
        <v>14</v>
      </c>
      <c r="C28" s="249" t="s">
        <v>11</v>
      </c>
      <c r="D28" s="250" t="s">
        <v>297</v>
      </c>
      <c r="E28" s="255"/>
      <c r="F28" s="251" t="s">
        <v>298</v>
      </c>
      <c r="G28" s="252" t="s">
        <v>505</v>
      </c>
      <c r="H28" s="253" t="s">
        <v>506</v>
      </c>
      <c r="I28" s="254" t="s">
        <v>497</v>
      </c>
      <c r="J28" s="266" t="s">
        <v>162</v>
      </c>
      <c r="K28" s="255" t="s">
        <v>507</v>
      </c>
      <c r="L28" s="255" t="s">
        <v>1759</v>
      </c>
      <c r="M28" s="255" t="s">
        <v>1774</v>
      </c>
      <c r="N28" s="256">
        <f t="shared" si="19"/>
        <v>95</v>
      </c>
      <c r="O28" s="252" t="s">
        <v>509</v>
      </c>
      <c r="P28" s="172">
        <f t="shared" si="20"/>
        <v>9</v>
      </c>
      <c r="Q28" s="252"/>
      <c r="R28" s="314" t="s">
        <v>1775</v>
      </c>
      <c r="S28" s="249">
        <f t="shared" si="21"/>
        <v>18</v>
      </c>
      <c r="T28" s="249" t="s">
        <v>68</v>
      </c>
      <c r="U28" s="255"/>
      <c r="V28" s="255" t="s">
        <v>511</v>
      </c>
      <c r="W28" s="257" t="str">
        <f>VLOOKUP("1유형_v2"&amp;"_"&amp;G28,'GPT결과_1'!$A:$E,5,FALSE)</f>
        <v>이 이미지는 근대 이후의 인물 동상인 '안중근 동상'을 나타냅니다. 동상은 그 대상에 '영생불멸'의 신성을 부여하는 상징입니다. 이 동상은 안중근의 불멸성을 상징하며, 그의 영원한 존재를 나타내는 이미지입니다.</v>
      </c>
      <c r="X28" s="257"/>
      <c r="Y28" s="257"/>
      <c r="Z28" s="315" t="s">
        <v>509</v>
      </c>
      <c r="AA28" s="249" t="s">
        <v>67</v>
      </c>
      <c r="AB28" s="249" t="s">
        <v>67</v>
      </c>
      <c r="AC28" s="316" t="b">
        <f t="shared" si="22"/>
        <v>1</v>
      </c>
      <c r="AD28" s="255"/>
      <c r="AE28" s="315" t="str">
        <f>VLOOKUP("1유형_v2"&amp;"_"&amp;G28,'GPT결과_1'!$A:$E,4,FALSE)</f>
        <v>안중근 동상 이미지</v>
      </c>
      <c r="AF28" s="146">
        <f t="shared" si="23"/>
        <v>10</v>
      </c>
      <c r="AG28" s="249" t="s">
        <v>67</v>
      </c>
      <c r="AH28" s="249" t="s">
        <v>67</v>
      </c>
      <c r="AI28" s="316" t="b">
        <f t="shared" si="24"/>
        <v>1</v>
      </c>
      <c r="AJ28" s="255" t="s">
        <v>1755</v>
      </c>
      <c r="AK28" s="255"/>
      <c r="AL28" s="257" t="str">
        <f>VLOOKUP("1유형_v2"&amp;"_"&amp;G28,'GPT결과_1'!$A:$E,5,FALSE)</f>
        <v>이 이미지는 근대 이후의 인물 동상인 '안중근 동상'을 나타냅니다. 동상은 그 대상에 '영생불멸'의 신성을 부여하는 상징입니다. 이 동상은 안중근의 불멸성을 상징하며, 그의 영원한 존재를 나타내는 이미지입니다.</v>
      </c>
      <c r="AM28" s="249" t="s">
        <v>67</v>
      </c>
      <c r="AN28" s="249" t="s">
        <v>67</v>
      </c>
      <c r="AO28" s="260"/>
      <c r="AP28" s="163"/>
      <c r="AQ28" s="318"/>
      <c r="AR28" s="315"/>
      <c r="AS28" s="249"/>
      <c r="AT28" s="249"/>
      <c r="AU28" s="249"/>
      <c r="AV28" s="316"/>
      <c r="AW28" s="255"/>
      <c r="AX28" s="255"/>
      <c r="AY28" s="257"/>
      <c r="AZ28" s="249"/>
      <c r="BA28" s="249"/>
      <c r="BB28" s="260"/>
      <c r="BC28" s="163"/>
      <c r="BD28" s="318"/>
    </row>
    <row r="29" ht="53.25" customHeight="1">
      <c r="A29" s="172">
        <f t="shared" si="18"/>
        <v>22</v>
      </c>
      <c r="B29" s="172" t="s">
        <v>14</v>
      </c>
      <c r="C29" s="249" t="s">
        <v>11</v>
      </c>
      <c r="D29" s="250" t="s">
        <v>297</v>
      </c>
      <c r="E29" s="255"/>
      <c r="F29" s="251" t="s">
        <v>298</v>
      </c>
      <c r="G29" s="252" t="s">
        <v>515</v>
      </c>
      <c r="H29" s="253" t="s">
        <v>516</v>
      </c>
      <c r="I29" s="254" t="s">
        <v>517</v>
      </c>
      <c r="J29" s="266" t="s">
        <v>162</v>
      </c>
      <c r="K29" s="255" t="s">
        <v>518</v>
      </c>
      <c r="L29" s="255" t="s">
        <v>1743</v>
      </c>
      <c r="M29" s="255" t="s">
        <v>519</v>
      </c>
      <c r="N29" s="256">
        <f t="shared" si="19"/>
        <v>366</v>
      </c>
      <c r="O29" s="252" t="s">
        <v>520</v>
      </c>
      <c r="P29" s="172">
        <f t="shared" si="20"/>
        <v>13</v>
      </c>
      <c r="Q29" s="252"/>
      <c r="R29" s="314" t="s">
        <v>521</v>
      </c>
      <c r="S29" s="249">
        <f t="shared" si="21"/>
        <v>82</v>
      </c>
      <c r="T29" s="249" t="s">
        <v>69</v>
      </c>
      <c r="U29" s="255"/>
      <c r="V29" s="255"/>
      <c r="W29" s="257" t="str">
        <f>VLOOKUP("1유형_v2"&amp;"_"&amp;G29,'GPT결과_1'!$A:$E,5,FALSE)</f>
        <v>이 이미지는 아파트 형태의 공장인 지식산업센터를 표현한 그림입니다. 여러 기업들이 집합 건물에 입주할 수 있도록 허가가 내려진 이 구조물의 최초 예는 1989년에 건설된 '인천주안공장'입니다. 이러한 접근법은 토지가 한정된 국가에서 토지를 효율적으로 사용하기 위한 방법입니다.</v>
      </c>
      <c r="X29" s="257"/>
      <c r="Y29" s="257"/>
      <c r="Z29" s="315" t="s">
        <v>522</v>
      </c>
      <c r="AA29" s="249" t="s">
        <v>68</v>
      </c>
      <c r="AB29" s="249" t="s">
        <v>67</v>
      </c>
      <c r="AC29" s="316" t="b">
        <f t="shared" si="22"/>
        <v>0</v>
      </c>
      <c r="AD29" s="255"/>
      <c r="AE29" s="315" t="str">
        <f>VLOOKUP("1유형_v2"&amp;"_"&amp;G29,'GPT결과_1'!$A:$E,4,FALSE)</f>
        <v>아파트형공장 콘셉트의 지식산업센터 그림</v>
      </c>
      <c r="AF29" s="146">
        <f t="shared" si="23"/>
        <v>21</v>
      </c>
      <c r="AG29" s="249" t="s">
        <v>67</v>
      </c>
      <c r="AH29" s="249" t="s">
        <v>67</v>
      </c>
      <c r="AI29" s="316" t="b">
        <f t="shared" si="24"/>
        <v>1</v>
      </c>
      <c r="AJ29" s="255" t="s">
        <v>1776</v>
      </c>
      <c r="AK29" s="255"/>
      <c r="AL29" s="257" t="str">
        <f>VLOOKUP("1유형_v2"&amp;"_"&amp;G29,'GPT결과_1'!$A:$E,5,FALSE)</f>
        <v>이 이미지는 아파트 형태의 공장인 지식산업센터를 표현한 그림입니다. 여러 기업들이 집합 건물에 입주할 수 있도록 허가가 내려진 이 구조물의 최초 예는 1989년에 건설된 '인천주안공장'입니다. 이러한 접근법은 토지가 한정된 국가에서 토지를 효율적으로 사용하기 위한 방법입니다.</v>
      </c>
      <c r="AM29" s="249" t="s">
        <v>67</v>
      </c>
      <c r="AN29" s="249" t="s">
        <v>67</v>
      </c>
      <c r="AO29" s="260"/>
      <c r="AP29" s="260" t="s">
        <v>1777</v>
      </c>
      <c r="AQ29" s="318"/>
      <c r="AR29" s="315"/>
      <c r="AS29" s="249"/>
      <c r="AT29" s="249"/>
      <c r="AU29" s="249"/>
      <c r="AV29" s="316"/>
      <c r="AW29" s="255"/>
      <c r="AX29" s="255"/>
      <c r="AY29" s="257"/>
      <c r="AZ29" s="249"/>
      <c r="BA29" s="249"/>
      <c r="BB29" s="260"/>
      <c r="BC29" s="260"/>
      <c r="BD29" s="318"/>
    </row>
    <row r="30" ht="99.75" customHeight="1">
      <c r="A30" s="172">
        <f t="shared" si="18"/>
        <v>23</v>
      </c>
      <c r="B30" s="172" t="s">
        <v>14</v>
      </c>
      <c r="C30" s="249" t="s">
        <v>11</v>
      </c>
      <c r="D30" s="250" t="s">
        <v>297</v>
      </c>
      <c r="E30" s="255"/>
      <c r="F30" s="251" t="s">
        <v>298</v>
      </c>
      <c r="G30" s="252" t="s">
        <v>525</v>
      </c>
      <c r="H30" s="253" t="s">
        <v>526</v>
      </c>
      <c r="I30" s="254" t="s">
        <v>527</v>
      </c>
      <c r="J30" s="266" t="s">
        <v>162</v>
      </c>
      <c r="K30" s="255" t="s">
        <v>528</v>
      </c>
      <c r="L30" s="255" t="s">
        <v>1757</v>
      </c>
      <c r="M30" s="255" t="s">
        <v>529</v>
      </c>
      <c r="N30" s="256">
        <f t="shared" si="19"/>
        <v>279</v>
      </c>
      <c r="O30" s="265" t="s">
        <v>530</v>
      </c>
      <c r="P30" s="172">
        <f t="shared" si="20"/>
        <v>24</v>
      </c>
      <c r="Q30" s="252"/>
      <c r="R30" s="314" t="s">
        <v>1778</v>
      </c>
      <c r="S30" s="249">
        <f t="shared" si="21"/>
        <v>23</v>
      </c>
      <c r="T30" s="249" t="s">
        <v>68</v>
      </c>
      <c r="U30" s="255"/>
      <c r="V30" s="255" t="s">
        <v>532</v>
      </c>
      <c r="W30" s="257" t="str">
        <f>VLOOKUP("1유형_v2"&amp;"_"&amp;G30,'GPT결과_1'!$A:$E,5,FALSE)</f>
        <v>문구는 초등학교 1학년이 처음으로 공식적인 교과서를 읽어 나가는 과정을 설명하고 있다. 글은 아이들이 교과서의 내용이 어렵지 않고 읽고 쓰는 것에 익숙해지기 시작하는 상황을 보여주고 있다. 또한, 그림과 함께 제공되는 1학년 2학기 국어 교과서 '사자의 지혜'를 예시로 들어, 교과서가 아이들에게 그림책처럼 접근할 수 있음을 보여준다.</v>
      </c>
      <c r="X30" s="257"/>
      <c r="Y30" s="257"/>
      <c r="Z30" s="315" t="s">
        <v>533</v>
      </c>
      <c r="AA30" s="249" t="s">
        <v>68</v>
      </c>
      <c r="AB30" s="249" t="s">
        <v>67</v>
      </c>
      <c r="AC30" s="316" t="b">
        <f t="shared" si="22"/>
        <v>0</v>
      </c>
      <c r="AD30" s="255"/>
      <c r="AE30" s="315" t="str">
        <f>VLOOKUP("1유형_v2"&amp;"_"&amp;G30,'GPT결과_1'!$A:$E,4,FALSE)</f>
        <v>교과서 읽기 과정</v>
      </c>
      <c r="AF30" s="146">
        <f t="shared" si="23"/>
        <v>9</v>
      </c>
      <c r="AG30" s="249" t="s">
        <v>69</v>
      </c>
      <c r="AH30" s="249" t="s">
        <v>69</v>
      </c>
      <c r="AI30" s="316" t="b">
        <f t="shared" si="24"/>
        <v>1</v>
      </c>
      <c r="AJ30" s="323" t="s">
        <v>1755</v>
      </c>
      <c r="AK30" s="323" t="s">
        <v>1767</v>
      </c>
      <c r="AL30" s="257" t="str">
        <f>VLOOKUP("1유형_v2"&amp;"_"&amp;G30,'GPT결과_1'!$A:$E,5,FALSE)</f>
        <v>문구는 초등학교 1학년이 처음으로 공식적인 교과서를 읽어 나가는 과정을 설명하고 있다. 글은 아이들이 교과서의 내용이 어렵지 않고 읽고 쓰는 것에 익숙해지기 시작하는 상황을 보여주고 있다. 또한, 그림과 함께 제공되는 1학년 2학기 국어 교과서 '사자의 지혜'를 예시로 들어, 교과서가 아이들에게 그림책처럼 접근할 수 있음을 보여준다.</v>
      </c>
      <c r="AM30" s="249" t="s">
        <v>67</v>
      </c>
      <c r="AN30" s="249" t="s">
        <v>67</v>
      </c>
      <c r="AO30" s="260"/>
      <c r="AP30" s="163"/>
      <c r="AQ30" s="317" t="s">
        <v>1745</v>
      </c>
      <c r="AR30" s="315"/>
      <c r="AS30" s="249"/>
      <c r="AT30" s="249"/>
      <c r="AU30" s="249"/>
      <c r="AV30" s="316"/>
      <c r="AW30" s="323"/>
      <c r="AX30" s="323"/>
      <c r="AY30" s="257"/>
      <c r="AZ30" s="249"/>
      <c r="BA30" s="249"/>
      <c r="BB30" s="260"/>
      <c r="BC30" s="163"/>
      <c r="BD30" s="317"/>
    </row>
    <row r="31" ht="41.25" customHeight="1">
      <c r="A31" s="172">
        <f t="shared" si="18"/>
        <v>24</v>
      </c>
      <c r="B31" s="172" t="s">
        <v>14</v>
      </c>
      <c r="C31" s="249" t="s">
        <v>11</v>
      </c>
      <c r="D31" s="250" t="s">
        <v>297</v>
      </c>
      <c r="E31" s="255"/>
      <c r="F31" s="251" t="s">
        <v>158</v>
      </c>
      <c r="G31" s="252" t="s">
        <v>537</v>
      </c>
      <c r="H31" s="253" t="s">
        <v>538</v>
      </c>
      <c r="I31" s="254" t="s">
        <v>539</v>
      </c>
      <c r="J31" s="266" t="s">
        <v>162</v>
      </c>
      <c r="K31" s="255" t="s">
        <v>540</v>
      </c>
      <c r="L31" s="255" t="s">
        <v>1746</v>
      </c>
      <c r="M31" s="255" t="s">
        <v>1779</v>
      </c>
      <c r="N31" s="256">
        <f t="shared" si="19"/>
        <v>437</v>
      </c>
      <c r="O31" s="252" t="s">
        <v>542</v>
      </c>
      <c r="P31" s="172">
        <f t="shared" si="20"/>
        <v>22</v>
      </c>
      <c r="Q31" s="252" t="s">
        <v>543</v>
      </c>
      <c r="R31" s="314" t="s">
        <v>1780</v>
      </c>
      <c r="S31" s="249">
        <f t="shared" si="21"/>
        <v>28</v>
      </c>
      <c r="T31" s="249" t="s">
        <v>67</v>
      </c>
      <c r="U31" s="255"/>
      <c r="V31" s="255"/>
      <c r="W31" s="257" t="str">
        <f>VLOOKUP("1유형_v2"&amp;"_"&amp;G31,'GPT결과_1'!$A:$E,5,FALSE)</f>
        <v>이 그림은 대 루카스 크라나흐의 '성 안나와 성 모자'라는 작품입니다. 할머니가 아기를 안고 있고, 엄마가 옆에 서 있습니다. 배경은 전형적인 시골과 교회의 모습이 보입니다.</v>
      </c>
      <c r="X31" s="257"/>
      <c r="Y31" s="257"/>
      <c r="Z31" s="315" t="s">
        <v>545</v>
      </c>
      <c r="AA31" s="249" t="s">
        <v>68</v>
      </c>
      <c r="AB31" s="249" t="s">
        <v>67</v>
      </c>
      <c r="AC31" s="316" t="b">
        <f t="shared" si="22"/>
        <v>0</v>
      </c>
      <c r="AD31" s="255"/>
      <c r="AE31" s="315" t="str">
        <f>VLOOKUP("1유형_v2"&amp;"_"&amp;G31,'GPT결과_1'!$A:$E,4,FALSE)</f>
        <v>크라나흐의 '성 안나와 성 모자' 그림</v>
      </c>
      <c r="AF31" s="146">
        <f t="shared" si="23"/>
        <v>21</v>
      </c>
      <c r="AG31" s="249" t="s">
        <v>67</v>
      </c>
      <c r="AH31" s="249" t="s">
        <v>67</v>
      </c>
      <c r="AI31" s="316" t="b">
        <f t="shared" si="24"/>
        <v>1</v>
      </c>
      <c r="AJ31" s="255"/>
      <c r="AK31" s="255"/>
      <c r="AL31" s="257" t="str">
        <f>VLOOKUP("1유형_v2"&amp;"_"&amp;G31,'GPT결과_1'!$A:$E,5,FALSE)</f>
        <v>이 그림은 대 루카스 크라나흐의 '성 안나와 성 모자'라는 작품입니다. 할머니가 아기를 안고 있고, 엄마가 옆에 서 있습니다. 배경은 전형적인 시골과 교회의 모습이 보입니다.</v>
      </c>
      <c r="AM31" s="249" t="s">
        <v>67</v>
      </c>
      <c r="AN31" s="249" t="s">
        <v>67</v>
      </c>
      <c r="AO31" s="260"/>
      <c r="AP31" s="163"/>
      <c r="AQ31" s="318"/>
      <c r="AR31" s="315"/>
      <c r="AS31" s="249"/>
      <c r="AT31" s="249"/>
      <c r="AU31" s="249"/>
      <c r="AV31" s="316"/>
      <c r="AW31" s="255"/>
      <c r="AX31" s="255"/>
      <c r="AY31" s="257"/>
      <c r="AZ31" s="249"/>
      <c r="BA31" s="249"/>
      <c r="BB31" s="260"/>
      <c r="BC31" s="163"/>
      <c r="BD31" s="318"/>
    </row>
    <row r="32" ht="78.0" customHeight="1">
      <c r="A32" s="172">
        <f t="shared" si="18"/>
        <v>25</v>
      </c>
      <c r="B32" s="172" t="s">
        <v>14</v>
      </c>
      <c r="C32" s="249" t="s">
        <v>11</v>
      </c>
      <c r="D32" s="250" t="s">
        <v>297</v>
      </c>
      <c r="E32" s="255"/>
      <c r="F32" s="251" t="s">
        <v>298</v>
      </c>
      <c r="G32" s="252" t="s">
        <v>551</v>
      </c>
      <c r="H32" s="253" t="s">
        <v>552</v>
      </c>
      <c r="I32" s="254" t="s">
        <v>553</v>
      </c>
      <c r="J32" s="266" t="s">
        <v>162</v>
      </c>
      <c r="K32" s="255" t="s">
        <v>554</v>
      </c>
      <c r="L32" s="255" t="s">
        <v>1753</v>
      </c>
      <c r="M32" s="255" t="s">
        <v>555</v>
      </c>
      <c r="N32" s="256">
        <f t="shared" si="19"/>
        <v>598</v>
      </c>
      <c r="O32" s="256" t="s">
        <v>556</v>
      </c>
      <c r="P32" s="172">
        <f t="shared" si="20"/>
        <v>35</v>
      </c>
      <c r="Q32" s="252"/>
      <c r="R32" s="314" t="s">
        <v>557</v>
      </c>
      <c r="S32" s="249">
        <f t="shared" si="21"/>
        <v>48</v>
      </c>
      <c r="T32" s="249" t="s">
        <v>69</v>
      </c>
      <c r="U32" s="255"/>
      <c r="V32" s="255"/>
      <c r="W32" s="257" t="str">
        <f>VLOOKUP("1유형_v2"&amp;"_"&amp;G32,'GPT결과_1'!$A:$E,5,FALSE)</f>
        <v>2021년에 영국 빅토리아 앤 앨버트 뮤지엄에서 열린 '기기묘묘한 앨리스' 전시회의 모습을 담은 사진입니다. 이 전시회는 앨리스를 주제로 하였으며, 표가 매진될 정도로 큰 인기를 끌었습니다. 사진은 이 서 성공적으로 진행된 전시회의 모습을 보여줍니다.</v>
      </c>
      <c r="X32" s="257"/>
      <c r="Y32" s="257"/>
      <c r="Z32" s="315" t="s">
        <v>558</v>
      </c>
      <c r="AA32" s="249" t="s">
        <v>68</v>
      </c>
      <c r="AB32" s="249" t="s">
        <v>69</v>
      </c>
      <c r="AC32" s="316" t="b">
        <f t="shared" si="22"/>
        <v>0</v>
      </c>
      <c r="AD32" s="255"/>
      <c r="AE32" s="315" t="str">
        <f>VLOOKUP("1유형_v2"&amp;"_"&amp;G32,'GPT결과_1'!$A:$E,4,FALSE)</f>
        <v>2021년 앨리스 전시회 사진</v>
      </c>
      <c r="AF32" s="146">
        <f t="shared" si="23"/>
        <v>16</v>
      </c>
      <c r="AG32" s="249" t="s">
        <v>67</v>
      </c>
      <c r="AH32" s="249" t="s">
        <v>67</v>
      </c>
      <c r="AI32" s="316" t="b">
        <f t="shared" si="24"/>
        <v>1</v>
      </c>
      <c r="AJ32" s="255"/>
      <c r="AK32" s="255"/>
      <c r="AL32" s="257" t="str">
        <f>VLOOKUP("1유형_v2"&amp;"_"&amp;G32,'GPT결과_1'!$A:$E,5,FALSE)</f>
        <v>2021년에 영국 빅토리아 앤 앨버트 뮤지엄에서 열린 '기기묘묘한 앨리스' 전시회의 모습을 담은 사진입니다. 이 전시회는 앨리스를 주제로 하였으며, 표가 매진될 정도로 큰 인기를 끌었습니다. 사진은 이 서 성공적으로 진행된 전시회의 모습을 보여줍니다.</v>
      </c>
      <c r="AM32" s="249" t="s">
        <v>67</v>
      </c>
      <c r="AN32" s="249" t="s">
        <v>67</v>
      </c>
      <c r="AO32" s="260"/>
      <c r="AP32" s="260" t="s">
        <v>1781</v>
      </c>
      <c r="AQ32" s="318"/>
      <c r="AR32" s="315"/>
      <c r="AS32" s="249"/>
      <c r="AT32" s="249"/>
      <c r="AU32" s="249"/>
      <c r="AV32" s="316"/>
      <c r="AW32" s="255"/>
      <c r="AX32" s="255"/>
      <c r="AY32" s="257"/>
      <c r="AZ32" s="249"/>
      <c r="BA32" s="249"/>
      <c r="BB32" s="260"/>
      <c r="BC32" s="260"/>
      <c r="BD32" s="318"/>
    </row>
    <row r="33" ht="41.25" customHeight="1">
      <c r="A33" s="324">
        <f t="shared" si="18"/>
        <v>26</v>
      </c>
      <c r="B33" s="324" t="s">
        <v>14</v>
      </c>
      <c r="C33" s="325" t="s">
        <v>11</v>
      </c>
      <c r="D33" s="326" t="s">
        <v>297</v>
      </c>
      <c r="E33" s="327"/>
      <c r="F33" s="328" t="s">
        <v>298</v>
      </c>
      <c r="G33" s="329" t="s">
        <v>561</v>
      </c>
      <c r="H33" s="330" t="s">
        <v>562</v>
      </c>
      <c r="I33" s="331" t="s">
        <v>563</v>
      </c>
      <c r="J33" s="328" t="s">
        <v>162</v>
      </c>
      <c r="K33" s="327" t="s">
        <v>302</v>
      </c>
      <c r="L33" s="327" t="s">
        <v>1759</v>
      </c>
      <c r="M33" s="327" t="s">
        <v>564</v>
      </c>
      <c r="N33" s="256">
        <f t="shared" si="19"/>
        <v>284</v>
      </c>
      <c r="O33" s="329" t="s">
        <v>565</v>
      </c>
      <c r="P33" s="324">
        <f t="shared" si="20"/>
        <v>15</v>
      </c>
      <c r="Q33" s="329" t="s">
        <v>566</v>
      </c>
      <c r="R33" s="332" t="s">
        <v>567</v>
      </c>
      <c r="S33" s="325">
        <f t="shared" si="21"/>
        <v>16</v>
      </c>
      <c r="T33" s="325" t="s">
        <v>69</v>
      </c>
      <c r="U33" s="327"/>
      <c r="V33" s="327"/>
      <c r="W33" s="333" t="str">
        <f>VLOOKUP("1유형_v2"&amp;"_"&amp;G33,'GPT결과_1'!$A:$E,5,FALSE)</f>
        <v>이 이미지는 동이의 의미를 설명하고, 대와 궁을 통해 정의된 그들의 풍속과 사회 구조를 살펴보는 내용입니다. 또한, 크기 개념에 대한 철학적 관찰을 포함하고 있습니다.</v>
      </c>
      <c r="X33" s="333"/>
      <c r="Y33" s="333"/>
      <c r="Z33" s="334" t="s">
        <v>568</v>
      </c>
      <c r="AA33" s="325" t="s">
        <v>69</v>
      </c>
      <c r="AB33" s="325" t="s">
        <v>69</v>
      </c>
      <c r="AC33" s="335" t="b">
        <f t="shared" si="22"/>
        <v>1</v>
      </c>
      <c r="AD33" s="327"/>
      <c r="AE33" s="334" t="str">
        <f>VLOOKUP("1유형_v2"&amp;"_"&amp;G33,'GPT결과_1'!$A:$E,4,FALSE)</f>
        <v>동양 글자해석과 풍속 설명</v>
      </c>
      <c r="AF33" s="146">
        <f t="shared" si="23"/>
        <v>14</v>
      </c>
      <c r="AG33" s="325"/>
      <c r="AH33" s="325" t="s">
        <v>70</v>
      </c>
      <c r="AI33" s="335" t="b">
        <f t="shared" si="24"/>
        <v>0</v>
      </c>
      <c r="AJ33" s="327" t="s">
        <v>1770</v>
      </c>
      <c r="AK33" s="327"/>
      <c r="AL33" s="333" t="str">
        <f>VLOOKUP("1유형_v2"&amp;"_"&amp;G33,'GPT결과_1'!$A:$E,5,FALSE)</f>
        <v>이 이미지는 동이의 의미를 설명하고, 대와 궁을 통해 정의된 그들의 풍속과 사회 구조를 살펴보는 내용입니다. 또한, 크기 개념에 대한 철학적 관찰을 포함하고 있습니다.</v>
      </c>
      <c r="AM33" s="325"/>
      <c r="AN33" s="325"/>
      <c r="AO33" s="336"/>
      <c r="AP33" s="337"/>
      <c r="AQ33" s="338"/>
      <c r="AR33" s="334"/>
      <c r="AS33" s="249"/>
      <c r="AT33" s="325"/>
      <c r="AU33" s="325"/>
      <c r="AV33" s="335"/>
      <c r="AW33" s="327"/>
      <c r="AX33" s="327"/>
      <c r="AY33" s="333"/>
      <c r="AZ33" s="325"/>
      <c r="BA33" s="325"/>
      <c r="BB33" s="336"/>
      <c r="BC33" s="337"/>
      <c r="BD33" s="338"/>
    </row>
    <row r="34" ht="56.25" customHeight="1">
      <c r="A34" s="172">
        <f t="shared" si="18"/>
        <v>27</v>
      </c>
      <c r="B34" s="172" t="s">
        <v>14</v>
      </c>
      <c r="C34" s="249" t="s">
        <v>11</v>
      </c>
      <c r="D34" s="250" t="s">
        <v>297</v>
      </c>
      <c r="E34" s="255"/>
      <c r="F34" s="251" t="s">
        <v>298</v>
      </c>
      <c r="G34" s="252" t="s">
        <v>571</v>
      </c>
      <c r="H34" s="253" t="s">
        <v>572</v>
      </c>
      <c r="I34" s="254" t="s">
        <v>573</v>
      </c>
      <c r="J34" s="266" t="s">
        <v>162</v>
      </c>
      <c r="K34" s="255" t="s">
        <v>574</v>
      </c>
      <c r="L34" s="255" t="s">
        <v>1759</v>
      </c>
      <c r="M34" s="255" t="s">
        <v>575</v>
      </c>
      <c r="N34" s="256">
        <f t="shared" si="19"/>
        <v>341</v>
      </c>
      <c r="O34" s="252" t="s">
        <v>576</v>
      </c>
      <c r="P34" s="172">
        <f t="shared" si="20"/>
        <v>21</v>
      </c>
      <c r="Q34" s="252"/>
      <c r="R34" s="314" t="s">
        <v>1782</v>
      </c>
      <c r="S34" s="249">
        <f t="shared" si="21"/>
        <v>21</v>
      </c>
      <c r="T34" s="249" t="s">
        <v>68</v>
      </c>
      <c r="U34" s="255"/>
      <c r="V34" s="255"/>
      <c r="W34" s="257" t="str">
        <f>VLOOKUP("1유형_v2"&amp;"_"&amp;G34,'GPT결과_1'!$A:$E,5,FALSE)</f>
        <v>이 img는 가파른 안데스 산맥의 '죽음의 도로'를 나타냅니다. 자동차 사고로 사망한 사람들을 기리기 위한 십자가 추모시설이 보입니다. 이러한 십자가들이 빼곡하게 들어선 장면이 표현되어 있습니다.</v>
      </c>
      <c r="X34" s="257"/>
      <c r="Y34" s="257"/>
      <c r="Z34" s="315" t="s">
        <v>578</v>
      </c>
      <c r="AA34" s="249" t="s">
        <v>67</v>
      </c>
      <c r="AB34" s="249" t="s">
        <v>67</v>
      </c>
      <c r="AC34" s="316" t="b">
        <f t="shared" si="22"/>
        <v>1</v>
      </c>
      <c r="AD34" s="255"/>
      <c r="AE34" s="315" t="str">
        <f>VLOOKUP("1유형_v2"&amp;"_"&amp;G34,'GPT결과_1'!$A:$E,4,FALSE)</f>
        <v>안데스 산맥 십자가 추모시설</v>
      </c>
      <c r="AF34" s="146">
        <f t="shared" si="23"/>
        <v>15</v>
      </c>
      <c r="AG34" s="249" t="s">
        <v>67</v>
      </c>
      <c r="AH34" s="249" t="s">
        <v>67</v>
      </c>
      <c r="AI34" s="316" t="b">
        <f t="shared" si="24"/>
        <v>1</v>
      </c>
      <c r="AJ34" s="255"/>
      <c r="AK34" s="255"/>
      <c r="AL34" s="257" t="str">
        <f>VLOOKUP("1유형_v2"&amp;"_"&amp;G34,'GPT결과_1'!$A:$E,5,FALSE)</f>
        <v>이 img는 가파른 안데스 산맥의 '죽음의 도로'를 나타냅니다. 자동차 사고로 사망한 사람들을 기리기 위한 십자가 추모시설이 보입니다. 이러한 십자가들이 빼곡하게 들어선 장면이 표현되어 있습니다.</v>
      </c>
      <c r="AM34" s="249" t="s">
        <v>67</v>
      </c>
      <c r="AN34" s="249" t="s">
        <v>68</v>
      </c>
      <c r="AO34" s="260"/>
      <c r="AP34" s="260" t="s">
        <v>1783</v>
      </c>
      <c r="AQ34" s="317"/>
      <c r="AR34" s="315"/>
      <c r="AS34" s="249"/>
      <c r="AT34" s="249"/>
      <c r="AU34" s="249"/>
      <c r="AV34" s="316"/>
      <c r="AW34" s="255"/>
      <c r="AX34" s="255"/>
      <c r="AY34" s="257"/>
      <c r="AZ34" s="249"/>
      <c r="BA34" s="249"/>
      <c r="BB34" s="260"/>
      <c r="BC34" s="260"/>
      <c r="BD34" s="317"/>
    </row>
    <row r="35" ht="48.0" customHeight="1">
      <c r="A35" s="172">
        <f t="shared" si="18"/>
        <v>28</v>
      </c>
      <c r="B35" s="172" t="s">
        <v>14</v>
      </c>
      <c r="C35" s="249" t="s">
        <v>11</v>
      </c>
      <c r="D35" s="250" t="s">
        <v>297</v>
      </c>
      <c r="E35" s="255"/>
      <c r="F35" s="251" t="s">
        <v>298</v>
      </c>
      <c r="G35" s="252" t="s">
        <v>582</v>
      </c>
      <c r="H35" s="253" t="s">
        <v>583</v>
      </c>
      <c r="I35" s="254" t="s">
        <v>584</v>
      </c>
      <c r="J35" s="266" t="s">
        <v>162</v>
      </c>
      <c r="K35" s="255" t="s">
        <v>585</v>
      </c>
      <c r="L35" s="255" t="s">
        <v>1753</v>
      </c>
      <c r="M35" s="255" t="s">
        <v>586</v>
      </c>
      <c r="N35" s="256">
        <f t="shared" si="19"/>
        <v>1070</v>
      </c>
      <c r="O35" s="252" t="s">
        <v>587</v>
      </c>
      <c r="P35" s="172">
        <f t="shared" si="20"/>
        <v>34</v>
      </c>
      <c r="Q35" s="252"/>
      <c r="R35" s="314" t="s">
        <v>1784</v>
      </c>
      <c r="S35" s="249">
        <f t="shared" si="21"/>
        <v>31</v>
      </c>
      <c r="T35" s="249" t="s">
        <v>68</v>
      </c>
      <c r="U35" s="255"/>
      <c r="V35" s="255"/>
      <c r="W35" s="257" t="str">
        <f>VLOOKUP("1유형_v2"&amp;"_"&amp;G35,'GPT결과_1'!$A:$E,5,FALSE)</f>
        <v>이 사진은 가우디의 자연과 건축을 합한 설계 아이디어를 잘 보여주는 구엘 공원의 모습을 담고 있습니다. 그의 독특한 설계 철학이 산책로의 모든 면에 반영되어 있습니다. 이는 가우디가 자연을 바탕으로 한 아름다운 건축을 구상한 결과입니다.</v>
      </c>
      <c r="X35" s="257"/>
      <c r="Y35" s="257"/>
      <c r="Z35" s="315" t="s">
        <v>589</v>
      </c>
      <c r="AA35" s="249" t="s">
        <v>68</v>
      </c>
      <c r="AB35" s="249" t="s">
        <v>67</v>
      </c>
      <c r="AC35" s="316" t="b">
        <f t="shared" si="22"/>
        <v>0</v>
      </c>
      <c r="AD35" s="255"/>
      <c r="AE35" s="315" t="str">
        <f>VLOOKUP("1유형_v2"&amp;"_"&amp;G35,'GPT결과_1'!$A:$E,4,FALSE)</f>
        <v>가우디의 설계 아래 구엘 공원 사진</v>
      </c>
      <c r="AF35" s="146">
        <f t="shared" si="23"/>
        <v>19</v>
      </c>
      <c r="AG35" s="249" t="s">
        <v>67</v>
      </c>
      <c r="AH35" s="249" t="s">
        <v>67</v>
      </c>
      <c r="AI35" s="316" t="b">
        <f t="shared" si="24"/>
        <v>1</v>
      </c>
      <c r="AJ35" s="255" t="s">
        <v>1755</v>
      </c>
      <c r="AK35" s="255"/>
      <c r="AL35" s="257" t="str">
        <f>VLOOKUP("1유형_v2"&amp;"_"&amp;G35,'GPT결과_1'!$A:$E,5,FALSE)</f>
        <v>이 사진은 가우디의 자연과 건축을 합한 설계 아이디어를 잘 보여주는 구엘 공원의 모습을 담고 있습니다. 그의 독특한 설계 철학이 산책로의 모든 면에 반영되어 있습니다. 이는 가우디가 자연을 바탕으로 한 아름다운 건축을 구상한 결과입니다.</v>
      </c>
      <c r="AM35" s="249" t="s">
        <v>67</v>
      </c>
      <c r="AN35" s="249" t="s">
        <v>67</v>
      </c>
      <c r="AO35" s="260"/>
      <c r="AP35" s="163"/>
      <c r="AQ35" s="318"/>
      <c r="AR35" s="315"/>
      <c r="AS35" s="249"/>
      <c r="AT35" s="249"/>
      <c r="AU35" s="249"/>
      <c r="AV35" s="316"/>
      <c r="AW35" s="255"/>
      <c r="AX35" s="255"/>
      <c r="AY35" s="257"/>
      <c r="AZ35" s="249"/>
      <c r="BA35" s="249"/>
      <c r="BB35" s="260"/>
      <c r="BC35" s="163"/>
      <c r="BD35" s="318"/>
    </row>
    <row r="36" ht="65.25" customHeight="1">
      <c r="A36" s="172">
        <f t="shared" si="18"/>
        <v>29</v>
      </c>
      <c r="B36" s="172" t="s">
        <v>14</v>
      </c>
      <c r="C36" s="249" t="s">
        <v>11</v>
      </c>
      <c r="D36" s="250" t="s">
        <v>297</v>
      </c>
      <c r="E36" s="255"/>
      <c r="F36" s="251" t="s">
        <v>298</v>
      </c>
      <c r="G36" s="252" t="s">
        <v>593</v>
      </c>
      <c r="H36" s="253" t="s">
        <v>594</v>
      </c>
      <c r="I36" s="254" t="s">
        <v>595</v>
      </c>
      <c r="J36" s="266" t="s">
        <v>162</v>
      </c>
      <c r="K36" s="255" t="s">
        <v>596</v>
      </c>
      <c r="L36" s="255" t="s">
        <v>1743</v>
      </c>
      <c r="M36" s="255" t="s">
        <v>597</v>
      </c>
      <c r="N36" s="256">
        <f t="shared" si="19"/>
        <v>452</v>
      </c>
      <c r="O36" s="252" t="s">
        <v>598</v>
      </c>
      <c r="P36" s="172">
        <f t="shared" si="20"/>
        <v>20</v>
      </c>
      <c r="Q36" s="252" t="s">
        <v>599</v>
      </c>
      <c r="R36" s="314" t="s">
        <v>600</v>
      </c>
      <c r="S36" s="249">
        <f t="shared" si="21"/>
        <v>50</v>
      </c>
      <c r="T36" s="249" t="s">
        <v>69</v>
      </c>
      <c r="U36" s="255"/>
      <c r="V36" s="255"/>
      <c r="W36" s="257" t="str">
        <f>VLOOKUP("1유형_v2"&amp;"_"&amp;G36,'GPT결과_1'!$A:$E,5,FALSE)</f>
        <v>주어진 문장은 마인크래프트라는 샌드박스 게임을 설명하는 내용입니다. 따라서 적절한 이미지는 마인크래프트 게임의 시작 화면이 될 것입니다. 이 게임은 매우 인기있는 블록 기반의 모험 게임이며, 수많은 사용자를 보유하고 있습니다.</v>
      </c>
      <c r="X36" s="257"/>
      <c r="Y36" s="257"/>
      <c r="Z36" s="315" t="s">
        <v>601</v>
      </c>
      <c r="AA36" s="249" t="s">
        <v>68</v>
      </c>
      <c r="AB36" s="249" t="s">
        <v>68</v>
      </c>
      <c r="AC36" s="316" t="b">
        <f t="shared" si="22"/>
        <v>1</v>
      </c>
      <c r="AD36" s="255"/>
      <c r="AE36" s="315" t="str">
        <f>VLOOKUP("1유형_v2"&amp;"_"&amp;G36,'GPT결과_1'!$A:$E,4,FALSE)</f>
        <v>마인크래프트 게임 시작 화면</v>
      </c>
      <c r="AF36" s="146">
        <f t="shared" si="23"/>
        <v>15</v>
      </c>
      <c r="AG36" s="249" t="s">
        <v>67</v>
      </c>
      <c r="AH36" s="249" t="s">
        <v>68</v>
      </c>
      <c r="AI36" s="316" t="b">
        <f t="shared" si="24"/>
        <v>0</v>
      </c>
      <c r="AJ36" s="255" t="s">
        <v>1785</v>
      </c>
      <c r="AK36" s="255"/>
      <c r="AL36" s="257" t="str">
        <f>VLOOKUP("1유형_v2"&amp;"_"&amp;G36,'GPT결과_1'!$A:$E,5,FALSE)</f>
        <v>주어진 문장은 마인크래프트라는 샌드박스 게임을 설명하는 내용입니다. 따라서 적절한 이미지는 마인크래프트 게임의 시작 화면이 될 것입니다. 이 게임은 매우 인기있는 블록 기반의 모험 게임이며, 수많은 사용자를 보유하고 있습니다.</v>
      </c>
      <c r="AM36" s="249" t="s">
        <v>67</v>
      </c>
      <c r="AN36" s="249" t="s">
        <v>67</v>
      </c>
      <c r="AO36" s="260"/>
      <c r="AP36" s="163"/>
      <c r="AQ36" s="318"/>
      <c r="AR36" s="315"/>
      <c r="AS36" s="249"/>
      <c r="AT36" s="249"/>
      <c r="AU36" s="249"/>
      <c r="AV36" s="316"/>
      <c r="AW36" s="255"/>
      <c r="AX36" s="255"/>
      <c r="AY36" s="257"/>
      <c r="AZ36" s="249"/>
      <c r="BA36" s="249"/>
      <c r="BB36" s="260"/>
      <c r="BC36" s="163"/>
      <c r="BD36" s="318"/>
    </row>
    <row r="37" ht="41.25" customHeight="1">
      <c r="A37" s="172">
        <f t="shared" si="18"/>
        <v>30</v>
      </c>
      <c r="B37" s="172" t="s">
        <v>14</v>
      </c>
      <c r="C37" s="249" t="s">
        <v>11</v>
      </c>
      <c r="D37" s="250" t="s">
        <v>297</v>
      </c>
      <c r="E37" s="255"/>
      <c r="F37" s="251" t="s">
        <v>298</v>
      </c>
      <c r="G37" s="252" t="s">
        <v>604</v>
      </c>
      <c r="H37" s="313" t="s">
        <v>605</v>
      </c>
      <c r="I37" s="254" t="s">
        <v>606</v>
      </c>
      <c r="J37" s="266" t="s">
        <v>162</v>
      </c>
      <c r="K37" s="255" t="s">
        <v>607</v>
      </c>
      <c r="L37" s="255" t="s">
        <v>1757</v>
      </c>
      <c r="M37" s="255" t="s">
        <v>608</v>
      </c>
      <c r="N37" s="256">
        <f t="shared" si="19"/>
        <v>808</v>
      </c>
      <c r="O37" s="252" t="s">
        <v>609</v>
      </c>
      <c r="P37" s="172">
        <f t="shared" si="20"/>
        <v>23</v>
      </c>
      <c r="Q37" s="252" t="s">
        <v>610</v>
      </c>
      <c r="R37" s="314" t="s">
        <v>611</v>
      </c>
      <c r="S37" s="249">
        <f t="shared" si="21"/>
        <v>27</v>
      </c>
      <c r="T37" s="249" t="s">
        <v>69</v>
      </c>
      <c r="U37" s="255"/>
      <c r="V37" s="255"/>
      <c r="W37" s="257" t="str">
        <f>VLOOKUP("1유형_v2"&amp;"_"&amp;G37,'GPT결과_1'!$A:$E,5,FALSE)</f>
        <v>사진은 북극에서 잡힌 어린 북극고래와 이빨을 벌린 상태의 포획된 범고래를 나타낸 것입니다. 이빨과 수염판이 잘 확인될 수 있습니다.</v>
      </c>
      <c r="X37" s="257"/>
      <c r="Y37" s="257"/>
      <c r="Z37" s="315" t="s">
        <v>612</v>
      </c>
      <c r="AA37" s="249" t="s">
        <v>67</v>
      </c>
      <c r="AB37" s="249" t="s">
        <v>67</v>
      </c>
      <c r="AC37" s="316" t="b">
        <f t="shared" si="22"/>
        <v>1</v>
      </c>
      <c r="AD37" s="255"/>
      <c r="AE37" s="315" t="str">
        <f>VLOOKUP("1유형_v2"&amp;"_"&amp;G37,'GPT결과_1'!$A:$E,4,FALSE)</f>
        <v>북극고래 수염판과 범고래 이빨 사진</v>
      </c>
      <c r="AF37" s="146">
        <f t="shared" si="23"/>
        <v>19</v>
      </c>
      <c r="AG37" s="249" t="s">
        <v>67</v>
      </c>
      <c r="AH37" s="249" t="s">
        <v>67</v>
      </c>
      <c r="AI37" s="316" t="b">
        <f t="shared" si="24"/>
        <v>1</v>
      </c>
      <c r="AJ37" s="255"/>
      <c r="AK37" s="255"/>
      <c r="AL37" s="257" t="str">
        <f>VLOOKUP("1유형_v2"&amp;"_"&amp;G37,'GPT결과_1'!$A:$E,5,FALSE)</f>
        <v>사진은 북극에서 잡힌 어린 북극고래와 이빨을 벌린 상태의 포획된 범고래를 나타낸 것입니다. 이빨과 수염판이 잘 확인될 수 있습니다.</v>
      </c>
      <c r="AM37" s="249" t="s">
        <v>67</v>
      </c>
      <c r="AN37" s="249" t="s">
        <v>67</v>
      </c>
      <c r="AO37" s="260"/>
      <c r="AP37" s="163"/>
      <c r="AQ37" s="318"/>
      <c r="AR37" s="315"/>
      <c r="AS37" s="249"/>
      <c r="AT37" s="249"/>
      <c r="AU37" s="249"/>
      <c r="AV37" s="316"/>
      <c r="AW37" s="255"/>
      <c r="AX37" s="255"/>
      <c r="AY37" s="257"/>
      <c r="AZ37" s="249"/>
      <c r="BA37" s="249"/>
      <c r="BB37" s="260"/>
      <c r="BC37" s="163"/>
      <c r="BD37" s="318"/>
    </row>
    <row r="38" ht="59.25" customHeight="1">
      <c r="A38" s="172">
        <f t="shared" si="18"/>
        <v>31</v>
      </c>
      <c r="B38" s="172" t="s">
        <v>14</v>
      </c>
      <c r="C38" s="249" t="s">
        <v>11</v>
      </c>
      <c r="D38" s="250" t="s">
        <v>297</v>
      </c>
      <c r="E38" s="255"/>
      <c r="F38" s="251" t="s">
        <v>158</v>
      </c>
      <c r="G38" s="252" t="s">
        <v>615</v>
      </c>
      <c r="H38" s="253" t="s">
        <v>616</v>
      </c>
      <c r="I38" s="254" t="s">
        <v>617</v>
      </c>
      <c r="J38" s="266" t="s">
        <v>162</v>
      </c>
      <c r="K38" s="255" t="s">
        <v>618</v>
      </c>
      <c r="L38" s="255" t="s">
        <v>1757</v>
      </c>
      <c r="M38" s="255" t="s">
        <v>619</v>
      </c>
      <c r="N38" s="256">
        <f t="shared" si="19"/>
        <v>685</v>
      </c>
      <c r="O38" s="252" t="s">
        <v>620</v>
      </c>
      <c r="P38" s="172">
        <f t="shared" si="20"/>
        <v>35</v>
      </c>
      <c r="Q38" s="252"/>
      <c r="R38" s="314" t="s">
        <v>621</v>
      </c>
      <c r="S38" s="249">
        <f t="shared" si="21"/>
        <v>28</v>
      </c>
      <c r="T38" s="249" t="s">
        <v>69</v>
      </c>
      <c r="U38" s="255"/>
      <c r="V38" s="255"/>
      <c r="W38" s="257" t="str">
        <f>VLOOKUP("1유형_v2"&amp;"_"&amp;G38,'GPT결과_1'!$A:$E,5,FALSE)</f>
        <v>그림은 크라운 포인트의 풍경이라는 주제를 담고 있습니다. 그림을 그리는 작업을 통해 받은 예기치 못한 선물에 대한 이야기와 남자의 천천히 여행하며 스케치하는 경험을 함께 보여주고 있습니다. 이 그림은 천천히 여행하는 중 그린 스케치를 기반으로 완성된 작품입니다.</v>
      </c>
      <c r="X38" s="257"/>
      <c r="Y38" s="257"/>
      <c r="Z38" s="315" t="s">
        <v>622</v>
      </c>
      <c r="AA38" s="249" t="s">
        <v>69</v>
      </c>
      <c r="AB38" s="249" t="s">
        <v>69</v>
      </c>
      <c r="AC38" s="316" t="b">
        <f t="shared" si="22"/>
        <v>1</v>
      </c>
      <c r="AD38" s="255"/>
      <c r="AE38" s="315" t="str">
        <f>VLOOKUP("1유형_v2"&amp;"_"&amp;G38,'GPT결과_1'!$A:$E,4,FALSE)</f>
        <v>크라운 포인트 풍경 그림</v>
      </c>
      <c r="AF38" s="146">
        <f t="shared" si="23"/>
        <v>13</v>
      </c>
      <c r="AG38" s="249" t="s">
        <v>67</v>
      </c>
      <c r="AH38" s="249" t="s">
        <v>67</v>
      </c>
      <c r="AI38" s="316" t="b">
        <f t="shared" si="24"/>
        <v>1</v>
      </c>
      <c r="AJ38" s="255"/>
      <c r="AK38" s="255"/>
      <c r="AL38" s="257" t="str">
        <f>VLOOKUP("1유형_v2"&amp;"_"&amp;G38,'GPT결과_1'!$A:$E,5,FALSE)</f>
        <v>그림은 크라운 포인트의 풍경이라는 주제를 담고 있습니다. 그림을 그리는 작업을 통해 받은 예기치 못한 선물에 대한 이야기와 남자의 천천히 여행하며 스케치하는 경험을 함께 보여주고 있습니다. 이 그림은 천천히 여행하는 중 그린 스케치를 기반으로 완성된 작품입니다.</v>
      </c>
      <c r="AM38" s="249" t="s">
        <v>67</v>
      </c>
      <c r="AN38" s="249" t="s">
        <v>67</v>
      </c>
      <c r="AO38" s="260"/>
      <c r="AP38" s="163"/>
      <c r="AQ38" s="318"/>
      <c r="AR38" s="315"/>
      <c r="AS38" s="249"/>
      <c r="AT38" s="249"/>
      <c r="AU38" s="249"/>
      <c r="AV38" s="316"/>
      <c r="AW38" s="255"/>
      <c r="AX38" s="255"/>
      <c r="AY38" s="257"/>
      <c r="AZ38" s="249"/>
      <c r="BA38" s="249"/>
      <c r="BB38" s="260"/>
      <c r="BC38" s="163"/>
      <c r="BD38" s="318"/>
    </row>
    <row r="39" ht="45.75" customHeight="1">
      <c r="A39" s="172">
        <f t="shared" si="18"/>
        <v>32</v>
      </c>
      <c r="B39" s="172" t="s">
        <v>14</v>
      </c>
      <c r="C39" s="249" t="s">
        <v>11</v>
      </c>
      <c r="D39" s="250" t="s">
        <v>297</v>
      </c>
      <c r="E39" s="255"/>
      <c r="F39" s="251" t="s">
        <v>235</v>
      </c>
      <c r="G39" s="252" t="s">
        <v>625</v>
      </c>
      <c r="H39" s="253" t="s">
        <v>626</v>
      </c>
      <c r="I39" s="254" t="s">
        <v>627</v>
      </c>
      <c r="J39" s="266" t="s">
        <v>162</v>
      </c>
      <c r="K39" s="255" t="s">
        <v>628</v>
      </c>
      <c r="L39" s="255" t="s">
        <v>215</v>
      </c>
      <c r="M39" s="255" t="s">
        <v>629</v>
      </c>
      <c r="N39" s="256">
        <f t="shared" si="19"/>
        <v>587</v>
      </c>
      <c r="O39" s="256" t="s">
        <v>630</v>
      </c>
      <c r="P39" s="172">
        <f t="shared" si="20"/>
        <v>26</v>
      </c>
      <c r="Q39" s="252" t="s">
        <v>631</v>
      </c>
      <c r="R39" s="314" t="s">
        <v>632</v>
      </c>
      <c r="S39" s="249">
        <f t="shared" si="21"/>
        <v>26</v>
      </c>
      <c r="T39" s="249" t="s">
        <v>70</v>
      </c>
      <c r="U39" s="255"/>
      <c r="V39" s="255"/>
      <c r="W39" s="257" t="str">
        <f>VLOOKUP("1유형_v2"&amp;"_"&amp;G39,'GPT결과_1'!$A:$E,5,FALSE)</f>
        <v>이 그림은 신해혁명 직전의 중국에서 신군 부대가 어떻게 배치되어 있었는지 보여주는 위치도다. 각 부대의 정확한 위치와 배치를 묘사하고 있다. 이를 통해 당시의 군사 상황을 이해할 수 있다.</v>
      </c>
      <c r="X39" s="257"/>
      <c r="Y39" s="257"/>
      <c r="Z39" s="315" t="s">
        <v>633</v>
      </c>
      <c r="AA39" s="249" t="s">
        <v>67</v>
      </c>
      <c r="AB39" s="249" t="s">
        <v>67</v>
      </c>
      <c r="AC39" s="316" t="b">
        <f t="shared" si="22"/>
        <v>1</v>
      </c>
      <c r="AD39" s="255"/>
      <c r="AE39" s="315" t="str">
        <f>VLOOKUP("1유형_v2"&amp;"_"&amp;G39,'GPT결과_1'!$A:$E,4,FALSE)</f>
        <v>신해혁명 전 신군 부대 위치도</v>
      </c>
      <c r="AF39" s="146">
        <f t="shared" si="23"/>
        <v>16</v>
      </c>
      <c r="AG39" s="249" t="s">
        <v>67</v>
      </c>
      <c r="AH39" s="249" t="s">
        <v>67</v>
      </c>
      <c r="AI39" s="316" t="b">
        <f t="shared" si="24"/>
        <v>1</v>
      </c>
      <c r="AJ39" s="255"/>
      <c r="AK39" s="255"/>
      <c r="AL39" s="257" t="str">
        <f>VLOOKUP("1유형_v2"&amp;"_"&amp;G39,'GPT결과_1'!$A:$E,5,FALSE)</f>
        <v>이 그림은 신해혁명 직전의 중국에서 신군 부대가 어떻게 배치되어 있었는지 보여주는 위치도다. 각 부대의 정확한 위치와 배치를 묘사하고 있다. 이를 통해 당시의 군사 상황을 이해할 수 있다.</v>
      </c>
      <c r="AM39" s="249" t="s">
        <v>67</v>
      </c>
      <c r="AN39" s="249" t="s">
        <v>67</v>
      </c>
      <c r="AO39" s="260"/>
      <c r="AP39" s="163"/>
      <c r="AQ39" s="318"/>
      <c r="AR39" s="315"/>
      <c r="AS39" s="249"/>
      <c r="AT39" s="249"/>
      <c r="AU39" s="249"/>
      <c r="AV39" s="316"/>
      <c r="AW39" s="255"/>
      <c r="AX39" s="255"/>
      <c r="AY39" s="257"/>
      <c r="AZ39" s="249"/>
      <c r="BA39" s="249"/>
      <c r="BB39" s="260"/>
      <c r="BC39" s="163"/>
      <c r="BD39" s="318"/>
    </row>
    <row r="40" ht="56.25" customHeight="1">
      <c r="A40" s="172">
        <f t="shared" si="18"/>
        <v>33</v>
      </c>
      <c r="B40" s="172" t="s">
        <v>14</v>
      </c>
      <c r="C40" s="249" t="s">
        <v>11</v>
      </c>
      <c r="D40" s="250" t="s">
        <v>297</v>
      </c>
      <c r="E40" s="255"/>
      <c r="F40" s="251" t="s">
        <v>235</v>
      </c>
      <c r="G40" s="252" t="s">
        <v>636</v>
      </c>
      <c r="H40" s="253" t="s">
        <v>637</v>
      </c>
      <c r="I40" s="254" t="s">
        <v>638</v>
      </c>
      <c r="J40" s="266" t="s">
        <v>162</v>
      </c>
      <c r="K40" s="255" t="s">
        <v>639</v>
      </c>
      <c r="L40" s="255" t="s">
        <v>1746</v>
      </c>
      <c r="M40" s="255" t="s">
        <v>1786</v>
      </c>
      <c r="N40" s="256">
        <f t="shared" si="19"/>
        <v>993</v>
      </c>
      <c r="O40" s="252" t="s">
        <v>641</v>
      </c>
      <c r="P40" s="172">
        <f t="shared" si="20"/>
        <v>9</v>
      </c>
      <c r="Q40" s="252" t="s">
        <v>642</v>
      </c>
      <c r="R40" s="314" t="s">
        <v>643</v>
      </c>
      <c r="S40" s="249">
        <f t="shared" si="21"/>
        <v>27</v>
      </c>
      <c r="T40" s="249" t="s">
        <v>70</v>
      </c>
      <c r="U40" s="255"/>
      <c r="V40" s="255"/>
      <c r="W40" s="257" t="str">
        <f>VLOOKUP("1유형_v2"&amp;"_"&amp;G40,'GPT결과_1'!$A:$E,5,FALSE)</f>
        <v>이 이미지는 한나라의 최대 영토와 흉노의 분열이 표현된 지도입니다. 특히 한무제 시기의 한나라의 영토와, 북흉노와 남흉노로 분열된 흉노의 지역이 그려져 있을 것입니다.</v>
      </c>
      <c r="X40" s="257"/>
      <c r="Y40" s="257"/>
      <c r="Z40" s="315" t="s">
        <v>644</v>
      </c>
      <c r="AA40" s="249" t="s">
        <v>67</v>
      </c>
      <c r="AB40" s="249" t="s">
        <v>67</v>
      </c>
      <c r="AC40" s="316" t="b">
        <f t="shared" si="22"/>
        <v>1</v>
      </c>
      <c r="AD40" s="255"/>
      <c r="AE40" s="315" t="str">
        <f>VLOOKUP("1유형_v2"&amp;"_"&amp;G40,'GPT결과_1'!$A:$E,4,FALSE)</f>
        <v>한나라와 흉노의 분열 지도</v>
      </c>
      <c r="AF40" s="146">
        <f t="shared" si="23"/>
        <v>14</v>
      </c>
      <c r="AG40" s="249" t="s">
        <v>67</v>
      </c>
      <c r="AH40" s="249" t="s">
        <v>67</v>
      </c>
      <c r="AI40" s="316" t="b">
        <f t="shared" si="24"/>
        <v>1</v>
      </c>
      <c r="AJ40" s="255"/>
      <c r="AK40" s="255"/>
      <c r="AL40" s="257" t="str">
        <f>VLOOKUP("1유형_v2"&amp;"_"&amp;G40,'GPT결과_1'!$A:$E,5,FALSE)</f>
        <v>이 이미지는 한나라의 최대 영토와 흉노의 분열이 표현된 지도입니다. 특히 한무제 시기의 한나라의 영토와, 북흉노와 남흉노로 분열된 흉노의 지역이 그려져 있을 것입니다.</v>
      </c>
      <c r="AM40" s="249" t="s">
        <v>67</v>
      </c>
      <c r="AN40" s="249" t="s">
        <v>67</v>
      </c>
      <c r="AO40" s="260"/>
      <c r="AP40" s="163"/>
      <c r="AQ40" s="318"/>
      <c r="AR40" s="315"/>
      <c r="AS40" s="249"/>
      <c r="AT40" s="249"/>
      <c r="AU40" s="249"/>
      <c r="AV40" s="316"/>
      <c r="AW40" s="255"/>
      <c r="AX40" s="255"/>
      <c r="AY40" s="257"/>
      <c r="AZ40" s="249"/>
      <c r="BA40" s="249"/>
      <c r="BB40" s="260"/>
      <c r="BC40" s="163"/>
      <c r="BD40" s="318"/>
    </row>
    <row r="41" ht="66.0" customHeight="1">
      <c r="A41" s="172">
        <f t="shared" si="18"/>
        <v>34</v>
      </c>
      <c r="B41" s="172" t="s">
        <v>15</v>
      </c>
      <c r="C41" s="249" t="s">
        <v>11</v>
      </c>
      <c r="D41" s="172" t="s">
        <v>21</v>
      </c>
      <c r="E41" s="255"/>
      <c r="F41" s="266" t="s">
        <v>298</v>
      </c>
      <c r="G41" s="256" t="s">
        <v>647</v>
      </c>
      <c r="H41" s="253" t="s">
        <v>648</v>
      </c>
      <c r="I41" s="254" t="s">
        <v>649</v>
      </c>
      <c r="J41" s="266" t="s">
        <v>162</v>
      </c>
      <c r="K41" s="255" t="s">
        <v>650</v>
      </c>
      <c r="L41" s="255" t="s">
        <v>215</v>
      </c>
      <c r="M41" s="255" t="s">
        <v>1787</v>
      </c>
      <c r="N41" s="256">
        <f t="shared" si="19"/>
        <v>407</v>
      </c>
      <c r="O41" s="255" t="s">
        <v>652</v>
      </c>
      <c r="P41" s="172">
        <f t="shared" si="20"/>
        <v>20</v>
      </c>
      <c r="Q41" s="252"/>
      <c r="R41" s="314" t="s">
        <v>653</v>
      </c>
      <c r="S41" s="249">
        <f t="shared" si="21"/>
        <v>22</v>
      </c>
      <c r="T41" s="249" t="s">
        <v>67</v>
      </c>
      <c r="U41" s="255"/>
      <c r="V41" s="255"/>
      <c r="W41" s="257" t="str">
        <f>VLOOKUP("1유형_v2"&amp;"_"&amp;G41,'GPT결과_1'!$A:$E,5,FALSE)</f>
        <v>이 이미지는 이집트의 소년 왕 투탕카멘이 사용한 접이식 여행용 침대를 보여주는 것일 가능성이 있습니다. 나무와 구리합금으로 만들어진 침대 프레임에 사자다리 네 개와 리넨실로 짠 매트가 보일 수 있습니다. 이는 역사적인 가구 디자인의 한 예시입니다.</v>
      </c>
      <c r="X41" s="257"/>
      <c r="Y41" s="257"/>
      <c r="Z41" s="315" t="s">
        <v>654</v>
      </c>
      <c r="AA41" s="249" t="s">
        <v>67</v>
      </c>
      <c r="AB41" s="249" t="s">
        <v>67</v>
      </c>
      <c r="AC41" s="316" t="b">
        <f t="shared" si="22"/>
        <v>1</v>
      </c>
      <c r="AD41" s="255"/>
      <c r="AE41" s="315" t="str">
        <f>VLOOKUP("1유형_v2"&amp;"_"&amp;G41,'GPT결과_1'!$A:$E,4,FALSE)</f>
        <v>투탕카멘의 접이식 여행용 침대</v>
      </c>
      <c r="AF41" s="146">
        <f t="shared" si="23"/>
        <v>16</v>
      </c>
      <c r="AG41" s="249" t="s">
        <v>67</v>
      </c>
      <c r="AH41" s="249" t="s">
        <v>67</v>
      </c>
      <c r="AI41" s="316" t="b">
        <f t="shared" si="24"/>
        <v>1</v>
      </c>
      <c r="AJ41" s="327"/>
      <c r="AK41" s="327"/>
      <c r="AL41" s="257" t="str">
        <f>VLOOKUP("1유형_v2"&amp;"_"&amp;G41,'GPT결과_1'!$A:$E,5,FALSE)</f>
        <v>이 이미지는 이집트의 소년 왕 투탕카멘이 사용한 접이식 여행용 침대를 보여주는 것일 가능성이 있습니다. 나무와 구리합금으로 만들어진 침대 프레임에 사자다리 네 개와 리넨실로 짠 매트가 보일 수 있습니다. 이는 역사적인 가구 디자인의 한 예시입니다.</v>
      </c>
      <c r="AM41" s="249" t="s">
        <v>67</v>
      </c>
      <c r="AN41" s="249" t="s">
        <v>67</v>
      </c>
      <c r="AO41" s="260"/>
      <c r="AP41" s="163"/>
      <c r="AQ41" s="318"/>
      <c r="AR41" s="315"/>
      <c r="AS41" s="249"/>
      <c r="AT41" s="249"/>
      <c r="AU41" s="249"/>
      <c r="AV41" s="316"/>
      <c r="AW41" s="327"/>
      <c r="AX41" s="327"/>
      <c r="AY41" s="257"/>
      <c r="AZ41" s="249"/>
      <c r="BA41" s="249"/>
      <c r="BB41" s="260"/>
      <c r="BC41" s="163"/>
      <c r="BD41" s="318"/>
    </row>
    <row r="42" ht="41.25" customHeight="1">
      <c r="A42" s="324">
        <f t="shared" si="18"/>
        <v>35</v>
      </c>
      <c r="B42" s="324" t="s">
        <v>15</v>
      </c>
      <c r="C42" s="325" t="s">
        <v>11</v>
      </c>
      <c r="D42" s="324" t="s">
        <v>21</v>
      </c>
      <c r="E42" s="327"/>
      <c r="F42" s="328" t="s">
        <v>298</v>
      </c>
      <c r="G42" s="339" t="s">
        <v>657</v>
      </c>
      <c r="H42" s="330" t="s">
        <v>658</v>
      </c>
      <c r="I42" s="331" t="s">
        <v>659</v>
      </c>
      <c r="J42" s="328" t="s">
        <v>162</v>
      </c>
      <c r="K42" s="327"/>
      <c r="L42" s="327" t="s">
        <v>215</v>
      </c>
      <c r="M42" s="327" t="s">
        <v>1788</v>
      </c>
      <c r="N42" s="256">
        <f t="shared" si="19"/>
        <v>175</v>
      </c>
      <c r="O42" s="327" t="s">
        <v>661</v>
      </c>
      <c r="P42" s="324">
        <f t="shared" si="20"/>
        <v>17</v>
      </c>
      <c r="Q42" s="329"/>
      <c r="R42" s="332" t="s">
        <v>662</v>
      </c>
      <c r="S42" s="325">
        <f t="shared" si="21"/>
        <v>31</v>
      </c>
      <c r="T42" s="325" t="s">
        <v>69</v>
      </c>
      <c r="U42" s="327"/>
      <c r="V42" s="327"/>
      <c r="W42" s="333" t="str">
        <f>VLOOKUP("1유형_v2"&amp;"_"&amp;G42,'GPT결과_1'!$A:$E,5,FALSE)</f>
        <v>이사 온 전원주택에서 아내와 자녀들과 보낸 시간은 새롭고 특별한 추억을 만들었다. 새로운 공간과 행동들이 새로운 기억을 남기는 것과 같이, 아파트에서는 경험하지 못한 일들을 경험하면서 새로운 추억을 쌓았다. 여행의 기억처럼 그 추억은 오래 기억에 남아 있다.</v>
      </c>
      <c r="X42" s="333"/>
      <c r="Y42" s="333"/>
      <c r="Z42" s="334" t="s">
        <v>663</v>
      </c>
      <c r="AA42" s="325" t="s">
        <v>68</v>
      </c>
      <c r="AB42" s="325" t="s">
        <v>69</v>
      </c>
      <c r="AC42" s="335" t="b">
        <f t="shared" si="22"/>
        <v>0</v>
      </c>
      <c r="AD42" s="327"/>
      <c r="AE42" s="334" t="str">
        <f>VLOOKUP("1유형_v2"&amp;"_"&amp;G42,'GPT결과_1'!$A:$E,4,FALSE)</f>
        <v>전원주택에서의 가족 생활</v>
      </c>
      <c r="AF42" s="146">
        <f t="shared" si="23"/>
        <v>13</v>
      </c>
      <c r="AG42" s="325"/>
      <c r="AH42" s="325" t="s">
        <v>70</v>
      </c>
      <c r="AI42" s="335" t="b">
        <f t="shared" si="24"/>
        <v>0</v>
      </c>
      <c r="AJ42" s="327" t="s">
        <v>1770</v>
      </c>
      <c r="AK42" s="327"/>
      <c r="AL42" s="333" t="str">
        <f>VLOOKUP("1유형_v2"&amp;"_"&amp;G42,'GPT결과_1'!$A:$E,5,FALSE)</f>
        <v>이사 온 전원주택에서 아내와 자녀들과 보낸 시간은 새롭고 특별한 추억을 만들었다. 새로운 공간과 행동들이 새로운 기억을 남기는 것과 같이, 아파트에서는 경험하지 못한 일들을 경험하면서 새로운 추억을 쌓았다. 여행의 기억처럼 그 추억은 오래 기억에 남아 있다.</v>
      </c>
      <c r="AM42" s="325"/>
      <c r="AN42" s="325"/>
      <c r="AO42" s="336"/>
      <c r="AP42" s="337"/>
      <c r="AQ42" s="338"/>
      <c r="AR42" s="334"/>
      <c r="AS42" s="249"/>
      <c r="AT42" s="325"/>
      <c r="AU42" s="325"/>
      <c r="AV42" s="335"/>
      <c r="AW42" s="327"/>
      <c r="AX42" s="327"/>
      <c r="AY42" s="333"/>
      <c r="AZ42" s="325"/>
      <c r="BA42" s="325"/>
      <c r="BB42" s="336"/>
      <c r="BC42" s="337"/>
      <c r="BD42" s="338"/>
    </row>
    <row r="43" ht="41.25" customHeight="1">
      <c r="A43" s="324">
        <f t="shared" si="18"/>
        <v>36</v>
      </c>
      <c r="B43" s="324" t="s">
        <v>15</v>
      </c>
      <c r="C43" s="325" t="s">
        <v>11</v>
      </c>
      <c r="D43" s="324" t="s">
        <v>21</v>
      </c>
      <c r="E43" s="327"/>
      <c r="F43" s="328" t="s">
        <v>158</v>
      </c>
      <c r="G43" s="329" t="s">
        <v>666</v>
      </c>
      <c r="H43" s="330" t="s">
        <v>667</v>
      </c>
      <c r="I43" s="331" t="s">
        <v>668</v>
      </c>
      <c r="J43" s="328" t="s">
        <v>162</v>
      </c>
      <c r="K43" s="327"/>
      <c r="L43" s="327" t="s">
        <v>215</v>
      </c>
      <c r="M43" s="327" t="s">
        <v>1789</v>
      </c>
      <c r="N43" s="256">
        <f t="shared" si="19"/>
        <v>101</v>
      </c>
      <c r="O43" s="327" t="s">
        <v>670</v>
      </c>
      <c r="P43" s="324">
        <f t="shared" si="20"/>
        <v>32</v>
      </c>
      <c r="Q43" s="329"/>
      <c r="R43" s="332" t="s">
        <v>671</v>
      </c>
      <c r="S43" s="325">
        <f t="shared" si="21"/>
        <v>27</v>
      </c>
      <c r="T43" s="325" t="s">
        <v>70</v>
      </c>
      <c r="U43" s="327"/>
      <c r="V43" s="327"/>
      <c r="W43" s="333" t="str">
        <f>VLOOKUP("1유형_v2"&amp;"_"&amp;G43,'GPT결과_1'!$A:$E,5,FALSE)</f>
        <v>이 이미지는 그녀가 어떻게 자신의 영향력을 증폭하기 위해 행동하는 모습을 보여주는 것일 수 있습니다. 여기에서는 그녀가 창을 닫는 행동과 메모를 세가지 범주에 분류하는 결정 과정을 묘사하고 있을 것입니다. 즉, 이 이미지는 결정 및 행동 계획을 보여주는 것일 수 있습니다.</v>
      </c>
      <c r="X43" s="333"/>
      <c r="Y43" s="333"/>
      <c r="Z43" s="334" t="s">
        <v>672</v>
      </c>
      <c r="AA43" s="325" t="s">
        <v>69</v>
      </c>
      <c r="AB43" s="325" t="s">
        <v>69</v>
      </c>
      <c r="AC43" s="335" t="b">
        <f t="shared" si="22"/>
        <v>1</v>
      </c>
      <c r="AD43" s="327"/>
      <c r="AE43" s="334" t="str">
        <f>VLOOKUP("1유형_v2"&amp;"_"&amp;G43,'GPT결과_1'!$A:$E,4,FALSE)</f>
        <v>결정 및 행동 계획 이미지</v>
      </c>
      <c r="AF43" s="146">
        <f t="shared" si="23"/>
        <v>14</v>
      </c>
      <c r="AG43" s="325"/>
      <c r="AH43" s="325" t="s">
        <v>70</v>
      </c>
      <c r="AI43" s="335" t="b">
        <f t="shared" si="24"/>
        <v>0</v>
      </c>
      <c r="AJ43" s="327" t="s">
        <v>1770</v>
      </c>
      <c r="AK43" s="327"/>
      <c r="AL43" s="333" t="str">
        <f>VLOOKUP("1유형_v2"&amp;"_"&amp;G43,'GPT결과_1'!$A:$E,5,FALSE)</f>
        <v>이 이미지는 그녀가 어떻게 자신의 영향력을 증폭하기 위해 행동하는 모습을 보여주는 것일 수 있습니다. 여기에서는 그녀가 창을 닫는 행동과 메모를 세가지 범주에 분류하는 결정 과정을 묘사하고 있을 것입니다. 즉, 이 이미지는 결정 및 행동 계획을 보여주는 것일 수 있습니다.</v>
      </c>
      <c r="AM43" s="325"/>
      <c r="AN43" s="325"/>
      <c r="AO43" s="336"/>
      <c r="AP43" s="337"/>
      <c r="AQ43" s="338"/>
      <c r="AR43" s="334"/>
      <c r="AS43" s="249"/>
      <c r="AT43" s="325"/>
      <c r="AU43" s="325"/>
      <c r="AV43" s="335"/>
      <c r="AW43" s="327"/>
      <c r="AX43" s="327"/>
      <c r="AY43" s="333"/>
      <c r="AZ43" s="325"/>
      <c r="BA43" s="325"/>
      <c r="BB43" s="336"/>
      <c r="BC43" s="337"/>
      <c r="BD43" s="338"/>
    </row>
    <row r="44" ht="63.75" customHeight="1">
      <c r="A44" s="172">
        <f t="shared" si="18"/>
        <v>37</v>
      </c>
      <c r="B44" s="172" t="s">
        <v>15</v>
      </c>
      <c r="C44" s="249" t="s">
        <v>11</v>
      </c>
      <c r="D44" s="172" t="s">
        <v>21</v>
      </c>
      <c r="E44" s="255"/>
      <c r="F44" s="266" t="s">
        <v>298</v>
      </c>
      <c r="G44" s="252" t="s">
        <v>675</v>
      </c>
      <c r="H44" s="253" t="s">
        <v>676</v>
      </c>
      <c r="I44" s="254" t="s">
        <v>677</v>
      </c>
      <c r="J44" s="266" t="s">
        <v>162</v>
      </c>
      <c r="K44" s="255"/>
      <c r="L44" s="255" t="s">
        <v>1743</v>
      </c>
      <c r="M44" s="255" t="s">
        <v>1790</v>
      </c>
      <c r="N44" s="256">
        <f t="shared" si="19"/>
        <v>193</v>
      </c>
      <c r="O44" s="255" t="s">
        <v>679</v>
      </c>
      <c r="P44" s="172">
        <f t="shared" si="20"/>
        <v>24</v>
      </c>
      <c r="Q44" s="252"/>
      <c r="R44" s="314" t="s">
        <v>1791</v>
      </c>
      <c r="S44" s="249">
        <f t="shared" si="21"/>
        <v>27</v>
      </c>
      <c r="T44" s="249" t="s">
        <v>68</v>
      </c>
      <c r="U44" s="255"/>
      <c r="V44" s="255"/>
      <c r="W44" s="257" t="str">
        <f>VLOOKUP("1유형_v2"&amp;"_"&amp;G44,'GPT결과_1'!$A:$E,5,FALSE)</f>
        <v>2018년 평창 동계 올림픽에서 LED가 장착된 1,218대의 드론이 밤하늘에서 원을 그리며 오륜기 형상을 만든 장면을 담은 사진이다. 단 한 명의 조종사가 이 모든 드론을 제어한 것이 인상적이다. 드론 기술의 진보를 잘 보여주는 이미지이다.</v>
      </c>
      <c r="X44" s="257"/>
      <c r="Y44" s="257"/>
      <c r="Z44" s="315" t="s">
        <v>681</v>
      </c>
      <c r="AA44" s="249" t="s">
        <v>67</v>
      </c>
      <c r="AB44" s="249" t="s">
        <v>67</v>
      </c>
      <c r="AC44" s="316" t="b">
        <f t="shared" si="22"/>
        <v>1</v>
      </c>
      <c r="AD44" s="255"/>
      <c r="AE44" s="315" t="str">
        <f>VLOOKUP("1유형_v2"&amp;"_"&amp;G44,'GPT결과_1'!$A:$E,4,FALSE)</f>
        <v>평창 올림픽 드론 쇼 사진</v>
      </c>
      <c r="AF44" s="146">
        <f t="shared" si="23"/>
        <v>14</v>
      </c>
      <c r="AG44" s="249" t="s">
        <v>67</v>
      </c>
      <c r="AH44" s="249" t="s">
        <v>67</v>
      </c>
      <c r="AI44" s="316" t="b">
        <f t="shared" si="24"/>
        <v>1</v>
      </c>
      <c r="AJ44" s="255"/>
      <c r="AK44" s="255"/>
      <c r="AL44" s="257" t="str">
        <f>VLOOKUP("1유형_v2"&amp;"_"&amp;G44,'GPT결과_1'!$A:$E,5,FALSE)</f>
        <v>2018년 평창 동계 올림픽에서 LED가 장착된 1,218대의 드론이 밤하늘에서 원을 그리며 오륜기 형상을 만든 장면을 담은 사진이다. 단 한 명의 조종사가 이 모든 드론을 제어한 것이 인상적이다. 드론 기술의 진보를 잘 보여주는 이미지이다.</v>
      </c>
      <c r="AM44" s="249" t="s">
        <v>67</v>
      </c>
      <c r="AN44" s="249" t="s">
        <v>67</v>
      </c>
      <c r="AO44" s="260"/>
      <c r="AP44" s="163"/>
      <c r="AQ44" s="318"/>
      <c r="AR44" s="315"/>
      <c r="AS44" s="249"/>
      <c r="AT44" s="249"/>
      <c r="AU44" s="249"/>
      <c r="AV44" s="316"/>
      <c r="AW44" s="255"/>
      <c r="AX44" s="255"/>
      <c r="AY44" s="257"/>
      <c r="AZ44" s="249"/>
      <c r="BA44" s="249"/>
      <c r="BB44" s="260"/>
      <c r="BC44" s="163"/>
      <c r="BD44" s="318"/>
    </row>
    <row r="45" ht="78.75" customHeight="1">
      <c r="A45" s="172">
        <f t="shared" si="18"/>
        <v>38</v>
      </c>
      <c r="B45" s="172" t="s">
        <v>15</v>
      </c>
      <c r="C45" s="249" t="s">
        <v>11</v>
      </c>
      <c r="D45" s="172" t="s">
        <v>21</v>
      </c>
      <c r="E45" s="255"/>
      <c r="F45" s="266" t="s">
        <v>235</v>
      </c>
      <c r="G45" s="252" t="s">
        <v>685</v>
      </c>
      <c r="H45" s="253" t="s">
        <v>686</v>
      </c>
      <c r="I45" s="254" t="s">
        <v>687</v>
      </c>
      <c r="J45" s="266" t="s">
        <v>162</v>
      </c>
      <c r="K45" s="255"/>
      <c r="L45" s="255" t="s">
        <v>1746</v>
      </c>
      <c r="M45" s="255" t="s">
        <v>1792</v>
      </c>
      <c r="N45" s="256">
        <f t="shared" si="19"/>
        <v>314</v>
      </c>
      <c r="O45" s="255" t="s">
        <v>689</v>
      </c>
      <c r="P45" s="172">
        <f t="shared" si="20"/>
        <v>8</v>
      </c>
      <c r="Q45" s="252"/>
      <c r="R45" s="314" t="s">
        <v>1793</v>
      </c>
      <c r="S45" s="249">
        <f t="shared" si="21"/>
        <v>43</v>
      </c>
      <c r="T45" s="249" t="s">
        <v>69</v>
      </c>
      <c r="U45" s="255"/>
      <c r="V45" s="255"/>
      <c r="W45" s="257" t="str">
        <f>VLOOKUP("1유형_v2"&amp;"_"&amp;G45,'GPT결과_1'!$A:$E,5,FALSE)</f>
        <v>김정호의 대동여지도를 나타내는 이미지입니다. 이 이미지는 병풍식으로 제작된, 펼쳤을 때 3.9미터 x 6.7미터에 이르는 대형 지도를 보여줍니다. 이 지도는 접으면 20x30cm의 휴대용 크기가 됩니다.</v>
      </c>
      <c r="X45" s="257"/>
      <c r="Y45" s="257"/>
      <c r="Z45" s="315" t="s">
        <v>691</v>
      </c>
      <c r="AA45" s="249" t="s">
        <v>68</v>
      </c>
      <c r="AB45" s="249" t="s">
        <v>68</v>
      </c>
      <c r="AC45" s="316" t="b">
        <f t="shared" si="22"/>
        <v>1</v>
      </c>
      <c r="AD45" s="255"/>
      <c r="AE45" s="315" t="str">
        <f>VLOOKUP("1유형_v2"&amp;"_"&amp;G45,'GPT결과_1'!$A:$E,4,FALSE)</f>
        <v>대동여지도 이미지</v>
      </c>
      <c r="AF45" s="146">
        <f t="shared" si="23"/>
        <v>9</v>
      </c>
      <c r="AG45" s="249" t="s">
        <v>67</v>
      </c>
      <c r="AH45" s="249" t="s">
        <v>67</v>
      </c>
      <c r="AI45" s="316" t="b">
        <f t="shared" si="24"/>
        <v>1</v>
      </c>
      <c r="AJ45" s="255"/>
      <c r="AK45" s="255"/>
      <c r="AL45" s="257" t="str">
        <f>VLOOKUP("1유형_v2"&amp;"_"&amp;G45,'GPT결과_1'!$A:$E,5,FALSE)</f>
        <v>김정호의 대동여지도를 나타내는 이미지입니다. 이 이미지는 병풍식으로 제작된, 펼쳤을 때 3.9미터 x 6.7미터에 이르는 대형 지도를 보여줍니다. 이 지도는 접으면 20x30cm의 휴대용 크기가 됩니다.</v>
      </c>
      <c r="AM45" s="249" t="s">
        <v>67</v>
      </c>
      <c r="AN45" s="249" t="s">
        <v>67</v>
      </c>
      <c r="AO45" s="260"/>
      <c r="AP45" s="163"/>
      <c r="AQ45" s="318"/>
      <c r="AR45" s="315"/>
      <c r="AS45" s="249"/>
      <c r="AT45" s="249"/>
      <c r="AU45" s="249"/>
      <c r="AV45" s="316"/>
      <c r="AW45" s="255"/>
      <c r="AX45" s="255"/>
      <c r="AY45" s="257"/>
      <c r="AZ45" s="249"/>
      <c r="BA45" s="249"/>
      <c r="BB45" s="260"/>
      <c r="BC45" s="163"/>
      <c r="BD45" s="318"/>
    </row>
    <row r="46" ht="77.25" customHeight="1">
      <c r="A46" s="172">
        <f t="shared" si="18"/>
        <v>39</v>
      </c>
      <c r="B46" s="172" t="s">
        <v>15</v>
      </c>
      <c r="C46" s="249" t="s">
        <v>11</v>
      </c>
      <c r="D46" s="172" t="s">
        <v>21</v>
      </c>
      <c r="E46" s="255"/>
      <c r="F46" s="252" t="s">
        <v>298</v>
      </c>
      <c r="G46" s="252" t="s">
        <v>695</v>
      </c>
      <c r="H46" s="253" t="s">
        <v>696</v>
      </c>
      <c r="I46" s="254" t="s">
        <v>697</v>
      </c>
      <c r="J46" s="266" t="s">
        <v>162</v>
      </c>
      <c r="K46" s="255"/>
      <c r="L46" s="255" t="s">
        <v>215</v>
      </c>
      <c r="M46" s="255" t="s">
        <v>1794</v>
      </c>
      <c r="N46" s="256">
        <f t="shared" si="19"/>
        <v>146</v>
      </c>
      <c r="O46" s="255" t="s">
        <v>699</v>
      </c>
      <c r="P46" s="172">
        <f t="shared" si="20"/>
        <v>17</v>
      </c>
      <c r="Q46" s="252"/>
      <c r="R46" s="314" t="s">
        <v>1795</v>
      </c>
      <c r="S46" s="249">
        <f t="shared" si="21"/>
        <v>39</v>
      </c>
      <c r="T46" s="249" t="s">
        <v>68</v>
      </c>
      <c r="U46" s="255"/>
      <c r="V46" s="255"/>
      <c r="W46" s="257" t="str">
        <f>VLOOKUP("1유형_v2"&amp;"_"&amp;G46,'GPT결과_1'!$A:$E,5,FALSE)</f>
        <v>VR기기는 고비용과 기술 호환성 문제를 해결하지 못해 실패했다. 그러나 구글의 VR기기, 카드보드는 저렴한 가격으로 상용화에 성공했다. 이러한 변화를 반영한 사진일 것이다.</v>
      </c>
      <c r="X46" s="257"/>
      <c r="Y46" s="257"/>
      <c r="Z46" s="315" t="s">
        <v>701</v>
      </c>
      <c r="AA46" s="249" t="s">
        <v>69</v>
      </c>
      <c r="AB46" s="249" t="s">
        <v>69</v>
      </c>
      <c r="AC46" s="316" t="b">
        <f t="shared" si="22"/>
        <v>1</v>
      </c>
      <c r="AD46" s="255"/>
      <c r="AE46" s="315" t="str">
        <f>VLOOKUP("1유형_v2"&amp;"_"&amp;G46,'GPT결과_1'!$A:$E,4,FALSE)</f>
        <v>VR기기의 과거 실패와 구글 카드보드 성공</v>
      </c>
      <c r="AF46" s="146">
        <f t="shared" si="23"/>
        <v>23</v>
      </c>
      <c r="AG46" s="249" t="s">
        <v>69</v>
      </c>
      <c r="AH46" s="249" t="s">
        <v>69</v>
      </c>
      <c r="AI46" s="316" t="b">
        <f t="shared" si="24"/>
        <v>1</v>
      </c>
      <c r="AJ46" s="255" t="s">
        <v>1796</v>
      </c>
      <c r="AK46" s="321" t="s">
        <v>1797</v>
      </c>
      <c r="AL46" s="257" t="str">
        <f>VLOOKUP("1유형_v2"&amp;"_"&amp;G46,'GPT결과_1'!$A:$E,5,FALSE)</f>
        <v>VR기기는 고비용과 기술 호환성 문제를 해결하지 못해 실패했다. 그러나 구글의 VR기기, 카드보드는 저렴한 가격으로 상용화에 성공했다. 이러한 변화를 반영한 사진일 것이다.</v>
      </c>
      <c r="AM46" s="249" t="s">
        <v>67</v>
      </c>
      <c r="AN46" s="249" t="s">
        <v>67</v>
      </c>
      <c r="AO46" s="260"/>
      <c r="AP46" s="163"/>
      <c r="AQ46" s="340" t="s">
        <v>1798</v>
      </c>
      <c r="AR46" s="315"/>
      <c r="AS46" s="249"/>
      <c r="AT46" s="249"/>
      <c r="AU46" s="249"/>
      <c r="AV46" s="316"/>
      <c r="AW46" s="255"/>
      <c r="AX46" s="321"/>
      <c r="AY46" s="257"/>
      <c r="AZ46" s="249"/>
      <c r="BA46" s="249"/>
      <c r="BB46" s="260"/>
      <c r="BC46" s="163"/>
      <c r="BD46" s="340"/>
    </row>
    <row r="47" ht="54.75" customHeight="1">
      <c r="A47" s="172">
        <f t="shared" si="18"/>
        <v>40</v>
      </c>
      <c r="B47" s="172" t="s">
        <v>15</v>
      </c>
      <c r="C47" s="249" t="s">
        <v>11</v>
      </c>
      <c r="D47" s="172" t="s">
        <v>21</v>
      </c>
      <c r="E47" s="255"/>
      <c r="F47" s="252" t="s">
        <v>298</v>
      </c>
      <c r="G47" s="252" t="s">
        <v>705</v>
      </c>
      <c r="H47" s="253" t="s">
        <v>706</v>
      </c>
      <c r="I47" s="254" t="s">
        <v>697</v>
      </c>
      <c r="J47" s="266" t="s">
        <v>162</v>
      </c>
      <c r="K47" s="255"/>
      <c r="L47" s="255" t="s">
        <v>207</v>
      </c>
      <c r="M47" s="255" t="s">
        <v>1799</v>
      </c>
      <c r="N47" s="256">
        <f t="shared" si="19"/>
        <v>194</v>
      </c>
      <c r="O47" s="255" t="s">
        <v>708</v>
      </c>
      <c r="P47" s="172">
        <f t="shared" si="20"/>
        <v>10</v>
      </c>
      <c r="Q47" s="252"/>
      <c r="R47" s="314" t="s">
        <v>709</v>
      </c>
      <c r="S47" s="249">
        <f t="shared" si="21"/>
        <v>23</v>
      </c>
      <c r="T47" s="249" t="s">
        <v>69</v>
      </c>
      <c r="U47" s="255"/>
      <c r="V47" s="255"/>
      <c r="W47" s="257" t="str">
        <f>VLOOKUP("1유형_v2"&amp;"_"&amp;G47,'GPT결과_1'!$A:$E,5,FALSE)</f>
        <v>이 이미지는 테슬라 모델3의 배터리팩을 덮는 유리섬유 매트를 나타냅니다. 이 매트는 풀팬과 배터리 사이의 부품으로, 생산라인의 지연 요인이었습니다. 이 문제를 해결하려는 노력의 일환으로 표시되었을 것입니다.</v>
      </c>
      <c r="X47" s="257"/>
      <c r="Y47" s="257"/>
      <c r="Z47" s="315" t="s">
        <v>710</v>
      </c>
      <c r="AA47" s="249" t="s">
        <v>69</v>
      </c>
      <c r="AB47" s="249" t="s">
        <v>69</v>
      </c>
      <c r="AC47" s="316" t="b">
        <f t="shared" si="22"/>
        <v>1</v>
      </c>
      <c r="AD47" s="255"/>
      <c r="AE47" s="315" t="str">
        <f>VLOOKUP("1유형_v2"&amp;"_"&amp;G47,'GPT결과_1'!$A:$E,4,FALSE)</f>
        <v>테슬라 모델3 배터리팩 유리섬유 매트 이미지</v>
      </c>
      <c r="AF47" s="146">
        <f t="shared" si="23"/>
        <v>24</v>
      </c>
      <c r="AG47" s="249" t="s">
        <v>69</v>
      </c>
      <c r="AH47" s="249" t="s">
        <v>69</v>
      </c>
      <c r="AI47" s="316" t="b">
        <f t="shared" si="24"/>
        <v>1</v>
      </c>
      <c r="AJ47" s="255" t="s">
        <v>1800</v>
      </c>
      <c r="AK47" s="321" t="s">
        <v>1797</v>
      </c>
      <c r="AL47" s="257" t="str">
        <f>VLOOKUP("1유형_v2"&amp;"_"&amp;G47,'GPT결과_1'!$A:$E,5,FALSE)</f>
        <v>이 이미지는 테슬라 모델3의 배터리팩을 덮는 유리섬유 매트를 나타냅니다. 이 매트는 풀팬과 배터리 사이의 부품으로, 생산라인의 지연 요인이었습니다. 이 문제를 해결하려는 노력의 일환으로 표시되었을 것입니다.</v>
      </c>
      <c r="AM47" s="249" t="s">
        <v>67</v>
      </c>
      <c r="AN47" s="249" t="s">
        <v>67</v>
      </c>
      <c r="AO47" s="260"/>
      <c r="AP47" s="163"/>
      <c r="AQ47" s="340" t="s">
        <v>1801</v>
      </c>
      <c r="AR47" s="315"/>
      <c r="AS47" s="249"/>
      <c r="AT47" s="249"/>
      <c r="AU47" s="249"/>
      <c r="AV47" s="316"/>
      <c r="AW47" s="255"/>
      <c r="AX47" s="321"/>
      <c r="AY47" s="257"/>
      <c r="AZ47" s="249"/>
      <c r="BA47" s="249"/>
      <c r="BB47" s="260"/>
      <c r="BC47" s="163"/>
      <c r="BD47" s="340"/>
    </row>
    <row r="48" ht="41.25" customHeight="1">
      <c r="A48" s="324">
        <f t="shared" si="18"/>
        <v>41</v>
      </c>
      <c r="B48" s="324" t="s">
        <v>15</v>
      </c>
      <c r="C48" s="325" t="s">
        <v>11</v>
      </c>
      <c r="D48" s="324" t="s">
        <v>21</v>
      </c>
      <c r="E48" s="327"/>
      <c r="F48" s="328" t="s">
        <v>158</v>
      </c>
      <c r="G48" s="329" t="s">
        <v>713</v>
      </c>
      <c r="H48" s="330" t="s">
        <v>714</v>
      </c>
      <c r="I48" s="331" t="s">
        <v>715</v>
      </c>
      <c r="J48" s="328" t="s">
        <v>162</v>
      </c>
      <c r="K48" s="327"/>
      <c r="L48" s="327" t="s">
        <v>215</v>
      </c>
      <c r="M48" s="327" t="s">
        <v>1802</v>
      </c>
      <c r="N48" s="256">
        <f t="shared" si="19"/>
        <v>139</v>
      </c>
      <c r="O48" s="327" t="s">
        <v>717</v>
      </c>
      <c r="P48" s="324">
        <f t="shared" si="20"/>
        <v>23</v>
      </c>
      <c r="Q48" s="329"/>
      <c r="R48" s="332" t="s">
        <v>718</v>
      </c>
      <c r="S48" s="325">
        <f t="shared" si="21"/>
        <v>18</v>
      </c>
      <c r="T48" s="325" t="s">
        <v>67</v>
      </c>
      <c r="U48" s="327"/>
      <c r="V48" s="327"/>
      <c r="W48" s="333" t="str">
        <f>VLOOKUP("1유형_v2"&amp;"_"&amp;G48,'GPT결과_1'!$A:$E,5,FALSE)</f>
        <v>이미지는 조선이 압록강과 두만강 지역으로 국경을 확장하는 과정을 보여줄 것입니다. 또한, 여기에 배치된 4군과 6진으로 인해 백성들이 증가하고, 여진족의 침입을 방어할 수 있게 된 모습도 보여줄 것입니다.</v>
      </c>
      <c r="X48" s="333"/>
      <c r="Y48" s="333"/>
      <c r="Z48" s="334" t="s">
        <v>719</v>
      </c>
      <c r="AA48" s="325" t="s">
        <v>68</v>
      </c>
      <c r="AB48" s="325" t="s">
        <v>69</v>
      </c>
      <c r="AC48" s="335" t="b">
        <f t="shared" si="22"/>
        <v>0</v>
      </c>
      <c r="AD48" s="327"/>
      <c r="AE48" s="334" t="str">
        <f>VLOOKUP("1유형_v2"&amp;"_"&amp;G48,'GPT결과_1'!$A:$E,4,FALSE)</f>
        <v>조선의 국경 확장과 여진족 방어</v>
      </c>
      <c r="AF48" s="146">
        <f t="shared" si="23"/>
        <v>17</v>
      </c>
      <c r="AG48" s="325"/>
      <c r="AH48" s="325" t="s">
        <v>70</v>
      </c>
      <c r="AI48" s="335" t="b">
        <f t="shared" si="24"/>
        <v>0</v>
      </c>
      <c r="AJ48" s="327" t="s">
        <v>1770</v>
      </c>
      <c r="AK48" s="327"/>
      <c r="AL48" s="333" t="str">
        <f>VLOOKUP("1유형_v2"&amp;"_"&amp;G48,'GPT결과_1'!$A:$E,5,FALSE)</f>
        <v>이미지는 조선이 압록강과 두만강 지역으로 국경을 확장하는 과정을 보여줄 것입니다. 또한, 여기에 배치된 4군과 6진으로 인해 백성들이 증가하고, 여진족의 침입을 방어할 수 있게 된 모습도 보여줄 것입니다.</v>
      </c>
      <c r="AM48" s="325"/>
      <c r="AN48" s="325"/>
      <c r="AO48" s="336"/>
      <c r="AP48" s="337"/>
      <c r="AQ48" s="341"/>
      <c r="AR48" s="334"/>
      <c r="AS48" s="249"/>
      <c r="AT48" s="325"/>
      <c r="AU48" s="325"/>
      <c r="AV48" s="335"/>
      <c r="AW48" s="327"/>
      <c r="AX48" s="327"/>
      <c r="AY48" s="333"/>
      <c r="AZ48" s="325"/>
      <c r="BA48" s="325"/>
      <c r="BB48" s="336"/>
      <c r="BC48" s="337"/>
      <c r="BD48" s="341"/>
    </row>
    <row r="49" ht="62.25" customHeight="1">
      <c r="A49" s="172">
        <f t="shared" si="18"/>
        <v>42</v>
      </c>
      <c r="B49" s="172" t="s">
        <v>15</v>
      </c>
      <c r="C49" s="249" t="s">
        <v>11</v>
      </c>
      <c r="D49" s="172" t="s">
        <v>21</v>
      </c>
      <c r="E49" s="255"/>
      <c r="F49" s="266" t="s">
        <v>158</v>
      </c>
      <c r="G49" s="252" t="s">
        <v>722</v>
      </c>
      <c r="H49" s="253" t="s">
        <v>723</v>
      </c>
      <c r="I49" s="254" t="s">
        <v>715</v>
      </c>
      <c r="J49" s="266" t="s">
        <v>162</v>
      </c>
      <c r="K49" s="255"/>
      <c r="L49" s="255" t="s">
        <v>215</v>
      </c>
      <c r="M49" s="255" t="s">
        <v>1803</v>
      </c>
      <c r="N49" s="256">
        <f t="shared" si="19"/>
        <v>128</v>
      </c>
      <c r="O49" s="255" t="s">
        <v>725</v>
      </c>
      <c r="P49" s="172">
        <f t="shared" si="20"/>
        <v>19</v>
      </c>
      <c r="Q49" s="252"/>
      <c r="R49" s="314" t="s">
        <v>726</v>
      </c>
      <c r="S49" s="249">
        <f t="shared" si="21"/>
        <v>14</v>
      </c>
      <c r="T49" s="249" t="s">
        <v>67</v>
      </c>
      <c r="U49" s="255"/>
      <c r="V49" s="255"/>
      <c r="W49" s="257" t="str">
        <f>VLOOKUP("1유형_v2"&amp;"_"&amp;G49,'GPT결과_1'!$A:$E,5,FALSE)</f>
        <v>대왕인 정조가 고생하며 시민들에게 학문을 가르치는 따스한 능력자의 모습을 담고 있습니다. 매우 더운날에도 계속하여 학문에 몰두하면서 훌륭한 문제를 출제하려는 그의 모습이 그려진 이미지일 것입니다.</v>
      </c>
      <c r="X49" s="257"/>
      <c r="Y49" s="257"/>
      <c r="Z49" s="315" t="s">
        <v>727</v>
      </c>
      <c r="AA49" s="249" t="s">
        <v>68</v>
      </c>
      <c r="AB49" s="249" t="s">
        <v>68</v>
      </c>
      <c r="AC49" s="316" t="b">
        <f t="shared" si="22"/>
        <v>1</v>
      </c>
      <c r="AD49" s="255"/>
      <c r="AE49" s="315" t="str">
        <f>VLOOKUP("1유형_v2"&amp;"_"&amp;G49,'GPT결과_1'!$A:$E,4,FALSE)</f>
        <v>정조가 학문을 가르치는 모습</v>
      </c>
      <c r="AF49" s="146">
        <f t="shared" si="23"/>
        <v>15</v>
      </c>
      <c r="AG49" s="249" t="s">
        <v>67</v>
      </c>
      <c r="AH49" s="249" t="s">
        <v>68</v>
      </c>
      <c r="AI49" s="316" t="b">
        <f t="shared" si="24"/>
        <v>0</v>
      </c>
      <c r="AJ49" s="255" t="s">
        <v>1804</v>
      </c>
      <c r="AK49" s="255"/>
      <c r="AL49" s="257" t="str">
        <f>VLOOKUP("1유형_v2"&amp;"_"&amp;G49,'GPT결과_1'!$A:$E,5,FALSE)</f>
        <v>대왕인 정조가 고생하며 시민들에게 학문을 가르치는 따스한 능력자의 모습을 담고 있습니다. 매우 더운날에도 계속하여 학문에 몰두하면서 훌륭한 문제를 출제하려는 그의 모습이 그려진 이미지일 것입니다.</v>
      </c>
      <c r="AM49" s="249" t="s">
        <v>67</v>
      </c>
      <c r="AN49" s="249" t="s">
        <v>68</v>
      </c>
      <c r="AO49" s="260"/>
      <c r="AP49" s="163"/>
      <c r="AQ49" s="342" t="s">
        <v>1805</v>
      </c>
      <c r="AR49" s="315"/>
      <c r="AS49" s="249"/>
      <c r="AT49" s="249"/>
      <c r="AU49" s="249"/>
      <c r="AV49" s="316"/>
      <c r="AW49" s="255"/>
      <c r="AX49" s="255"/>
      <c r="AY49" s="257"/>
      <c r="AZ49" s="249"/>
      <c r="BA49" s="249"/>
      <c r="BB49" s="260"/>
      <c r="BC49" s="163"/>
      <c r="BD49" s="342"/>
    </row>
    <row r="50" ht="41.25" customHeight="1">
      <c r="A50" s="172">
        <f t="shared" si="18"/>
        <v>43</v>
      </c>
      <c r="B50" s="172" t="s">
        <v>15</v>
      </c>
      <c r="C50" s="249" t="s">
        <v>11</v>
      </c>
      <c r="D50" s="172" t="s">
        <v>21</v>
      </c>
      <c r="E50" s="255"/>
      <c r="F50" s="266" t="s">
        <v>158</v>
      </c>
      <c r="G50" s="252" t="s">
        <v>730</v>
      </c>
      <c r="H50" s="253" t="s">
        <v>731</v>
      </c>
      <c r="I50" s="254" t="s">
        <v>715</v>
      </c>
      <c r="J50" s="266" t="s">
        <v>162</v>
      </c>
      <c r="K50" s="255"/>
      <c r="L50" s="255" t="s">
        <v>215</v>
      </c>
      <c r="M50" s="255" t="s">
        <v>1806</v>
      </c>
      <c r="N50" s="256">
        <f t="shared" si="19"/>
        <v>52</v>
      </c>
      <c r="O50" s="255" t="s">
        <v>733</v>
      </c>
      <c r="P50" s="172">
        <f t="shared" si="20"/>
        <v>17</v>
      </c>
      <c r="Q50" s="252"/>
      <c r="R50" s="314" t="s">
        <v>734</v>
      </c>
      <c r="S50" s="249">
        <f t="shared" si="21"/>
        <v>20</v>
      </c>
      <c r="T50" s="249" t="s">
        <v>68</v>
      </c>
      <c r="U50" s="255"/>
      <c r="V50" s="255" t="s">
        <v>735</v>
      </c>
      <c r="W50" s="257" t="str">
        <f>VLOOKUP("1유형_v2"&amp;"_"&amp;G50,'GPT결과_1'!$A:$E,5,FALSE)</f>
        <v>걱정에 잠긴 세종의 목소리와 함께 그가 책을 읽고 있는 현장을 보여줍니다. 구체적으로, 세종이 손에 든 책을 놓지 않는 모습이 포착되었습니다.</v>
      </c>
      <c r="X50" s="257"/>
      <c r="Y50" s="257"/>
      <c r="Z50" s="315" t="s">
        <v>736</v>
      </c>
      <c r="AA50" s="249" t="s">
        <v>67</v>
      </c>
      <c r="AB50" s="249" t="s">
        <v>67</v>
      </c>
      <c r="AC50" s="316" t="b">
        <f t="shared" si="22"/>
        <v>1</v>
      </c>
      <c r="AD50" s="255"/>
      <c r="AE50" s="315" t="str">
        <f>VLOOKUP("1유형_v2"&amp;"_"&amp;G50,'GPT결과_1'!$A:$E,4,FALSE)</f>
        <v>걱정하는 세종, 책 읽는 모습</v>
      </c>
      <c r="AF50" s="146">
        <f t="shared" si="23"/>
        <v>16</v>
      </c>
      <c r="AG50" s="249" t="s">
        <v>68</v>
      </c>
      <c r="AH50" s="249" t="s">
        <v>68</v>
      </c>
      <c r="AI50" s="316" t="b">
        <f t="shared" si="24"/>
        <v>1</v>
      </c>
      <c r="AJ50" s="255" t="s">
        <v>1807</v>
      </c>
      <c r="AK50" s="255"/>
      <c r="AL50" s="257" t="str">
        <f>VLOOKUP("1유형_v2"&amp;"_"&amp;G50,'GPT결과_1'!$A:$E,5,FALSE)</f>
        <v>걱정에 잠긴 세종의 목소리와 함께 그가 책을 읽고 있는 현장을 보여줍니다. 구체적으로, 세종이 손에 든 책을 놓지 않는 모습이 포착되었습니다.</v>
      </c>
      <c r="AM50" s="249" t="s">
        <v>67</v>
      </c>
      <c r="AN50" s="249" t="s">
        <v>68</v>
      </c>
      <c r="AO50" s="260"/>
      <c r="AP50" s="163"/>
      <c r="AQ50" s="342" t="s">
        <v>1808</v>
      </c>
      <c r="AR50" s="315"/>
      <c r="AS50" s="249"/>
      <c r="AT50" s="249"/>
      <c r="AU50" s="249"/>
      <c r="AV50" s="316"/>
      <c r="AW50" s="255"/>
      <c r="AX50" s="255"/>
      <c r="AY50" s="257"/>
      <c r="AZ50" s="249"/>
      <c r="BA50" s="249"/>
      <c r="BB50" s="260"/>
      <c r="BC50" s="163"/>
      <c r="BD50" s="342"/>
    </row>
    <row r="51" ht="58.5" customHeight="1">
      <c r="A51" s="172">
        <f t="shared" si="18"/>
        <v>44</v>
      </c>
      <c r="B51" s="172" t="s">
        <v>15</v>
      </c>
      <c r="C51" s="249" t="s">
        <v>11</v>
      </c>
      <c r="D51" s="172" t="s">
        <v>21</v>
      </c>
      <c r="E51" s="255"/>
      <c r="F51" s="266" t="s">
        <v>773</v>
      </c>
      <c r="G51" s="252" t="s">
        <v>774</v>
      </c>
      <c r="H51" s="253" t="s">
        <v>775</v>
      </c>
      <c r="I51" s="254" t="s">
        <v>776</v>
      </c>
      <c r="J51" s="266" t="s">
        <v>162</v>
      </c>
      <c r="K51" s="255"/>
      <c r="L51" s="255" t="s">
        <v>1809</v>
      </c>
      <c r="M51" s="255" t="s">
        <v>1810</v>
      </c>
      <c r="N51" s="256">
        <f t="shared" si="19"/>
        <v>367</v>
      </c>
      <c r="O51" s="252" t="s">
        <v>778</v>
      </c>
      <c r="P51" s="172">
        <f t="shared" si="20"/>
        <v>61</v>
      </c>
      <c r="Q51" s="256"/>
      <c r="R51" s="314" t="s">
        <v>779</v>
      </c>
      <c r="S51" s="249">
        <f t="shared" si="21"/>
        <v>34</v>
      </c>
      <c r="T51" s="249" t="s">
        <v>69</v>
      </c>
      <c r="U51" s="255"/>
      <c r="V51" s="255"/>
      <c r="W51" s="257" t="str">
        <f>VLOOKUP("1유형_v2"&amp;"_"&amp;G51,'GPT결과_1'!$A:$E,5,FALSE)</f>
        <v>캐나다 예술위원회는 지난해 전국의 캐나다인들에게 예술을 가져다주기 위해 1억 5400만 달러를 투자했습니다. 이 투자는 캐나다 전체의 문화 활성화와 예술 발전을 지원하였습니다. 이 이미지는 이러한 지원에 대한 공식 인정일 것입니다.</v>
      </c>
      <c r="X51" s="257"/>
      <c r="Y51" s="257"/>
      <c r="Z51" s="315" t="s">
        <v>780</v>
      </c>
      <c r="AA51" s="249" t="s">
        <v>68</v>
      </c>
      <c r="AB51" s="249" t="s">
        <v>69</v>
      </c>
      <c r="AC51" s="316" t="b">
        <f t="shared" si="22"/>
        <v>0</v>
      </c>
      <c r="AD51" s="255"/>
      <c r="AE51" s="315" t="str">
        <f>VLOOKUP("1유형_v2"&amp;"_"&amp;G51,'GPT결과_1'!$A:$E,4,FALSE)</f>
        <v>캐나다 예술 지원 예산</v>
      </c>
      <c r="AF51" s="146">
        <f t="shared" si="23"/>
        <v>12</v>
      </c>
      <c r="AG51" s="249" t="s">
        <v>68</v>
      </c>
      <c r="AH51" s="249" t="s">
        <v>68</v>
      </c>
      <c r="AI51" s="316" t="b">
        <f t="shared" si="24"/>
        <v>1</v>
      </c>
      <c r="AJ51" s="255" t="s">
        <v>1811</v>
      </c>
      <c r="AK51" s="255"/>
      <c r="AL51" s="257" t="str">
        <f>VLOOKUP("1유형_v2"&amp;"_"&amp;G51,'GPT결과_1'!$A:$E,5,FALSE)</f>
        <v>캐나다 예술위원회는 지난해 전국의 캐나다인들에게 예술을 가져다주기 위해 1억 5400만 달러를 투자했습니다. 이 투자는 캐나다 전체의 문화 활성화와 예술 발전을 지원하였습니다. 이 이미지는 이러한 지원에 대한 공식 인정일 것입니다.</v>
      </c>
      <c r="AM51" s="249" t="s">
        <v>67</v>
      </c>
      <c r="AN51" s="249" t="s">
        <v>67</v>
      </c>
      <c r="AO51" s="260"/>
      <c r="AP51" s="163"/>
      <c r="AQ51" s="342" t="s">
        <v>1812</v>
      </c>
      <c r="AR51" s="315"/>
      <c r="AS51" s="249"/>
      <c r="AT51" s="249"/>
      <c r="AU51" s="249"/>
      <c r="AV51" s="316"/>
      <c r="AW51" s="255"/>
      <c r="AX51" s="255"/>
      <c r="AY51" s="257"/>
      <c r="AZ51" s="249"/>
      <c r="BA51" s="249"/>
      <c r="BB51" s="260"/>
      <c r="BC51" s="163"/>
      <c r="BD51" s="342"/>
    </row>
    <row r="52" ht="41.25" customHeight="1">
      <c r="A52" s="172">
        <f t="shared" si="18"/>
        <v>45</v>
      </c>
      <c r="B52" s="172" t="s">
        <v>15</v>
      </c>
      <c r="C52" s="249" t="s">
        <v>11</v>
      </c>
      <c r="D52" s="172" t="s">
        <v>21</v>
      </c>
      <c r="E52" s="255" t="s">
        <v>19</v>
      </c>
      <c r="F52" s="266" t="s">
        <v>229</v>
      </c>
      <c r="G52" s="252" t="s">
        <v>783</v>
      </c>
      <c r="H52" s="253" t="s">
        <v>784</v>
      </c>
      <c r="I52" s="254" t="s">
        <v>785</v>
      </c>
      <c r="J52" s="266" t="s">
        <v>162</v>
      </c>
      <c r="K52" s="255"/>
      <c r="L52" s="255" t="s">
        <v>1813</v>
      </c>
      <c r="M52" s="255" t="s">
        <v>1814</v>
      </c>
      <c r="N52" s="256">
        <f t="shared" si="19"/>
        <v>368</v>
      </c>
      <c r="O52" s="252" t="s">
        <v>787</v>
      </c>
      <c r="P52" s="172">
        <f t="shared" si="20"/>
        <v>30</v>
      </c>
      <c r="Q52" s="256" t="s">
        <v>788</v>
      </c>
      <c r="R52" s="314" t="s">
        <v>789</v>
      </c>
      <c r="S52" s="249">
        <f t="shared" si="21"/>
        <v>66</v>
      </c>
      <c r="T52" s="249" t="s">
        <v>70</v>
      </c>
      <c r="U52" s="255"/>
      <c r="V52" s="255"/>
      <c r="W52" s="257" t="str">
        <f>VLOOKUP("1유형_v2"&amp;"_"&amp;G52,'GPT결과_1'!$A:$E,5,FALSE)</f>
        <v/>
      </c>
      <c r="X52" s="257"/>
      <c r="Y52" s="257"/>
      <c r="Z52" s="315" t="s">
        <v>790</v>
      </c>
      <c r="AA52" s="249" t="s">
        <v>67</v>
      </c>
      <c r="AB52" s="249" t="s">
        <v>67</v>
      </c>
      <c r="AC52" s="316" t="b">
        <f t="shared" si="22"/>
        <v>1</v>
      </c>
      <c r="AD52" s="255"/>
      <c r="AE52" s="315" t="str">
        <f>VLOOKUP("1유형_v2"&amp;"_"&amp;G52,'GPT결과_1'!$A:$E,4,FALSE)</f>
        <v/>
      </c>
      <c r="AF52" s="146">
        <f t="shared" si="23"/>
        <v>0</v>
      </c>
      <c r="AG52" s="249"/>
      <c r="AH52" s="249"/>
      <c r="AI52" s="316" t="b">
        <f t="shared" si="24"/>
        <v>1</v>
      </c>
      <c r="AJ52" s="255"/>
      <c r="AK52" s="255"/>
      <c r="AL52" s="257" t="str">
        <f>VLOOKUP("1유형_v2"&amp;"_"&amp;G52,'GPT결과_1'!$A:$E,5,FALSE)</f>
        <v/>
      </c>
      <c r="AM52" s="249"/>
      <c r="AN52" s="249"/>
      <c r="AO52" s="260"/>
      <c r="AP52" s="163"/>
      <c r="AQ52" s="343"/>
      <c r="AR52" s="315"/>
      <c r="AS52" s="249"/>
      <c r="AT52" s="249"/>
      <c r="AU52" s="249"/>
      <c r="AV52" s="316"/>
      <c r="AW52" s="255"/>
      <c r="AX52" s="255"/>
      <c r="AY52" s="257"/>
      <c r="AZ52" s="249"/>
      <c r="BA52" s="249"/>
      <c r="BB52" s="260"/>
      <c r="BC52" s="163"/>
      <c r="BD52" s="343"/>
    </row>
    <row r="53" ht="71.25" customHeight="1">
      <c r="A53" s="172">
        <f t="shared" si="18"/>
        <v>46</v>
      </c>
      <c r="B53" s="172" t="s">
        <v>15</v>
      </c>
      <c r="C53" s="249" t="s">
        <v>11</v>
      </c>
      <c r="D53" s="172" t="s">
        <v>13</v>
      </c>
      <c r="E53" s="255"/>
      <c r="F53" s="266" t="s">
        <v>158</v>
      </c>
      <c r="G53" s="256" t="s">
        <v>793</v>
      </c>
      <c r="H53" s="253" t="s">
        <v>794</v>
      </c>
      <c r="I53" s="254" t="s">
        <v>795</v>
      </c>
      <c r="J53" s="266" t="s">
        <v>162</v>
      </c>
      <c r="K53" s="255"/>
      <c r="L53" s="255" t="s">
        <v>207</v>
      </c>
      <c r="M53" s="255" t="s">
        <v>1815</v>
      </c>
      <c r="N53" s="256">
        <f t="shared" si="19"/>
        <v>175</v>
      </c>
      <c r="O53" s="252" t="s">
        <v>797</v>
      </c>
      <c r="P53" s="172">
        <f t="shared" si="20"/>
        <v>23</v>
      </c>
      <c r="Q53" s="252"/>
      <c r="R53" s="314" t="s">
        <v>798</v>
      </c>
      <c r="S53" s="249">
        <f t="shared" si="21"/>
        <v>23</v>
      </c>
      <c r="T53" s="249" t="s">
        <v>67</v>
      </c>
      <c r="U53" s="255"/>
      <c r="V53" s="255"/>
      <c r="W53" s="257" t="str">
        <f>VLOOKUP("1유형_v2"&amp;"_"&amp;G53,'GPT결과_1'!$A:$E,5,FALSE)</f>
        <v>이 사진은 털이없는 강아지 종료인 솔로이트스쿠인틀리를 보여줍니다. 좀더 자세히 설명하면, 이 강아지는 모히칸 스타일의 머리털을 제외하고는 주름진 검푸른 가죽 같으며, 커다란 귀와 들쥐 같은 꼬리를 가지고 있습니다. 그리고 이의 입안은 비뚤비뚤 돋아난 이빨로 가득 차있으며, 일부 이빨이 빠져있습니다.</v>
      </c>
      <c r="X53" s="257"/>
      <c r="Y53" s="257"/>
      <c r="Z53" s="315" t="s">
        <v>799</v>
      </c>
      <c r="AA53" s="249" t="s">
        <v>67</v>
      </c>
      <c r="AB53" s="249" t="s">
        <v>67</v>
      </c>
      <c r="AC53" s="316" t="b">
        <f t="shared" si="22"/>
        <v>1</v>
      </c>
      <c r="AD53" s="255"/>
      <c r="AE53" s="315" t="str">
        <f>VLOOKUP("1유형_v2"&amp;"_"&amp;G53,'GPT결과_1'!$A:$E,4,FALSE)</f>
        <v>털 없는 솔로이트스쿠인틀리 사진</v>
      </c>
      <c r="AF53" s="146">
        <f t="shared" si="23"/>
        <v>17</v>
      </c>
      <c r="AG53" s="249" t="s">
        <v>67</v>
      </c>
      <c r="AH53" s="249" t="s">
        <v>67</v>
      </c>
      <c r="AI53" s="316" t="b">
        <f t="shared" si="24"/>
        <v>1</v>
      </c>
      <c r="AJ53" s="255" t="s">
        <v>1816</v>
      </c>
      <c r="AK53" s="255"/>
      <c r="AL53" s="257" t="str">
        <f>VLOOKUP("1유형_v2"&amp;"_"&amp;G53,'GPT결과_1'!$A:$E,5,FALSE)</f>
        <v>이 사진은 털이없는 강아지 종료인 솔로이트스쿠인틀리를 보여줍니다. 좀더 자세히 설명하면, 이 강아지는 모히칸 스타일의 머리털을 제외하고는 주름진 검푸른 가죽 같으며, 커다란 귀와 들쥐 같은 꼬리를 가지고 있습니다. 그리고 이의 입안은 비뚤비뚤 돋아난 이빨로 가득 차있으며, 일부 이빨이 빠져있습니다.</v>
      </c>
      <c r="AM53" s="249" t="s">
        <v>67</v>
      </c>
      <c r="AN53" s="249" t="s">
        <v>67</v>
      </c>
      <c r="AO53" s="260"/>
      <c r="AP53" s="163"/>
      <c r="AQ53" s="343"/>
      <c r="AR53" s="315"/>
      <c r="AS53" s="249"/>
      <c r="AT53" s="249"/>
      <c r="AU53" s="249"/>
      <c r="AV53" s="316"/>
      <c r="AW53" s="255"/>
      <c r="AX53" s="255"/>
      <c r="AY53" s="257"/>
      <c r="AZ53" s="249"/>
      <c r="BA53" s="249"/>
      <c r="BB53" s="260"/>
      <c r="BC53" s="163"/>
      <c r="BD53" s="343"/>
    </row>
    <row r="54" ht="71.25" customHeight="1">
      <c r="A54" s="172">
        <f t="shared" si="18"/>
        <v>47</v>
      </c>
      <c r="B54" s="172" t="s">
        <v>15</v>
      </c>
      <c r="C54" s="249" t="s">
        <v>11</v>
      </c>
      <c r="D54" s="172" t="s">
        <v>13</v>
      </c>
      <c r="E54" s="255"/>
      <c r="F54" s="266" t="s">
        <v>158</v>
      </c>
      <c r="G54" s="256" t="s">
        <v>802</v>
      </c>
      <c r="H54" s="253" t="s">
        <v>803</v>
      </c>
      <c r="I54" s="254" t="s">
        <v>804</v>
      </c>
      <c r="J54" s="266" t="s">
        <v>162</v>
      </c>
      <c r="K54" s="255"/>
      <c r="L54" s="255" t="s">
        <v>215</v>
      </c>
      <c r="M54" s="267" t="s">
        <v>1817</v>
      </c>
      <c r="N54" s="256">
        <f t="shared" si="19"/>
        <v>161</v>
      </c>
      <c r="O54" s="252" t="s">
        <v>806</v>
      </c>
      <c r="P54" s="172">
        <f t="shared" si="20"/>
        <v>25</v>
      </c>
      <c r="Q54" s="252"/>
      <c r="R54" s="314" t="s">
        <v>807</v>
      </c>
      <c r="S54" s="249">
        <f t="shared" si="21"/>
        <v>17</v>
      </c>
      <c r="T54" s="249" t="s">
        <v>68</v>
      </c>
      <c r="U54" s="255"/>
      <c r="V54" s="255"/>
      <c r="W54" s="257" t="str">
        <f>VLOOKUP("1유형_v2"&amp;"_"&amp;G54,'GPT결과_1'!$A:$E,5,FALSE)</f>
        <v>이 이미지는 모눈종이 위에 빈칸으로 주어진 숫자 채우기 문제입니다. 문제는 숫자가 연속적으로 증가하며 왼쪽, 오른쪽, 위, 아래로만 이동해야 하는 제약 조건이 주어져 있습니다. 이미지 내용은 이 과제의 해결 과정을 시각화한 것입니다.</v>
      </c>
      <c r="X54" s="257"/>
      <c r="Y54" s="257"/>
      <c r="Z54" s="315" t="s">
        <v>808</v>
      </c>
      <c r="AA54" s="249" t="s">
        <v>68</v>
      </c>
      <c r="AB54" s="249" t="s">
        <v>68</v>
      </c>
      <c r="AC54" s="316" t="b">
        <f t="shared" si="22"/>
        <v>1</v>
      </c>
      <c r="AD54" s="255"/>
      <c r="AE54" s="315" t="str">
        <f>VLOOKUP("1유형_v2"&amp;"_"&amp;G54,'GPT결과_1'!$A:$E,4,FALSE)</f>
        <v>모눈종이 숫자 채우기 문제 이미지</v>
      </c>
      <c r="AF54" s="146">
        <f t="shared" si="23"/>
        <v>18</v>
      </c>
      <c r="AG54" s="249" t="s">
        <v>67</v>
      </c>
      <c r="AH54" s="249" t="s">
        <v>67</v>
      </c>
      <c r="AI54" s="316" t="b">
        <f t="shared" si="24"/>
        <v>1</v>
      </c>
      <c r="AJ54" s="255"/>
      <c r="AK54" s="255"/>
      <c r="AL54" s="257" t="str">
        <f>VLOOKUP("1유형_v2"&amp;"_"&amp;G54,'GPT결과_1'!$A:$E,5,FALSE)</f>
        <v>이 이미지는 모눈종이 위에 빈칸으로 주어진 숫자 채우기 문제입니다. 문제는 숫자가 연속적으로 증가하며 왼쪽, 오른쪽, 위, 아래로만 이동해야 하는 제약 조건이 주어져 있습니다. 이미지 내용은 이 과제의 해결 과정을 시각화한 것입니다.</v>
      </c>
      <c r="AM54" s="249" t="s">
        <v>67</v>
      </c>
      <c r="AN54" s="249" t="s">
        <v>67</v>
      </c>
      <c r="AO54" s="260"/>
      <c r="AP54" s="163"/>
      <c r="AQ54" s="343"/>
      <c r="AR54" s="315"/>
      <c r="AS54" s="249"/>
      <c r="AT54" s="249"/>
      <c r="AU54" s="249"/>
      <c r="AV54" s="316"/>
      <c r="AW54" s="255"/>
      <c r="AX54" s="255"/>
      <c r="AY54" s="257"/>
      <c r="AZ54" s="249"/>
      <c r="BA54" s="249"/>
      <c r="BB54" s="260"/>
      <c r="BC54" s="163"/>
      <c r="BD54" s="343"/>
    </row>
    <row r="55" ht="66.75" customHeight="1">
      <c r="A55" s="172">
        <f t="shared" si="18"/>
        <v>48</v>
      </c>
      <c r="B55" s="172" t="s">
        <v>15</v>
      </c>
      <c r="C55" s="249" t="s">
        <v>11</v>
      </c>
      <c r="D55" s="172" t="s">
        <v>13</v>
      </c>
      <c r="E55" s="255"/>
      <c r="F55" s="172" t="s">
        <v>298</v>
      </c>
      <c r="G55" s="252" t="s">
        <v>811</v>
      </c>
      <c r="H55" s="253" t="s">
        <v>812</v>
      </c>
      <c r="I55" s="254" t="s">
        <v>813</v>
      </c>
      <c r="J55" s="266" t="s">
        <v>162</v>
      </c>
      <c r="K55" s="255"/>
      <c r="L55" s="255" t="s">
        <v>215</v>
      </c>
      <c r="M55" s="255" t="s">
        <v>1818</v>
      </c>
      <c r="N55" s="256">
        <f t="shared" si="19"/>
        <v>237</v>
      </c>
      <c r="O55" s="252" t="s">
        <v>815</v>
      </c>
      <c r="P55" s="172">
        <f t="shared" si="20"/>
        <v>14</v>
      </c>
      <c r="Q55" s="268" t="s">
        <v>1819</v>
      </c>
      <c r="R55" s="314" t="s">
        <v>817</v>
      </c>
      <c r="S55" s="249">
        <f t="shared" si="21"/>
        <v>17</v>
      </c>
      <c r="T55" s="249" t="s">
        <v>67</v>
      </c>
      <c r="U55" s="255"/>
      <c r="V55" s="255"/>
      <c r="W55" s="257" t="str">
        <f>VLOOKUP("1유형_v2"&amp;"_"&amp;G55,'GPT결과_1'!$A:$E,5,FALSE)</f>
        <v>미국은 세계 주식 시장의 절반 가량을 차지하고 있어, 선택 범위가 가장 넓습니다. 대다수의 성공적인 기업들이 미국에 상장하기 때문에, 투자할 때 경쟁력 있는 기업을 선택하는 데 있어 더 많은 선택지를 제공합니다. 따라서, 미국 주식 시장은 국제적으로 가장 큰 시장입니다.</v>
      </c>
      <c r="X55" s="257"/>
      <c r="Y55" s="257"/>
      <c r="Z55" s="315" t="s">
        <v>818</v>
      </c>
      <c r="AA55" s="249" t="s">
        <v>67</v>
      </c>
      <c r="AB55" s="249" t="s">
        <v>68</v>
      </c>
      <c r="AC55" s="316" t="b">
        <f t="shared" si="22"/>
        <v>0</v>
      </c>
      <c r="AD55" s="255"/>
      <c r="AE55" s="315" t="str">
        <f>VLOOKUP("1유형_v2"&amp;"_"&amp;G55,'GPT결과_1'!$A:$E,4,FALSE)</f>
        <v>미국시장은 세계 주식시장 중 가장 큼</v>
      </c>
      <c r="AF55" s="146">
        <f t="shared" si="23"/>
        <v>20</v>
      </c>
      <c r="AG55" s="249" t="s">
        <v>68</v>
      </c>
      <c r="AH55" s="249" t="s">
        <v>68</v>
      </c>
      <c r="AI55" s="316" t="b">
        <f t="shared" si="24"/>
        <v>1</v>
      </c>
      <c r="AJ55" s="255" t="s">
        <v>1820</v>
      </c>
      <c r="AK55" s="255"/>
      <c r="AL55" s="257" t="str">
        <f>VLOOKUP("1유형_v2"&amp;"_"&amp;G55,'GPT결과_1'!$A:$E,5,FALSE)</f>
        <v>미국은 세계 주식 시장의 절반 가량을 차지하고 있어, 선택 범위가 가장 넓습니다. 대다수의 성공적인 기업들이 미국에 상장하기 때문에, 투자할 때 경쟁력 있는 기업을 선택하는 데 있어 더 많은 선택지를 제공합니다. 따라서, 미국 주식 시장은 국제적으로 가장 큰 시장입니다.</v>
      </c>
      <c r="AM55" s="249" t="s">
        <v>67</v>
      </c>
      <c r="AN55" s="249" t="s">
        <v>67</v>
      </c>
      <c r="AO55" s="260"/>
      <c r="AP55" s="163"/>
      <c r="AQ55" s="343"/>
      <c r="AR55" s="315"/>
      <c r="AS55" s="249"/>
      <c r="AT55" s="249"/>
      <c r="AU55" s="249"/>
      <c r="AV55" s="316"/>
      <c r="AW55" s="255"/>
      <c r="AX55" s="255"/>
      <c r="AY55" s="257"/>
      <c r="AZ55" s="249"/>
      <c r="BA55" s="249"/>
      <c r="BB55" s="260"/>
      <c r="BC55" s="163"/>
      <c r="BD55" s="343"/>
    </row>
    <row r="56" ht="41.25" customHeight="1">
      <c r="A56" s="172">
        <f t="shared" si="18"/>
        <v>49</v>
      </c>
      <c r="B56" s="172" t="s">
        <v>15</v>
      </c>
      <c r="C56" s="249" t="s">
        <v>11</v>
      </c>
      <c r="D56" s="172" t="s">
        <v>13</v>
      </c>
      <c r="E56" s="255"/>
      <c r="F56" s="165" t="s">
        <v>158</v>
      </c>
      <c r="G56" s="166" t="s">
        <v>821</v>
      </c>
      <c r="H56" s="253" t="s">
        <v>822</v>
      </c>
      <c r="I56" s="168" t="s">
        <v>823</v>
      </c>
      <c r="J56" s="266" t="s">
        <v>162</v>
      </c>
      <c r="K56" s="176"/>
      <c r="L56" s="255" t="s">
        <v>215</v>
      </c>
      <c r="M56" s="166" t="s">
        <v>1821</v>
      </c>
      <c r="N56" s="256">
        <f t="shared" si="19"/>
        <v>424</v>
      </c>
      <c r="O56" s="166" t="s">
        <v>825</v>
      </c>
      <c r="P56" s="172">
        <f t="shared" si="20"/>
        <v>16</v>
      </c>
      <c r="Q56" s="166" t="s">
        <v>826</v>
      </c>
      <c r="R56" s="314" t="s">
        <v>827</v>
      </c>
      <c r="S56" s="249">
        <f t="shared" si="21"/>
        <v>17</v>
      </c>
      <c r="T56" s="249" t="s">
        <v>67</v>
      </c>
      <c r="U56" s="255"/>
      <c r="V56" s="255"/>
      <c r="W56" s="257" t="str">
        <f>VLOOKUP("1유형_v2"&amp;"_"&amp;G56,'GPT결과_1'!$A:$E,5,FALSE)</f>
        <v>벼룩이 20센티미터 높이의 유리병 안에 있고, 이를 넘지 못하고 있음을 보여주는 사진이다. 이 벼룩은 원래 30센티미터는 뛸 수 있으나, 뚜껑 때문에 20센티미터 밖에 점프하지 못하는 모습을 보여준다.</v>
      </c>
      <c r="X56" s="257"/>
      <c r="Y56" s="257"/>
      <c r="Z56" s="315" t="s">
        <v>828</v>
      </c>
      <c r="AA56" s="249" t="s">
        <v>67</v>
      </c>
      <c r="AB56" s="249" t="s">
        <v>67</v>
      </c>
      <c r="AC56" s="316" t="b">
        <f t="shared" si="22"/>
        <v>1</v>
      </c>
      <c r="AD56" s="255"/>
      <c r="AE56" s="315" t="str">
        <f>VLOOKUP("1유형_v2"&amp;"_"&amp;G56,'GPT결과_1'!$A:$E,4,FALSE)</f>
        <v>유리병에 갇힌 벼룩</v>
      </c>
      <c r="AF56" s="146">
        <f t="shared" si="23"/>
        <v>10</v>
      </c>
      <c r="AG56" s="249" t="s">
        <v>68</v>
      </c>
      <c r="AH56" s="249" t="s">
        <v>68</v>
      </c>
      <c r="AI56" s="316" t="b">
        <f t="shared" si="24"/>
        <v>1</v>
      </c>
      <c r="AJ56" s="255" t="s">
        <v>1771</v>
      </c>
      <c r="AK56" s="255"/>
      <c r="AL56" s="257" t="str">
        <f>VLOOKUP("1유형_v2"&amp;"_"&amp;G56,'GPT결과_1'!$A:$E,5,FALSE)</f>
        <v>벼룩이 20센티미터 높이의 유리병 안에 있고, 이를 넘지 못하고 있음을 보여주는 사진이다. 이 벼룩은 원래 30센티미터는 뛸 수 있으나, 뚜껑 때문에 20센티미터 밖에 점프하지 못하는 모습을 보여준다.</v>
      </c>
      <c r="AM56" s="249" t="s">
        <v>67</v>
      </c>
      <c r="AN56" s="249" t="s">
        <v>67</v>
      </c>
      <c r="AO56" s="166"/>
      <c r="AP56" s="176"/>
      <c r="AQ56" s="343"/>
      <c r="AR56" s="315"/>
      <c r="AS56" s="249"/>
      <c r="AT56" s="249"/>
      <c r="AU56" s="249"/>
      <c r="AV56" s="316"/>
      <c r="AW56" s="255"/>
      <c r="AX56" s="255"/>
      <c r="AY56" s="257"/>
      <c r="AZ56" s="249"/>
      <c r="BA56" s="249"/>
      <c r="BB56" s="166"/>
      <c r="BC56" s="176"/>
      <c r="BD56" s="343"/>
    </row>
    <row r="57" ht="41.25" customHeight="1">
      <c r="A57" s="172">
        <f t="shared" si="18"/>
        <v>50</v>
      </c>
      <c r="B57" s="172" t="s">
        <v>15</v>
      </c>
      <c r="C57" s="249" t="s">
        <v>11</v>
      </c>
      <c r="D57" s="172" t="s">
        <v>13</v>
      </c>
      <c r="E57" s="255"/>
      <c r="F57" s="165" t="s">
        <v>158</v>
      </c>
      <c r="G57" s="166" t="s">
        <v>831</v>
      </c>
      <c r="H57" s="253" t="s">
        <v>832</v>
      </c>
      <c r="I57" s="168" t="s">
        <v>833</v>
      </c>
      <c r="J57" s="266" t="s">
        <v>162</v>
      </c>
      <c r="K57" s="176"/>
      <c r="L57" s="255" t="s">
        <v>215</v>
      </c>
      <c r="M57" s="166" t="s">
        <v>1822</v>
      </c>
      <c r="N57" s="256">
        <f t="shared" si="19"/>
        <v>165</v>
      </c>
      <c r="O57" s="166" t="s">
        <v>835</v>
      </c>
      <c r="P57" s="172">
        <f t="shared" si="20"/>
        <v>29</v>
      </c>
      <c r="Q57" s="176"/>
      <c r="R57" s="314" t="s">
        <v>836</v>
      </c>
      <c r="S57" s="249">
        <f t="shared" si="21"/>
        <v>22</v>
      </c>
      <c r="T57" s="249" t="s">
        <v>69</v>
      </c>
      <c r="U57" s="255"/>
      <c r="V57" s="255"/>
      <c r="W57" s="257" t="str">
        <f>VLOOKUP("1유형_v2"&amp;"_"&amp;G57,'GPT결과_1'!$A:$E,5,FALSE)</f>
        <v>이 텍스트는 루빈의 꽃병 그림을 참조하고 있습니다. 이 그림은 흰색과 검은색에 집중함에 따라 서로 다른 이미지를 떠올리게 합니다. 보는 관점에 따라 해석이 달라진다는 원칙을 설명합니다.</v>
      </c>
      <c r="X57" s="257"/>
      <c r="Y57" s="257"/>
      <c r="Z57" s="315" t="s">
        <v>837</v>
      </c>
      <c r="AA57" s="249" t="s">
        <v>68</v>
      </c>
      <c r="AB57" s="249" t="s">
        <v>68</v>
      </c>
      <c r="AC57" s="316" t="b">
        <f t="shared" si="22"/>
        <v>1</v>
      </c>
      <c r="AD57" s="255"/>
      <c r="AE57" s="315" t="str">
        <f>VLOOKUP("1유형_v2"&amp;"_"&amp;G57,'GPT결과_1'!$A:$E,4,FALSE)</f>
        <v>루빈의 꽃병 그림</v>
      </c>
      <c r="AF57" s="146">
        <f t="shared" si="23"/>
        <v>9</v>
      </c>
      <c r="AG57" s="249" t="s">
        <v>67</v>
      </c>
      <c r="AH57" s="249" t="s">
        <v>67</v>
      </c>
      <c r="AI57" s="316" t="b">
        <f t="shared" si="24"/>
        <v>1</v>
      </c>
      <c r="AJ57" s="255" t="s">
        <v>1823</v>
      </c>
      <c r="AK57" s="255"/>
      <c r="AL57" s="257" t="str">
        <f>VLOOKUP("1유형_v2"&amp;"_"&amp;G57,'GPT결과_1'!$A:$E,5,FALSE)</f>
        <v>이 텍스트는 루빈의 꽃병 그림을 참조하고 있습니다. 이 그림은 흰색과 검은색에 집중함에 따라 서로 다른 이미지를 떠올리게 합니다. 보는 관점에 따라 해석이 달라진다는 원칙을 설명합니다.</v>
      </c>
      <c r="AM57" s="249" t="s">
        <v>67</v>
      </c>
      <c r="AN57" s="249" t="s">
        <v>67</v>
      </c>
      <c r="AO57" s="166"/>
      <c r="AP57" s="176"/>
      <c r="AQ57" s="343"/>
      <c r="AR57" s="315"/>
      <c r="AS57" s="249"/>
      <c r="AT57" s="249"/>
      <c r="AU57" s="249"/>
      <c r="AV57" s="316"/>
      <c r="AW57" s="255"/>
      <c r="AX57" s="255"/>
      <c r="AY57" s="257"/>
      <c r="AZ57" s="249"/>
      <c r="BA57" s="249"/>
      <c r="BB57" s="166"/>
      <c r="BC57" s="176"/>
      <c r="BD57" s="343"/>
    </row>
    <row r="58" ht="41.25" customHeight="1">
      <c r="A58" s="172">
        <f t="shared" si="18"/>
        <v>51</v>
      </c>
      <c r="B58" s="172" t="s">
        <v>15</v>
      </c>
      <c r="C58" s="249" t="s">
        <v>11</v>
      </c>
      <c r="D58" s="172" t="s">
        <v>13</v>
      </c>
      <c r="E58" s="255"/>
      <c r="F58" s="165" t="s">
        <v>158</v>
      </c>
      <c r="G58" s="166" t="s">
        <v>840</v>
      </c>
      <c r="H58" s="253" t="s">
        <v>841</v>
      </c>
      <c r="I58" s="168" t="s">
        <v>842</v>
      </c>
      <c r="J58" s="266" t="s">
        <v>162</v>
      </c>
      <c r="K58" s="176"/>
      <c r="L58" s="166" t="s">
        <v>1759</v>
      </c>
      <c r="M58" s="166" t="s">
        <v>1824</v>
      </c>
      <c r="N58" s="256">
        <f t="shared" si="19"/>
        <v>390</v>
      </c>
      <c r="O58" s="166" t="s">
        <v>844</v>
      </c>
      <c r="P58" s="172">
        <f t="shared" si="20"/>
        <v>25</v>
      </c>
      <c r="Q58" s="176"/>
      <c r="R58" s="314" t="s">
        <v>845</v>
      </c>
      <c r="S58" s="249">
        <f t="shared" si="21"/>
        <v>22</v>
      </c>
      <c r="T58" s="249" t="s">
        <v>69</v>
      </c>
      <c r="U58" s="255"/>
      <c r="V58" s="255"/>
      <c r="W58" s="257" t="str">
        <f>VLOOKUP("1유형_v2"&amp;"_"&amp;G58,'GPT결과_1'!$A:$E,5,FALSE)</f>
        <v>이 이미지는 북유럽 신화의 로키와 숫자 13의 연관성을 나타냅니다. 발할라의 잔치에서 13번째 신인 로키의 등장을 묘사하고 있다. 또한, 13을 불길한 숫자로 여기는 관례에 대한 이야기도 포함하고 있다.</v>
      </c>
      <c r="X58" s="257"/>
      <c r="Y58" s="257"/>
      <c r="Z58" s="315" t="s">
        <v>846</v>
      </c>
      <c r="AA58" s="249" t="s">
        <v>68</v>
      </c>
      <c r="AB58" s="249" t="s">
        <v>69</v>
      </c>
      <c r="AC58" s="316" t="b">
        <f t="shared" si="22"/>
        <v>0</v>
      </c>
      <c r="AD58" s="255"/>
      <c r="AE58" s="315" t="str">
        <f>VLOOKUP("1유형_v2"&amp;"_"&amp;G58,'GPT결과_1'!$A:$E,4,FALSE)</f>
        <v>로키와 13을 연관지은 그림.</v>
      </c>
      <c r="AF58" s="146">
        <f t="shared" si="23"/>
        <v>16</v>
      </c>
      <c r="AG58" s="249" t="s">
        <v>68</v>
      </c>
      <c r="AH58" s="249" t="s">
        <v>67</v>
      </c>
      <c r="AI58" s="316" t="b">
        <f t="shared" si="24"/>
        <v>0</v>
      </c>
      <c r="AJ58" s="255" t="s">
        <v>1825</v>
      </c>
      <c r="AK58" s="255"/>
      <c r="AL58" s="257" t="str">
        <f>VLOOKUP("1유형_v2"&amp;"_"&amp;G58,'GPT결과_1'!$A:$E,5,FALSE)</f>
        <v>이 이미지는 북유럽 신화의 로키와 숫자 13의 연관성을 나타냅니다. 발할라의 잔치에서 13번째 신인 로키의 등장을 묘사하고 있다. 또한, 13을 불길한 숫자로 여기는 관례에 대한 이야기도 포함하고 있다.</v>
      </c>
      <c r="AM58" s="249" t="s">
        <v>67</v>
      </c>
      <c r="AN58" s="249" t="s">
        <v>67</v>
      </c>
      <c r="AO58" s="166"/>
      <c r="AP58" s="176"/>
      <c r="AQ58" s="343"/>
      <c r="AR58" s="315"/>
      <c r="AS58" s="249"/>
      <c r="AT58" s="249"/>
      <c r="AU58" s="249"/>
      <c r="AV58" s="316"/>
      <c r="AW58" s="255"/>
      <c r="AX58" s="255"/>
      <c r="AY58" s="257"/>
      <c r="AZ58" s="249"/>
      <c r="BA58" s="249"/>
      <c r="BB58" s="166"/>
      <c r="BC58" s="176"/>
      <c r="BD58" s="343"/>
    </row>
    <row r="59" ht="41.25" customHeight="1">
      <c r="A59" s="172">
        <f t="shared" si="18"/>
        <v>52</v>
      </c>
      <c r="B59" s="172" t="s">
        <v>15</v>
      </c>
      <c r="C59" s="249" t="s">
        <v>11</v>
      </c>
      <c r="D59" s="172" t="s">
        <v>13</v>
      </c>
      <c r="E59" s="255"/>
      <c r="F59" s="165" t="s">
        <v>298</v>
      </c>
      <c r="G59" s="166" t="s">
        <v>850</v>
      </c>
      <c r="H59" s="253" t="s">
        <v>851</v>
      </c>
      <c r="I59" s="168" t="s">
        <v>852</v>
      </c>
      <c r="J59" s="266" t="s">
        <v>162</v>
      </c>
      <c r="K59" s="176"/>
      <c r="L59" s="166" t="s">
        <v>207</v>
      </c>
      <c r="M59" s="269" t="s">
        <v>1826</v>
      </c>
      <c r="N59" s="256">
        <f t="shared" si="19"/>
        <v>96</v>
      </c>
      <c r="O59" s="166" t="s">
        <v>854</v>
      </c>
      <c r="P59" s="172">
        <f t="shared" si="20"/>
        <v>21</v>
      </c>
      <c r="Q59" s="176"/>
      <c r="R59" s="314" t="s">
        <v>855</v>
      </c>
      <c r="S59" s="249">
        <f t="shared" si="21"/>
        <v>27</v>
      </c>
      <c r="T59" s="249" t="s">
        <v>68</v>
      </c>
      <c r="U59" s="255"/>
      <c r="V59" s="255" t="s">
        <v>856</v>
      </c>
      <c r="W59" s="257" t="str">
        <f>VLOOKUP("1유형_v2"&amp;"_"&amp;G59,'GPT결과_1'!$A:$E,5,FALSE)</f>
        <v>카운터 아래의 공간에는 재활용한 가구로 만든 왜건이 있다. 이 왜건은 잘라낸 가구의 토막을 다시 활용해 만든 것이며, 사용하는 사각쟁반 2개를 수납하는 데 사용된다.</v>
      </c>
      <c r="X59" s="257"/>
      <c r="Y59" s="257"/>
      <c r="Z59" s="315" t="s">
        <v>857</v>
      </c>
      <c r="AA59" s="249" t="s">
        <v>68</v>
      </c>
      <c r="AB59" s="249" t="s">
        <v>68</v>
      </c>
      <c r="AC59" s="316" t="b">
        <f t="shared" si="22"/>
        <v>1</v>
      </c>
      <c r="AD59" s="255"/>
      <c r="AE59" s="315" t="str">
        <f>VLOOKUP("1유형_v2"&amp;"_"&amp;G59,'GPT결과_1'!$A:$E,4,FALSE)</f>
        <v>재활용 왜건, 사각쟁반 수납공간</v>
      </c>
      <c r="AF59" s="146">
        <f t="shared" si="23"/>
        <v>17</v>
      </c>
      <c r="AG59" s="249" t="s">
        <v>67</v>
      </c>
      <c r="AH59" s="249" t="s">
        <v>67</v>
      </c>
      <c r="AI59" s="316" t="b">
        <f t="shared" si="24"/>
        <v>1</v>
      </c>
      <c r="AJ59" s="255"/>
      <c r="AK59" s="255"/>
      <c r="AL59" s="257" t="str">
        <f>VLOOKUP("1유형_v2"&amp;"_"&amp;G59,'GPT결과_1'!$A:$E,5,FALSE)</f>
        <v>카운터 아래의 공간에는 재활용한 가구로 만든 왜건이 있다. 이 왜건은 잘라낸 가구의 토막을 다시 활용해 만든 것이며, 사용하는 사각쟁반 2개를 수납하는 데 사용된다.</v>
      </c>
      <c r="AM59" s="249" t="s">
        <v>67</v>
      </c>
      <c r="AN59" s="249" t="s">
        <v>67</v>
      </c>
      <c r="AO59" s="166"/>
      <c r="AP59" s="176"/>
      <c r="AQ59" s="343"/>
      <c r="AR59" s="315"/>
      <c r="AS59" s="249"/>
      <c r="AT59" s="249"/>
      <c r="AU59" s="249"/>
      <c r="AV59" s="316"/>
      <c r="AW59" s="255"/>
      <c r="AX59" s="255"/>
      <c r="AY59" s="257"/>
      <c r="AZ59" s="249"/>
      <c r="BA59" s="249"/>
      <c r="BB59" s="166"/>
      <c r="BC59" s="176"/>
      <c r="BD59" s="343"/>
    </row>
    <row r="60" ht="66.75" customHeight="1">
      <c r="A60" s="172">
        <f t="shared" si="18"/>
        <v>53</v>
      </c>
      <c r="B60" s="172" t="s">
        <v>15</v>
      </c>
      <c r="C60" s="249" t="s">
        <v>11</v>
      </c>
      <c r="D60" s="172" t="s">
        <v>13</v>
      </c>
      <c r="E60" s="255"/>
      <c r="F60" s="165" t="s">
        <v>298</v>
      </c>
      <c r="G60" s="166" t="s">
        <v>860</v>
      </c>
      <c r="H60" s="253" t="s">
        <v>861</v>
      </c>
      <c r="I60" s="168" t="s">
        <v>862</v>
      </c>
      <c r="J60" s="266" t="s">
        <v>162</v>
      </c>
      <c r="K60" s="176"/>
      <c r="L60" s="255" t="s">
        <v>215</v>
      </c>
      <c r="M60" s="166" t="s">
        <v>1827</v>
      </c>
      <c r="N60" s="256">
        <f t="shared" si="19"/>
        <v>486</v>
      </c>
      <c r="O60" s="166" t="s">
        <v>864</v>
      </c>
      <c r="P60" s="172">
        <f t="shared" si="20"/>
        <v>27</v>
      </c>
      <c r="Q60" s="176"/>
      <c r="R60" s="314" t="s">
        <v>865</v>
      </c>
      <c r="S60" s="249">
        <f t="shared" si="21"/>
        <v>39</v>
      </c>
      <c r="T60" s="249" t="s">
        <v>68</v>
      </c>
      <c r="U60" s="255"/>
      <c r="V60" s="255" t="s">
        <v>856</v>
      </c>
      <c r="W60" s="257" t="str">
        <f>VLOOKUP("1유형_v2"&amp;"_"&amp;G60,'GPT결과_1'!$A:$E,5,FALSE)</f>
        <v> 체코슬로바키아에서 둡체크 총리는 소련 독재에 저항하고 개혁을 시도했다. 그러나, 그의 개혁을 두려워한 소련은 1968년 프라하로 탱크를 보내 통제를 빼앗았다. 이는 "인간의 얼굴을 한 사회주의"에 대한 소련의 무력 강제로 볼 수 있다.</v>
      </c>
      <c r="X60" s="257"/>
      <c r="Y60" s="257"/>
      <c r="Z60" s="315" t="s">
        <v>866</v>
      </c>
      <c r="AA60" s="249" t="s">
        <v>69</v>
      </c>
      <c r="AB60" s="249" t="s">
        <v>69</v>
      </c>
      <c r="AC60" s="316" t="b">
        <f t="shared" si="22"/>
        <v>1</v>
      </c>
      <c r="AD60" s="255"/>
      <c r="AE60" s="315" t="str">
        <f>VLOOKUP("1유형_v2"&amp;"_"&amp;G60,'GPT결과_1'!$A:$E,4,FALSE)</f>
        <v>체코슬로바키아의 개혁과 탱크 침공</v>
      </c>
      <c r="AF60" s="146">
        <f t="shared" si="23"/>
        <v>18</v>
      </c>
      <c r="AG60" s="249" t="s">
        <v>67</v>
      </c>
      <c r="AH60" s="249" t="s">
        <v>67</v>
      </c>
      <c r="AI60" s="316" t="b">
        <f t="shared" si="24"/>
        <v>1</v>
      </c>
      <c r="AJ60" s="255"/>
      <c r="AK60" s="255"/>
      <c r="AL60" s="257" t="str">
        <f>VLOOKUP("1유형_v2"&amp;"_"&amp;G60,'GPT결과_1'!$A:$E,5,FALSE)</f>
        <v> 체코슬로바키아에서 둡체크 총리는 소련 독재에 저항하고 개혁을 시도했다. 그러나, 그의 개혁을 두려워한 소련은 1968년 프라하로 탱크를 보내 통제를 빼앗았다. 이는 "인간의 얼굴을 한 사회주의"에 대한 소련의 무력 강제로 볼 수 있다.</v>
      </c>
      <c r="AM60" s="249" t="s">
        <v>67</v>
      </c>
      <c r="AN60" s="249" t="s">
        <v>67</v>
      </c>
      <c r="AO60" s="166"/>
      <c r="AP60" s="176"/>
      <c r="AQ60" s="343"/>
      <c r="AR60" s="315"/>
      <c r="AS60" s="249"/>
      <c r="AT60" s="249"/>
      <c r="AU60" s="249"/>
      <c r="AV60" s="316"/>
      <c r="AW60" s="255"/>
      <c r="AX60" s="255"/>
      <c r="AY60" s="257"/>
      <c r="AZ60" s="249"/>
      <c r="BA60" s="249"/>
      <c r="BB60" s="166"/>
      <c r="BC60" s="176"/>
      <c r="BD60" s="343"/>
    </row>
    <row r="61" ht="54.75" customHeight="1">
      <c r="A61" s="172">
        <f t="shared" si="18"/>
        <v>54</v>
      </c>
      <c r="B61" s="172" t="s">
        <v>15</v>
      </c>
      <c r="C61" s="249" t="s">
        <v>11</v>
      </c>
      <c r="D61" s="172" t="s">
        <v>13</v>
      </c>
      <c r="E61" s="255"/>
      <c r="F61" s="165" t="s">
        <v>158</v>
      </c>
      <c r="G61" s="166" t="s">
        <v>870</v>
      </c>
      <c r="H61" s="253" t="s">
        <v>871</v>
      </c>
      <c r="I61" s="168" t="s">
        <v>872</v>
      </c>
      <c r="J61" s="266" t="s">
        <v>162</v>
      </c>
      <c r="K61" s="176"/>
      <c r="L61" s="255" t="s">
        <v>215</v>
      </c>
      <c r="M61" s="166" t="s">
        <v>1828</v>
      </c>
      <c r="N61" s="256">
        <f t="shared" si="19"/>
        <v>208</v>
      </c>
      <c r="O61" s="166" t="s">
        <v>874</v>
      </c>
      <c r="P61" s="172">
        <f t="shared" si="20"/>
        <v>10</v>
      </c>
      <c r="Q61" s="176"/>
      <c r="R61" s="314" t="s">
        <v>875</v>
      </c>
      <c r="S61" s="249">
        <f t="shared" si="21"/>
        <v>24</v>
      </c>
      <c r="T61" s="249" t="s">
        <v>68</v>
      </c>
      <c r="U61" s="255"/>
      <c r="V61" s="255" t="s">
        <v>856</v>
      </c>
      <c r="W61" s="257" t="str">
        <f>VLOOKUP("1유형_v2"&amp;"_"&amp;G61,'GPT결과_1'!$A:$E,5,FALSE)</f>
        <v>헤럴드'는 헤르메스의 어원을 가지고 있고, 이는 중요한 메시지와 정보를 빠르고 충실하게 전달하겠다는 신문사의 각오를 부여합니다. 또한 헤르메스의 지팡이, 즉 '헤럴드의 지팡이'는 의술의 상징으로 여전히 널리 쓰이고 있습니다. 이러한 모든 요소가 합쳐져 신문의 이름 '헤럴드'에 의미를 부여합니다.</v>
      </c>
      <c r="X61" s="257"/>
      <c r="Y61" s="257"/>
      <c r="Z61" s="315" t="s">
        <v>876</v>
      </c>
      <c r="AA61" s="249" t="s">
        <v>68</v>
      </c>
      <c r="AB61" s="249" t="s">
        <v>69</v>
      </c>
      <c r="AC61" s="316" t="b">
        <f t="shared" si="22"/>
        <v>0</v>
      </c>
      <c r="AD61" s="255"/>
      <c r="AE61" s="315" t="str">
        <f>VLOOKUP("1유형_v2"&amp;"_"&amp;G61,'GPT결과_1'!$A:$E,4,FALSE)</f>
        <v>신문이름 '헤럴드'의 의미</v>
      </c>
      <c r="AF61" s="146">
        <f t="shared" si="23"/>
        <v>14</v>
      </c>
      <c r="AG61" s="249" t="s">
        <v>67</v>
      </c>
      <c r="AH61" s="249" t="s">
        <v>68</v>
      </c>
      <c r="AI61" s="316" t="b">
        <f t="shared" si="24"/>
        <v>0</v>
      </c>
      <c r="AJ61" s="255" t="s">
        <v>1829</v>
      </c>
      <c r="AK61" s="255"/>
      <c r="AL61" s="257" t="str">
        <f>VLOOKUP("1유형_v2"&amp;"_"&amp;G61,'GPT결과_1'!$A:$E,5,FALSE)</f>
        <v>헤럴드'는 헤르메스의 어원을 가지고 있고, 이는 중요한 메시지와 정보를 빠르고 충실하게 전달하겠다는 신문사의 각오를 부여합니다. 또한 헤르메스의 지팡이, 즉 '헤럴드의 지팡이'는 의술의 상징으로 여전히 널리 쓰이고 있습니다. 이러한 모든 요소가 합쳐져 신문의 이름 '헤럴드'에 의미를 부여합니다.</v>
      </c>
      <c r="AM61" s="249" t="s">
        <v>67</v>
      </c>
      <c r="AN61" s="249" t="s">
        <v>67</v>
      </c>
      <c r="AO61" s="166"/>
      <c r="AP61" s="176"/>
      <c r="AQ61" s="343"/>
      <c r="AR61" s="315"/>
      <c r="AS61" s="249"/>
      <c r="AT61" s="249"/>
      <c r="AU61" s="249"/>
      <c r="AV61" s="316"/>
      <c r="AW61" s="255"/>
      <c r="AX61" s="255"/>
      <c r="AY61" s="257"/>
      <c r="AZ61" s="249"/>
      <c r="BA61" s="249"/>
      <c r="BB61" s="166"/>
      <c r="BC61" s="176"/>
      <c r="BD61" s="343"/>
    </row>
    <row r="62" ht="81.0" customHeight="1">
      <c r="A62" s="172">
        <f t="shared" si="18"/>
        <v>55</v>
      </c>
      <c r="B62" s="172" t="s">
        <v>15</v>
      </c>
      <c r="C62" s="249" t="s">
        <v>11</v>
      </c>
      <c r="D62" s="172" t="s">
        <v>13</v>
      </c>
      <c r="E62" s="255"/>
      <c r="F62" s="165" t="s">
        <v>298</v>
      </c>
      <c r="G62" s="166" t="s">
        <v>879</v>
      </c>
      <c r="H62" s="253" t="s">
        <v>880</v>
      </c>
      <c r="I62" s="168" t="s">
        <v>881</v>
      </c>
      <c r="J62" s="266" t="s">
        <v>162</v>
      </c>
      <c r="K62" s="176"/>
      <c r="L62" s="166" t="s">
        <v>207</v>
      </c>
      <c r="M62" s="166" t="s">
        <v>1830</v>
      </c>
      <c r="N62" s="256">
        <f t="shared" si="19"/>
        <v>484</v>
      </c>
      <c r="O62" s="166" t="s">
        <v>883</v>
      </c>
      <c r="P62" s="172">
        <f t="shared" si="20"/>
        <v>34</v>
      </c>
      <c r="Q62" s="166" t="s">
        <v>884</v>
      </c>
      <c r="R62" s="314" t="s">
        <v>885</v>
      </c>
      <c r="S62" s="249">
        <f t="shared" si="21"/>
        <v>18</v>
      </c>
      <c r="T62" s="249" t="s">
        <v>67</v>
      </c>
      <c r="U62" s="255"/>
      <c r="V62" s="255"/>
      <c r="W62" s="257" t="str">
        <f>VLOOKUP("1유형_v2"&amp;"_"&amp;G62,'GPT결과_1'!$A:$E,5,FALSE)</f>
        <v>켄싱턴호텔 설악'의 객실층들은 각기 다른 스타 테마로 꾸며져 있다. 각 층별로 다른 테마 - 가수, 영화배우, 스포츠 스타, 대사관 - 가 적용되어 있어 방문마다 새로운 스타를 찾는 재미가 있다. 이 호텔은 이전에 '켄싱턴스타호텔'로 불렸으며, 그 당시의 스타들을 기리는 흔적들을 보여준다.</v>
      </c>
      <c r="X62" s="257"/>
      <c r="Y62" s="257"/>
      <c r="Z62" s="315" t="s">
        <v>886</v>
      </c>
      <c r="AA62" s="249" t="s">
        <v>68</v>
      </c>
      <c r="AB62" s="249" t="s">
        <v>67</v>
      </c>
      <c r="AC62" s="316" t="b">
        <f t="shared" si="22"/>
        <v>0</v>
      </c>
      <c r="AD62" s="255"/>
      <c r="AE62" s="315" t="str">
        <f>VLOOKUP("1유형_v2"&amp;"_"&amp;G62,'GPT결과_1'!$A:$E,4,FALSE)</f>
        <v>호텔 객실층 스타 테마</v>
      </c>
      <c r="AF62" s="146">
        <f t="shared" si="23"/>
        <v>12</v>
      </c>
      <c r="AG62" s="249" t="s">
        <v>67</v>
      </c>
      <c r="AH62" s="249" t="s">
        <v>67</v>
      </c>
      <c r="AI62" s="316" t="b">
        <f t="shared" si="24"/>
        <v>1</v>
      </c>
      <c r="AJ62" s="255" t="s">
        <v>1831</v>
      </c>
      <c r="AK62" s="255"/>
      <c r="AL62" s="257" t="str">
        <f>VLOOKUP("1유형_v2"&amp;"_"&amp;G62,'GPT결과_1'!$A:$E,5,FALSE)</f>
        <v>켄싱턴호텔 설악'의 객실층들은 각기 다른 스타 테마로 꾸며져 있다. 각 층별로 다른 테마 - 가수, 영화배우, 스포츠 스타, 대사관 - 가 적용되어 있어 방문마다 새로운 스타를 찾는 재미가 있다. 이 호텔은 이전에 '켄싱턴스타호텔'로 불렸으며, 그 당시의 스타들을 기리는 흔적들을 보여준다.</v>
      </c>
      <c r="AM62" s="249" t="s">
        <v>67</v>
      </c>
      <c r="AN62" s="249" t="s">
        <v>67</v>
      </c>
      <c r="AO62" s="166"/>
      <c r="AP62" s="176"/>
      <c r="AQ62" s="343"/>
      <c r="AR62" s="315"/>
      <c r="AS62" s="249"/>
      <c r="AT62" s="249"/>
      <c r="AU62" s="249"/>
      <c r="AV62" s="316"/>
      <c r="AW62" s="255"/>
      <c r="AX62" s="255"/>
      <c r="AY62" s="257"/>
      <c r="AZ62" s="249"/>
      <c r="BA62" s="249"/>
      <c r="BB62" s="166"/>
      <c r="BC62" s="176"/>
      <c r="BD62" s="343"/>
    </row>
    <row r="63" ht="41.25" customHeight="1">
      <c r="A63" s="172">
        <f t="shared" si="18"/>
        <v>56</v>
      </c>
      <c r="B63" s="172" t="s">
        <v>15</v>
      </c>
      <c r="C63" s="249" t="s">
        <v>11</v>
      </c>
      <c r="D63" s="172" t="s">
        <v>13</v>
      </c>
      <c r="E63" s="255"/>
      <c r="F63" s="165" t="s">
        <v>229</v>
      </c>
      <c r="G63" s="166" t="s">
        <v>889</v>
      </c>
      <c r="H63" s="253" t="s">
        <v>890</v>
      </c>
      <c r="I63" s="168" t="s">
        <v>891</v>
      </c>
      <c r="J63" s="266" t="s">
        <v>162</v>
      </c>
      <c r="K63" s="176"/>
      <c r="L63" s="255" t="s">
        <v>1743</v>
      </c>
      <c r="M63" s="166" t="s">
        <v>1832</v>
      </c>
      <c r="N63" s="256">
        <f t="shared" si="19"/>
        <v>326</v>
      </c>
      <c r="O63" s="166" t="s">
        <v>893</v>
      </c>
      <c r="P63" s="172">
        <f t="shared" si="20"/>
        <v>29</v>
      </c>
      <c r="Q63" s="166" t="s">
        <v>894</v>
      </c>
      <c r="R63" s="314" t="s">
        <v>895</v>
      </c>
      <c r="S63" s="249">
        <f t="shared" si="21"/>
        <v>31</v>
      </c>
      <c r="T63" s="249" t="s">
        <v>67</v>
      </c>
      <c r="U63" s="255"/>
      <c r="V63" s="255"/>
      <c r="W63" s="257" t="str">
        <f>VLOOKUP("1유형_v2"&amp;"_"&amp;G63,'GPT결과_1'!$A:$E,5,FALSE)</f>
        <v>사회와 환경적 조건을 도넛 모양으로 표현한 경제학 모델의 그림입니다. 도넛의 안쪽은 사회적 최소 조건을, 바깥쪽은 지구 생태계 환경 조건을 나타냅니다.</v>
      </c>
      <c r="X63" s="257"/>
      <c r="Y63" s="257"/>
      <c r="Z63" s="315" t="s">
        <v>896</v>
      </c>
      <c r="AA63" s="249" t="s">
        <v>68</v>
      </c>
      <c r="AB63" s="249" t="s">
        <v>67</v>
      </c>
      <c r="AC63" s="316" t="b">
        <f t="shared" si="22"/>
        <v>0</v>
      </c>
      <c r="AD63" s="255"/>
      <c r="AE63" s="315" t="str">
        <f>VLOOKUP("1유형_v2"&amp;"_"&amp;G63,'GPT결과_1'!$A:$E,4,FALSE)</f>
        <v>도넛 경제학 모델 그림</v>
      </c>
      <c r="AF63" s="146">
        <f t="shared" si="23"/>
        <v>12</v>
      </c>
      <c r="AG63" s="249" t="s">
        <v>67</v>
      </c>
      <c r="AH63" s="249" t="s">
        <v>67</v>
      </c>
      <c r="AI63" s="316" t="b">
        <f t="shared" si="24"/>
        <v>1</v>
      </c>
      <c r="AJ63" s="255"/>
      <c r="AK63" s="255"/>
      <c r="AL63" s="257" t="str">
        <f>VLOOKUP("1유형_v2"&amp;"_"&amp;G63,'GPT결과_1'!$A:$E,5,FALSE)</f>
        <v>사회와 환경적 조건을 도넛 모양으로 표현한 경제학 모델의 그림입니다. 도넛의 안쪽은 사회적 최소 조건을, 바깥쪽은 지구 생태계 환경 조건을 나타냅니다.</v>
      </c>
      <c r="AM63" s="249" t="s">
        <v>67</v>
      </c>
      <c r="AN63" s="249" t="s">
        <v>67</v>
      </c>
      <c r="AO63" s="166"/>
      <c r="AP63" s="176"/>
      <c r="AQ63" s="343"/>
      <c r="AR63" s="315"/>
      <c r="AS63" s="249"/>
      <c r="AT63" s="249"/>
      <c r="AU63" s="249"/>
      <c r="AV63" s="316"/>
      <c r="AW63" s="255"/>
      <c r="AX63" s="255"/>
      <c r="AY63" s="257"/>
      <c r="AZ63" s="249"/>
      <c r="BA63" s="249"/>
      <c r="BB63" s="166"/>
      <c r="BC63" s="176"/>
      <c r="BD63" s="343"/>
    </row>
    <row r="64" ht="41.25" customHeight="1">
      <c r="A64" s="172">
        <f t="shared" si="18"/>
        <v>57</v>
      </c>
      <c r="B64" s="172" t="s">
        <v>15</v>
      </c>
      <c r="C64" s="249" t="s">
        <v>11</v>
      </c>
      <c r="D64" s="172" t="s">
        <v>13</v>
      </c>
      <c r="E64" s="255"/>
      <c r="F64" s="165" t="s">
        <v>195</v>
      </c>
      <c r="G64" s="166" t="s">
        <v>899</v>
      </c>
      <c r="H64" s="253" t="s">
        <v>900</v>
      </c>
      <c r="I64" s="168" t="s">
        <v>901</v>
      </c>
      <c r="J64" s="266" t="s">
        <v>162</v>
      </c>
      <c r="K64" s="176"/>
      <c r="L64" s="255" t="s">
        <v>215</v>
      </c>
      <c r="M64" s="166" t="s">
        <v>1833</v>
      </c>
      <c r="N64" s="256">
        <f t="shared" si="19"/>
        <v>449</v>
      </c>
      <c r="O64" s="166" t="s">
        <v>903</v>
      </c>
      <c r="P64" s="172">
        <f t="shared" si="20"/>
        <v>23</v>
      </c>
      <c r="Q64" s="166" t="s">
        <v>904</v>
      </c>
      <c r="R64" s="314" t="s">
        <v>905</v>
      </c>
      <c r="S64" s="249">
        <f t="shared" si="21"/>
        <v>84</v>
      </c>
      <c r="T64" s="249" t="s">
        <v>68</v>
      </c>
      <c r="U64" s="255"/>
      <c r="V64" s="255" t="s">
        <v>906</v>
      </c>
      <c r="W64" s="257" t="str">
        <f>VLOOKUP("1유형_v2"&amp;"_"&amp;G64,'GPT결과_1'!$A:$E,5,FALSE)</f>
        <v>교수 아툴 자인의 연구 결과를 수치화한 그래프. 미트, 식물, 비식용 농산물의 온실가스 배출 비율을 보여주며, 각각 57%, 29%, 14%로 표시된다.</v>
      </c>
      <c r="X64" s="257"/>
      <c r="Y64" s="257"/>
      <c r="Z64" s="315" t="s">
        <v>907</v>
      </c>
      <c r="AA64" s="249" t="s">
        <v>67</v>
      </c>
      <c r="AB64" s="249" t="s">
        <v>67</v>
      </c>
      <c r="AC64" s="316" t="b">
        <f t="shared" si="22"/>
        <v>1</v>
      </c>
      <c r="AD64" s="255"/>
      <c r="AE64" s="315" t="str">
        <f>VLOOKUP("1유형_v2"&amp;"_"&amp;G64,'GPT결과_1'!$A:$E,4,FALSE)</f>
        <v>온실가스 배출 연구 결과</v>
      </c>
      <c r="AF64" s="146">
        <f t="shared" si="23"/>
        <v>13</v>
      </c>
      <c r="AG64" s="249" t="s">
        <v>67</v>
      </c>
      <c r="AH64" s="249" t="s">
        <v>67</v>
      </c>
      <c r="AI64" s="316" t="b">
        <f t="shared" si="24"/>
        <v>1</v>
      </c>
      <c r="AJ64" s="255"/>
      <c r="AK64" s="255"/>
      <c r="AL64" s="257" t="str">
        <f>VLOOKUP("1유형_v2"&amp;"_"&amp;G64,'GPT결과_1'!$A:$E,5,FALSE)</f>
        <v>교수 아툴 자인의 연구 결과를 수치화한 그래프. 미트, 식물, 비식용 농산물의 온실가스 배출 비율을 보여주며, 각각 57%, 29%, 14%로 표시된다.</v>
      </c>
      <c r="AM64" s="249" t="s">
        <v>67</v>
      </c>
      <c r="AN64" s="249" t="s">
        <v>67</v>
      </c>
      <c r="AO64" s="166"/>
      <c r="AP64" s="176"/>
      <c r="AQ64" s="343"/>
      <c r="AR64" s="315"/>
      <c r="AS64" s="249"/>
      <c r="AT64" s="249"/>
      <c r="AU64" s="249"/>
      <c r="AV64" s="316"/>
      <c r="AW64" s="255"/>
      <c r="AX64" s="255"/>
      <c r="AY64" s="257"/>
      <c r="AZ64" s="249"/>
      <c r="BA64" s="249"/>
      <c r="BB64" s="166"/>
      <c r="BC64" s="176"/>
      <c r="BD64" s="343"/>
    </row>
    <row r="65" ht="64.5" customHeight="1">
      <c r="A65" s="172">
        <f t="shared" si="18"/>
        <v>58</v>
      </c>
      <c r="B65" s="172" t="s">
        <v>15</v>
      </c>
      <c r="C65" s="249" t="s">
        <v>11</v>
      </c>
      <c r="D65" s="172" t="s">
        <v>13</v>
      </c>
      <c r="E65" s="255"/>
      <c r="F65" s="165" t="s">
        <v>203</v>
      </c>
      <c r="G65" s="166" t="s">
        <v>910</v>
      </c>
      <c r="H65" s="253" t="s">
        <v>911</v>
      </c>
      <c r="I65" s="168" t="s">
        <v>912</v>
      </c>
      <c r="J65" s="266" t="s">
        <v>162</v>
      </c>
      <c r="K65" s="271" t="s">
        <v>302</v>
      </c>
      <c r="L65" s="166" t="s">
        <v>207</v>
      </c>
      <c r="M65" s="166" t="s">
        <v>1834</v>
      </c>
      <c r="N65" s="256">
        <f t="shared" si="19"/>
        <v>207</v>
      </c>
      <c r="O65" s="166" t="s">
        <v>914</v>
      </c>
      <c r="P65" s="172">
        <f t="shared" si="20"/>
        <v>13</v>
      </c>
      <c r="Q65" s="166" t="s">
        <v>915</v>
      </c>
      <c r="R65" s="314" t="s">
        <v>1835</v>
      </c>
      <c r="S65" s="249">
        <f t="shared" si="21"/>
        <v>31</v>
      </c>
      <c r="T65" s="249" t="s">
        <v>68</v>
      </c>
      <c r="U65" s="255"/>
      <c r="V65" s="255" t="s">
        <v>917</v>
      </c>
      <c r="W65" s="257" t="str">
        <f>VLOOKUP("1유형_v2"&amp;"_"&amp;G65,'GPT결과_1'!$A:$E,5,FALSE)</f>
        <v>파란색 선호도가 가장 높아 보이는 글로벌 색상 선호도 조사 결과를 시각화한 그래프 또는 표입니다. 이는 전 세계와 중국에서의 색상 선호도를 비교 분석한 자료로, 이를 통해 파란색의 선호도가 높음을 확인할 수 있습니다.</v>
      </c>
      <c r="X65" s="257"/>
      <c r="Y65" s="257"/>
      <c r="Z65" s="315" t="s">
        <v>918</v>
      </c>
      <c r="AA65" s="249" t="s">
        <v>68</v>
      </c>
      <c r="AB65" s="249" t="s">
        <v>68</v>
      </c>
      <c r="AC65" s="316" t="b">
        <f t="shared" si="22"/>
        <v>1</v>
      </c>
      <c r="AD65" s="255"/>
      <c r="AE65" s="315" t="str">
        <f>VLOOKUP("1유형_v2"&amp;"_"&amp;G65,'GPT결과_1'!$A:$E,4,FALSE)</f>
        <v>색상 선호도 조사 결과 표</v>
      </c>
      <c r="AF65" s="146">
        <f t="shared" si="23"/>
        <v>14</v>
      </c>
      <c r="AG65" s="249" t="s">
        <v>67</v>
      </c>
      <c r="AH65" s="249" t="s">
        <v>67</v>
      </c>
      <c r="AI65" s="316" t="b">
        <f t="shared" si="24"/>
        <v>1</v>
      </c>
      <c r="AJ65" s="255"/>
      <c r="AK65" s="255"/>
      <c r="AL65" s="257" t="str">
        <f>VLOOKUP("1유형_v2"&amp;"_"&amp;G65,'GPT결과_1'!$A:$E,5,FALSE)</f>
        <v>파란색 선호도가 가장 높아 보이는 글로벌 색상 선호도 조사 결과를 시각화한 그래프 또는 표입니다. 이는 전 세계와 중국에서의 색상 선호도를 비교 분석한 자료로, 이를 통해 파란색의 선호도가 높음을 확인할 수 있습니다.</v>
      </c>
      <c r="AM65" s="249" t="s">
        <v>67</v>
      </c>
      <c r="AN65" s="249" t="s">
        <v>67</v>
      </c>
      <c r="AO65" s="166"/>
      <c r="AP65" s="176"/>
      <c r="AQ65" s="343"/>
      <c r="AR65" s="315"/>
      <c r="AS65" s="249"/>
      <c r="AT65" s="249"/>
      <c r="AU65" s="249"/>
      <c r="AV65" s="316"/>
      <c r="AW65" s="255"/>
      <c r="AX65" s="255"/>
      <c r="AY65" s="257"/>
      <c r="AZ65" s="249"/>
      <c r="BA65" s="249"/>
      <c r="BB65" s="166"/>
      <c r="BC65" s="176"/>
      <c r="BD65" s="343"/>
    </row>
    <row r="66" ht="41.25" customHeight="1">
      <c r="A66" s="344">
        <f t="shared" si="18"/>
        <v>59</v>
      </c>
      <c r="B66" s="344" t="s">
        <v>15</v>
      </c>
      <c r="C66" s="345" t="s">
        <v>11</v>
      </c>
      <c r="D66" s="344" t="s">
        <v>13</v>
      </c>
      <c r="E66" s="346"/>
      <c r="F66" s="347" t="s">
        <v>258</v>
      </c>
      <c r="G66" s="348" t="s">
        <v>923</v>
      </c>
      <c r="H66" s="349" t="s">
        <v>924</v>
      </c>
      <c r="I66" s="350" t="s">
        <v>925</v>
      </c>
      <c r="J66" s="351" t="s">
        <v>162</v>
      </c>
      <c r="K66" s="352"/>
      <c r="L66" s="346" t="s">
        <v>215</v>
      </c>
      <c r="M66" s="348" t="s">
        <v>1836</v>
      </c>
      <c r="N66" s="256">
        <f t="shared" si="19"/>
        <v>135</v>
      </c>
      <c r="O66" s="348" t="s">
        <v>927</v>
      </c>
      <c r="P66" s="344">
        <f t="shared" si="20"/>
        <v>13</v>
      </c>
      <c r="Q66" s="348" t="s">
        <v>928</v>
      </c>
      <c r="R66" s="353" t="s">
        <v>929</v>
      </c>
      <c r="S66" s="345">
        <f t="shared" si="21"/>
        <v>10</v>
      </c>
      <c r="T66" s="345" t="s">
        <v>69</v>
      </c>
      <c r="U66" s="346"/>
      <c r="V66" s="346"/>
      <c r="W66" s="354" t="str">
        <f>VLOOKUP("1유형_v2"&amp;"_"&amp;G66,'GPT결과_1'!$A:$E,5,FALSE)</f>
        <v>공감'은 혼자가 아님을 느끼게 하는 공통의 경험을 나누는 것입니다. 비록 완벽한 이해는 어려울지라도, 우리는 타인의 경험을 인정하고 받아들여야 합니다. 이것이 바로 정서적 공감의 시작이라 할 수 있습니다.</v>
      </c>
      <c r="X66" s="354"/>
      <c r="Y66" s="354"/>
      <c r="Z66" s="355" t="s">
        <v>930</v>
      </c>
      <c r="AA66" s="345" t="s">
        <v>69</v>
      </c>
      <c r="AB66" s="345" t="s">
        <v>69</v>
      </c>
      <c r="AC66" s="356" t="b">
        <f t="shared" si="22"/>
        <v>1</v>
      </c>
      <c r="AD66" s="346"/>
      <c r="AE66" s="355" t="str">
        <f>VLOOKUP("1유형_v2"&amp;"_"&amp;G66,'GPT결과_1'!$A:$E,4,FALSE)</f>
        <v>공감의 시작, 서로 다름 인정</v>
      </c>
      <c r="AF66" s="146">
        <f t="shared" si="23"/>
        <v>16</v>
      </c>
      <c r="AG66" s="345"/>
      <c r="AH66" s="345" t="s">
        <v>70</v>
      </c>
      <c r="AI66" s="356" t="b">
        <f t="shared" si="24"/>
        <v>0</v>
      </c>
      <c r="AJ66" s="346" t="s">
        <v>1837</v>
      </c>
      <c r="AK66" s="346"/>
      <c r="AL66" s="354" t="str">
        <f>VLOOKUP("1유형_v2"&amp;"_"&amp;G66,'GPT결과_1'!$A:$E,5,FALSE)</f>
        <v>공감'은 혼자가 아님을 느끼게 하는 공통의 경험을 나누는 것입니다. 비록 완벽한 이해는 어려울지라도, 우리는 타인의 경험을 인정하고 받아들여야 합니다. 이것이 바로 정서적 공감의 시작이라 할 수 있습니다.</v>
      </c>
      <c r="AM66" s="345"/>
      <c r="AN66" s="345"/>
      <c r="AO66" s="348"/>
      <c r="AP66" s="352"/>
      <c r="AQ66" s="357"/>
      <c r="AR66" s="355"/>
      <c r="AS66" s="249"/>
      <c r="AT66" s="345"/>
      <c r="AU66" s="345"/>
      <c r="AV66" s="356"/>
      <c r="AW66" s="346"/>
      <c r="AX66" s="346"/>
      <c r="AY66" s="354"/>
      <c r="AZ66" s="345"/>
      <c r="BA66" s="345"/>
      <c r="BB66" s="348"/>
      <c r="BC66" s="352"/>
      <c r="BD66" s="357"/>
    </row>
    <row r="67" ht="41.25" customHeight="1">
      <c r="A67" s="172">
        <f t="shared" si="18"/>
        <v>60</v>
      </c>
      <c r="B67" s="172" t="s">
        <v>15</v>
      </c>
      <c r="C67" s="249" t="s">
        <v>11</v>
      </c>
      <c r="D67" s="172" t="s">
        <v>13</v>
      </c>
      <c r="E67" s="255"/>
      <c r="F67" s="165" t="s">
        <v>229</v>
      </c>
      <c r="G67" s="166" t="s">
        <v>934</v>
      </c>
      <c r="H67" s="253" t="s">
        <v>935</v>
      </c>
      <c r="I67" s="168" t="s">
        <v>936</v>
      </c>
      <c r="J67" s="266" t="s">
        <v>162</v>
      </c>
      <c r="K67" s="176"/>
      <c r="L67" s="166" t="s">
        <v>207</v>
      </c>
      <c r="M67" s="166" t="s">
        <v>1838</v>
      </c>
      <c r="N67" s="256">
        <f t="shared" si="19"/>
        <v>148</v>
      </c>
      <c r="O67" s="166" t="s">
        <v>938</v>
      </c>
      <c r="P67" s="172">
        <f t="shared" si="20"/>
        <v>11</v>
      </c>
      <c r="Q67" s="166" t="s">
        <v>939</v>
      </c>
      <c r="R67" s="314" t="s">
        <v>940</v>
      </c>
      <c r="S67" s="249">
        <f t="shared" si="21"/>
        <v>44</v>
      </c>
      <c r="T67" s="249" t="s">
        <v>67</v>
      </c>
      <c r="U67" s="255"/>
      <c r="V67" s="255"/>
      <c r="W67" s="257" t="str">
        <f>VLOOKUP("1유형_v2"&amp;"_"&amp;G67,'GPT결과_1'!$A:$E,5,FALSE)</f>
        <v>이 이미지는 사람의 내면 감정의 여러 층을 상징하는 도형일 것입니다. 표면의 자기보호 전략부터 시작해, 짜증, 분노, 슬픔, 고통 등의 감정 층을 통과해 깊숙히 숨겨진 사랑과 유대 감정까지 도달하는 구조를 표현한 것이다.</v>
      </c>
      <c r="X67" s="257"/>
      <c r="Y67" s="257"/>
      <c r="Z67" s="315" t="s">
        <v>941</v>
      </c>
      <c r="AA67" s="249" t="s">
        <v>68</v>
      </c>
      <c r="AB67" s="249" t="s">
        <v>67</v>
      </c>
      <c r="AC67" s="316" t="b">
        <f t="shared" si="22"/>
        <v>0</v>
      </c>
      <c r="AD67" s="255"/>
      <c r="AE67" s="315" t="str">
        <f>VLOOKUP("1유형_v2"&amp;"_"&amp;G67,'GPT결과_1'!$A:$E,4,FALSE)</f>
        <v>감정의 층을 표현한 도형</v>
      </c>
      <c r="AF67" s="146">
        <f t="shared" si="23"/>
        <v>13</v>
      </c>
      <c r="AG67" s="249" t="s">
        <v>67</v>
      </c>
      <c r="AH67" s="249" t="s">
        <v>67</v>
      </c>
      <c r="AI67" s="316" t="b">
        <f t="shared" si="24"/>
        <v>1</v>
      </c>
      <c r="AJ67" s="255"/>
      <c r="AK67" s="255"/>
      <c r="AL67" s="257" t="str">
        <f>VLOOKUP("1유형_v2"&amp;"_"&amp;G67,'GPT결과_1'!$A:$E,5,FALSE)</f>
        <v>이 이미지는 사람의 내면 감정의 여러 층을 상징하는 도형일 것입니다. 표면의 자기보호 전략부터 시작해, 짜증, 분노, 슬픔, 고통 등의 감정 층을 통과해 깊숙히 숨겨진 사랑과 유대 감정까지 도달하는 구조를 표현한 것이다.</v>
      </c>
      <c r="AM67" s="249" t="s">
        <v>67</v>
      </c>
      <c r="AN67" s="249" t="s">
        <v>67</v>
      </c>
      <c r="AO67" s="166"/>
      <c r="AP67" s="176"/>
      <c r="AQ67" s="343"/>
      <c r="AR67" s="315"/>
      <c r="AS67" s="249"/>
      <c r="AT67" s="249"/>
      <c r="AU67" s="249"/>
      <c r="AV67" s="316"/>
      <c r="AW67" s="255"/>
      <c r="AX67" s="255"/>
      <c r="AY67" s="257"/>
      <c r="AZ67" s="249"/>
      <c r="BA67" s="249"/>
      <c r="BB67" s="166"/>
      <c r="BC67" s="176"/>
      <c r="BD67" s="343"/>
    </row>
    <row r="68" ht="56.25" customHeight="1">
      <c r="A68" s="172">
        <f t="shared" si="18"/>
        <v>61</v>
      </c>
      <c r="B68" s="172" t="s">
        <v>15</v>
      </c>
      <c r="C68" s="249" t="s">
        <v>11</v>
      </c>
      <c r="D68" s="166" t="s">
        <v>944</v>
      </c>
      <c r="E68" s="255"/>
      <c r="F68" s="165" t="s">
        <v>298</v>
      </c>
      <c r="G68" s="166" t="s">
        <v>945</v>
      </c>
      <c r="H68" s="253" t="s">
        <v>946</v>
      </c>
      <c r="I68" s="168" t="s">
        <v>947</v>
      </c>
      <c r="J68" s="266" t="s">
        <v>162</v>
      </c>
      <c r="K68" s="176"/>
      <c r="L68" s="166" t="s">
        <v>1759</v>
      </c>
      <c r="M68" s="166" t="s">
        <v>1839</v>
      </c>
      <c r="N68" s="256">
        <f t="shared" si="19"/>
        <v>233</v>
      </c>
      <c r="O68" s="166" t="s">
        <v>949</v>
      </c>
      <c r="P68" s="172">
        <f t="shared" si="20"/>
        <v>12</v>
      </c>
      <c r="Q68" s="176"/>
      <c r="R68" s="314" t="s">
        <v>1840</v>
      </c>
      <c r="S68" s="249">
        <f t="shared" si="21"/>
        <v>43</v>
      </c>
      <c r="T68" s="249" t="s">
        <v>69</v>
      </c>
      <c r="U68" s="255"/>
      <c r="V68" s="255"/>
      <c r="W68" s="257" t="str">
        <f>VLOOKUP("1유형_v2"&amp;"_"&amp;G68,'GPT결과_1'!$A:$E,5,FALSE)</f>
        <v>이미지는 아베이루의 다채로운 곤돌라인 '몰리세이루'를 보여줍니다. 소금과 수초를 실었던 이 작은 배들은 현재 여행자들이 마을을 둘러보는 용도로 주로 사용됩니다. 각 배는 유니크한 문양과 그림으로 수작업으로 꾸며져 있습니다.</v>
      </c>
      <c r="X68" s="257"/>
      <c r="Y68" s="257"/>
      <c r="Z68" s="315" t="s">
        <v>951</v>
      </c>
      <c r="AA68" s="249" t="s">
        <v>68</v>
      </c>
      <c r="AB68" s="249" t="s">
        <v>68</v>
      </c>
      <c r="AC68" s="316" t="b">
        <f t="shared" si="22"/>
        <v>1</v>
      </c>
      <c r="AD68" s="255"/>
      <c r="AE68" s="315" t="str">
        <f>VLOOKUP("1유형_v2"&amp;"_"&amp;G68,'GPT결과_1'!$A:$E,4,FALSE)</f>
        <v>아베이루의 컬러풀한 곤돌라</v>
      </c>
      <c r="AF68" s="146">
        <f t="shared" si="23"/>
        <v>14</v>
      </c>
      <c r="AG68" s="249" t="s">
        <v>67</v>
      </c>
      <c r="AH68" s="249" t="s">
        <v>67</v>
      </c>
      <c r="AI68" s="316" t="b">
        <f t="shared" si="24"/>
        <v>1</v>
      </c>
      <c r="AJ68" s="255"/>
      <c r="AK68" s="255"/>
      <c r="AL68" s="257" t="str">
        <f>VLOOKUP("1유형_v2"&amp;"_"&amp;G68,'GPT결과_1'!$A:$E,5,FALSE)</f>
        <v>이미지는 아베이루의 다채로운 곤돌라인 '몰리세이루'를 보여줍니다. 소금과 수초를 실었던 이 작은 배들은 현재 여행자들이 마을을 둘러보는 용도로 주로 사용됩니다. 각 배는 유니크한 문양과 그림으로 수작업으로 꾸며져 있습니다.</v>
      </c>
      <c r="AM68" s="249" t="s">
        <v>67</v>
      </c>
      <c r="AN68" s="249" t="s">
        <v>67</v>
      </c>
      <c r="AO68" s="166"/>
      <c r="AP68" s="166"/>
      <c r="AQ68" s="343"/>
      <c r="AR68" s="315"/>
      <c r="AS68" s="249"/>
      <c r="AT68" s="249"/>
      <c r="AU68" s="249"/>
      <c r="AV68" s="316"/>
      <c r="AW68" s="255"/>
      <c r="AX68" s="255"/>
      <c r="AY68" s="257"/>
      <c r="AZ68" s="249"/>
      <c r="BA68" s="249"/>
      <c r="BB68" s="166"/>
      <c r="BC68" s="166"/>
      <c r="BD68" s="343"/>
    </row>
    <row r="69" ht="43.5" customHeight="1">
      <c r="A69" s="172">
        <f t="shared" si="18"/>
        <v>62</v>
      </c>
      <c r="B69" s="172" t="s">
        <v>15</v>
      </c>
      <c r="C69" s="249" t="s">
        <v>11</v>
      </c>
      <c r="D69" s="166" t="s">
        <v>944</v>
      </c>
      <c r="E69" s="255"/>
      <c r="F69" s="165" t="s">
        <v>158</v>
      </c>
      <c r="G69" s="166" t="s">
        <v>955</v>
      </c>
      <c r="H69" s="253" t="s">
        <v>956</v>
      </c>
      <c r="I69" s="168" t="s">
        <v>957</v>
      </c>
      <c r="J69" s="266" t="s">
        <v>162</v>
      </c>
      <c r="K69" s="176"/>
      <c r="L69" s="255" t="s">
        <v>215</v>
      </c>
      <c r="M69" s="166" t="s">
        <v>1841</v>
      </c>
      <c r="N69" s="256">
        <f t="shared" si="19"/>
        <v>150</v>
      </c>
      <c r="O69" s="166" t="s">
        <v>959</v>
      </c>
      <c r="P69" s="172">
        <f t="shared" si="20"/>
        <v>29</v>
      </c>
      <c r="Q69" s="176"/>
      <c r="R69" s="314" t="s">
        <v>960</v>
      </c>
      <c r="S69" s="249">
        <f t="shared" si="21"/>
        <v>25</v>
      </c>
      <c r="T69" s="249" t="s">
        <v>68</v>
      </c>
      <c r="U69" s="255"/>
      <c r="V69" s="255" t="s">
        <v>856</v>
      </c>
      <c r="W69" s="257" t="str">
        <f>VLOOKUP("1유형_v2"&amp;"_"&amp;G69,'GPT결과_1'!$A:$E,5,FALSE)</f>
        <v>엘리자베트가 넘어지면서 뮤직박스를 깨뜨린 장면을 담은 이미지다. 뮤직박스의 연주자 부분은 팔과 머리가 없는 상태이다.</v>
      </c>
      <c r="X69" s="257"/>
      <c r="Y69" s="257"/>
      <c r="Z69" s="315" t="s">
        <v>961</v>
      </c>
      <c r="AA69" s="249" t="s">
        <v>67</v>
      </c>
      <c r="AB69" s="249" t="s">
        <v>68</v>
      </c>
      <c r="AC69" s="316" t="b">
        <f t="shared" si="22"/>
        <v>0</v>
      </c>
      <c r="AD69" s="255"/>
      <c r="AE69" s="315" t="str">
        <f>VLOOKUP("1유형_v2"&amp;"_"&amp;G69,'GPT결과_1'!$A:$E,4,FALSE)</f>
        <v>부서진 뮤직박스 이미지</v>
      </c>
      <c r="AF69" s="146">
        <f t="shared" si="23"/>
        <v>12</v>
      </c>
      <c r="AG69" s="249" t="s">
        <v>67</v>
      </c>
      <c r="AH69" s="249" t="s">
        <v>67</v>
      </c>
      <c r="AI69" s="316" t="b">
        <f t="shared" si="24"/>
        <v>1</v>
      </c>
      <c r="AJ69" s="255"/>
      <c r="AK69" s="255"/>
      <c r="AL69" s="257" t="str">
        <f>VLOOKUP("1유형_v2"&amp;"_"&amp;G69,'GPT결과_1'!$A:$E,5,FALSE)</f>
        <v>엘리자베트가 넘어지면서 뮤직박스를 깨뜨린 장면을 담은 이미지다. 뮤직박스의 연주자 부분은 팔과 머리가 없는 상태이다.</v>
      </c>
      <c r="AM69" s="249" t="s">
        <v>67</v>
      </c>
      <c r="AN69" s="249" t="s">
        <v>67</v>
      </c>
      <c r="AO69" s="166"/>
      <c r="AP69" s="176"/>
      <c r="AQ69" s="343"/>
      <c r="AR69" s="315"/>
      <c r="AS69" s="249"/>
      <c r="AT69" s="249"/>
      <c r="AU69" s="249"/>
      <c r="AV69" s="316"/>
      <c r="AW69" s="255"/>
      <c r="AX69" s="255"/>
      <c r="AY69" s="257"/>
      <c r="AZ69" s="249"/>
      <c r="BA69" s="249"/>
      <c r="BB69" s="166"/>
      <c r="BC69" s="176"/>
      <c r="BD69" s="343"/>
    </row>
    <row r="70" ht="41.25" customHeight="1">
      <c r="A70" s="172">
        <f t="shared" si="18"/>
        <v>63</v>
      </c>
      <c r="B70" s="172" t="s">
        <v>15</v>
      </c>
      <c r="C70" s="249" t="s">
        <v>11</v>
      </c>
      <c r="D70" s="166" t="s">
        <v>944</v>
      </c>
      <c r="E70" s="255"/>
      <c r="F70" s="165" t="s">
        <v>964</v>
      </c>
      <c r="G70" s="272" t="s">
        <v>965</v>
      </c>
      <c r="H70" s="253" t="s">
        <v>966</v>
      </c>
      <c r="I70" s="168" t="s">
        <v>967</v>
      </c>
      <c r="J70" s="266" t="s">
        <v>162</v>
      </c>
      <c r="K70" s="176"/>
      <c r="L70" s="255" t="s">
        <v>215</v>
      </c>
      <c r="M70" s="166" t="s">
        <v>1842</v>
      </c>
      <c r="N70" s="256">
        <f t="shared" si="19"/>
        <v>272</v>
      </c>
      <c r="O70" s="166" t="s">
        <v>969</v>
      </c>
      <c r="P70" s="172">
        <f t="shared" si="20"/>
        <v>16</v>
      </c>
      <c r="Q70" s="166" t="s">
        <v>970</v>
      </c>
      <c r="R70" s="314" t="s">
        <v>971</v>
      </c>
      <c r="S70" s="249">
        <f t="shared" si="21"/>
        <v>29</v>
      </c>
      <c r="T70" s="249"/>
      <c r="U70" s="255"/>
      <c r="V70" s="255"/>
      <c r="W70" s="257" t="str">
        <f>VLOOKUP("1유형_v2"&amp;"_"&amp;G70,'GPT결과_1'!$A:$E,5,FALSE)</f>
        <v>이 사진은 강아지가 사람의 입술을 핥는 장면을 보여줍니다. 강아지는 입술에서 나는 특별한 냄새와 맛 때문에 입술을 핥는 경향이 있습니다. 또한, 사람들이 자주 입술을 대상으로 뽀뽀를 해주는 것을 배워서 입술을 핥는다는 것을 볼 수 있습니다.</v>
      </c>
      <c r="X70" s="257"/>
      <c r="Y70" s="257"/>
      <c r="Z70" s="315" t="s">
        <v>972</v>
      </c>
      <c r="AA70" s="249" t="s">
        <v>67</v>
      </c>
      <c r="AB70" s="249" t="s">
        <v>67</v>
      </c>
      <c r="AC70" s="316" t="b">
        <f t="shared" si="22"/>
        <v>1</v>
      </c>
      <c r="AD70" s="255"/>
      <c r="AE70" s="315" t="str">
        <f>VLOOKUP("1유형_v2"&amp;"_"&amp;G70,'GPT결과_1'!$A:$E,4,FALSE)</f>
        <v>강아지가 사람의 입술을 핥는 사진</v>
      </c>
      <c r="AF70" s="146">
        <f t="shared" si="23"/>
        <v>18</v>
      </c>
      <c r="AG70" s="249" t="s">
        <v>67</v>
      </c>
      <c r="AH70" s="249" t="s">
        <v>67</v>
      </c>
      <c r="AI70" s="316" t="b">
        <f t="shared" si="24"/>
        <v>1</v>
      </c>
      <c r="AJ70" s="255"/>
      <c r="AK70" s="255"/>
      <c r="AL70" s="257" t="str">
        <f>VLOOKUP("1유형_v2"&amp;"_"&amp;G70,'GPT결과_1'!$A:$E,5,FALSE)</f>
        <v>이 사진은 강아지가 사람의 입술을 핥는 장면을 보여줍니다. 강아지는 입술에서 나는 특별한 냄새와 맛 때문에 입술을 핥는 경향이 있습니다. 또한, 사람들이 자주 입술을 대상으로 뽀뽀를 해주는 것을 배워서 입술을 핥는다는 것을 볼 수 있습니다.</v>
      </c>
      <c r="AM70" s="249" t="s">
        <v>67</v>
      </c>
      <c r="AN70" s="249" t="s">
        <v>67</v>
      </c>
      <c r="AO70" s="166"/>
      <c r="AP70" s="176"/>
      <c r="AQ70" s="343"/>
      <c r="AR70" s="315"/>
      <c r="AS70" s="249"/>
      <c r="AT70" s="249"/>
      <c r="AU70" s="249"/>
      <c r="AV70" s="316"/>
      <c r="AW70" s="255"/>
      <c r="AX70" s="255"/>
      <c r="AY70" s="257"/>
      <c r="AZ70" s="249"/>
      <c r="BA70" s="249"/>
      <c r="BB70" s="166"/>
      <c r="BC70" s="176"/>
      <c r="BD70" s="343"/>
    </row>
    <row r="71" ht="61.5" customHeight="1">
      <c r="A71" s="172">
        <f t="shared" si="18"/>
        <v>64</v>
      </c>
      <c r="B71" s="172" t="s">
        <v>15</v>
      </c>
      <c r="C71" s="249" t="s">
        <v>11</v>
      </c>
      <c r="D71" s="166" t="s">
        <v>944</v>
      </c>
      <c r="E71" s="255"/>
      <c r="F71" s="165" t="s">
        <v>298</v>
      </c>
      <c r="G71" s="166" t="s">
        <v>975</v>
      </c>
      <c r="H71" s="253" t="s">
        <v>976</v>
      </c>
      <c r="I71" s="168" t="s">
        <v>446</v>
      </c>
      <c r="J71" s="266" t="s">
        <v>162</v>
      </c>
      <c r="K71" s="166" t="s">
        <v>977</v>
      </c>
      <c r="L71" s="255" t="s">
        <v>1809</v>
      </c>
      <c r="M71" s="166" t="s">
        <v>1843</v>
      </c>
      <c r="N71" s="256">
        <f t="shared" si="19"/>
        <v>483</v>
      </c>
      <c r="O71" s="166" t="s">
        <v>979</v>
      </c>
      <c r="P71" s="172">
        <f t="shared" si="20"/>
        <v>22</v>
      </c>
      <c r="Q71" s="176"/>
      <c r="R71" s="314" t="s">
        <v>980</v>
      </c>
      <c r="S71" s="249">
        <f t="shared" si="21"/>
        <v>19</v>
      </c>
      <c r="T71" s="249" t="s">
        <v>68</v>
      </c>
      <c r="U71" s="255"/>
      <c r="V71" s="255" t="s">
        <v>856</v>
      </c>
      <c r="W71" s="257" t="str">
        <f>VLOOKUP("1유형_v2"&amp;"_"&amp;G71,'GPT결과_1'!$A:$E,5,FALSE)</f>
        <v>나마스테는 손을 합치고 허리를 굽히는 인사 동작으로, 공격하지 않겠다는 의미와 에너지 전달의 의도가 있다. 또한, 힌두교에서는 신 앞에서 나마스테 자세를 하며 기도하고, 고마움을 표현한다. 이 이미지는 이런 나마스테 동작과 기도 방식을 보여주고 있을 것이다.</v>
      </c>
      <c r="X71" s="257"/>
      <c r="Y71" s="257"/>
      <c r="Z71" s="315" t="s">
        <v>981</v>
      </c>
      <c r="AA71" s="249" t="s">
        <v>69</v>
      </c>
      <c r="AB71" s="249" t="s">
        <v>69</v>
      </c>
      <c r="AC71" s="316" t="b">
        <f t="shared" si="22"/>
        <v>1</v>
      </c>
      <c r="AD71" s="255"/>
      <c r="AE71" s="315" t="str">
        <f>VLOOKUP("1유형_v2"&amp;"_"&amp;G71,'GPT결과_1'!$A:$E,4,FALSE)</f>
        <v>나마스테 동작과 기도 방법</v>
      </c>
      <c r="AF71" s="146">
        <f t="shared" si="23"/>
        <v>14</v>
      </c>
      <c r="AG71" s="249" t="s">
        <v>69</v>
      </c>
      <c r="AH71" s="249" t="s">
        <v>68</v>
      </c>
      <c r="AI71" s="316" t="b">
        <f t="shared" si="24"/>
        <v>0</v>
      </c>
      <c r="AJ71" s="255" t="s">
        <v>1844</v>
      </c>
      <c r="AK71" s="255"/>
      <c r="AL71" s="257" t="str">
        <f>VLOOKUP("1유형_v2"&amp;"_"&amp;G71,'GPT결과_1'!$A:$E,5,FALSE)</f>
        <v>나마스테는 손을 합치고 허리를 굽히는 인사 동작으로, 공격하지 않겠다는 의미와 에너지 전달의 의도가 있다. 또한, 힌두교에서는 신 앞에서 나마스테 자세를 하며 기도하고, 고마움을 표현한다. 이 이미지는 이런 나마스테 동작과 기도 방식을 보여주고 있을 것이다.</v>
      </c>
      <c r="AM71" s="249" t="s">
        <v>67</v>
      </c>
      <c r="AN71" s="249" t="s">
        <v>67</v>
      </c>
      <c r="AO71" s="166"/>
      <c r="AP71" s="176"/>
      <c r="AQ71" s="343"/>
      <c r="AR71" s="315"/>
      <c r="AS71" s="249"/>
      <c r="AT71" s="249"/>
      <c r="AU71" s="249"/>
      <c r="AV71" s="316"/>
      <c r="AW71" s="255"/>
      <c r="AX71" s="255"/>
      <c r="AY71" s="257"/>
      <c r="AZ71" s="249"/>
      <c r="BA71" s="249"/>
      <c r="BB71" s="166"/>
      <c r="BC71" s="176"/>
      <c r="BD71" s="343"/>
    </row>
    <row r="72" ht="41.25" customHeight="1">
      <c r="A72" s="172">
        <f t="shared" si="18"/>
        <v>65</v>
      </c>
      <c r="B72" s="172" t="s">
        <v>15</v>
      </c>
      <c r="C72" s="249" t="s">
        <v>11</v>
      </c>
      <c r="D72" s="166" t="s">
        <v>944</v>
      </c>
      <c r="E72" s="255"/>
      <c r="F72" s="165" t="s">
        <v>298</v>
      </c>
      <c r="G72" s="166" t="s">
        <v>984</v>
      </c>
      <c r="H72" s="253" t="s">
        <v>985</v>
      </c>
      <c r="I72" s="168" t="s">
        <v>986</v>
      </c>
      <c r="J72" s="266" t="s">
        <v>162</v>
      </c>
      <c r="K72" s="176"/>
      <c r="L72" s="255" t="s">
        <v>215</v>
      </c>
      <c r="M72" s="166" t="s">
        <v>1845</v>
      </c>
      <c r="N72" s="256">
        <f t="shared" si="19"/>
        <v>117</v>
      </c>
      <c r="O72" s="166" t="s">
        <v>988</v>
      </c>
      <c r="P72" s="172">
        <f t="shared" si="20"/>
        <v>21</v>
      </c>
      <c r="Q72" s="176"/>
      <c r="R72" s="314" t="s">
        <v>1846</v>
      </c>
      <c r="S72" s="249">
        <f t="shared" si="21"/>
        <v>25</v>
      </c>
      <c r="T72" s="249" t="s">
        <v>68</v>
      </c>
      <c r="U72" s="255"/>
      <c r="V72" s="255"/>
      <c r="W72" s="257" t="str">
        <f>VLOOKUP("1유형_v2"&amp;"_"&amp;G72,'GPT결과_1'!$A:$E,5,FALSE)</f>
        <v>이것은 다이버가 바닷속에서 코를 막고 있는 사진을 언급하고 있습니다. 상황을 보고 상상력을 불러일으켜 이야기를 만드는 것을 권장하고 있습니다. 글로 쓸 수도 있습니다.</v>
      </c>
      <c r="X72" s="257"/>
      <c r="Y72" s="257"/>
      <c r="Z72" s="315" t="s">
        <v>990</v>
      </c>
      <c r="AA72" s="249" t="s">
        <v>69</v>
      </c>
      <c r="AB72" s="249" t="s">
        <v>69</v>
      </c>
      <c r="AC72" s="316" t="b">
        <f t="shared" si="22"/>
        <v>1</v>
      </c>
      <c r="AD72" s="255"/>
      <c r="AE72" s="315" t="str">
        <f>VLOOKUP("1유형_v2"&amp;"_"&amp;G72,'GPT결과_1'!$A:$E,4,FALSE)</f>
        <v>다이버의 바다 하단 사진</v>
      </c>
      <c r="AF72" s="146">
        <f t="shared" si="23"/>
        <v>13</v>
      </c>
      <c r="AG72" s="249" t="s">
        <v>69</v>
      </c>
      <c r="AH72" s="249" t="s">
        <v>67</v>
      </c>
      <c r="AI72" s="316" t="b">
        <f t="shared" si="24"/>
        <v>0</v>
      </c>
      <c r="AJ72" s="255" t="s">
        <v>1847</v>
      </c>
      <c r="AK72" s="255"/>
      <c r="AL72" s="257" t="str">
        <f>VLOOKUP("1유형_v2"&amp;"_"&amp;G72,'GPT결과_1'!$A:$E,5,FALSE)</f>
        <v>이것은 다이버가 바닷속에서 코를 막고 있는 사진을 언급하고 있습니다. 상황을 보고 상상력을 불러일으켜 이야기를 만드는 것을 권장하고 있습니다. 글로 쓸 수도 있습니다.</v>
      </c>
      <c r="AM72" s="249" t="s">
        <v>67</v>
      </c>
      <c r="AN72" s="249" t="s">
        <v>67</v>
      </c>
      <c r="AO72" s="166"/>
      <c r="AP72" s="176"/>
      <c r="AQ72" s="340" t="s">
        <v>1745</v>
      </c>
      <c r="AR72" s="315"/>
      <c r="AS72" s="249"/>
      <c r="AT72" s="249"/>
      <c r="AU72" s="249"/>
      <c r="AV72" s="316"/>
      <c r="AW72" s="255"/>
      <c r="AX72" s="255"/>
      <c r="AY72" s="257"/>
      <c r="AZ72" s="249"/>
      <c r="BA72" s="249"/>
      <c r="BB72" s="166"/>
      <c r="BC72" s="176"/>
      <c r="BD72" s="340"/>
    </row>
    <row r="73" ht="41.25" customHeight="1">
      <c r="A73" s="172">
        <f t="shared" si="18"/>
        <v>66</v>
      </c>
      <c r="B73" s="172" t="s">
        <v>15</v>
      </c>
      <c r="C73" s="249" t="s">
        <v>11</v>
      </c>
      <c r="D73" s="166" t="s">
        <v>944</v>
      </c>
      <c r="E73" s="255"/>
      <c r="F73" s="165" t="s">
        <v>298</v>
      </c>
      <c r="G73" s="166" t="s">
        <v>995</v>
      </c>
      <c r="H73" s="253" t="s">
        <v>996</v>
      </c>
      <c r="I73" s="168" t="s">
        <v>997</v>
      </c>
      <c r="J73" s="266" t="s">
        <v>162</v>
      </c>
      <c r="K73" s="166" t="s">
        <v>998</v>
      </c>
      <c r="L73" s="255" t="s">
        <v>215</v>
      </c>
      <c r="M73" s="166" t="s">
        <v>1848</v>
      </c>
      <c r="N73" s="256">
        <f t="shared" si="19"/>
        <v>348</v>
      </c>
      <c r="O73" s="166" t="s">
        <v>1000</v>
      </c>
      <c r="P73" s="172">
        <f t="shared" si="20"/>
        <v>21</v>
      </c>
      <c r="Q73" s="176"/>
      <c r="R73" s="314" t="s">
        <v>1001</v>
      </c>
      <c r="S73" s="249">
        <f t="shared" si="21"/>
        <v>45</v>
      </c>
      <c r="T73" s="249" t="s">
        <v>69</v>
      </c>
      <c r="U73" s="255"/>
      <c r="V73" s="255"/>
      <c r="W73" s="257" t="str">
        <f>VLOOKUP("1유형_v2"&amp;"_"&amp;G73,'GPT결과_1'!$A:$E,5,FALSE)</f>
        <v>시속삼십킬로미터'는 천연 벌꿀 스틱인 '꿀 빠는 시간'을 생산하는 회사입니다. 와디즈 펀딩을 통해 소개되었고, 그들의 상품 설명은 매우 생동감이 느껴졌습니다. 4년 동안 꿀 제품에만 집중하여 꾸준히 진심 어린 이야기를 만들어가고 있습니다.</v>
      </c>
      <c r="X73" s="257"/>
      <c r="Y73" s="257"/>
      <c r="Z73" s="315" t="s">
        <v>1002</v>
      </c>
      <c r="AA73" s="249" t="s">
        <v>69</v>
      </c>
      <c r="AB73" s="249" t="s">
        <v>69</v>
      </c>
      <c r="AC73" s="316" t="b">
        <f t="shared" si="22"/>
        <v>1</v>
      </c>
      <c r="AD73" s="255"/>
      <c r="AE73" s="315" t="str">
        <f>VLOOKUP("1유형_v2"&amp;"_"&amp;G73,'GPT결과_1'!$A:$E,4,FALSE)</f>
        <v>시속삼십킬로미터'의 꿀 제품 전문점 소개</v>
      </c>
      <c r="AF73" s="146">
        <f t="shared" si="23"/>
        <v>22</v>
      </c>
      <c r="AG73" s="249" t="s">
        <v>68</v>
      </c>
      <c r="AH73" s="249" t="s">
        <v>68</v>
      </c>
      <c r="AI73" s="316" t="b">
        <f t="shared" si="24"/>
        <v>1</v>
      </c>
      <c r="AJ73" s="255" t="s">
        <v>1849</v>
      </c>
      <c r="AK73" s="255"/>
      <c r="AL73" s="257" t="str">
        <f>VLOOKUP("1유형_v2"&amp;"_"&amp;G73,'GPT결과_1'!$A:$E,5,FALSE)</f>
        <v>시속삼십킬로미터'는 천연 벌꿀 스틱인 '꿀 빠는 시간'을 생산하는 회사입니다. 와디즈 펀딩을 통해 소개되었고, 그들의 상품 설명은 매우 생동감이 느껴졌습니다. 4년 동안 꿀 제품에만 집중하여 꾸준히 진심 어린 이야기를 만들어가고 있습니다.</v>
      </c>
      <c r="AM73" s="249" t="s">
        <v>67</v>
      </c>
      <c r="AN73" s="249" t="s">
        <v>67</v>
      </c>
      <c r="AO73" s="166"/>
      <c r="AP73" s="176"/>
      <c r="AQ73" s="343"/>
      <c r="AR73" s="315"/>
      <c r="AS73" s="249"/>
      <c r="AT73" s="249"/>
      <c r="AU73" s="249"/>
      <c r="AV73" s="316"/>
      <c r="AW73" s="255"/>
      <c r="AX73" s="255"/>
      <c r="AY73" s="257"/>
      <c r="AZ73" s="249"/>
      <c r="BA73" s="249"/>
      <c r="BB73" s="166"/>
      <c r="BC73" s="176"/>
      <c r="BD73" s="343"/>
    </row>
    <row r="74" ht="41.25" customHeight="1">
      <c r="A74" s="172">
        <f t="shared" si="18"/>
        <v>67</v>
      </c>
      <c r="B74" s="172" t="s">
        <v>15</v>
      </c>
      <c r="C74" s="249" t="s">
        <v>11</v>
      </c>
      <c r="D74" s="166" t="s">
        <v>944</v>
      </c>
      <c r="E74" s="255"/>
      <c r="F74" s="274" t="s">
        <v>298</v>
      </c>
      <c r="G74" s="166" t="s">
        <v>1005</v>
      </c>
      <c r="H74" s="253" t="s">
        <v>1006</v>
      </c>
      <c r="I74" s="168" t="s">
        <v>1007</v>
      </c>
      <c r="J74" s="266" t="s">
        <v>162</v>
      </c>
      <c r="K74" s="166" t="s">
        <v>1008</v>
      </c>
      <c r="L74" s="166" t="s">
        <v>1743</v>
      </c>
      <c r="M74" s="166" t="s">
        <v>1850</v>
      </c>
      <c r="N74" s="256">
        <f t="shared" si="19"/>
        <v>349</v>
      </c>
      <c r="O74" s="166" t="s">
        <v>1010</v>
      </c>
      <c r="P74" s="172">
        <f t="shared" si="20"/>
        <v>9</v>
      </c>
      <c r="Q74" s="176"/>
      <c r="R74" s="314" t="s">
        <v>1011</v>
      </c>
      <c r="S74" s="249">
        <f t="shared" si="21"/>
        <v>14</v>
      </c>
      <c r="T74" s="249" t="s">
        <v>69</v>
      </c>
      <c r="U74" s="255"/>
      <c r="V74" s="255"/>
      <c r="W74" s="257" t="str">
        <f>VLOOKUP("1유형_v2"&amp;"_"&amp;G74,'GPT결과_1'!$A:$E,5,FALSE)</f>
        <v>저자가 이해가 안 가는 과학 문제를 풀 때, 직접 시도하고, 틀린 문제를 모아놓았다. 이해가 더 필요한 문제들은 포스트잇으로 체크하며, 이런 공부법을 사용하여 문제집을 완성했다. 포스트잇으로 체크한 문제들이 많아 문제집 옆면이 빽빽해진 정도이다.</v>
      </c>
      <c r="X74" s="257"/>
      <c r="Y74" s="257"/>
      <c r="Z74" s="315" t="s">
        <v>1012</v>
      </c>
      <c r="AA74" s="249" t="s">
        <v>69</v>
      </c>
      <c r="AB74" s="249" t="s">
        <v>69</v>
      </c>
      <c r="AC74" s="316" t="b">
        <f t="shared" si="22"/>
        <v>1</v>
      </c>
      <c r="AD74" s="255"/>
      <c r="AE74" s="315" t="str">
        <f>VLOOKUP("1유형_v2"&amp;"_"&amp;G74,'GPT결과_1'!$A:$E,4,FALSE)</f>
        <v>공부법 설명과 포스트잇 사용법</v>
      </c>
      <c r="AF74" s="146">
        <f t="shared" si="23"/>
        <v>16</v>
      </c>
      <c r="AG74" s="249" t="s">
        <v>69</v>
      </c>
      <c r="AH74" s="249" t="s">
        <v>69</v>
      </c>
      <c r="AI74" s="316" t="b">
        <f t="shared" si="24"/>
        <v>1</v>
      </c>
      <c r="AJ74" s="255" t="s">
        <v>1851</v>
      </c>
      <c r="AK74" s="321" t="s">
        <v>1797</v>
      </c>
      <c r="AL74" s="257" t="str">
        <f>VLOOKUP("1유형_v2"&amp;"_"&amp;G74,'GPT결과_1'!$A:$E,5,FALSE)</f>
        <v>저자가 이해가 안 가는 과학 문제를 풀 때, 직접 시도하고, 틀린 문제를 모아놓았다. 이해가 더 필요한 문제들은 포스트잇으로 체크하며, 이런 공부법을 사용하여 문제집을 완성했다. 포스트잇으로 체크한 문제들이 많아 문제집 옆면이 빽빽해진 정도이다.</v>
      </c>
      <c r="AM74" s="249" t="s">
        <v>67</v>
      </c>
      <c r="AN74" s="249" t="s">
        <v>67</v>
      </c>
      <c r="AO74" s="166"/>
      <c r="AP74" s="176"/>
      <c r="AQ74" s="340" t="s">
        <v>1745</v>
      </c>
      <c r="AR74" s="315"/>
      <c r="AS74" s="249"/>
      <c r="AT74" s="249"/>
      <c r="AU74" s="249"/>
      <c r="AV74" s="316"/>
      <c r="AW74" s="255"/>
      <c r="AX74" s="321"/>
      <c r="AY74" s="257"/>
      <c r="AZ74" s="249"/>
      <c r="BA74" s="249"/>
      <c r="BB74" s="166"/>
      <c r="BC74" s="176"/>
      <c r="BD74" s="340"/>
    </row>
    <row r="75" ht="41.25" customHeight="1">
      <c r="A75" s="172">
        <f t="shared" si="18"/>
        <v>68</v>
      </c>
      <c r="B75" s="172" t="s">
        <v>15</v>
      </c>
      <c r="C75" s="249" t="s">
        <v>11</v>
      </c>
      <c r="D75" s="166" t="s">
        <v>944</v>
      </c>
      <c r="E75" s="255" t="s">
        <v>1024</v>
      </c>
      <c r="F75" s="165" t="s">
        <v>158</v>
      </c>
      <c r="G75" s="166" t="s">
        <v>1015</v>
      </c>
      <c r="H75" s="253" t="s">
        <v>1016</v>
      </c>
      <c r="I75" s="168" t="s">
        <v>1017</v>
      </c>
      <c r="J75" s="266" t="s">
        <v>162</v>
      </c>
      <c r="K75" s="166" t="s">
        <v>1018</v>
      </c>
      <c r="L75" s="255" t="s">
        <v>215</v>
      </c>
      <c r="M75" s="166" t="s">
        <v>1852</v>
      </c>
      <c r="N75" s="256">
        <f t="shared" si="19"/>
        <v>130</v>
      </c>
      <c r="O75" s="166" t="s">
        <v>1020</v>
      </c>
      <c r="P75" s="172">
        <f t="shared" si="20"/>
        <v>29</v>
      </c>
      <c r="Q75" s="176"/>
      <c r="R75" s="314" t="s">
        <v>1021</v>
      </c>
      <c r="S75" s="249">
        <f t="shared" si="21"/>
        <v>36</v>
      </c>
      <c r="T75" s="249" t="s">
        <v>69</v>
      </c>
      <c r="U75" s="255"/>
      <c r="V75" s="255" t="s">
        <v>1022</v>
      </c>
      <c r="W75" s="257" t="str">
        <f>VLOOKUP("1유형_v2"&amp;"_"&amp;G75,'GPT결과_1'!$A:$E,5,FALSE)</f>
        <v> 이 그림은 보티첼리가 그린 "비너스의 탄생"입니다. 모델은 폐결핵으로 일찍 사망한 피렌체의 아름다운 여성, 시모네타 베스푸치였습니다. 이 그림은 보티첼리를 포함한 많은 예술가들에게 찬사를 받았습니다.</v>
      </c>
      <c r="X75" s="257"/>
      <c r="Y75" s="257"/>
      <c r="Z75" s="315" t="s">
        <v>1023</v>
      </c>
      <c r="AA75" s="249" t="s">
        <v>67</v>
      </c>
      <c r="AB75" s="249" t="s">
        <v>67</v>
      </c>
      <c r="AC75" s="316" t="b">
        <f t="shared" si="22"/>
        <v>1</v>
      </c>
      <c r="AD75" s="255"/>
      <c r="AE75" s="315" t="str">
        <f>VLOOKUP("1유형_v2"&amp;"_"&amp;G75,'GPT결과_1'!$A:$E,4,FALSE)</f>
        <v> "비너스의 탄생" 그림</v>
      </c>
      <c r="AF75" s="146">
        <f t="shared" si="23"/>
        <v>13</v>
      </c>
      <c r="AG75" s="249" t="s">
        <v>67</v>
      </c>
      <c r="AH75" s="249" t="s">
        <v>67</v>
      </c>
      <c r="AI75" s="316" t="b">
        <f t="shared" si="24"/>
        <v>1</v>
      </c>
      <c r="AJ75" s="255" t="s">
        <v>1024</v>
      </c>
      <c r="AK75" s="255"/>
      <c r="AL75" s="257" t="str">
        <f>VLOOKUP("1유형_v2"&amp;"_"&amp;G75,'GPT결과_1'!$A:$E,5,FALSE)</f>
        <v> 이 그림은 보티첼리가 그린 "비너스의 탄생"입니다. 모델은 폐결핵으로 일찍 사망한 피렌체의 아름다운 여성, 시모네타 베스푸치였습니다. 이 그림은 보티첼리를 포함한 많은 예술가들에게 찬사를 받았습니다.</v>
      </c>
      <c r="AM75" s="249" t="s">
        <v>67</v>
      </c>
      <c r="AN75" s="249" t="s">
        <v>67</v>
      </c>
      <c r="AO75" s="166"/>
      <c r="AP75" s="176"/>
      <c r="AQ75" s="343"/>
      <c r="AR75" s="315"/>
      <c r="AS75" s="249"/>
      <c r="AT75" s="249"/>
      <c r="AU75" s="249"/>
      <c r="AV75" s="316"/>
      <c r="AW75" s="255"/>
      <c r="AX75" s="255"/>
      <c r="AY75" s="257"/>
      <c r="AZ75" s="249"/>
      <c r="BA75" s="249"/>
      <c r="BB75" s="166"/>
      <c r="BC75" s="176"/>
      <c r="BD75" s="343"/>
    </row>
    <row r="76" ht="67.5" customHeight="1">
      <c r="A76" s="172">
        <f t="shared" si="18"/>
        <v>69</v>
      </c>
      <c r="B76" s="172" t="s">
        <v>15</v>
      </c>
      <c r="C76" s="249" t="s">
        <v>11</v>
      </c>
      <c r="D76" s="166" t="s">
        <v>944</v>
      </c>
      <c r="E76" s="255"/>
      <c r="F76" s="274" t="s">
        <v>298</v>
      </c>
      <c r="G76" s="166" t="s">
        <v>1027</v>
      </c>
      <c r="H76" s="253" t="s">
        <v>1028</v>
      </c>
      <c r="I76" s="168" t="s">
        <v>1029</v>
      </c>
      <c r="J76" s="266" t="s">
        <v>162</v>
      </c>
      <c r="K76" s="166" t="s">
        <v>1030</v>
      </c>
      <c r="L76" s="255" t="s">
        <v>215</v>
      </c>
      <c r="M76" s="166" t="s">
        <v>1853</v>
      </c>
      <c r="N76" s="256">
        <f t="shared" si="19"/>
        <v>264</v>
      </c>
      <c r="O76" s="166" t="s">
        <v>1032</v>
      </c>
      <c r="P76" s="172">
        <f t="shared" si="20"/>
        <v>12</v>
      </c>
      <c r="Q76" s="176"/>
      <c r="R76" s="314" t="s">
        <v>1033</v>
      </c>
      <c r="S76" s="249">
        <f t="shared" si="21"/>
        <v>37</v>
      </c>
      <c r="T76" s="249" t="s">
        <v>69</v>
      </c>
      <c r="U76" s="255"/>
      <c r="V76" s="255"/>
      <c r="W76" s="257" t="str">
        <f>VLOOKUP("1유형_v2"&amp;"_"&amp;G76,'GPT결과_1'!$A:$E,5,FALSE)</f>
        <v>이 이미지는 상인들이 스타필드의 등장에 따른 장사 정체에 대한 걱정과 관련이 있을 것입니다. 또한 지역상권 보호에 대한 논의와 스타필드의 영향간의 상생 가능성에 대한 고민도 반영되어 있을 것입니다. 즉, 스타필드와 지역상권 사이의 긴장감을 표현하는 이미지일 가능성이 큽니다.</v>
      </c>
      <c r="X76" s="257"/>
      <c r="Y76" s="257"/>
      <c r="Z76" s="315" t="s">
        <v>1034</v>
      </c>
      <c r="AA76" s="249" t="s">
        <v>69</v>
      </c>
      <c r="AB76" s="249" t="s">
        <v>69</v>
      </c>
      <c r="AC76" s="316" t="b">
        <f t="shared" si="22"/>
        <v>1</v>
      </c>
      <c r="AD76" s="255"/>
      <c r="AE76" s="315" t="str">
        <f>VLOOKUP("1유형_v2"&amp;"_"&amp;G76,'GPT결과_1'!$A:$E,4,FALSE)</f>
        <v>스타필드 영향에 대한 걱정</v>
      </c>
      <c r="AF76" s="146">
        <f t="shared" si="23"/>
        <v>14</v>
      </c>
      <c r="AG76" s="249" t="s">
        <v>69</v>
      </c>
      <c r="AH76" s="249" t="s">
        <v>69</v>
      </c>
      <c r="AI76" s="316" t="b">
        <f t="shared" si="24"/>
        <v>1</v>
      </c>
      <c r="AJ76" s="255" t="s">
        <v>1854</v>
      </c>
      <c r="AK76" s="321" t="s">
        <v>1797</v>
      </c>
      <c r="AL76" s="257" t="str">
        <f>VLOOKUP("1유형_v2"&amp;"_"&amp;G76,'GPT결과_1'!$A:$E,5,FALSE)</f>
        <v>이 이미지는 상인들이 스타필드의 등장에 따른 장사 정체에 대한 걱정과 관련이 있을 것입니다. 또한 지역상권 보호에 대한 논의와 스타필드의 영향간의 상생 가능성에 대한 고민도 반영되어 있을 것입니다. 즉, 스타필드와 지역상권 사이의 긴장감을 표현하는 이미지일 가능성이 큽니다.</v>
      </c>
      <c r="AM76" s="249" t="s">
        <v>67</v>
      </c>
      <c r="AN76" s="249" t="s">
        <v>67</v>
      </c>
      <c r="AO76" s="166"/>
      <c r="AP76" s="176"/>
      <c r="AQ76" s="340" t="s">
        <v>1773</v>
      </c>
      <c r="AR76" s="315"/>
      <c r="AS76" s="249"/>
      <c r="AT76" s="249"/>
      <c r="AU76" s="249"/>
      <c r="AV76" s="316"/>
      <c r="AW76" s="255"/>
      <c r="AX76" s="321"/>
      <c r="AY76" s="257"/>
      <c r="AZ76" s="249"/>
      <c r="BA76" s="249"/>
      <c r="BB76" s="166"/>
      <c r="BC76" s="176"/>
      <c r="BD76" s="340"/>
    </row>
    <row r="77" ht="41.25" customHeight="1">
      <c r="A77" s="172">
        <f t="shared" si="18"/>
        <v>70</v>
      </c>
      <c r="B77" s="172" t="s">
        <v>15</v>
      </c>
      <c r="C77" s="249" t="s">
        <v>11</v>
      </c>
      <c r="D77" s="166" t="s">
        <v>944</v>
      </c>
      <c r="E77" s="255"/>
      <c r="F77" s="165" t="s">
        <v>298</v>
      </c>
      <c r="G77" s="166" t="s">
        <v>1037</v>
      </c>
      <c r="H77" s="358" t="s">
        <v>1855</v>
      </c>
      <c r="I77" s="168" t="s">
        <v>1039</v>
      </c>
      <c r="J77" s="266" t="s">
        <v>162</v>
      </c>
      <c r="K77" s="166" t="s">
        <v>1040</v>
      </c>
      <c r="L77" s="255" t="s">
        <v>1809</v>
      </c>
      <c r="M77" s="166" t="s">
        <v>1856</v>
      </c>
      <c r="N77" s="256">
        <f t="shared" si="19"/>
        <v>457</v>
      </c>
      <c r="O77" s="166" t="s">
        <v>1042</v>
      </c>
      <c r="P77" s="172">
        <f t="shared" si="20"/>
        <v>39</v>
      </c>
      <c r="Q77" s="176"/>
      <c r="R77" s="314" t="s">
        <v>1043</v>
      </c>
      <c r="S77" s="249">
        <f t="shared" si="21"/>
        <v>27</v>
      </c>
      <c r="T77" s="249" t="s">
        <v>67</v>
      </c>
      <c r="U77" s="255"/>
      <c r="V77" s="255"/>
      <c r="W77" s="257" t="str">
        <f>VLOOKUP("1유형_v2"&amp;"_"&amp;G77,'GPT결과_1'!$A:$E,5,FALSE)</f>
        <v>한솔이와의 하늘 낙하를 성공적으로 마친 후, 카메라 기자들이 달려와서 찍은 사진이다. 아름다운 추억을 담은 사진이며, 낙하산을 해체하는 과정까지 포함되어 있다.</v>
      </c>
      <c r="X77" s="257"/>
      <c r="Y77" s="257"/>
      <c r="Z77" s="315" t="s">
        <v>1044</v>
      </c>
      <c r="AA77" s="249" t="s">
        <v>68</v>
      </c>
      <c r="AB77" s="249" t="s">
        <v>67</v>
      </c>
      <c r="AC77" s="316" t="b">
        <f t="shared" si="22"/>
        <v>0</v>
      </c>
      <c r="AD77" s="255"/>
      <c r="AE77" s="315" t="str">
        <f>VLOOKUP("1유형_v2"&amp;"_"&amp;G77,'GPT결과_1'!$A:$E,4,FALSE)</f>
        <v>추억의 하늘낙하 사진</v>
      </c>
      <c r="AF77" s="146">
        <f t="shared" si="23"/>
        <v>11</v>
      </c>
      <c r="AG77" s="249" t="s">
        <v>69</v>
      </c>
      <c r="AH77" s="249" t="s">
        <v>69</v>
      </c>
      <c r="AI77" s="316" t="b">
        <f t="shared" si="24"/>
        <v>1</v>
      </c>
      <c r="AJ77" s="323" t="s">
        <v>1755</v>
      </c>
      <c r="AK77" s="323" t="s">
        <v>1767</v>
      </c>
      <c r="AL77" s="257" t="str">
        <f>VLOOKUP("1유형_v2"&amp;"_"&amp;G77,'GPT결과_1'!$A:$E,5,FALSE)</f>
        <v>한솔이와의 하늘 낙하를 성공적으로 마친 후, 카메라 기자들이 달려와서 찍은 사진이다. 아름다운 추억을 담은 사진이며, 낙하산을 해체하는 과정까지 포함되어 있다.</v>
      </c>
      <c r="AM77" s="249" t="s">
        <v>67</v>
      </c>
      <c r="AN77" s="249" t="s">
        <v>67</v>
      </c>
      <c r="AO77" s="166"/>
      <c r="AP77" s="176"/>
      <c r="AQ77" s="359"/>
      <c r="AR77" s="315"/>
      <c r="AS77" s="249"/>
      <c r="AT77" s="249"/>
      <c r="AU77" s="249"/>
      <c r="AV77" s="316"/>
      <c r="AW77" s="323"/>
      <c r="AX77" s="323"/>
      <c r="AY77" s="257"/>
      <c r="AZ77" s="249"/>
      <c r="BA77" s="249"/>
      <c r="BB77" s="166"/>
      <c r="BC77" s="176"/>
      <c r="BD77" s="359"/>
    </row>
    <row r="78" ht="41.25" customHeight="1">
      <c r="A78" s="324">
        <f t="shared" si="18"/>
        <v>71</v>
      </c>
      <c r="B78" s="324" t="s">
        <v>15</v>
      </c>
      <c r="C78" s="325" t="s">
        <v>11</v>
      </c>
      <c r="D78" s="360" t="s">
        <v>944</v>
      </c>
      <c r="E78" s="327"/>
      <c r="F78" s="361" t="s">
        <v>203</v>
      </c>
      <c r="G78" s="360" t="s">
        <v>1047</v>
      </c>
      <c r="H78" s="330" t="s">
        <v>1048</v>
      </c>
      <c r="I78" s="362" t="s">
        <v>1049</v>
      </c>
      <c r="J78" s="328" t="s">
        <v>162</v>
      </c>
      <c r="K78" s="360" t="s">
        <v>1050</v>
      </c>
      <c r="L78" s="327" t="s">
        <v>215</v>
      </c>
      <c r="M78" s="360" t="s">
        <v>1857</v>
      </c>
      <c r="N78" s="256">
        <f t="shared" si="19"/>
        <v>98</v>
      </c>
      <c r="O78" s="360" t="s">
        <v>1052</v>
      </c>
      <c r="P78" s="324">
        <f t="shared" si="20"/>
        <v>31</v>
      </c>
      <c r="Q78" s="360" t="s">
        <v>1053</v>
      </c>
      <c r="R78" s="332" t="s">
        <v>1858</v>
      </c>
      <c r="S78" s="325">
        <f t="shared" si="21"/>
        <v>33</v>
      </c>
      <c r="T78" s="325" t="s">
        <v>68</v>
      </c>
      <c r="U78" s="327"/>
      <c r="V78" s="327" t="s">
        <v>1055</v>
      </c>
      <c r="W78" s="333" t="str">
        <f>VLOOKUP("1유형_v2"&amp;"_"&amp;G78,'GPT결과_1'!$A:$E,5,FALSE)</f>
        <v>2018년 7월에 도입된 52시간 근무제 이후로 직장인들의 실제 여가시간 증가 효과를 보여주는 그래프나 차트일 가능성이 높다. 과거 대비 근로시간 감소를 보여주는 데이터일 수 있다.</v>
      </c>
      <c r="X78" s="333"/>
      <c r="Y78" s="333"/>
      <c r="Z78" s="334" t="s">
        <v>1056</v>
      </c>
      <c r="AA78" s="325" t="s">
        <v>68</v>
      </c>
      <c r="AB78" s="325" t="s">
        <v>68</v>
      </c>
      <c r="AC78" s="335" t="b">
        <f t="shared" si="22"/>
        <v>1</v>
      </c>
      <c r="AD78" s="327"/>
      <c r="AE78" s="334" t="str">
        <f>VLOOKUP("1유형_v2"&amp;"_"&amp;G78,'GPT결과_1'!$A:$E,4,FALSE)</f>
        <v>52시간 근무제 도입 후 여가증가</v>
      </c>
      <c r="AF78" s="146">
        <f t="shared" si="23"/>
        <v>18</v>
      </c>
      <c r="AG78" s="325"/>
      <c r="AH78" s="325" t="s">
        <v>70</v>
      </c>
      <c r="AI78" s="335" t="b">
        <f t="shared" si="24"/>
        <v>0</v>
      </c>
      <c r="AJ78" s="327" t="s">
        <v>1770</v>
      </c>
      <c r="AK78" s="327"/>
      <c r="AL78" s="333" t="str">
        <f>VLOOKUP("1유형_v2"&amp;"_"&amp;G78,'GPT결과_1'!$A:$E,5,FALSE)</f>
        <v>2018년 7월에 도입된 52시간 근무제 이후로 직장인들의 실제 여가시간 증가 효과를 보여주는 그래프나 차트일 가능성이 높다. 과거 대비 근로시간 감소를 보여주는 데이터일 수 있다.</v>
      </c>
      <c r="AM78" s="325"/>
      <c r="AN78" s="325"/>
      <c r="AO78" s="360"/>
      <c r="AP78" s="363"/>
      <c r="AQ78" s="341"/>
      <c r="AR78" s="334"/>
      <c r="AS78" s="249"/>
      <c r="AT78" s="325"/>
      <c r="AU78" s="325"/>
      <c r="AV78" s="335"/>
      <c r="AW78" s="327"/>
      <c r="AX78" s="327"/>
      <c r="AY78" s="333"/>
      <c r="AZ78" s="325"/>
      <c r="BA78" s="325"/>
      <c r="BB78" s="360"/>
      <c r="BC78" s="363"/>
      <c r="BD78" s="341"/>
    </row>
    <row r="79" ht="45.75" customHeight="1">
      <c r="A79" s="172">
        <f t="shared" si="18"/>
        <v>72</v>
      </c>
      <c r="B79" s="172" t="s">
        <v>15</v>
      </c>
      <c r="C79" s="249" t="s">
        <v>11</v>
      </c>
      <c r="D79" s="166" t="s">
        <v>944</v>
      </c>
      <c r="E79" s="255"/>
      <c r="F79" s="274" t="s">
        <v>740</v>
      </c>
      <c r="G79" s="166" t="s">
        <v>1060</v>
      </c>
      <c r="H79" s="253" t="s">
        <v>1061</v>
      </c>
      <c r="I79" s="168" t="s">
        <v>1062</v>
      </c>
      <c r="J79" s="266" t="s">
        <v>162</v>
      </c>
      <c r="K79" s="166" t="s">
        <v>1063</v>
      </c>
      <c r="L79" s="255" t="s">
        <v>215</v>
      </c>
      <c r="M79" s="166" t="s">
        <v>1859</v>
      </c>
      <c r="N79" s="256">
        <f t="shared" si="19"/>
        <v>528</v>
      </c>
      <c r="O79" s="166" t="s">
        <v>1065</v>
      </c>
      <c r="P79" s="172">
        <f t="shared" si="20"/>
        <v>15</v>
      </c>
      <c r="Q79" s="176"/>
      <c r="R79" s="314" t="s">
        <v>1066</v>
      </c>
      <c r="S79" s="249">
        <f t="shared" si="21"/>
        <v>32</v>
      </c>
      <c r="T79" s="249" t="s">
        <v>69</v>
      </c>
      <c r="U79" s="255"/>
      <c r="V79" s="255"/>
      <c r="W79" s="257" t="str">
        <f>VLOOKUP("1유형_v2"&amp;"_"&amp;G79,'GPT결과_1'!$A:$E,5,FALSE)</f>
        <v>새해에는 좋은 습관을 만들고자 하므로, 습관 제품의 판매가 증가한다. 이를 돕기 위해, 관련 콘텐츠를 제작하였다. 이 콘텐츠는 많은 사람들에게 도움을 주며, 제품 판매 증가에 기여하였다.</v>
      </c>
      <c r="X79" s="257"/>
      <c r="Y79" s="257"/>
      <c r="Z79" s="315" t="s">
        <v>1067</v>
      </c>
      <c r="AA79" s="249" t="s">
        <v>69</v>
      </c>
      <c r="AB79" s="249" t="s">
        <v>67</v>
      </c>
      <c r="AC79" s="316" t="b">
        <f t="shared" si="22"/>
        <v>0</v>
      </c>
      <c r="AD79" s="255"/>
      <c r="AE79" s="315" t="str">
        <f>VLOOKUP("1유형_v2"&amp;"_"&amp;G79,'GPT결과_1'!$A:$E,4,FALSE)</f>
        <v>새해 습관 제품 판매 증가</v>
      </c>
      <c r="AF79" s="146">
        <f t="shared" si="23"/>
        <v>14</v>
      </c>
      <c r="AG79" s="249" t="s">
        <v>69</v>
      </c>
      <c r="AH79" s="249" t="s">
        <v>69</v>
      </c>
      <c r="AI79" s="316" t="b">
        <f t="shared" si="24"/>
        <v>1</v>
      </c>
      <c r="AJ79" s="255" t="s">
        <v>1860</v>
      </c>
      <c r="AK79" s="255"/>
      <c r="AL79" s="257" t="str">
        <f>VLOOKUP("1유형_v2"&amp;"_"&amp;G79,'GPT결과_1'!$A:$E,5,FALSE)</f>
        <v>새해에는 좋은 습관을 만들고자 하므로, 습관 제품의 판매가 증가한다. 이를 돕기 위해, 관련 콘텐츠를 제작하였다. 이 콘텐츠는 많은 사람들에게 도움을 주며, 제품 판매 증가에 기여하였다.</v>
      </c>
      <c r="AM79" s="249" t="s">
        <v>67</v>
      </c>
      <c r="AN79" s="249" t="s">
        <v>67</v>
      </c>
      <c r="AO79" s="166"/>
      <c r="AP79" s="176"/>
      <c r="AQ79" s="359"/>
      <c r="AR79" s="315"/>
      <c r="AS79" s="249"/>
      <c r="AT79" s="249"/>
      <c r="AU79" s="249"/>
      <c r="AV79" s="316"/>
      <c r="AW79" s="255"/>
      <c r="AX79" s="255"/>
      <c r="AY79" s="257"/>
      <c r="AZ79" s="249"/>
      <c r="BA79" s="249"/>
      <c r="BB79" s="166"/>
      <c r="BC79" s="176"/>
      <c r="BD79" s="359"/>
    </row>
    <row r="80" ht="41.25" customHeight="1">
      <c r="A80" s="172">
        <f t="shared" si="18"/>
        <v>73</v>
      </c>
      <c r="B80" s="172" t="s">
        <v>15</v>
      </c>
      <c r="C80" s="249" t="s">
        <v>11</v>
      </c>
      <c r="D80" s="166" t="s">
        <v>944</v>
      </c>
      <c r="E80" s="255" t="s">
        <v>258</v>
      </c>
      <c r="F80" s="165" t="s">
        <v>258</v>
      </c>
      <c r="G80" s="166" t="s">
        <v>1070</v>
      </c>
      <c r="H80" s="253" t="s">
        <v>1071</v>
      </c>
      <c r="I80" s="168" t="s">
        <v>1072</v>
      </c>
      <c r="J80" s="266" t="s">
        <v>162</v>
      </c>
      <c r="K80" s="176"/>
      <c r="L80" s="255" t="s">
        <v>215</v>
      </c>
      <c r="M80" s="166" t="s">
        <v>1861</v>
      </c>
      <c r="N80" s="256">
        <f t="shared" si="19"/>
        <v>157</v>
      </c>
      <c r="O80" s="166" t="s">
        <v>1074</v>
      </c>
      <c r="P80" s="172">
        <f t="shared" si="20"/>
        <v>17</v>
      </c>
      <c r="Q80" s="166" t="s">
        <v>1075</v>
      </c>
      <c r="R80" s="314" t="s">
        <v>1076</v>
      </c>
      <c r="S80" s="249">
        <f t="shared" si="21"/>
        <v>14</v>
      </c>
      <c r="T80" s="249" t="s">
        <v>67</v>
      </c>
      <c r="U80" s="255"/>
      <c r="V80" s="255"/>
      <c r="W80" s="257" t="str">
        <f>VLOOKUP("1유형_v2"&amp;"_"&amp;G80,'GPT결과_1'!$A:$E,5,FALSE)</f>
        <v>학생들이 3주 동안 높임말을 사용하는 실험을 진행했다. 이는 교실 안에서 상호 존중과 예의를 실천하는 방법을 배우기 위한 것이었다. 실험이 끝난 후, 학생들은 함께 모여 실험에 대해 논의했다.</v>
      </c>
      <c r="X80" s="257"/>
      <c r="Y80" s="257"/>
      <c r="Z80" s="315" t="s">
        <v>1076</v>
      </c>
      <c r="AA80" s="249" t="s">
        <v>67</v>
      </c>
      <c r="AB80" s="249" t="s">
        <v>67</v>
      </c>
      <c r="AC80" s="316" t="b">
        <f t="shared" si="22"/>
        <v>1</v>
      </c>
      <c r="AD80" s="255"/>
      <c r="AE80" s="315" t="str">
        <f>VLOOKUP("1유형_v2"&amp;"_"&amp;G80,'GPT결과_1'!$A:$E,4,FALSE)</f>
        <v>높임말 사용 실험</v>
      </c>
      <c r="AF80" s="146">
        <f t="shared" si="23"/>
        <v>9</v>
      </c>
      <c r="AG80" s="249" t="s">
        <v>68</v>
      </c>
      <c r="AH80" s="249" t="s">
        <v>68</v>
      </c>
      <c r="AI80" s="316" t="b">
        <f t="shared" si="24"/>
        <v>1</v>
      </c>
      <c r="AJ80" s="255" t="s">
        <v>1862</v>
      </c>
      <c r="AK80" s="255"/>
      <c r="AL80" s="257" t="str">
        <f>VLOOKUP("1유형_v2"&amp;"_"&amp;G80,'GPT결과_1'!$A:$E,5,FALSE)</f>
        <v>학생들이 3주 동안 높임말을 사용하는 실험을 진행했다. 이는 교실 안에서 상호 존중과 예의를 실천하는 방법을 배우기 위한 것이었다. 실험이 끝난 후, 학생들은 함께 모여 실험에 대해 논의했다.</v>
      </c>
      <c r="AM80" s="249" t="s">
        <v>67</v>
      </c>
      <c r="AN80" s="249" t="s">
        <v>67</v>
      </c>
      <c r="AO80" s="166"/>
      <c r="AP80" s="176"/>
      <c r="AQ80" s="343"/>
      <c r="AR80" s="315"/>
      <c r="AS80" s="249"/>
      <c r="AT80" s="249"/>
      <c r="AU80" s="249"/>
      <c r="AV80" s="316"/>
      <c r="AW80" s="255"/>
      <c r="AX80" s="255"/>
      <c r="AY80" s="257"/>
      <c r="AZ80" s="249"/>
      <c r="BA80" s="249"/>
      <c r="BB80" s="166"/>
      <c r="BC80" s="176"/>
      <c r="BD80" s="343"/>
    </row>
    <row r="81" ht="41.25" customHeight="1">
      <c r="A81" s="172">
        <f t="shared" si="18"/>
        <v>74</v>
      </c>
      <c r="B81" s="172" t="s">
        <v>15</v>
      </c>
      <c r="C81" s="249" t="s">
        <v>11</v>
      </c>
      <c r="D81" s="166" t="s">
        <v>944</v>
      </c>
      <c r="E81" s="255"/>
      <c r="F81" s="165" t="s">
        <v>195</v>
      </c>
      <c r="G81" s="166" t="s">
        <v>1079</v>
      </c>
      <c r="H81" s="253" t="s">
        <v>1080</v>
      </c>
      <c r="I81" s="168" t="s">
        <v>1081</v>
      </c>
      <c r="J81" s="266" t="s">
        <v>162</v>
      </c>
      <c r="K81" s="166" t="s">
        <v>1082</v>
      </c>
      <c r="L81" s="166" t="s">
        <v>207</v>
      </c>
      <c r="M81" s="166" t="s">
        <v>1863</v>
      </c>
      <c r="N81" s="256">
        <f t="shared" si="19"/>
        <v>147</v>
      </c>
      <c r="O81" s="166" t="s">
        <v>1084</v>
      </c>
      <c r="P81" s="172">
        <f t="shared" si="20"/>
        <v>21</v>
      </c>
      <c r="Q81" s="166" t="s">
        <v>1085</v>
      </c>
      <c r="R81" s="314" t="s">
        <v>1086</v>
      </c>
      <c r="S81" s="249">
        <f t="shared" si="21"/>
        <v>28</v>
      </c>
      <c r="T81" s="249" t="s">
        <v>67</v>
      </c>
      <c r="U81" s="255"/>
      <c r="V81" s="255"/>
      <c r="W81" s="257" t="str">
        <f>VLOOKUP("1유형_v2"&amp;"_"&amp;G81,'GPT결과_1'!$A:$E,5,FALSE)</f>
        <v>이 이미지는 심리학자 웩슬러가 어떻게 지능을 정의하고, 이에 따른 웩슬러 아동용 지능 검사의 다섯 가지 주요 지표인 언어이해, 시공간, 유동추론, 작업기억, 처리속도를 보여주는 것입니다.</v>
      </c>
      <c r="X81" s="257"/>
      <c r="Y81" s="257"/>
      <c r="Z81" s="315" t="s">
        <v>1087</v>
      </c>
      <c r="AA81" s="249" t="s">
        <v>67</v>
      </c>
      <c r="AB81" s="249" t="s">
        <v>67</v>
      </c>
      <c r="AC81" s="316" t="b">
        <f t="shared" si="22"/>
        <v>1</v>
      </c>
      <c r="AD81" s="255"/>
      <c r="AE81" s="315" t="str">
        <f>VLOOKUP("1유형_v2"&amp;"_"&amp;G81,'GPT결과_1'!$A:$E,4,FALSE)</f>
        <v>웩슬러의 지능정의와 지능 검사 이미지</v>
      </c>
      <c r="AF81" s="146">
        <f t="shared" si="23"/>
        <v>20</v>
      </c>
      <c r="AG81" s="249" t="s">
        <v>68</v>
      </c>
      <c r="AH81" s="249" t="s">
        <v>68</v>
      </c>
      <c r="AI81" s="316" t="b">
        <f t="shared" si="24"/>
        <v>1</v>
      </c>
      <c r="AJ81" s="255" t="s">
        <v>1755</v>
      </c>
      <c r="AK81" s="255"/>
      <c r="AL81" s="257" t="str">
        <f>VLOOKUP("1유형_v2"&amp;"_"&amp;G81,'GPT결과_1'!$A:$E,5,FALSE)</f>
        <v>이 이미지는 심리학자 웩슬러가 어떻게 지능을 정의하고, 이에 따른 웩슬러 아동용 지능 검사의 다섯 가지 주요 지표인 언어이해, 시공간, 유동추론, 작업기억, 처리속도를 보여주는 것입니다.</v>
      </c>
      <c r="AM81" s="249" t="s">
        <v>67</v>
      </c>
      <c r="AN81" s="249" t="s">
        <v>67</v>
      </c>
      <c r="AO81" s="166"/>
      <c r="AP81" s="176"/>
      <c r="AQ81" s="343"/>
      <c r="AR81" s="315"/>
      <c r="AS81" s="249"/>
      <c r="AT81" s="249"/>
      <c r="AU81" s="249"/>
      <c r="AV81" s="316"/>
      <c r="AW81" s="255"/>
      <c r="AX81" s="255"/>
      <c r="AY81" s="257"/>
      <c r="AZ81" s="249"/>
      <c r="BA81" s="249"/>
      <c r="BB81" s="166"/>
      <c r="BC81" s="176"/>
      <c r="BD81" s="343"/>
    </row>
    <row r="82" ht="41.25" customHeight="1">
      <c r="A82" s="172">
        <f t="shared" si="18"/>
        <v>75</v>
      </c>
      <c r="B82" s="172" t="s">
        <v>15</v>
      </c>
      <c r="C82" s="249" t="s">
        <v>11</v>
      </c>
      <c r="D82" s="166" t="s">
        <v>944</v>
      </c>
      <c r="E82" s="255"/>
      <c r="F82" s="165" t="s">
        <v>298</v>
      </c>
      <c r="G82" s="166" t="s">
        <v>1090</v>
      </c>
      <c r="H82" s="253" t="s">
        <v>1091</v>
      </c>
      <c r="I82" s="168" t="s">
        <v>1092</v>
      </c>
      <c r="J82" s="266" t="s">
        <v>162</v>
      </c>
      <c r="K82" s="166" t="s">
        <v>1093</v>
      </c>
      <c r="L82" s="166" t="s">
        <v>1809</v>
      </c>
      <c r="M82" s="166" t="s">
        <v>1864</v>
      </c>
      <c r="N82" s="256">
        <f t="shared" si="19"/>
        <v>312</v>
      </c>
      <c r="O82" s="166" t="s">
        <v>1095</v>
      </c>
      <c r="P82" s="172">
        <f t="shared" si="20"/>
        <v>11</v>
      </c>
      <c r="Q82" s="166" t="s">
        <v>1096</v>
      </c>
      <c r="R82" s="314" t="s">
        <v>1097</v>
      </c>
      <c r="S82" s="249">
        <f t="shared" si="21"/>
        <v>24</v>
      </c>
      <c r="T82" s="249" t="s">
        <v>67</v>
      </c>
      <c r="U82" s="255"/>
      <c r="V82" s="255"/>
      <c r="W82" s="257" t="str">
        <f>VLOOKUP("1유형_v2"&amp;"_"&amp;G82,'GPT결과_1'!$A:$E,5,FALSE)</f>
        <v> 이 이미지는 "겸양도장"의 사용 방식을 시각화한 것입니다. 여기서는 계장, 과장, 부장, 그리고 전무의 도장 찍는 방식과 각각의 도장이 어떻게 기울어지는지 설명하고 있습니다.</v>
      </c>
      <c r="X82" s="257"/>
      <c r="Y82" s="257"/>
      <c r="Z82" s="315" t="s">
        <v>1098</v>
      </c>
      <c r="AA82" s="249" t="s">
        <v>68</v>
      </c>
      <c r="AB82" s="249" t="s">
        <v>67</v>
      </c>
      <c r="AC82" s="316" t="b">
        <f t="shared" si="22"/>
        <v>0</v>
      </c>
      <c r="AD82" s="255"/>
      <c r="AE82" s="315" t="str">
        <f>VLOOKUP("1유형_v2"&amp;"_"&amp;G82,'GPT결과_1'!$A:$E,4,FALSE)</f>
        <v>겸양도장 인사 방식 그림</v>
      </c>
      <c r="AF82" s="146">
        <f t="shared" si="23"/>
        <v>13</v>
      </c>
      <c r="AG82" s="249" t="s">
        <v>68</v>
      </c>
      <c r="AH82" s="249" t="s">
        <v>68</v>
      </c>
      <c r="AI82" s="316" t="b">
        <f t="shared" si="24"/>
        <v>1</v>
      </c>
      <c r="AJ82" s="255" t="s">
        <v>1755</v>
      </c>
      <c r="AK82" s="255"/>
      <c r="AL82" s="257" t="str">
        <f>VLOOKUP("1유형_v2"&amp;"_"&amp;G82,'GPT결과_1'!$A:$E,5,FALSE)</f>
        <v> 이 이미지는 "겸양도장"의 사용 방식을 시각화한 것입니다. 여기서는 계장, 과장, 부장, 그리고 전무의 도장 찍는 방식과 각각의 도장이 어떻게 기울어지는지 설명하고 있습니다.</v>
      </c>
      <c r="AM82" s="249" t="s">
        <v>67</v>
      </c>
      <c r="AN82" s="249" t="s">
        <v>67</v>
      </c>
      <c r="AO82" s="166"/>
      <c r="AP82" s="176"/>
      <c r="AQ82" s="343"/>
      <c r="AR82" s="315"/>
      <c r="AS82" s="249"/>
      <c r="AT82" s="249"/>
      <c r="AU82" s="249"/>
      <c r="AV82" s="316"/>
      <c r="AW82" s="255"/>
      <c r="AX82" s="255"/>
      <c r="AY82" s="257"/>
      <c r="AZ82" s="249"/>
      <c r="BA82" s="249"/>
      <c r="BB82" s="166"/>
      <c r="BC82" s="176"/>
      <c r="BD82" s="343"/>
    </row>
    <row r="83">
      <c r="A83" s="324">
        <f t="shared" si="18"/>
        <v>76</v>
      </c>
      <c r="B83" s="324" t="s">
        <v>16</v>
      </c>
      <c r="C83" s="325" t="s">
        <v>11</v>
      </c>
      <c r="D83" s="360" t="s">
        <v>21</v>
      </c>
      <c r="E83" s="364"/>
      <c r="F83" s="361" t="s">
        <v>158</v>
      </c>
      <c r="G83" s="360" t="s">
        <v>1109</v>
      </c>
      <c r="H83" s="365" t="s">
        <v>1110</v>
      </c>
      <c r="I83" s="362" t="s">
        <v>242</v>
      </c>
      <c r="J83" s="328" t="s">
        <v>162</v>
      </c>
      <c r="K83" s="366"/>
      <c r="L83" s="360" t="s">
        <v>207</v>
      </c>
      <c r="M83" s="360" t="s">
        <v>1865</v>
      </c>
      <c r="N83" s="256">
        <f t="shared" si="19"/>
        <v>86</v>
      </c>
      <c r="O83" s="360" t="s">
        <v>1112</v>
      </c>
      <c r="P83" s="324">
        <f t="shared" si="20"/>
        <v>36</v>
      </c>
      <c r="Q83" s="363"/>
      <c r="R83" s="367"/>
      <c r="S83" s="325">
        <f t="shared" si="21"/>
        <v>0</v>
      </c>
      <c r="T83" s="368"/>
      <c r="U83" s="364"/>
      <c r="V83" s="364"/>
      <c r="W83" s="333" t="str">
        <f>VLOOKUP("1유형_v2"&amp;"_"&amp;G83,'GPT결과_1'!$A:$E,5,FALSE)</f>
        <v>이 이미지는 인슐린 기능장애와 고혈당으로 인한 당뇨병과 관련된 내용을 담고 있습니다. 인슐린 부족 혹은 기능장애로 인한 고혈당 상태와 합병증을 시각화한 것으로 추정됩니다.</v>
      </c>
      <c r="X83" s="333"/>
      <c r="Y83" s="333"/>
      <c r="Z83" s="369" t="s">
        <v>1113</v>
      </c>
      <c r="AA83" s="325" t="s">
        <v>69</v>
      </c>
      <c r="AB83" s="325" t="s">
        <v>69</v>
      </c>
      <c r="AC83" s="335" t="b">
        <f t="shared" si="22"/>
        <v>1</v>
      </c>
      <c r="AD83" s="364"/>
      <c r="AE83" s="334" t="str">
        <f>VLOOKUP("1유형_v2"&amp;"_"&amp;G83,'GPT결과_1'!$A:$E,4,FALSE)</f>
        <v>당뇨병 관련 이미지</v>
      </c>
      <c r="AF83" s="146">
        <f t="shared" si="23"/>
        <v>10</v>
      </c>
      <c r="AG83" s="325"/>
      <c r="AH83" s="325" t="s">
        <v>70</v>
      </c>
      <c r="AI83" s="335" t="b">
        <f t="shared" si="24"/>
        <v>0</v>
      </c>
      <c r="AJ83" s="327" t="s">
        <v>1770</v>
      </c>
      <c r="AK83" s="327"/>
      <c r="AL83" s="333" t="str">
        <f>VLOOKUP("1유형_v2"&amp;"_"&amp;G83,'GPT결과_1'!$A:$E,5,FALSE)</f>
        <v>이 이미지는 인슐린 기능장애와 고혈당으로 인한 당뇨병과 관련된 내용을 담고 있습니다. 인슐린 부족 혹은 기능장애로 인한 고혈당 상태와 합병증을 시각화한 것으로 추정됩니다.</v>
      </c>
      <c r="AM83" s="325"/>
      <c r="AN83" s="325"/>
      <c r="AO83" s="363"/>
      <c r="AP83" s="363"/>
      <c r="AQ83" s="341"/>
      <c r="AR83" s="334"/>
      <c r="AS83" s="249"/>
      <c r="AT83" s="325"/>
      <c r="AU83" s="325"/>
      <c r="AV83" s="335"/>
      <c r="AW83" s="327"/>
      <c r="AX83" s="327"/>
      <c r="AY83" s="333"/>
      <c r="AZ83" s="325"/>
      <c r="BA83" s="325"/>
      <c r="BB83" s="363"/>
      <c r="BC83" s="363"/>
      <c r="BD83" s="341"/>
    </row>
    <row r="84">
      <c r="A84" s="172">
        <f t="shared" si="18"/>
        <v>77</v>
      </c>
      <c r="B84" s="172" t="s">
        <v>16</v>
      </c>
      <c r="C84" s="249" t="s">
        <v>11</v>
      </c>
      <c r="D84" s="166" t="s">
        <v>21</v>
      </c>
      <c r="E84" s="258"/>
      <c r="F84" s="165" t="s">
        <v>158</v>
      </c>
      <c r="G84" s="166" t="s">
        <v>1152</v>
      </c>
      <c r="H84" s="167" t="s">
        <v>1153</v>
      </c>
      <c r="I84" s="168" t="s">
        <v>1154</v>
      </c>
      <c r="J84" s="266" t="s">
        <v>162</v>
      </c>
      <c r="K84" s="170"/>
      <c r="L84" s="166" t="s">
        <v>207</v>
      </c>
      <c r="M84" s="166" t="s">
        <v>1866</v>
      </c>
      <c r="N84" s="256">
        <f t="shared" si="19"/>
        <v>65</v>
      </c>
      <c r="O84" s="166" t="s">
        <v>1156</v>
      </c>
      <c r="P84" s="172">
        <f t="shared" si="20"/>
        <v>44</v>
      </c>
      <c r="Q84" s="176"/>
      <c r="R84" s="370"/>
      <c r="S84" s="249">
        <f t="shared" si="21"/>
        <v>0</v>
      </c>
      <c r="T84" s="273"/>
      <c r="U84" s="258"/>
      <c r="V84" s="258"/>
      <c r="W84" s="257" t="str">
        <f>VLOOKUP("1유형_v2"&amp;"_"&amp;G84,'GPT결과_1'!$A:$E,5,FALSE)</f>
        <v>영희와 철수는 놀이터에서 만났었습니다. 하지만 철수의 냄새 때문에 영희는 함께 놀지 않았습니다. 이후 철수는 목욕을 했습니다.</v>
      </c>
      <c r="X84" s="257"/>
      <c r="Y84" s="257"/>
      <c r="Z84" s="371" t="s">
        <v>1157</v>
      </c>
      <c r="AA84" s="249" t="s">
        <v>69</v>
      </c>
      <c r="AB84" s="249" t="s">
        <v>69</v>
      </c>
      <c r="AC84" s="316" t="b">
        <f t="shared" si="22"/>
        <v>1</v>
      </c>
      <c r="AD84" s="258"/>
      <c r="AE84" s="315" t="str">
        <f>VLOOKUP("1유형_v2"&amp;"_"&amp;G84,'GPT결과_1'!$A:$E,4,FALSE)</f>
        <v>놀이터에서 만난 영희와 철수</v>
      </c>
      <c r="AF84" s="146">
        <f t="shared" si="23"/>
        <v>15</v>
      </c>
      <c r="AG84" s="249" t="s">
        <v>68</v>
      </c>
      <c r="AH84" s="249" t="s">
        <v>68</v>
      </c>
      <c r="AI84" s="316" t="b">
        <f t="shared" si="24"/>
        <v>1</v>
      </c>
      <c r="AJ84" s="274" t="s">
        <v>1867</v>
      </c>
      <c r="AK84" s="274"/>
      <c r="AL84" s="257" t="str">
        <f>VLOOKUP("1유형_v2"&amp;"_"&amp;G84,'GPT결과_1'!$A:$E,5,FALSE)</f>
        <v>영희와 철수는 놀이터에서 만났었습니다. 하지만 철수의 냄새 때문에 영희는 함께 놀지 않았습니다. 이후 철수는 목욕을 했습니다.</v>
      </c>
      <c r="AM84" s="249" t="s">
        <v>67</v>
      </c>
      <c r="AN84" s="249" t="s">
        <v>67</v>
      </c>
      <c r="AO84" s="176"/>
      <c r="AP84" s="176"/>
      <c r="AQ84" s="343"/>
      <c r="AR84" s="315"/>
      <c r="AS84" s="249"/>
      <c r="AT84" s="249"/>
      <c r="AU84" s="249"/>
      <c r="AV84" s="316"/>
      <c r="AW84" s="274"/>
      <c r="AX84" s="274"/>
      <c r="AY84" s="257"/>
      <c r="AZ84" s="249"/>
      <c r="BA84" s="249"/>
      <c r="BB84" s="176"/>
      <c r="BC84" s="176"/>
      <c r="BD84" s="343"/>
    </row>
    <row r="85" ht="61.5" customHeight="1">
      <c r="A85" s="172">
        <f t="shared" si="18"/>
        <v>78</v>
      </c>
      <c r="B85" s="172" t="s">
        <v>16</v>
      </c>
      <c r="C85" s="249" t="s">
        <v>11</v>
      </c>
      <c r="D85" s="166" t="s">
        <v>21</v>
      </c>
      <c r="E85" s="258"/>
      <c r="F85" s="274" t="s">
        <v>158</v>
      </c>
      <c r="G85" s="166" t="s">
        <v>159</v>
      </c>
      <c r="H85" s="167" t="s">
        <v>160</v>
      </c>
      <c r="I85" s="168" t="s">
        <v>161</v>
      </c>
      <c r="J85" s="266" t="s">
        <v>162</v>
      </c>
      <c r="K85" s="170"/>
      <c r="L85" s="372" t="s">
        <v>170</v>
      </c>
      <c r="M85" s="171" t="s">
        <v>1868</v>
      </c>
      <c r="N85" s="256">
        <f t="shared" si="19"/>
        <v>399</v>
      </c>
      <c r="O85" s="166" t="s">
        <v>1160</v>
      </c>
      <c r="P85" s="172">
        <f t="shared" si="20"/>
        <v>44</v>
      </c>
      <c r="Q85" s="176"/>
      <c r="R85" s="370"/>
      <c r="S85" s="249">
        <f t="shared" si="21"/>
        <v>0</v>
      </c>
      <c r="T85" s="273"/>
      <c r="U85" s="258"/>
      <c r="V85" s="258"/>
      <c r="W85" s="257" t="str">
        <f>VLOOKUP("1유형_v2"&amp;"_"&amp;G85,'GPT결과_1'!$A:$E,5,FALSE)</f>
        <v>주인공 추추가 사용하고 있는 흉내 스피커와 그의 방을 나타내는 이미지입니다. 특히, 추추가 좋아하는 슈퍼 두더지와 원더 두더지 포스터가 있는 것을 확인할 수 있습니다.</v>
      </c>
      <c r="X85" s="257"/>
      <c r="Y85" s="257"/>
      <c r="Z85" s="371" t="s">
        <v>1161</v>
      </c>
      <c r="AA85" s="249" t="s">
        <v>69</v>
      </c>
      <c r="AB85" s="249" t="s">
        <v>69</v>
      </c>
      <c r="AC85" s="316" t="b">
        <f t="shared" si="22"/>
        <v>1</v>
      </c>
      <c r="AD85" s="258"/>
      <c r="AE85" s="315" t="str">
        <f>VLOOKUP("1유형_v2"&amp;"_"&amp;G85,'GPT결과_1'!$A:$E,4,FALSE)</f>
        <v>추추의 방과 흉내 스피커 사진</v>
      </c>
      <c r="AF85" s="146">
        <f t="shared" si="23"/>
        <v>16</v>
      </c>
      <c r="AG85" s="249" t="s">
        <v>69</v>
      </c>
      <c r="AH85" s="249" t="s">
        <v>69</v>
      </c>
      <c r="AI85" s="316" t="b">
        <f t="shared" si="24"/>
        <v>1</v>
      </c>
      <c r="AJ85" s="274" t="s">
        <v>1869</v>
      </c>
      <c r="AK85" s="274"/>
      <c r="AL85" s="257" t="str">
        <f>VLOOKUP("1유형_v2"&amp;"_"&amp;G85,'GPT결과_1'!$A:$E,5,FALSE)</f>
        <v>주인공 추추가 사용하고 있는 흉내 스피커와 그의 방을 나타내는 이미지입니다. 특히, 추추가 좋아하는 슈퍼 두더지와 원더 두더지 포스터가 있는 것을 확인할 수 있습니다.</v>
      </c>
      <c r="AM85" s="249" t="s">
        <v>67</v>
      </c>
      <c r="AN85" s="249" t="s">
        <v>67</v>
      </c>
      <c r="AO85" s="176"/>
      <c r="AP85" s="176"/>
      <c r="AQ85" s="359"/>
      <c r="AR85" s="315"/>
      <c r="AS85" s="249"/>
      <c r="AT85" s="249"/>
      <c r="AU85" s="249"/>
      <c r="AV85" s="316"/>
      <c r="AW85" s="274"/>
      <c r="AX85" s="274"/>
      <c r="AY85" s="257"/>
      <c r="AZ85" s="249"/>
      <c r="BA85" s="249"/>
      <c r="BB85" s="176"/>
      <c r="BC85" s="176"/>
      <c r="BD85" s="359"/>
    </row>
    <row r="86">
      <c r="A86" s="172">
        <f t="shared" si="18"/>
        <v>79</v>
      </c>
      <c r="B86" s="172" t="s">
        <v>16</v>
      </c>
      <c r="C86" s="249" t="s">
        <v>11</v>
      </c>
      <c r="D86" s="166" t="s">
        <v>21</v>
      </c>
      <c r="E86" s="258"/>
      <c r="F86" s="165" t="s">
        <v>158</v>
      </c>
      <c r="G86" s="166" t="s">
        <v>1164</v>
      </c>
      <c r="H86" s="167" t="s">
        <v>1165</v>
      </c>
      <c r="I86" s="168" t="s">
        <v>161</v>
      </c>
      <c r="J86" s="266" t="s">
        <v>162</v>
      </c>
      <c r="K86" s="170"/>
      <c r="L86" s="166" t="s">
        <v>1870</v>
      </c>
      <c r="M86" s="166" t="s">
        <v>1871</v>
      </c>
      <c r="N86" s="256">
        <f t="shared" si="19"/>
        <v>55</v>
      </c>
      <c r="O86" s="166" t="s">
        <v>1167</v>
      </c>
      <c r="P86" s="172">
        <f t="shared" si="20"/>
        <v>32</v>
      </c>
      <c r="Q86" s="176"/>
      <c r="R86" s="370"/>
      <c r="S86" s="249">
        <f t="shared" si="21"/>
        <v>0</v>
      </c>
      <c r="T86" s="273"/>
      <c r="U86" s="258"/>
      <c r="V86" s="258"/>
      <c r="W86" s="257" t="str">
        <f>VLOOKUP("1유형_v2"&amp;"_"&amp;G86,'GPT결과_1'!$A:$E,5,FALSE)</f>
        <v>이미지는 형이 방을 나오는 장면을 표현할 수 있으며, 그에 앞서 추추가 급히 방에 숨는 모습을 연상시키는 장면일 것입니다. 또한, 추추의 감정 상태와 그의 숨은 위치도 포함되어 있을 수 있습니다.</v>
      </c>
      <c r="X86" s="257"/>
      <c r="Y86" s="257"/>
      <c r="Z86" s="371" t="s">
        <v>1168</v>
      </c>
      <c r="AA86" s="249" t="s">
        <v>68</v>
      </c>
      <c r="AB86" s="249" t="s">
        <v>69</v>
      </c>
      <c r="AC86" s="316" t="b">
        <f t="shared" si="22"/>
        <v>0</v>
      </c>
      <c r="AD86" s="258"/>
      <c r="AE86" s="315" t="str">
        <f>VLOOKUP("1유형_v2"&amp;"_"&amp;G86,'GPT결과_1'!$A:$E,4,FALSE)</f>
        <v>형 도착에 따른 추추의 숨기기</v>
      </c>
      <c r="AF86" s="146">
        <f t="shared" si="23"/>
        <v>16</v>
      </c>
      <c r="AG86" s="249" t="s">
        <v>69</v>
      </c>
      <c r="AH86" s="249" t="s">
        <v>69</v>
      </c>
      <c r="AI86" s="316" t="b">
        <f t="shared" si="24"/>
        <v>1</v>
      </c>
      <c r="AJ86" s="274" t="s">
        <v>1872</v>
      </c>
      <c r="AK86" s="373" t="s">
        <v>1873</v>
      </c>
      <c r="AL86" s="257" t="str">
        <f>VLOOKUP("1유형_v2"&amp;"_"&amp;G86,'GPT결과_1'!$A:$E,5,FALSE)</f>
        <v>이미지는 형이 방을 나오는 장면을 표현할 수 있으며, 그에 앞서 추추가 급히 방에 숨는 모습을 연상시키는 장면일 것입니다. 또한, 추추의 감정 상태와 그의 숨은 위치도 포함되어 있을 수 있습니다.</v>
      </c>
      <c r="AM86" s="249" t="s">
        <v>69</v>
      </c>
      <c r="AN86" s="249" t="s">
        <v>69</v>
      </c>
      <c r="AO86" s="176"/>
      <c r="AP86" s="166" t="s">
        <v>1874</v>
      </c>
      <c r="AQ86" s="359"/>
      <c r="AR86" s="315"/>
      <c r="AS86" s="249"/>
      <c r="AT86" s="249"/>
      <c r="AU86" s="249"/>
      <c r="AV86" s="316"/>
      <c r="AW86" s="274"/>
      <c r="AX86" s="373"/>
      <c r="AY86" s="257"/>
      <c r="AZ86" s="249"/>
      <c r="BA86" s="249"/>
      <c r="BB86" s="176"/>
      <c r="BC86" s="166"/>
      <c r="BD86" s="359"/>
    </row>
    <row r="87">
      <c r="A87" s="172">
        <f t="shared" si="18"/>
        <v>80</v>
      </c>
      <c r="B87" s="172" t="s">
        <v>16</v>
      </c>
      <c r="C87" s="249" t="s">
        <v>11</v>
      </c>
      <c r="D87" s="166" t="s">
        <v>21</v>
      </c>
      <c r="E87" s="258"/>
      <c r="F87" s="165" t="s">
        <v>158</v>
      </c>
      <c r="G87" s="166" t="s">
        <v>1171</v>
      </c>
      <c r="H87" s="167" t="s">
        <v>1172</v>
      </c>
      <c r="I87" s="168" t="s">
        <v>161</v>
      </c>
      <c r="J87" s="266" t="s">
        <v>162</v>
      </c>
      <c r="K87" s="170"/>
      <c r="L87" s="166" t="s">
        <v>1759</v>
      </c>
      <c r="M87" s="166" t="s">
        <v>1875</v>
      </c>
      <c r="N87" s="256">
        <f t="shared" si="19"/>
        <v>59</v>
      </c>
      <c r="O87" s="166" t="s">
        <v>1174</v>
      </c>
      <c r="P87" s="172">
        <f t="shared" si="20"/>
        <v>19</v>
      </c>
      <c r="Q87" s="176"/>
      <c r="R87" s="370"/>
      <c r="S87" s="249">
        <f t="shared" si="21"/>
        <v>0</v>
      </c>
      <c r="T87" s="273"/>
      <c r="U87" s="258"/>
      <c r="V87" s="258"/>
      <c r="W87" s="257" t="str">
        <f>VLOOKUP("1유형_v2"&amp;"_"&amp;G87,'GPT결과_1'!$A:$E,5,FALSE)</f>
        <v>방 안에 있던 캐릭터 '더더'가 창문으로 머리를 밖으로 내밀은 장면의 이미지입니다. 더더는 땅 위로 내다보는 듯 하며, 추추에 의해 부르는 모습을 보여줍니다.</v>
      </c>
      <c r="X87" s="257"/>
      <c r="Y87" s="257"/>
      <c r="Z87" s="371" t="s">
        <v>1175</v>
      </c>
      <c r="AA87" s="249" t="s">
        <v>68</v>
      </c>
      <c r="AB87" s="249" t="s">
        <v>68</v>
      </c>
      <c r="AC87" s="316" t="b">
        <f t="shared" si="22"/>
        <v>1</v>
      </c>
      <c r="AD87" s="258"/>
      <c r="AE87" s="315" t="str">
        <f>VLOOKUP("1유형_v2"&amp;"_"&amp;G87,'GPT결과_1'!$A:$E,4,FALSE)</f>
        <v>더더가 창문으로 쳐다보는 이미지</v>
      </c>
      <c r="AF87" s="146">
        <f t="shared" si="23"/>
        <v>17</v>
      </c>
      <c r="AG87" s="249" t="s">
        <v>67</v>
      </c>
      <c r="AH87" s="249" t="s">
        <v>67</v>
      </c>
      <c r="AI87" s="316" t="b">
        <f t="shared" si="24"/>
        <v>1</v>
      </c>
      <c r="AJ87" s="258"/>
      <c r="AK87" s="258"/>
      <c r="AL87" s="257" t="str">
        <f>VLOOKUP("1유형_v2"&amp;"_"&amp;G87,'GPT결과_1'!$A:$E,5,FALSE)</f>
        <v>방 안에 있던 캐릭터 '더더'가 창문으로 머리를 밖으로 내밀은 장면의 이미지입니다. 더더는 땅 위로 내다보는 듯 하며, 추추에 의해 부르는 모습을 보여줍니다.</v>
      </c>
      <c r="AM87" s="249" t="s">
        <v>67</v>
      </c>
      <c r="AN87" s="249" t="s">
        <v>68</v>
      </c>
      <c r="AO87" s="176"/>
      <c r="AP87" s="166" t="s">
        <v>1876</v>
      </c>
      <c r="AQ87" s="343"/>
      <c r="AR87" s="315"/>
      <c r="AS87" s="249"/>
      <c r="AT87" s="249"/>
      <c r="AU87" s="249"/>
      <c r="AV87" s="316"/>
      <c r="AW87" s="258"/>
      <c r="AX87" s="258"/>
      <c r="AY87" s="257"/>
      <c r="AZ87" s="249"/>
      <c r="BA87" s="249"/>
      <c r="BB87" s="176"/>
      <c r="BC87" s="166"/>
      <c r="BD87" s="343"/>
    </row>
    <row r="88">
      <c r="A88" s="172">
        <f t="shared" si="18"/>
        <v>81</v>
      </c>
      <c r="B88" s="172" t="s">
        <v>16</v>
      </c>
      <c r="C88" s="249" t="s">
        <v>11</v>
      </c>
      <c r="D88" s="166" t="s">
        <v>21</v>
      </c>
      <c r="E88" s="258"/>
      <c r="F88" s="165" t="s">
        <v>158</v>
      </c>
      <c r="G88" s="166" t="s">
        <v>1177</v>
      </c>
      <c r="H88" s="167" t="s">
        <v>1178</v>
      </c>
      <c r="I88" s="168" t="s">
        <v>161</v>
      </c>
      <c r="J88" s="266" t="s">
        <v>162</v>
      </c>
      <c r="K88" s="170"/>
      <c r="L88" s="166" t="s">
        <v>1877</v>
      </c>
      <c r="M88" s="166" t="s">
        <v>1878</v>
      </c>
      <c r="N88" s="256">
        <f t="shared" si="19"/>
        <v>30</v>
      </c>
      <c r="O88" s="166" t="s">
        <v>1180</v>
      </c>
      <c r="P88" s="172">
        <f t="shared" si="20"/>
        <v>30</v>
      </c>
      <c r="Q88" s="176"/>
      <c r="R88" s="370"/>
      <c r="S88" s="249">
        <f t="shared" si="21"/>
        <v>0</v>
      </c>
      <c r="T88" s="273"/>
      <c r="U88" s="258"/>
      <c r="V88" s="258"/>
      <c r="W88" s="257" t="str">
        <f>VLOOKUP("1유형_v2"&amp;"_"&amp;G88,'GPT결과_1'!$A:$E,5,FALSE)</f>
        <v>추추의 모습을 보여주는 이미지입니다. 그는 더더의 방으로 빠르게 내려가고 있습니다. 이는 추추가 뭔가를 말하려는 상황을 보여줍니다.</v>
      </c>
      <c r="X88" s="257"/>
      <c r="Y88" s="257"/>
      <c r="Z88" s="371" t="s">
        <v>1181</v>
      </c>
      <c r="AA88" s="249" t="s">
        <v>68</v>
      </c>
      <c r="AB88" s="249" t="s">
        <v>69</v>
      </c>
      <c r="AC88" s="316" t="b">
        <f t="shared" si="22"/>
        <v>0</v>
      </c>
      <c r="AD88" s="258"/>
      <c r="AE88" s="315" t="str">
        <f>VLOOKUP("1유형_v2"&amp;"_"&amp;G88,'GPT결과_1'!$A:$E,4,FALSE)</f>
        <v>추추가 더더 방으로 가는 모습</v>
      </c>
      <c r="AF88" s="146">
        <f t="shared" si="23"/>
        <v>16</v>
      </c>
      <c r="AG88" s="249" t="s">
        <v>67</v>
      </c>
      <c r="AH88" s="249" t="s">
        <v>67</v>
      </c>
      <c r="AI88" s="316" t="b">
        <f t="shared" si="24"/>
        <v>1</v>
      </c>
      <c r="AJ88" s="258"/>
      <c r="AK88" s="258"/>
      <c r="AL88" s="257" t="str">
        <f>VLOOKUP("1유형_v2"&amp;"_"&amp;G88,'GPT결과_1'!$A:$E,5,FALSE)</f>
        <v>추추의 모습을 보여주는 이미지입니다. 그는 더더의 방으로 빠르게 내려가고 있습니다. 이는 추추가 뭔가를 말하려는 상황을 보여줍니다.</v>
      </c>
      <c r="AM88" s="249" t="s">
        <v>68</v>
      </c>
      <c r="AN88" s="249" t="s">
        <v>67</v>
      </c>
      <c r="AO88" s="176"/>
      <c r="AP88" s="166" t="s">
        <v>1879</v>
      </c>
      <c r="AQ88" s="343"/>
      <c r="AR88" s="315"/>
      <c r="AS88" s="249"/>
      <c r="AT88" s="249"/>
      <c r="AU88" s="249"/>
      <c r="AV88" s="316"/>
      <c r="AW88" s="258"/>
      <c r="AX88" s="258"/>
      <c r="AY88" s="257"/>
      <c r="AZ88" s="249"/>
      <c r="BA88" s="249"/>
      <c r="BB88" s="176"/>
      <c r="BC88" s="166"/>
      <c r="BD88" s="343"/>
    </row>
    <row r="89">
      <c r="A89" s="172">
        <f t="shared" si="18"/>
        <v>82</v>
      </c>
      <c r="B89" s="172" t="s">
        <v>16</v>
      </c>
      <c r="C89" s="249" t="s">
        <v>11</v>
      </c>
      <c r="D89" s="166" t="s">
        <v>21</v>
      </c>
      <c r="E89" s="258"/>
      <c r="F89" s="165" t="s">
        <v>158</v>
      </c>
      <c r="G89" s="166" t="s">
        <v>1183</v>
      </c>
      <c r="H89" s="167" t="s">
        <v>1184</v>
      </c>
      <c r="I89" s="168" t="s">
        <v>161</v>
      </c>
      <c r="J89" s="266" t="s">
        <v>162</v>
      </c>
      <c r="K89" s="170"/>
      <c r="L89" s="166" t="s">
        <v>1880</v>
      </c>
      <c r="M89" s="166" t="s">
        <v>1881</v>
      </c>
      <c r="N89" s="256">
        <f t="shared" si="19"/>
        <v>35</v>
      </c>
      <c r="O89" s="166" t="s">
        <v>1186</v>
      </c>
      <c r="P89" s="172">
        <f t="shared" si="20"/>
        <v>24</v>
      </c>
      <c r="Q89" s="176"/>
      <c r="R89" s="370"/>
      <c r="S89" s="249">
        <f t="shared" si="21"/>
        <v>0</v>
      </c>
      <c r="T89" s="273"/>
      <c r="U89" s="258"/>
      <c r="V89" s="258"/>
      <c r="W89" s="257" t="str">
        <f>VLOOKUP("1유형_v2"&amp;"_"&amp;G89,'GPT결과_1'!$A:$E,5,FALSE)</f>
        <v>이는 더더가 옷장에서 즉석카메라를 찾아 꺼내는 모습을 보여줍니다. 그는 아마도 갑작스럽게 찍고 싶은 순간이 생겨 카메라를 꺼낸 것일 수 있습니다. 이 여백을 통해 더더의 사진찍기에 대한 열정을 엿볼 수 있습니다.</v>
      </c>
      <c r="X89" s="257"/>
      <c r="Y89" s="257"/>
      <c r="Z89" s="371" t="s">
        <v>1187</v>
      </c>
      <c r="AA89" s="249" t="s">
        <v>69</v>
      </c>
      <c r="AB89" s="249" t="s">
        <v>69</v>
      </c>
      <c r="AC89" s="316" t="b">
        <f t="shared" si="22"/>
        <v>1</v>
      </c>
      <c r="AD89" s="258"/>
      <c r="AE89" s="315" t="str">
        <f>VLOOKUP("1유형_v2"&amp;"_"&amp;G89,'GPT결과_1'!$A:$E,4,FALSE)</f>
        <v>더더가 즉석카메라를 꺼내는 순간</v>
      </c>
      <c r="AF89" s="146">
        <f t="shared" si="23"/>
        <v>17</v>
      </c>
      <c r="AG89" s="249" t="s">
        <v>68</v>
      </c>
      <c r="AH89" s="249" t="s">
        <v>68</v>
      </c>
      <c r="AI89" s="316" t="b">
        <f t="shared" si="24"/>
        <v>1</v>
      </c>
      <c r="AJ89" s="274" t="s">
        <v>1882</v>
      </c>
      <c r="AK89" s="274"/>
      <c r="AL89" s="257" t="str">
        <f>VLOOKUP("1유형_v2"&amp;"_"&amp;G89,'GPT결과_1'!$A:$E,5,FALSE)</f>
        <v>이는 더더가 옷장에서 즉석카메라를 찾아 꺼내는 모습을 보여줍니다. 그는 아마도 갑작스럽게 찍고 싶은 순간이 생겨 카메라를 꺼낸 것일 수 있습니다. 이 여백을 통해 더더의 사진찍기에 대한 열정을 엿볼 수 있습니다.</v>
      </c>
      <c r="AM89" s="249" t="s">
        <v>69</v>
      </c>
      <c r="AN89" s="249" t="s">
        <v>69</v>
      </c>
      <c r="AO89" s="176"/>
      <c r="AP89" s="166" t="s">
        <v>1883</v>
      </c>
      <c r="AQ89" s="343"/>
      <c r="AR89" s="315"/>
      <c r="AS89" s="249"/>
      <c r="AT89" s="249"/>
      <c r="AU89" s="249"/>
      <c r="AV89" s="316"/>
      <c r="AW89" s="274"/>
      <c r="AX89" s="274"/>
      <c r="AY89" s="257"/>
      <c r="AZ89" s="249"/>
      <c r="BA89" s="249"/>
      <c r="BB89" s="176"/>
      <c r="BC89" s="166"/>
      <c r="BD89" s="343"/>
    </row>
    <row r="90">
      <c r="A90" s="172">
        <f t="shared" si="18"/>
        <v>83</v>
      </c>
      <c r="B90" s="172" t="s">
        <v>16</v>
      </c>
      <c r="C90" s="249" t="s">
        <v>11</v>
      </c>
      <c r="D90" s="166" t="s">
        <v>21</v>
      </c>
      <c r="E90" s="258"/>
      <c r="F90" s="165" t="s">
        <v>158</v>
      </c>
      <c r="G90" s="166" t="s">
        <v>1189</v>
      </c>
      <c r="H90" s="167" t="s">
        <v>1190</v>
      </c>
      <c r="I90" s="168" t="s">
        <v>161</v>
      </c>
      <c r="J90" s="266" t="s">
        <v>162</v>
      </c>
      <c r="K90" s="170"/>
      <c r="L90" s="166" t="s">
        <v>1884</v>
      </c>
      <c r="M90" s="166" t="s">
        <v>1885</v>
      </c>
      <c r="N90" s="256">
        <f t="shared" si="19"/>
        <v>142</v>
      </c>
      <c r="O90" s="166" t="s">
        <v>1192</v>
      </c>
      <c r="P90" s="172">
        <f t="shared" si="20"/>
        <v>50</v>
      </c>
      <c r="Q90" s="176"/>
      <c r="R90" s="370"/>
      <c r="S90" s="249">
        <f t="shared" si="21"/>
        <v>0</v>
      </c>
      <c r="T90" s="273"/>
      <c r="U90" s="258"/>
      <c r="V90" s="258"/>
      <c r="W90" s="257" t="str">
        <f>VLOOKUP("1유형_v2"&amp;"_"&amp;G90,'GPT결과_1'!$A:$E,5,FALSE)</f>
        <v>사장님이 갑작스럽게 선언하자 직원들이 놀라 복도로 뛰쳐나왔다. 놀란 직원들이 서로를 바라보며 웃음을 지었고, '만세!'를 외치는 모습이다. 사장님은 땀을 흘리며 팔짠다.</v>
      </c>
      <c r="X90" s="257"/>
      <c r="Y90" s="257"/>
      <c r="Z90" s="371" t="s">
        <v>1193</v>
      </c>
      <c r="AA90" s="249" t="s">
        <v>69</v>
      </c>
      <c r="AB90" s="249" t="s">
        <v>69</v>
      </c>
      <c r="AC90" s="316" t="b">
        <f t="shared" si="22"/>
        <v>1</v>
      </c>
      <c r="AD90" s="258"/>
      <c r="AE90" s="315" t="str">
        <f>VLOOKUP("1유형_v2"&amp;"_"&amp;G90,'GPT결과_1'!$A:$E,4,FALSE)</f>
        <v>사장님의 선언 후 복도에서 직원들 모습</v>
      </c>
      <c r="AF90" s="146">
        <f t="shared" si="23"/>
        <v>21</v>
      </c>
      <c r="AG90" s="249" t="s">
        <v>67</v>
      </c>
      <c r="AH90" s="249" t="s">
        <v>68</v>
      </c>
      <c r="AI90" s="316" t="b">
        <f t="shared" si="24"/>
        <v>0</v>
      </c>
      <c r="AJ90" s="274" t="s">
        <v>1886</v>
      </c>
      <c r="AK90" s="274"/>
      <c r="AL90" s="257" t="str">
        <f>VLOOKUP("1유형_v2"&amp;"_"&amp;G90,'GPT결과_1'!$A:$E,5,FALSE)</f>
        <v>사장님이 갑작스럽게 선언하자 직원들이 놀라 복도로 뛰쳐나왔다. 놀란 직원들이 서로를 바라보며 웃음을 지었고, '만세!'를 외치는 모습이다. 사장님은 땀을 흘리며 팔짠다.</v>
      </c>
      <c r="AM90" s="249" t="s">
        <v>67</v>
      </c>
      <c r="AN90" s="249" t="s">
        <v>67</v>
      </c>
      <c r="AO90" s="176"/>
      <c r="AP90" s="166" t="s">
        <v>1887</v>
      </c>
      <c r="AQ90" s="343"/>
      <c r="AR90" s="315"/>
      <c r="AS90" s="249"/>
      <c r="AT90" s="249"/>
      <c r="AU90" s="249"/>
      <c r="AV90" s="316"/>
      <c r="AW90" s="274"/>
      <c r="AX90" s="274"/>
      <c r="AY90" s="257"/>
      <c r="AZ90" s="249"/>
      <c r="BA90" s="249"/>
      <c r="BB90" s="176"/>
      <c r="BC90" s="166"/>
      <c r="BD90" s="343"/>
    </row>
    <row r="91">
      <c r="A91" s="172">
        <f t="shared" si="18"/>
        <v>84</v>
      </c>
      <c r="B91" s="172" t="s">
        <v>16</v>
      </c>
      <c r="C91" s="249" t="s">
        <v>11</v>
      </c>
      <c r="D91" s="166" t="s">
        <v>21</v>
      </c>
      <c r="E91" s="258"/>
      <c r="F91" s="165" t="s">
        <v>158</v>
      </c>
      <c r="G91" s="166" t="s">
        <v>1195</v>
      </c>
      <c r="H91" s="167" t="s">
        <v>1196</v>
      </c>
      <c r="I91" s="168" t="s">
        <v>161</v>
      </c>
      <c r="J91" s="266" t="s">
        <v>162</v>
      </c>
      <c r="K91" s="170"/>
      <c r="L91" s="166" t="s">
        <v>1813</v>
      </c>
      <c r="M91" s="166" t="s">
        <v>1888</v>
      </c>
      <c r="N91" s="256">
        <f t="shared" si="19"/>
        <v>78</v>
      </c>
      <c r="O91" s="166" t="s">
        <v>1198</v>
      </c>
      <c r="P91" s="172">
        <f t="shared" si="20"/>
        <v>30</v>
      </c>
      <c r="Q91" s="176"/>
      <c r="R91" s="370"/>
      <c r="S91" s="249">
        <f t="shared" si="21"/>
        <v>0</v>
      </c>
      <c r="T91" s="273"/>
      <c r="U91" s="258"/>
      <c r="V91" s="258"/>
      <c r="W91" s="257" t="str">
        <f>VLOOKUP("1유형_v2"&amp;"_"&amp;G91,'GPT결과_1'!$A:$E,5,FALSE)</f>
        <v>더더와 추추의 상황을 기록한 사진입니다. 순간적으로 더더가 떨어지는 장면을 담아낸 것이며, 이러한 사건이 카메라에 찍혔습니다.</v>
      </c>
      <c r="X91" s="257"/>
      <c r="Y91" s="257"/>
      <c r="Z91" s="371" t="s">
        <v>1199</v>
      </c>
      <c r="AA91" s="249" t="s">
        <v>67</v>
      </c>
      <c r="AB91" s="249" t="s">
        <v>69</v>
      </c>
      <c r="AC91" s="316" t="b">
        <f t="shared" si="22"/>
        <v>0</v>
      </c>
      <c r="AD91" s="258"/>
      <c r="AE91" s="315" t="str">
        <f>VLOOKUP("1유형_v2"&amp;"_"&amp;G91,'GPT결과_1'!$A:$E,4,FALSE)</f>
        <v>더더가 떨어진 사진</v>
      </c>
      <c r="AF91" s="146">
        <f t="shared" si="23"/>
        <v>10</v>
      </c>
      <c r="AG91" s="249" t="s">
        <v>68</v>
      </c>
      <c r="AH91" s="249" t="s">
        <v>68</v>
      </c>
      <c r="AI91" s="316" t="b">
        <f t="shared" si="24"/>
        <v>1</v>
      </c>
      <c r="AJ91" s="274" t="s">
        <v>1889</v>
      </c>
      <c r="AK91" s="274"/>
      <c r="AL91" s="257" t="str">
        <f>VLOOKUP("1유형_v2"&amp;"_"&amp;G91,'GPT결과_1'!$A:$E,5,FALSE)</f>
        <v>더더와 추추의 상황을 기록한 사진입니다. 순간적으로 더더가 떨어지는 장면을 담아낸 것이며, 이러한 사건이 카메라에 찍혔습니다.</v>
      </c>
      <c r="AM91" s="249" t="s">
        <v>67</v>
      </c>
      <c r="AN91" s="249" t="s">
        <v>67</v>
      </c>
      <c r="AO91" s="176"/>
      <c r="AP91" s="176"/>
      <c r="AQ91" s="343"/>
      <c r="AR91" s="315"/>
      <c r="AS91" s="249"/>
      <c r="AT91" s="249"/>
      <c r="AU91" s="249"/>
      <c r="AV91" s="316"/>
      <c r="AW91" s="274"/>
      <c r="AX91" s="274"/>
      <c r="AY91" s="257"/>
      <c r="AZ91" s="249"/>
      <c r="BA91" s="249"/>
      <c r="BB91" s="176"/>
      <c r="BC91" s="176"/>
      <c r="BD91" s="343"/>
    </row>
    <row r="92">
      <c r="A92" s="172">
        <f t="shared" si="18"/>
        <v>85</v>
      </c>
      <c r="B92" s="172" t="s">
        <v>16</v>
      </c>
      <c r="C92" s="249" t="s">
        <v>11</v>
      </c>
      <c r="D92" s="166" t="s">
        <v>21</v>
      </c>
      <c r="E92" s="258"/>
      <c r="F92" s="165" t="s">
        <v>158</v>
      </c>
      <c r="G92" s="166" t="s">
        <v>1201</v>
      </c>
      <c r="H92" s="167" t="s">
        <v>1202</v>
      </c>
      <c r="I92" s="168" t="s">
        <v>161</v>
      </c>
      <c r="J92" s="266" t="s">
        <v>162</v>
      </c>
      <c r="K92" s="170"/>
      <c r="L92" s="166" t="s">
        <v>207</v>
      </c>
      <c r="M92" s="166" t="s">
        <v>1890</v>
      </c>
      <c r="N92" s="256">
        <f t="shared" si="19"/>
        <v>135</v>
      </c>
      <c r="O92" s="166" t="s">
        <v>1204</v>
      </c>
      <c r="P92" s="172">
        <f t="shared" si="20"/>
        <v>28</v>
      </c>
      <c r="Q92" s="176"/>
      <c r="R92" s="370"/>
      <c r="S92" s="249">
        <f t="shared" si="21"/>
        <v>0</v>
      </c>
      <c r="T92" s="273"/>
      <c r="U92" s="258"/>
      <c r="V92" s="258"/>
      <c r="W92" s="257" t="str">
        <f>VLOOKUP("1유형_v2"&amp;"_"&amp;G92,'GPT결과_1'!$A:$E,5,FALSE)</f>
        <v>이 그림은 학교에서 일어난 장면을 묘사하고 있습니다. 그림 속에는 학생들이 교실을 떠나고 있는 모습과, 그 장면을 바라보는 선생님이 그려져 있습니다. 또한, 웃고 있는 학생의 모습도 포함되어 있습니다.</v>
      </c>
      <c r="X92" s="257"/>
      <c r="Y92" s="257"/>
      <c r="Z92" s="371" t="s">
        <v>1205</v>
      </c>
      <c r="AA92" s="249" t="s">
        <v>68</v>
      </c>
      <c r="AB92" s="249" t="s">
        <v>69</v>
      </c>
      <c r="AC92" s="316" t="b">
        <f t="shared" si="22"/>
        <v>0</v>
      </c>
      <c r="AD92" s="258"/>
      <c r="AE92" s="315" t="str">
        <f>VLOOKUP("1유형_v2"&amp;"_"&amp;G92,'GPT결과_1'!$A:$E,4,FALSE)</f>
        <v>학교에서의 그림</v>
      </c>
      <c r="AF92" s="146">
        <f t="shared" si="23"/>
        <v>8</v>
      </c>
      <c r="AG92" s="249" t="s">
        <v>69</v>
      </c>
      <c r="AH92" s="249" t="s">
        <v>69</v>
      </c>
      <c r="AI92" s="316" t="b">
        <f t="shared" si="24"/>
        <v>1</v>
      </c>
      <c r="AJ92" s="274" t="s">
        <v>1891</v>
      </c>
      <c r="AK92" s="274"/>
      <c r="AL92" s="257" t="str">
        <f>VLOOKUP("1유형_v2"&amp;"_"&amp;G92,'GPT결과_1'!$A:$E,5,FALSE)</f>
        <v>이 그림은 학교에서 일어난 장면을 묘사하고 있습니다. 그림 속에는 학생들이 교실을 떠나고 있는 모습과, 그 장면을 바라보는 선생님이 그려져 있습니다. 또한, 웃고 있는 학생의 모습도 포함되어 있습니다.</v>
      </c>
      <c r="AM92" s="249" t="s">
        <v>68</v>
      </c>
      <c r="AN92" s="249" t="s">
        <v>67</v>
      </c>
      <c r="AO92" s="176"/>
      <c r="AP92" s="166" t="s">
        <v>1892</v>
      </c>
      <c r="AQ92" s="359"/>
      <c r="AR92" s="315"/>
      <c r="AS92" s="249"/>
      <c r="AT92" s="249"/>
      <c r="AU92" s="249"/>
      <c r="AV92" s="316"/>
      <c r="AW92" s="274"/>
      <c r="AX92" s="274"/>
      <c r="AY92" s="257"/>
      <c r="AZ92" s="249"/>
      <c r="BA92" s="249"/>
      <c r="BB92" s="176"/>
      <c r="BC92" s="166"/>
      <c r="BD92" s="359"/>
    </row>
    <row r="93">
      <c r="A93" s="172">
        <f t="shared" si="18"/>
        <v>86</v>
      </c>
      <c r="B93" s="172" t="s">
        <v>16</v>
      </c>
      <c r="C93" s="249" t="s">
        <v>11</v>
      </c>
      <c r="D93" s="166" t="s">
        <v>21</v>
      </c>
      <c r="E93" s="258"/>
      <c r="F93" s="165" t="s">
        <v>158</v>
      </c>
      <c r="G93" s="166" t="s">
        <v>1207</v>
      </c>
      <c r="H93" s="167" t="s">
        <v>1208</v>
      </c>
      <c r="I93" s="168" t="s">
        <v>161</v>
      </c>
      <c r="J93" s="266" t="s">
        <v>162</v>
      </c>
      <c r="K93" s="170"/>
      <c r="L93" s="166" t="s">
        <v>1893</v>
      </c>
      <c r="M93" s="166" t="s">
        <v>1894</v>
      </c>
      <c r="N93" s="256">
        <f t="shared" si="19"/>
        <v>77</v>
      </c>
      <c r="O93" s="166" t="s">
        <v>1210</v>
      </c>
      <c r="P93" s="172">
        <f t="shared" si="20"/>
        <v>31</v>
      </c>
      <c r="Q93" s="176"/>
      <c r="R93" s="370"/>
      <c r="S93" s="249">
        <f t="shared" si="21"/>
        <v>0</v>
      </c>
      <c r="T93" s="273"/>
      <c r="U93" s="258"/>
      <c r="V93" s="258"/>
      <c r="W93" s="257" t="str">
        <f>VLOOKUP("1유형_v2"&amp;"_"&amp;G93,'GPT결과_1'!$A:$E,5,FALSE)</f>
        <v>더더가 굴러가며 앨범을 넘기다 한 페이지에서 멈추었고, 그 페이지에는 한 부부와 그들의 아기를 묘사한 사진이 실려있습니다.</v>
      </c>
      <c r="X93" s="257"/>
      <c r="Y93" s="257"/>
      <c r="Z93" s="371" t="s">
        <v>1211</v>
      </c>
      <c r="AA93" s="249" t="s">
        <v>67</v>
      </c>
      <c r="AB93" s="249" t="s">
        <v>67</v>
      </c>
      <c r="AC93" s="316" t="b">
        <f t="shared" si="22"/>
        <v>1</v>
      </c>
      <c r="AD93" s="258"/>
      <c r="AE93" s="315" t="str">
        <f>VLOOKUP("1유형_v2"&amp;"_"&amp;G93,'GPT결과_1'!$A:$E,4,FALSE)</f>
        <v>부부와 아기 사진</v>
      </c>
      <c r="AF93" s="146">
        <f t="shared" si="23"/>
        <v>9</v>
      </c>
      <c r="AG93" s="249" t="s">
        <v>67</v>
      </c>
      <c r="AH93" s="249" t="s">
        <v>67</v>
      </c>
      <c r="AI93" s="316" t="b">
        <f t="shared" si="24"/>
        <v>1</v>
      </c>
      <c r="AJ93" s="258"/>
      <c r="AK93" s="258"/>
      <c r="AL93" s="257" t="str">
        <f>VLOOKUP("1유형_v2"&amp;"_"&amp;G93,'GPT결과_1'!$A:$E,5,FALSE)</f>
        <v>더더가 굴러가며 앨범을 넘기다 한 페이지에서 멈추었고, 그 페이지에는 한 부부와 그들의 아기를 묘사한 사진이 실려있습니다.</v>
      </c>
      <c r="AM93" s="249" t="s">
        <v>68</v>
      </c>
      <c r="AN93" s="249" t="s">
        <v>68</v>
      </c>
      <c r="AO93" s="176"/>
      <c r="AP93" s="166" t="s">
        <v>1895</v>
      </c>
      <c r="AQ93" s="343"/>
      <c r="AR93" s="315"/>
      <c r="AS93" s="249"/>
      <c r="AT93" s="249"/>
      <c r="AU93" s="249"/>
      <c r="AV93" s="316"/>
      <c r="AW93" s="258"/>
      <c r="AX93" s="258"/>
      <c r="AY93" s="257"/>
      <c r="AZ93" s="249"/>
      <c r="BA93" s="249"/>
      <c r="BB93" s="176"/>
      <c r="BC93" s="166"/>
      <c r="BD93" s="343"/>
    </row>
    <row r="94">
      <c r="A94" s="172">
        <f t="shared" si="18"/>
        <v>87</v>
      </c>
      <c r="B94" s="172" t="s">
        <v>16</v>
      </c>
      <c r="C94" s="249" t="s">
        <v>11</v>
      </c>
      <c r="D94" s="166" t="s">
        <v>21</v>
      </c>
      <c r="E94" s="258"/>
      <c r="F94" s="165" t="s">
        <v>158</v>
      </c>
      <c r="G94" s="166" t="s">
        <v>1213</v>
      </c>
      <c r="H94" s="167" t="s">
        <v>1214</v>
      </c>
      <c r="I94" s="168" t="s">
        <v>161</v>
      </c>
      <c r="J94" s="266" t="s">
        <v>162</v>
      </c>
      <c r="K94" s="170"/>
      <c r="L94" s="166" t="s">
        <v>215</v>
      </c>
      <c r="M94" s="166" t="s">
        <v>1896</v>
      </c>
      <c r="N94" s="256">
        <f t="shared" si="19"/>
        <v>43</v>
      </c>
      <c r="O94" s="166" t="s">
        <v>1216</v>
      </c>
      <c r="P94" s="172">
        <f t="shared" si="20"/>
        <v>29</v>
      </c>
      <c r="Q94" s="176"/>
      <c r="R94" s="370"/>
      <c r="S94" s="249">
        <f t="shared" si="21"/>
        <v>0</v>
      </c>
      <c r="T94" s="273"/>
      <c r="U94" s="258"/>
      <c r="V94" s="258"/>
      <c r="W94" s="257" t="str">
        <f>VLOOKUP("1유형_v2"&amp;"_"&amp;G94,'GPT결과_1'!$A:$E,5,FALSE)</f>
        <v>사진은 추추와 그의 가족이 서로를 얼싸안고 위로하는 모습을 보여줍니다. 추추도 엄마를 따라 울며 그런 가족 애를 나타내고 있습니다.</v>
      </c>
      <c r="X94" s="257"/>
      <c r="Y94" s="257"/>
      <c r="Z94" s="371" t="s">
        <v>1217</v>
      </c>
      <c r="AA94" s="249" t="s">
        <v>68</v>
      </c>
      <c r="AB94" s="249" t="s">
        <v>69</v>
      </c>
      <c r="AC94" s="316" t="b">
        <f t="shared" si="22"/>
        <v>0</v>
      </c>
      <c r="AD94" s="258"/>
      <c r="AE94" s="315" t="str">
        <f>VLOOKUP("1유형_v2"&amp;"_"&amp;G94,'GPT결과_1'!$A:$E,4,FALSE)</f>
        <v>추추 가족의 위로하는 모습</v>
      </c>
      <c r="AF94" s="146">
        <f t="shared" si="23"/>
        <v>14</v>
      </c>
      <c r="AG94" s="249" t="s">
        <v>67</v>
      </c>
      <c r="AH94" s="249" t="s">
        <v>68</v>
      </c>
      <c r="AI94" s="316" t="b">
        <f t="shared" si="24"/>
        <v>0</v>
      </c>
      <c r="AJ94" s="274" t="s">
        <v>1897</v>
      </c>
      <c r="AK94" s="274"/>
      <c r="AL94" s="257" t="str">
        <f>VLOOKUP("1유형_v2"&amp;"_"&amp;G94,'GPT결과_1'!$A:$E,5,FALSE)</f>
        <v>사진은 추추와 그의 가족이 서로를 얼싸안고 위로하는 모습을 보여줍니다. 추추도 엄마를 따라 울며 그런 가족 애를 나타내고 있습니다.</v>
      </c>
      <c r="AM94" s="249" t="s">
        <v>67</v>
      </c>
      <c r="AN94" s="249" t="s">
        <v>67</v>
      </c>
      <c r="AO94" s="176"/>
      <c r="AP94" s="166" t="s">
        <v>1898</v>
      </c>
      <c r="AQ94" s="343"/>
      <c r="AR94" s="315"/>
      <c r="AS94" s="249"/>
      <c r="AT94" s="249"/>
      <c r="AU94" s="249"/>
      <c r="AV94" s="316"/>
      <c r="AW94" s="274"/>
      <c r="AX94" s="274"/>
      <c r="AY94" s="257"/>
      <c r="AZ94" s="249"/>
      <c r="BA94" s="249"/>
      <c r="BB94" s="176"/>
      <c r="BC94" s="166"/>
      <c r="BD94" s="343"/>
    </row>
    <row r="95">
      <c r="A95" s="172">
        <f t="shared" si="18"/>
        <v>88</v>
      </c>
      <c r="B95" s="172" t="s">
        <v>16</v>
      </c>
      <c r="C95" s="249" t="s">
        <v>11</v>
      </c>
      <c r="D95" s="166" t="s">
        <v>21</v>
      </c>
      <c r="E95" s="258"/>
      <c r="F95" s="165" t="s">
        <v>158</v>
      </c>
      <c r="G95" s="166" t="s">
        <v>1219</v>
      </c>
      <c r="H95" s="167" t="s">
        <v>1220</v>
      </c>
      <c r="I95" s="168" t="s">
        <v>161</v>
      </c>
      <c r="J95" s="266" t="s">
        <v>162</v>
      </c>
      <c r="K95" s="170"/>
      <c r="L95" s="166" t="s">
        <v>1809</v>
      </c>
      <c r="M95" s="166" t="s">
        <v>1899</v>
      </c>
      <c r="N95" s="256">
        <f t="shared" si="19"/>
        <v>55</v>
      </c>
      <c r="O95" s="166" t="s">
        <v>1222</v>
      </c>
      <c r="P95" s="172">
        <f t="shared" si="20"/>
        <v>58</v>
      </c>
      <c r="Q95" s="176"/>
      <c r="R95" s="370"/>
      <c r="S95" s="249">
        <f t="shared" si="21"/>
        <v>0</v>
      </c>
      <c r="T95" s="273"/>
      <c r="U95" s="258"/>
      <c r="V95" s="258"/>
      <c r="W95" s="257" t="str">
        <f>VLOOKUP("1유형_v2"&amp;"_"&amp;G95,'GPT결과_1'!$A:$E,5,FALSE)</f>
        <v>이 사진은 추추가 더더네 집 앞 마당에 스피커를 파묻고 찍은 것이다. 그리고 그 사진을 올려놓았다.</v>
      </c>
      <c r="X95" s="257"/>
      <c r="Y95" s="257"/>
      <c r="Z95" s="371" t="s">
        <v>1223</v>
      </c>
      <c r="AA95" s="249" t="s">
        <v>67</v>
      </c>
      <c r="AB95" s="249" t="s">
        <v>67</v>
      </c>
      <c r="AC95" s="316" t="b">
        <f t="shared" si="22"/>
        <v>1</v>
      </c>
      <c r="AD95" s="258"/>
      <c r="AE95" s="315" t="str">
        <f>VLOOKUP("1유형_v2"&amp;"_"&amp;G95,'GPT결과_1'!$A:$E,4,FALSE)</f>
        <v>추추가 스피커를 파묻은 사진.</v>
      </c>
      <c r="AF95" s="146">
        <f t="shared" si="23"/>
        <v>16</v>
      </c>
      <c r="AG95" s="249" t="s">
        <v>67</v>
      </c>
      <c r="AH95" s="249" t="s">
        <v>67</v>
      </c>
      <c r="AI95" s="316" t="b">
        <f t="shared" si="24"/>
        <v>1</v>
      </c>
      <c r="AJ95" s="255" t="s">
        <v>1755</v>
      </c>
      <c r="AK95" s="255"/>
      <c r="AL95" s="257" t="str">
        <f>VLOOKUP("1유형_v2"&amp;"_"&amp;G95,'GPT결과_1'!$A:$E,5,FALSE)</f>
        <v>이 사진은 추추가 더더네 집 앞 마당에 스피커를 파묻고 찍은 것이다. 그리고 그 사진을 올려놓았다.</v>
      </c>
      <c r="AM95" s="249" t="s">
        <v>67</v>
      </c>
      <c r="AN95" s="249" t="s">
        <v>67</v>
      </c>
      <c r="AO95" s="176"/>
      <c r="AP95" s="176"/>
      <c r="AQ95" s="343"/>
      <c r="AR95" s="315"/>
      <c r="AS95" s="249"/>
      <c r="AT95" s="249"/>
      <c r="AU95" s="249"/>
      <c r="AV95" s="316"/>
      <c r="AW95" s="255"/>
      <c r="AX95" s="255"/>
      <c r="AY95" s="257"/>
      <c r="AZ95" s="249"/>
      <c r="BA95" s="249"/>
      <c r="BB95" s="176"/>
      <c r="BC95" s="176"/>
      <c r="BD95" s="343"/>
    </row>
    <row r="96">
      <c r="A96" s="172">
        <f t="shared" si="18"/>
        <v>89</v>
      </c>
      <c r="B96" s="172" t="s">
        <v>16</v>
      </c>
      <c r="C96" s="249" t="s">
        <v>11</v>
      </c>
      <c r="D96" s="166" t="s">
        <v>21</v>
      </c>
      <c r="E96" s="258"/>
      <c r="F96" s="165" t="s">
        <v>158</v>
      </c>
      <c r="G96" s="166" t="s">
        <v>1225</v>
      </c>
      <c r="H96" s="167" t="s">
        <v>1226</v>
      </c>
      <c r="I96" s="168" t="s">
        <v>1227</v>
      </c>
      <c r="J96" s="266" t="s">
        <v>162</v>
      </c>
      <c r="K96" s="170"/>
      <c r="L96" s="166" t="s">
        <v>1870</v>
      </c>
      <c r="M96" s="166" t="s">
        <v>1900</v>
      </c>
      <c r="N96" s="256">
        <f t="shared" si="19"/>
        <v>55</v>
      </c>
      <c r="O96" s="166" t="s">
        <v>1229</v>
      </c>
      <c r="P96" s="172">
        <f t="shared" si="20"/>
        <v>23</v>
      </c>
      <c r="Q96" s="176"/>
      <c r="R96" s="370"/>
      <c r="S96" s="249">
        <f t="shared" si="21"/>
        <v>0</v>
      </c>
      <c r="T96" s="273"/>
      <c r="U96" s="258"/>
      <c r="V96" s="258"/>
      <c r="W96" s="257" t="str">
        <f>VLOOKUP("1유형_v2"&amp;"_"&amp;G96,'GPT결과_1'!$A:$E,5,FALSE)</f>
        <v> '이 그림은 "양치기 소년"이 고요한 마을로 큰 소리로 외치며 달려가고 있는 모습입니다. 그의 얼굴에는 두려움이 짙게 묻어있습니다. 또한, 긴장감이 흐르는 배경으로는 늑대의 실루엣이 등장하고 있습니다.'</v>
      </c>
      <c r="X96" s="257"/>
      <c r="Y96" s="257"/>
      <c r="Z96" s="371" t="s">
        <v>1230</v>
      </c>
      <c r="AA96" s="249" t="s">
        <v>69</v>
      </c>
      <c r="AB96" s="249" t="s">
        <v>69</v>
      </c>
      <c r="AC96" s="316" t="b">
        <f t="shared" si="22"/>
        <v>1</v>
      </c>
      <c r="AD96" s="258"/>
      <c r="AE96" s="315" t="str">
        <f>VLOOKUP("1유형_v2"&amp;"_"&amp;G96,'GPT결과_1'!$A:$E,4,FALSE)</f>
        <v> "양치기 소년과 늑대 그림"</v>
      </c>
      <c r="AF96" s="146">
        <f t="shared" si="23"/>
        <v>16</v>
      </c>
      <c r="AG96" s="249" t="s">
        <v>67</v>
      </c>
      <c r="AH96" s="249" t="s">
        <v>67</v>
      </c>
      <c r="AI96" s="316" t="b">
        <f t="shared" si="24"/>
        <v>1</v>
      </c>
      <c r="AJ96" s="258"/>
      <c r="AK96" s="258"/>
      <c r="AL96" s="257" t="str">
        <f>VLOOKUP("1유형_v2"&amp;"_"&amp;G96,'GPT결과_1'!$A:$E,5,FALSE)</f>
        <v> '이 그림은 "양치기 소년"이 고요한 마을로 큰 소리로 외치며 달려가고 있는 모습입니다. 그의 얼굴에는 두려움이 짙게 묻어있습니다. 또한, 긴장감이 흐르는 배경으로는 늑대의 실루엣이 등장하고 있습니다.'</v>
      </c>
      <c r="AM96" s="249" t="s">
        <v>67</v>
      </c>
      <c r="AN96" s="249" t="s">
        <v>67</v>
      </c>
      <c r="AO96" s="176"/>
      <c r="AP96" s="166" t="s">
        <v>1901</v>
      </c>
      <c r="AQ96" s="343"/>
      <c r="AR96" s="315"/>
      <c r="AS96" s="249"/>
      <c r="AT96" s="249"/>
      <c r="AU96" s="249"/>
      <c r="AV96" s="316"/>
      <c r="AW96" s="258"/>
      <c r="AX96" s="258"/>
      <c r="AY96" s="257"/>
      <c r="AZ96" s="249"/>
      <c r="BA96" s="249"/>
      <c r="BB96" s="176"/>
      <c r="BC96" s="166"/>
      <c r="BD96" s="343"/>
    </row>
    <row r="97">
      <c r="A97" s="172">
        <f t="shared" si="18"/>
        <v>90</v>
      </c>
      <c r="B97" s="172" t="s">
        <v>16</v>
      </c>
      <c r="C97" s="249" t="s">
        <v>11</v>
      </c>
      <c r="D97" s="166" t="s">
        <v>21</v>
      </c>
      <c r="E97" s="258"/>
      <c r="F97" s="165" t="s">
        <v>158</v>
      </c>
      <c r="G97" s="166" t="s">
        <v>1232</v>
      </c>
      <c r="H97" s="167" t="s">
        <v>1233</v>
      </c>
      <c r="I97" s="168" t="s">
        <v>1227</v>
      </c>
      <c r="J97" s="266" t="s">
        <v>162</v>
      </c>
      <c r="K97" s="170"/>
      <c r="L97" s="166" t="s">
        <v>1809</v>
      </c>
      <c r="M97" s="166" t="s">
        <v>1902</v>
      </c>
      <c r="N97" s="256">
        <f t="shared" si="19"/>
        <v>125</v>
      </c>
      <c r="O97" s="166" t="s">
        <v>1235</v>
      </c>
      <c r="P97" s="172">
        <f t="shared" si="20"/>
        <v>25</v>
      </c>
      <c r="Q97" s="176"/>
      <c r="R97" s="370"/>
      <c r="S97" s="249">
        <f t="shared" si="21"/>
        <v>0</v>
      </c>
      <c r="T97" s="273"/>
      <c r="U97" s="258"/>
      <c r="V97" s="258"/>
      <c r="W97" s="257" t="str">
        <f>VLOOKUP("1유형_v2"&amp;"_"&amp;G97,'GPT결과_1'!$A:$E,5,FALSE)</f>
        <v>이 이미지는 시장에서 구입한 거위가 황금알을 낳는 모습을 나타냅니다. 남편이 구입한 거위가 하루에 하나씩 번쩍이는 황금알을 낳는 장면입니다. 이는 거위가 황금알을 낳는 표현이 포함된 이미지일 것입니다.</v>
      </c>
      <c r="X97" s="257"/>
      <c r="Y97" s="257"/>
      <c r="Z97" s="371" t="s">
        <v>1236</v>
      </c>
      <c r="AA97" s="249" t="s">
        <v>68</v>
      </c>
      <c r="AB97" s="249" t="s">
        <v>69</v>
      </c>
      <c r="AC97" s="316" t="b">
        <f t="shared" si="22"/>
        <v>0</v>
      </c>
      <c r="AD97" s="258"/>
      <c r="AE97" s="315" t="str">
        <f>VLOOKUP("1유형_v2"&amp;"_"&amp;G97,'GPT결과_1'!$A:$E,4,FALSE)</f>
        <v>황금알 낳는 거위 이미지</v>
      </c>
      <c r="AF97" s="146">
        <f t="shared" si="23"/>
        <v>13</v>
      </c>
      <c r="AG97" s="249" t="s">
        <v>68</v>
      </c>
      <c r="AH97" s="249" t="s">
        <v>68</v>
      </c>
      <c r="AI97" s="316" t="b">
        <f t="shared" si="24"/>
        <v>1</v>
      </c>
      <c r="AJ97" s="274" t="s">
        <v>1903</v>
      </c>
      <c r="AK97" s="274"/>
      <c r="AL97" s="257" t="str">
        <f>VLOOKUP("1유형_v2"&amp;"_"&amp;G97,'GPT결과_1'!$A:$E,5,FALSE)</f>
        <v>이 이미지는 시장에서 구입한 거위가 황금알을 낳는 모습을 나타냅니다. 남편이 구입한 거위가 하루에 하나씩 번쩍이는 황금알을 낳는 장면입니다. 이는 거위가 황금알을 낳는 표현이 포함된 이미지일 것입니다.</v>
      </c>
      <c r="AM97" s="249" t="s">
        <v>67</v>
      </c>
      <c r="AN97" s="249" t="s">
        <v>67</v>
      </c>
      <c r="AO97" s="176"/>
      <c r="AP97" s="166" t="s">
        <v>1904</v>
      </c>
      <c r="AQ97" s="343"/>
      <c r="AR97" s="315"/>
      <c r="AS97" s="249"/>
      <c r="AT97" s="249"/>
      <c r="AU97" s="249"/>
      <c r="AV97" s="316"/>
      <c r="AW97" s="274"/>
      <c r="AX97" s="274"/>
      <c r="AY97" s="257"/>
      <c r="AZ97" s="249"/>
      <c r="BA97" s="249"/>
      <c r="BB97" s="176"/>
      <c r="BC97" s="166"/>
      <c r="BD97" s="343"/>
    </row>
    <row r="98">
      <c r="A98" s="172">
        <f t="shared" si="18"/>
        <v>91</v>
      </c>
      <c r="B98" s="172" t="s">
        <v>16</v>
      </c>
      <c r="C98" s="249" t="s">
        <v>11</v>
      </c>
      <c r="D98" s="166" t="s">
        <v>21</v>
      </c>
      <c r="E98" s="258"/>
      <c r="F98" s="165" t="s">
        <v>158</v>
      </c>
      <c r="G98" s="166" t="s">
        <v>1238</v>
      </c>
      <c r="H98" s="167" t="s">
        <v>1239</v>
      </c>
      <c r="I98" s="168" t="s">
        <v>1240</v>
      </c>
      <c r="J98" s="266" t="s">
        <v>162</v>
      </c>
      <c r="K98" s="176"/>
      <c r="L98" s="166" t="s">
        <v>215</v>
      </c>
      <c r="M98" s="166" t="s">
        <v>1905</v>
      </c>
      <c r="N98" s="256">
        <f t="shared" si="19"/>
        <v>90</v>
      </c>
      <c r="O98" s="166" t="s">
        <v>1242</v>
      </c>
      <c r="P98" s="172">
        <f t="shared" si="20"/>
        <v>40</v>
      </c>
      <c r="Q98" s="176"/>
      <c r="R98" s="374"/>
      <c r="S98" s="249">
        <f t="shared" si="21"/>
        <v>0</v>
      </c>
      <c r="T98" s="273"/>
      <c r="U98" s="258"/>
      <c r="V98" s="258"/>
      <c r="W98" s="257" t="str">
        <f>VLOOKUP("1유형_v2"&amp;"_"&amp;G98,'GPT결과_1'!$A:$E,5,FALSE)</f>
        <v>앨리스가 신나게 전동자전거를 타다가 신호를 바꿨어요. 토끼는 이를 이용해 자전거를 빼앗아 달아난 모습이 그려진 그림입니다. 두 캐릭터의 활동적인 모습이 담겨 있어요.</v>
      </c>
      <c r="X98" s="257"/>
      <c r="Y98" s="257"/>
      <c r="Z98" s="371" t="s">
        <v>1243</v>
      </c>
      <c r="AA98" s="249" t="s">
        <v>69</v>
      </c>
      <c r="AB98" s="249" t="s">
        <v>69</v>
      </c>
      <c r="AC98" s="316" t="b">
        <f t="shared" si="22"/>
        <v>1</v>
      </c>
      <c r="AD98" s="258"/>
      <c r="AE98" s="315" t="str">
        <f>VLOOKUP("1유형_v2"&amp;"_"&amp;G98,'GPT결과_1'!$A:$E,4,FALSE)</f>
        <v>앨리스와 토끼의 자전거 타기</v>
      </c>
      <c r="AF98" s="146">
        <f t="shared" si="23"/>
        <v>15</v>
      </c>
      <c r="AG98" s="249" t="s">
        <v>69</v>
      </c>
      <c r="AH98" s="249" t="s">
        <v>68</v>
      </c>
      <c r="AI98" s="316" t="b">
        <f t="shared" si="24"/>
        <v>0</v>
      </c>
      <c r="AJ98" s="274" t="s">
        <v>1906</v>
      </c>
      <c r="AK98" s="274"/>
      <c r="AL98" s="257" t="str">
        <f>VLOOKUP("1유형_v2"&amp;"_"&amp;G98,'GPT결과_1'!$A:$E,5,FALSE)</f>
        <v>앨리스가 신나게 전동자전거를 타다가 신호를 바꿨어요. 토끼는 이를 이용해 자전거를 빼앗아 달아난 모습이 그려진 그림입니다. 두 캐릭터의 활동적인 모습이 담겨 있어요.</v>
      </c>
      <c r="AM98" s="249" t="s">
        <v>67</v>
      </c>
      <c r="AN98" s="249" t="s">
        <v>67</v>
      </c>
      <c r="AO98" s="176"/>
      <c r="AP98" s="166" t="s">
        <v>1907</v>
      </c>
      <c r="AQ98" s="342" t="s">
        <v>1908</v>
      </c>
      <c r="AR98" s="315"/>
      <c r="AS98" s="249"/>
      <c r="AT98" s="249"/>
      <c r="AU98" s="249"/>
      <c r="AV98" s="316"/>
      <c r="AW98" s="274"/>
      <c r="AX98" s="274"/>
      <c r="AY98" s="257"/>
      <c r="AZ98" s="249"/>
      <c r="BA98" s="249"/>
      <c r="BB98" s="176"/>
      <c r="BC98" s="166"/>
      <c r="BD98" s="342"/>
    </row>
    <row r="99">
      <c r="A99" s="172">
        <f t="shared" si="18"/>
        <v>92</v>
      </c>
      <c r="B99" s="172" t="s">
        <v>16</v>
      </c>
      <c r="C99" s="249" t="s">
        <v>11</v>
      </c>
      <c r="D99" s="166" t="s">
        <v>21</v>
      </c>
      <c r="E99" s="258"/>
      <c r="F99" s="165" t="s">
        <v>158</v>
      </c>
      <c r="G99" s="166" t="s">
        <v>1245</v>
      </c>
      <c r="H99" s="167" t="s">
        <v>1246</v>
      </c>
      <c r="I99" s="168" t="s">
        <v>1240</v>
      </c>
      <c r="J99" s="266" t="s">
        <v>162</v>
      </c>
      <c r="K99" s="176"/>
      <c r="L99" s="166" t="s">
        <v>1870</v>
      </c>
      <c r="M99" s="166" t="s">
        <v>1909</v>
      </c>
      <c r="N99" s="256">
        <f t="shared" si="19"/>
        <v>81</v>
      </c>
      <c r="O99" s="166" t="s">
        <v>1248</v>
      </c>
      <c r="P99" s="172">
        <f t="shared" si="20"/>
        <v>26</v>
      </c>
      <c r="Q99" s="176"/>
      <c r="R99" s="374"/>
      <c r="S99" s="249">
        <f t="shared" si="21"/>
        <v>0</v>
      </c>
      <c r="T99" s="273"/>
      <c r="U99" s="258"/>
      <c r="V99" s="258"/>
      <c r="W99" s="257" t="str">
        <f>VLOOKUP("1유형_v2"&amp;"_"&amp;G99,'GPT결과_1'!$A:$E,5,FALSE)</f>
        <v>이미지는 푸른색의 커다란 쐐기벌레가 버섯 꼭대기에 누워있는 모습을 보여줍니다. 이 쐐기벌레는 뻐끔거리는 담뱃대를 들고 있으며, 버섯은 수북이 모여 있는 것으로 보입니다.</v>
      </c>
      <c r="X99" s="257"/>
      <c r="Y99" s="257"/>
      <c r="Z99" s="371" t="s">
        <v>1249</v>
      </c>
      <c r="AA99" s="249" t="s">
        <v>69</v>
      </c>
      <c r="AB99" s="249" t="s">
        <v>68</v>
      </c>
      <c r="AC99" s="316" t="b">
        <f t="shared" si="22"/>
        <v>0</v>
      </c>
      <c r="AD99" s="258"/>
      <c r="AE99" s="315" t="str">
        <f>VLOOKUP("1유형_v2"&amp;"_"&amp;G99,'GPT결과_1'!$A:$E,4,FALSE)</f>
        <v>버섯 위에 누운 쐐기벌레 이미지</v>
      </c>
      <c r="AF99" s="146">
        <f t="shared" si="23"/>
        <v>17</v>
      </c>
      <c r="AG99" s="249" t="s">
        <v>67</v>
      </c>
      <c r="AH99" s="249" t="s">
        <v>67</v>
      </c>
      <c r="AI99" s="316" t="b">
        <f t="shared" si="24"/>
        <v>1</v>
      </c>
      <c r="AJ99" s="258"/>
      <c r="AK99" s="258"/>
      <c r="AL99" s="257" t="str">
        <f>VLOOKUP("1유형_v2"&amp;"_"&amp;G99,'GPT결과_1'!$A:$E,5,FALSE)</f>
        <v>이미지는 푸른색의 커다란 쐐기벌레가 버섯 꼭대기에 누워있는 모습을 보여줍니다. 이 쐐기벌레는 뻐끔거리는 담뱃대를 들고 있으며, 버섯은 수북이 모여 있는 것으로 보입니다.</v>
      </c>
      <c r="AM99" s="249" t="s">
        <v>67</v>
      </c>
      <c r="AN99" s="249" t="s">
        <v>67</v>
      </c>
      <c r="AO99" s="176"/>
      <c r="AP99" s="176"/>
      <c r="AQ99" s="343"/>
      <c r="AR99" s="315"/>
      <c r="AS99" s="249"/>
      <c r="AT99" s="249"/>
      <c r="AU99" s="249"/>
      <c r="AV99" s="316"/>
      <c r="AW99" s="258"/>
      <c r="AX99" s="258"/>
      <c r="AY99" s="257"/>
      <c r="AZ99" s="249"/>
      <c r="BA99" s="249"/>
      <c r="BB99" s="176"/>
      <c r="BC99" s="176"/>
      <c r="BD99" s="343"/>
    </row>
    <row r="100" ht="67.5" customHeight="1">
      <c r="A100" s="172">
        <f t="shared" si="18"/>
        <v>93</v>
      </c>
      <c r="B100" s="172" t="s">
        <v>16</v>
      </c>
      <c r="C100" s="249" t="s">
        <v>11</v>
      </c>
      <c r="D100" s="166" t="s">
        <v>21</v>
      </c>
      <c r="E100" s="258"/>
      <c r="F100" s="165" t="s">
        <v>158</v>
      </c>
      <c r="G100" s="166" t="s">
        <v>1251</v>
      </c>
      <c r="H100" s="167" t="s">
        <v>1252</v>
      </c>
      <c r="I100" s="168" t="s">
        <v>1240</v>
      </c>
      <c r="J100" s="266" t="s">
        <v>162</v>
      </c>
      <c r="K100" s="176"/>
      <c r="L100" s="166" t="s">
        <v>207</v>
      </c>
      <c r="M100" s="166" t="s">
        <v>1910</v>
      </c>
      <c r="N100" s="256">
        <f t="shared" si="19"/>
        <v>252</v>
      </c>
      <c r="O100" s="166" t="s">
        <v>1254</v>
      </c>
      <c r="P100" s="172">
        <f t="shared" si="20"/>
        <v>35</v>
      </c>
      <c r="Q100" s="176"/>
      <c r="R100" s="374"/>
      <c r="S100" s="249">
        <f t="shared" si="21"/>
        <v>0</v>
      </c>
      <c r="T100" s="273"/>
      <c r="U100" s="258"/>
      <c r="V100" s="258"/>
      <c r="W100" s="257" t="str">
        <f>VLOOKUP("1유형_v2"&amp;"_"&amp;G100,'GPT결과_1'!$A:$E,5,FALSE)</f>
        <v>앨리스는 세심하게 수박을 고르던 엄마처럼, 사각뿔 모양의 버섯을 선택했습니다. 버섯은 오렌지, 딸기, 망고 등의 다양한 맛이 나며, 꼭지점은 초콜릿 맛이 났습니다. 이 버섯 하나만으로도 일주일 동안 시장에 갈 필요가 없다는 것을 알게 되었습니다.</v>
      </c>
      <c r="X100" s="257"/>
      <c r="Y100" s="257"/>
      <c r="Z100" s="371" t="s">
        <v>1255</v>
      </c>
      <c r="AA100" s="249" t="s">
        <v>69</v>
      </c>
      <c r="AB100" s="249" t="s">
        <v>69</v>
      </c>
      <c r="AC100" s="316" t="b">
        <f t="shared" si="22"/>
        <v>1</v>
      </c>
      <c r="AD100" s="258"/>
      <c r="AE100" s="315" t="str">
        <f>VLOOKUP("1유형_v2"&amp;"_"&amp;G100,'GPT결과_1'!$A:$E,4,FALSE)</f>
        <v>앨리스가 고른 다양한 맛의 버섯</v>
      </c>
      <c r="AF100" s="146">
        <f t="shared" si="23"/>
        <v>17</v>
      </c>
      <c r="AG100" s="249" t="s">
        <v>67</v>
      </c>
      <c r="AH100" s="249" t="s">
        <v>68</v>
      </c>
      <c r="AI100" s="316" t="b">
        <f t="shared" si="24"/>
        <v>0</v>
      </c>
      <c r="AJ100" s="274" t="s">
        <v>1911</v>
      </c>
      <c r="AK100" s="274"/>
      <c r="AL100" s="257" t="str">
        <f>VLOOKUP("1유형_v2"&amp;"_"&amp;G100,'GPT결과_1'!$A:$E,5,FALSE)</f>
        <v>앨리스는 세심하게 수박을 고르던 엄마처럼, 사각뿔 모양의 버섯을 선택했습니다. 버섯은 오렌지, 딸기, 망고 등의 다양한 맛이 나며, 꼭지점은 초콜릿 맛이 났습니다. 이 버섯 하나만으로도 일주일 동안 시장에 갈 필요가 없다는 것을 알게 되었습니다.</v>
      </c>
      <c r="AM100" s="249" t="s">
        <v>67</v>
      </c>
      <c r="AN100" s="249" t="s">
        <v>67</v>
      </c>
      <c r="AO100" s="176"/>
      <c r="AP100" s="176"/>
      <c r="AQ100" s="343"/>
      <c r="AR100" s="315"/>
      <c r="AS100" s="249"/>
      <c r="AT100" s="249"/>
      <c r="AU100" s="249"/>
      <c r="AV100" s="316"/>
      <c r="AW100" s="274"/>
      <c r="AX100" s="274"/>
      <c r="AY100" s="257"/>
      <c r="AZ100" s="249"/>
      <c r="BA100" s="249"/>
      <c r="BB100" s="176"/>
      <c r="BC100" s="176"/>
      <c r="BD100" s="343"/>
    </row>
    <row r="101" ht="45.0" customHeight="1">
      <c r="A101" s="172">
        <f t="shared" si="18"/>
        <v>94</v>
      </c>
      <c r="B101" s="172" t="s">
        <v>16</v>
      </c>
      <c r="C101" s="249" t="s">
        <v>11</v>
      </c>
      <c r="D101" s="166" t="s">
        <v>21</v>
      </c>
      <c r="E101" s="258"/>
      <c r="F101" s="165" t="s">
        <v>158</v>
      </c>
      <c r="G101" s="166" t="s">
        <v>1257</v>
      </c>
      <c r="H101" s="167" t="s">
        <v>1258</v>
      </c>
      <c r="I101" s="168" t="s">
        <v>1240</v>
      </c>
      <c r="J101" s="266" t="s">
        <v>162</v>
      </c>
      <c r="K101" s="176"/>
      <c r="L101" s="166" t="s">
        <v>1877</v>
      </c>
      <c r="M101" s="166" t="s">
        <v>1912</v>
      </c>
      <c r="N101" s="256">
        <f t="shared" si="19"/>
        <v>189</v>
      </c>
      <c r="O101" s="166" t="s">
        <v>1260</v>
      </c>
      <c r="P101" s="172">
        <f t="shared" si="20"/>
        <v>20</v>
      </c>
      <c r="Q101" s="176"/>
      <c r="R101" s="374"/>
      <c r="S101" s="249">
        <f t="shared" si="21"/>
        <v>0</v>
      </c>
      <c r="T101" s="273"/>
      <c r="U101" s="258"/>
      <c r="V101" s="258"/>
      <c r="W101" s="257" t="str">
        <f>VLOOKUP("1유형_v2"&amp;"_"&amp;G101,'GPT결과_1'!$A:$E,5,FALSE)</f>
        <v>이 그림은 화려한 꽃밭과 시원한 분수가 있는 아름다운 장미 정원을 그린 것입니다. 또한, 하얀 장미꽃이 만발한 나무와 그 나무를 손질하는 세 명의 정원사들이 그려져 있습니다. 인상적으로도, 그들이 나뭇가지를 치는 것이 아니라 장미에 붉은 페인트를 칠하고 있는 모습이 포함되어 있습니다.</v>
      </c>
      <c r="X101" s="257"/>
      <c r="Y101" s="257"/>
      <c r="Z101" s="371" t="s">
        <v>1261</v>
      </c>
      <c r="AA101" s="249" t="s">
        <v>67</v>
      </c>
      <c r="AB101" s="249" t="s">
        <v>67</v>
      </c>
      <c r="AC101" s="316" t="b">
        <f t="shared" si="22"/>
        <v>1</v>
      </c>
      <c r="AD101" s="258"/>
      <c r="AE101" s="315" t="str">
        <f>VLOOKUP("1유형_v2"&amp;"_"&amp;G101,'GPT결과_1'!$A:$E,4,FALSE)</f>
        <v>장미 정원과 정원사 그림</v>
      </c>
      <c r="AF101" s="146">
        <f t="shared" si="23"/>
        <v>13</v>
      </c>
      <c r="AG101" s="249" t="s">
        <v>67</v>
      </c>
      <c r="AH101" s="249" t="s">
        <v>67</v>
      </c>
      <c r="AI101" s="316" t="b">
        <f t="shared" si="24"/>
        <v>1</v>
      </c>
      <c r="AJ101" s="274" t="s">
        <v>1913</v>
      </c>
      <c r="AK101" s="274"/>
      <c r="AL101" s="257" t="str">
        <f>VLOOKUP("1유형_v2"&amp;"_"&amp;G101,'GPT결과_1'!$A:$E,5,FALSE)</f>
        <v>이 그림은 화려한 꽃밭과 시원한 분수가 있는 아름다운 장미 정원을 그린 것입니다. 또한, 하얀 장미꽃이 만발한 나무와 그 나무를 손질하는 세 명의 정원사들이 그려져 있습니다. 인상적으로도, 그들이 나뭇가지를 치는 것이 아니라 장미에 붉은 페인트를 칠하고 있는 모습이 포함되어 있습니다.</v>
      </c>
      <c r="AM101" s="249" t="s">
        <v>67</v>
      </c>
      <c r="AN101" s="249" t="s">
        <v>67</v>
      </c>
      <c r="AO101" s="176"/>
      <c r="AP101" s="176"/>
      <c r="AQ101" s="343"/>
      <c r="AR101" s="315"/>
      <c r="AS101" s="249"/>
      <c r="AT101" s="249"/>
      <c r="AU101" s="249"/>
      <c r="AV101" s="316"/>
      <c r="AW101" s="274"/>
      <c r="AX101" s="274"/>
      <c r="AY101" s="257"/>
      <c r="AZ101" s="249"/>
      <c r="BA101" s="249"/>
      <c r="BB101" s="176"/>
      <c r="BC101" s="176"/>
      <c r="BD101" s="343"/>
    </row>
    <row r="102">
      <c r="A102" s="172">
        <f t="shared" si="18"/>
        <v>95</v>
      </c>
      <c r="B102" s="172" t="s">
        <v>16</v>
      </c>
      <c r="C102" s="249" t="s">
        <v>11</v>
      </c>
      <c r="D102" s="166" t="s">
        <v>21</v>
      </c>
      <c r="E102" s="258"/>
      <c r="F102" s="165" t="s">
        <v>158</v>
      </c>
      <c r="G102" s="166" t="s">
        <v>1263</v>
      </c>
      <c r="H102" s="167" t="s">
        <v>1264</v>
      </c>
      <c r="I102" s="168" t="s">
        <v>1240</v>
      </c>
      <c r="J102" s="266" t="s">
        <v>162</v>
      </c>
      <c r="K102" s="176"/>
      <c r="L102" s="166" t="s">
        <v>215</v>
      </c>
      <c r="M102" s="166" t="s">
        <v>1914</v>
      </c>
      <c r="N102" s="256">
        <f t="shared" si="19"/>
        <v>73</v>
      </c>
      <c r="O102" s="166" t="s">
        <v>1266</v>
      </c>
      <c r="P102" s="172">
        <f t="shared" si="20"/>
        <v>32</v>
      </c>
      <c r="Q102" s="176"/>
      <c r="R102" s="374"/>
      <c r="S102" s="249">
        <f t="shared" si="21"/>
        <v>0</v>
      </c>
      <c r="T102" s="273"/>
      <c r="U102" s="258"/>
      <c r="V102" s="258"/>
      <c r="W102" s="257" t="str">
        <f>VLOOKUP("1유형_v2"&amp;"_"&amp;G102,'GPT결과_1'!$A:$E,5,FALSE)</f>
        <v>히파티아가 앨리스를 돕고 있는 전동자전거를 타는 장면입니다. 앨리스는 리모컨을 통해 자전거를 움직이고 있습니다. 이는 자전거가 전동식임을 보여줍니다.</v>
      </c>
      <c r="X102" s="257"/>
      <c r="Y102" s="257"/>
      <c r="Z102" s="371" t="s">
        <v>1267</v>
      </c>
      <c r="AA102" s="249" t="s">
        <v>68</v>
      </c>
      <c r="AB102" s="249" t="s">
        <v>69</v>
      </c>
      <c r="AC102" s="316" t="b">
        <f t="shared" si="22"/>
        <v>0</v>
      </c>
      <c r="AD102" s="258"/>
      <c r="AE102" s="315" t="str">
        <f>VLOOKUP("1유형_v2"&amp;"_"&amp;G102,'GPT결과_1'!$A:$E,4,FALSE)</f>
        <v>앨리스가 전동자전거를 타는 장면</v>
      </c>
      <c r="AF102" s="146">
        <f t="shared" si="23"/>
        <v>17</v>
      </c>
      <c r="AG102" s="249" t="s">
        <v>67</v>
      </c>
      <c r="AH102" s="249" t="s">
        <v>67</v>
      </c>
      <c r="AI102" s="316" t="b">
        <f t="shared" si="24"/>
        <v>1</v>
      </c>
      <c r="AJ102" s="258"/>
      <c r="AK102" s="258"/>
      <c r="AL102" s="257" t="str">
        <f>VLOOKUP("1유형_v2"&amp;"_"&amp;G102,'GPT결과_1'!$A:$E,5,FALSE)</f>
        <v>히파티아가 앨리스를 돕고 있는 전동자전거를 타는 장면입니다. 앨리스는 리모컨을 통해 자전거를 움직이고 있습니다. 이는 자전거가 전동식임을 보여줍니다.</v>
      </c>
      <c r="AM102" s="249" t="s">
        <v>67</v>
      </c>
      <c r="AN102" s="249" t="s">
        <v>67</v>
      </c>
      <c r="AO102" s="176"/>
      <c r="AP102" s="166" t="s">
        <v>1915</v>
      </c>
      <c r="AQ102" s="343"/>
      <c r="AR102" s="315"/>
      <c r="AS102" s="249"/>
      <c r="AT102" s="249"/>
      <c r="AU102" s="249"/>
      <c r="AV102" s="316"/>
      <c r="AW102" s="258"/>
      <c r="AX102" s="258"/>
      <c r="AY102" s="257"/>
      <c r="AZ102" s="249"/>
      <c r="BA102" s="249"/>
      <c r="BB102" s="176"/>
      <c r="BC102" s="166"/>
      <c r="BD102" s="343"/>
    </row>
    <row r="103">
      <c r="A103" s="172">
        <f t="shared" si="18"/>
        <v>96</v>
      </c>
      <c r="B103" s="172" t="s">
        <v>16</v>
      </c>
      <c r="C103" s="249" t="s">
        <v>11</v>
      </c>
      <c r="D103" s="166" t="s">
        <v>21</v>
      </c>
      <c r="E103" s="258"/>
      <c r="F103" s="165" t="s">
        <v>158</v>
      </c>
      <c r="G103" s="166" t="s">
        <v>1269</v>
      </c>
      <c r="H103" s="167" t="s">
        <v>1270</v>
      </c>
      <c r="I103" s="168" t="s">
        <v>1240</v>
      </c>
      <c r="J103" s="266" t="s">
        <v>162</v>
      </c>
      <c r="K103" s="176"/>
      <c r="L103" s="166" t="s">
        <v>207</v>
      </c>
      <c r="M103" s="166" t="s">
        <v>1916</v>
      </c>
      <c r="N103" s="256">
        <f t="shared" si="19"/>
        <v>58</v>
      </c>
      <c r="O103" s="166" t="s">
        <v>1272</v>
      </c>
      <c r="P103" s="172">
        <f t="shared" si="20"/>
        <v>27</v>
      </c>
      <c r="Q103" s="176"/>
      <c r="R103" s="374"/>
      <c r="S103" s="249">
        <f t="shared" si="21"/>
        <v>0</v>
      </c>
      <c r="T103" s="273"/>
      <c r="U103" s="258"/>
      <c r="V103" s="258"/>
      <c r="W103" s="257" t="str">
        <f>VLOOKUP("1유형_v2"&amp;"_"&amp;G103,'GPT결과_1'!$A:$E,5,FALSE)</f>
        <v>이미지는 앨리스가 열심히 달리는 모습과 더불어, 그 앞에 화난 표정으로 서 있는 언니의 모습을 보여줍니다.</v>
      </c>
      <c r="X103" s="257"/>
      <c r="Y103" s="257"/>
      <c r="Z103" s="371" t="s">
        <v>1273</v>
      </c>
      <c r="AA103" s="249" t="s">
        <v>67</v>
      </c>
      <c r="AB103" s="249" t="s">
        <v>67</v>
      </c>
      <c r="AC103" s="316" t="b">
        <f t="shared" si="22"/>
        <v>1</v>
      </c>
      <c r="AD103" s="258"/>
      <c r="AE103" s="315" t="str">
        <f>VLOOKUP("1유형_v2"&amp;"_"&amp;G103,'GPT결과_1'!$A:$E,4,FALSE)</f>
        <v>달리는 앨리스와 화난 언니 이미지</v>
      </c>
      <c r="AF103" s="146">
        <f t="shared" si="23"/>
        <v>18</v>
      </c>
      <c r="AG103" s="249" t="s">
        <v>67</v>
      </c>
      <c r="AH103" s="249" t="s">
        <v>67</v>
      </c>
      <c r="AI103" s="316" t="b">
        <f t="shared" si="24"/>
        <v>1</v>
      </c>
      <c r="AJ103" s="258"/>
      <c r="AK103" s="258"/>
      <c r="AL103" s="257" t="str">
        <f>VLOOKUP("1유형_v2"&amp;"_"&amp;G103,'GPT결과_1'!$A:$E,5,FALSE)</f>
        <v>이미지는 앨리스가 열심히 달리는 모습과 더불어, 그 앞에 화난 표정으로 서 있는 언니의 모습을 보여줍니다.</v>
      </c>
      <c r="AM103" s="249" t="s">
        <v>67</v>
      </c>
      <c r="AN103" s="249" t="s">
        <v>67</v>
      </c>
      <c r="AO103" s="176"/>
      <c r="AP103" s="176"/>
      <c r="AQ103" s="343"/>
      <c r="AR103" s="315"/>
      <c r="AS103" s="249"/>
      <c r="AT103" s="249"/>
      <c r="AU103" s="249"/>
      <c r="AV103" s="316"/>
      <c r="AW103" s="258"/>
      <c r="AX103" s="258"/>
      <c r="AY103" s="257"/>
      <c r="AZ103" s="249"/>
      <c r="BA103" s="249"/>
      <c r="BB103" s="176"/>
      <c r="BC103" s="176"/>
      <c r="BD103" s="343"/>
    </row>
    <row r="104">
      <c r="A104" s="172">
        <f t="shared" si="18"/>
        <v>97</v>
      </c>
      <c r="B104" s="172" t="s">
        <v>16</v>
      </c>
      <c r="C104" s="249" t="s">
        <v>11</v>
      </c>
      <c r="D104" s="166" t="s">
        <v>21</v>
      </c>
      <c r="E104" s="258"/>
      <c r="F104" s="165" t="s">
        <v>158</v>
      </c>
      <c r="G104" s="166" t="s">
        <v>1275</v>
      </c>
      <c r="H104" s="167" t="s">
        <v>1276</v>
      </c>
      <c r="I104" s="168" t="s">
        <v>1277</v>
      </c>
      <c r="J104" s="266" t="s">
        <v>162</v>
      </c>
      <c r="K104" s="176"/>
      <c r="L104" s="166" t="s">
        <v>207</v>
      </c>
      <c r="M104" s="166" t="s">
        <v>1917</v>
      </c>
      <c r="N104" s="256">
        <f t="shared" si="19"/>
        <v>30</v>
      </c>
      <c r="O104" s="166" t="s">
        <v>1279</v>
      </c>
      <c r="P104" s="172">
        <f t="shared" si="20"/>
        <v>24</v>
      </c>
      <c r="Q104" s="176"/>
      <c r="R104" s="374"/>
      <c r="S104" s="249">
        <f t="shared" si="21"/>
        <v>0</v>
      </c>
      <c r="T104" s="273"/>
      <c r="U104" s="258"/>
      <c r="V104" s="258"/>
      <c r="W104" s="257" t="str">
        <f>VLOOKUP("1유형_v2"&amp;"_"&amp;G104,'GPT결과_1'!$A:$E,5,FALSE)</f>
        <v>미누스가 치른 일곱 살 생일파티의 모습을 담은 사진입니다. 생일 케이크와 동물 친구들이 보일 것입니다. 이 사진은 환하고 아기자기한 분위기를 나타냅니다.</v>
      </c>
      <c r="X104" s="257"/>
      <c r="Y104" s="257"/>
      <c r="Z104" s="371" t="s">
        <v>1280</v>
      </c>
      <c r="AA104" s="249" t="s">
        <v>68</v>
      </c>
      <c r="AB104" s="249" t="s">
        <v>67</v>
      </c>
      <c r="AC104" s="316" t="b">
        <f t="shared" si="22"/>
        <v>0</v>
      </c>
      <c r="AD104" s="258"/>
      <c r="AE104" s="315" t="str">
        <f>VLOOKUP("1유형_v2"&amp;"_"&amp;G104,'GPT결과_1'!$A:$E,4,FALSE)</f>
        <v>미누스의 일곱 살 생일파티 사진</v>
      </c>
      <c r="AF104" s="146">
        <f t="shared" si="23"/>
        <v>17</v>
      </c>
      <c r="AG104" s="249" t="s">
        <v>67</v>
      </c>
      <c r="AH104" s="249" t="s">
        <v>67</v>
      </c>
      <c r="AI104" s="316" t="b">
        <f t="shared" si="24"/>
        <v>1</v>
      </c>
      <c r="AJ104" s="274" t="s">
        <v>1816</v>
      </c>
      <c r="AK104" s="274"/>
      <c r="AL104" s="257" t="str">
        <f>VLOOKUP("1유형_v2"&amp;"_"&amp;G104,'GPT결과_1'!$A:$E,5,FALSE)</f>
        <v>미누스가 치른 일곱 살 생일파티의 모습을 담은 사진입니다. 생일 케이크와 동물 친구들이 보일 것입니다. 이 사진은 환하고 아기자기한 분위기를 나타냅니다.</v>
      </c>
      <c r="AM104" s="249" t="s">
        <v>67</v>
      </c>
      <c r="AN104" s="249" t="s">
        <v>67</v>
      </c>
      <c r="AO104" s="176"/>
      <c r="AP104" s="274" t="s">
        <v>1816</v>
      </c>
      <c r="AQ104" s="343"/>
      <c r="AR104" s="315"/>
      <c r="AS104" s="249"/>
      <c r="AT104" s="249"/>
      <c r="AU104" s="249"/>
      <c r="AV104" s="316"/>
      <c r="AW104" s="274"/>
      <c r="AX104" s="274"/>
      <c r="AY104" s="257"/>
      <c r="AZ104" s="249"/>
      <c r="BA104" s="249"/>
      <c r="BB104" s="176"/>
      <c r="BC104" s="274"/>
      <c r="BD104" s="343"/>
    </row>
    <row r="105">
      <c r="A105" s="172">
        <f t="shared" si="18"/>
        <v>98</v>
      </c>
      <c r="B105" s="172" t="s">
        <v>16</v>
      </c>
      <c r="C105" s="249" t="s">
        <v>11</v>
      </c>
      <c r="D105" s="166" t="s">
        <v>21</v>
      </c>
      <c r="E105" s="258"/>
      <c r="F105" s="274" t="s">
        <v>158</v>
      </c>
      <c r="G105" s="166" t="s">
        <v>1282</v>
      </c>
      <c r="H105" s="167" t="s">
        <v>1283</v>
      </c>
      <c r="I105" s="168" t="s">
        <v>1277</v>
      </c>
      <c r="J105" s="266" t="s">
        <v>162</v>
      </c>
      <c r="K105" s="176"/>
      <c r="L105" s="166" t="s">
        <v>1918</v>
      </c>
      <c r="M105" s="166" t="s">
        <v>1919</v>
      </c>
      <c r="N105" s="256">
        <f t="shared" si="19"/>
        <v>69</v>
      </c>
      <c r="O105" s="166" t="s">
        <v>1285</v>
      </c>
      <c r="P105" s="172">
        <f t="shared" si="20"/>
        <v>31</v>
      </c>
      <c r="Q105" s="176"/>
      <c r="R105" s="374"/>
      <c r="S105" s="249">
        <f t="shared" si="21"/>
        <v>0</v>
      </c>
      <c r="T105" s="273"/>
      <c r="U105" s="258"/>
      <c r="V105" s="258"/>
      <c r="W105" s="257" t="str">
        <f>VLOOKUP("1유형_v2"&amp;"_"&amp;G105,'GPT결과_1'!$A:$E,5,FALSE)</f>
        <v>루시가 귀가하는 동안 슬프게 생일 노래를 부르는 모습이 포착되었습니다. 이를 통해 미누스는 루시의 상황에 대한 어떠한 이해를 하게 되었습니다. 이 이미지는 불행한 생일노래를 불러 루시의 감정상태를 보여줍니다.</v>
      </c>
      <c r="X105" s="257"/>
      <c r="Y105" s="257"/>
      <c r="Z105" s="371" t="s">
        <v>1286</v>
      </c>
      <c r="AA105" s="249" t="s">
        <v>69</v>
      </c>
      <c r="AB105" s="249" t="s">
        <v>69</v>
      </c>
      <c r="AC105" s="316" t="b">
        <f t="shared" si="22"/>
        <v>1</v>
      </c>
      <c r="AD105" s="258"/>
      <c r="AE105" s="315" t="str">
        <f>VLOOKUP("1유형_v2"&amp;"_"&amp;G105,'GPT결과_1'!$A:$E,4,FALSE)</f>
        <v>루시, 미누스의 이해, 불행한 생일노래</v>
      </c>
      <c r="AF105" s="146">
        <f t="shared" si="23"/>
        <v>21</v>
      </c>
      <c r="AG105" s="249" t="s">
        <v>69</v>
      </c>
      <c r="AH105" s="249" t="s">
        <v>69</v>
      </c>
      <c r="AI105" s="316" t="b">
        <f t="shared" si="24"/>
        <v>1</v>
      </c>
      <c r="AJ105" s="274" t="s">
        <v>1920</v>
      </c>
      <c r="AK105" s="274"/>
      <c r="AL105" s="257" t="str">
        <f>VLOOKUP("1유형_v2"&amp;"_"&amp;G105,'GPT결과_1'!$A:$E,5,FALSE)</f>
        <v>루시가 귀가하는 동안 슬프게 생일 노래를 부르는 모습이 포착되었습니다. 이를 통해 미누스는 루시의 상황에 대한 어떠한 이해를 하게 되었습니다. 이 이미지는 불행한 생일노래를 불러 루시의 감정상태를 보여줍니다.</v>
      </c>
      <c r="AM105" s="249" t="s">
        <v>67</v>
      </c>
      <c r="AN105" s="249" t="s">
        <v>67</v>
      </c>
      <c r="AO105" s="176"/>
      <c r="AP105" s="176"/>
      <c r="AQ105" s="359"/>
      <c r="AR105" s="315"/>
      <c r="AS105" s="249"/>
      <c r="AT105" s="249"/>
      <c r="AU105" s="249"/>
      <c r="AV105" s="316"/>
      <c r="AW105" s="274"/>
      <c r="AX105" s="274"/>
      <c r="AY105" s="257"/>
      <c r="AZ105" s="249"/>
      <c r="BA105" s="249"/>
      <c r="BB105" s="176"/>
      <c r="BC105" s="176"/>
      <c r="BD105" s="359"/>
    </row>
    <row r="106" ht="51.0" customHeight="1">
      <c r="A106" s="172">
        <f t="shared" si="18"/>
        <v>99</v>
      </c>
      <c r="B106" s="172" t="s">
        <v>16</v>
      </c>
      <c r="C106" s="249" t="s">
        <v>11</v>
      </c>
      <c r="D106" s="166" t="s">
        <v>21</v>
      </c>
      <c r="E106" s="258"/>
      <c r="F106" s="165" t="s">
        <v>158</v>
      </c>
      <c r="G106" s="166" t="s">
        <v>1288</v>
      </c>
      <c r="H106" s="167" t="s">
        <v>1289</v>
      </c>
      <c r="I106" s="168" t="s">
        <v>1277</v>
      </c>
      <c r="J106" s="266" t="s">
        <v>162</v>
      </c>
      <c r="K106" s="176"/>
      <c r="L106" s="166" t="s">
        <v>1870</v>
      </c>
      <c r="M106" s="166" t="s">
        <v>1921</v>
      </c>
      <c r="N106" s="256">
        <f t="shared" si="19"/>
        <v>105</v>
      </c>
      <c r="O106" s="166" t="s">
        <v>1291</v>
      </c>
      <c r="P106" s="172">
        <f t="shared" si="20"/>
        <v>25</v>
      </c>
      <c r="Q106" s="176"/>
      <c r="R106" s="374"/>
      <c r="S106" s="249">
        <f t="shared" si="21"/>
        <v>0</v>
      </c>
      <c r="T106" s="273"/>
      <c r="U106" s="258"/>
      <c r="V106" s="258"/>
      <c r="W106" s="257" t="str">
        <f>VLOOKUP("1유형_v2"&amp;"_"&amp;G106,'GPT결과_1'!$A:$E,5,FALSE)</f>
        <v>미누스가 루시의 생일 파티를 원하는 그녀의 행동을 이해하는 순간을 보여주는 이미지입니다. 루시가 이에 대해 환하게 웃는 모습도 포함되어 있습니다.</v>
      </c>
      <c r="X106" s="257"/>
      <c r="Y106" s="257"/>
      <c r="Z106" s="371" t="s">
        <v>1292</v>
      </c>
      <c r="AA106" s="249" t="s">
        <v>67</v>
      </c>
      <c r="AB106" s="249" t="s">
        <v>68</v>
      </c>
      <c r="AC106" s="316" t="b">
        <f t="shared" si="22"/>
        <v>0</v>
      </c>
      <c r="AD106" s="258"/>
      <c r="AE106" s="315" t="str">
        <f>VLOOKUP("1유형_v2"&amp;"_"&amp;G106,'GPT결과_1'!$A:$E,4,FALSE)</f>
        <v>루시의 생일 파티 원하는 모습</v>
      </c>
      <c r="AF106" s="146">
        <f t="shared" si="23"/>
        <v>16</v>
      </c>
      <c r="AG106" s="249" t="s">
        <v>69</v>
      </c>
      <c r="AH106" s="249" t="s">
        <v>69</v>
      </c>
      <c r="AI106" s="316" t="b">
        <f t="shared" si="24"/>
        <v>1</v>
      </c>
      <c r="AJ106" s="323" t="s">
        <v>1755</v>
      </c>
      <c r="AK106" s="323" t="s">
        <v>1767</v>
      </c>
      <c r="AL106" s="257" t="str">
        <f>VLOOKUP("1유형_v2"&amp;"_"&amp;G106,'GPT결과_1'!$A:$E,5,FALSE)</f>
        <v>미누스가 루시의 생일 파티를 원하는 그녀의 행동을 이해하는 순간을 보여주는 이미지입니다. 루시가 이에 대해 환하게 웃는 모습도 포함되어 있습니다.</v>
      </c>
      <c r="AM106" s="249" t="s">
        <v>67</v>
      </c>
      <c r="AN106" s="249" t="s">
        <v>67</v>
      </c>
      <c r="AO106" s="176"/>
      <c r="AP106" s="166" t="s">
        <v>1922</v>
      </c>
      <c r="AQ106" s="359"/>
      <c r="AR106" s="315"/>
      <c r="AS106" s="249"/>
      <c r="AT106" s="249"/>
      <c r="AU106" s="249"/>
      <c r="AV106" s="316"/>
      <c r="AW106" s="323"/>
      <c r="AX106" s="323"/>
      <c r="AY106" s="257"/>
      <c r="AZ106" s="249"/>
      <c r="BA106" s="249"/>
      <c r="BB106" s="176"/>
      <c r="BC106" s="166"/>
      <c r="BD106" s="359"/>
    </row>
    <row r="107">
      <c r="A107" s="172">
        <f t="shared" si="18"/>
        <v>100</v>
      </c>
      <c r="B107" s="172" t="s">
        <v>16</v>
      </c>
      <c r="C107" s="249" t="s">
        <v>11</v>
      </c>
      <c r="D107" s="166" t="s">
        <v>21</v>
      </c>
      <c r="E107" s="258"/>
      <c r="F107" s="165" t="s">
        <v>158</v>
      </c>
      <c r="G107" s="166" t="s">
        <v>1294</v>
      </c>
      <c r="H107" s="167" t="s">
        <v>1295</v>
      </c>
      <c r="I107" s="168" t="s">
        <v>1277</v>
      </c>
      <c r="J107" s="266" t="s">
        <v>162</v>
      </c>
      <c r="K107" s="176"/>
      <c r="L107" s="166" t="s">
        <v>207</v>
      </c>
      <c r="M107" s="166" t="s">
        <v>1923</v>
      </c>
      <c r="N107" s="256">
        <f t="shared" si="19"/>
        <v>68</v>
      </c>
      <c r="O107" s="166" t="s">
        <v>1297</v>
      </c>
      <c r="P107" s="172">
        <f t="shared" si="20"/>
        <v>36</v>
      </c>
      <c r="Q107" s="176"/>
      <c r="R107" s="374"/>
      <c r="S107" s="249">
        <f t="shared" si="21"/>
        <v>0</v>
      </c>
      <c r="T107" s="273"/>
      <c r="U107" s="258"/>
      <c r="V107" s="258"/>
      <c r="W107" s="257" t="str">
        <f>VLOOKUP("1유형_v2"&amp;"_"&amp;G107,'GPT결과_1'!$A:$E,5,FALSE)</f>
        <v>미누스가 직접 만든, 나뭇잎으로 된 생일 초대장입니다. 예쁜 글씨로 정성스럽게 적혀져 있습니다.</v>
      </c>
      <c r="X107" s="257"/>
      <c r="Y107" s="257"/>
      <c r="Z107" s="371" t="s">
        <v>1298</v>
      </c>
      <c r="AA107" s="249" t="s">
        <v>67</v>
      </c>
      <c r="AB107" s="249" t="s">
        <v>68</v>
      </c>
      <c r="AC107" s="316" t="b">
        <f t="shared" si="22"/>
        <v>0</v>
      </c>
      <c r="AD107" s="258"/>
      <c r="AE107" s="315" t="str">
        <f>VLOOKUP("1유형_v2"&amp;"_"&amp;G107,'GPT결과_1'!$A:$E,4,FALSE)</f>
        <v>나뭇잎 생일 초대장</v>
      </c>
      <c r="AF107" s="146">
        <f t="shared" si="23"/>
        <v>10</v>
      </c>
      <c r="AG107" s="249" t="s">
        <v>68</v>
      </c>
      <c r="AH107" s="249" t="s">
        <v>68</v>
      </c>
      <c r="AI107" s="316" t="b">
        <f t="shared" si="24"/>
        <v>1</v>
      </c>
      <c r="AJ107" s="274" t="s">
        <v>1924</v>
      </c>
      <c r="AK107" s="274"/>
      <c r="AL107" s="257" t="str">
        <f>VLOOKUP("1유형_v2"&amp;"_"&amp;G107,'GPT결과_1'!$A:$E,5,FALSE)</f>
        <v>미누스가 직접 만든, 나뭇잎으로 된 생일 초대장입니다. 예쁜 글씨로 정성스럽게 적혀져 있습니다.</v>
      </c>
      <c r="AM107" s="249" t="s">
        <v>67</v>
      </c>
      <c r="AN107" s="249" t="s">
        <v>67</v>
      </c>
      <c r="AO107" s="176"/>
      <c r="AP107" s="176"/>
      <c r="AQ107" s="343"/>
      <c r="AR107" s="315"/>
      <c r="AS107" s="249"/>
      <c r="AT107" s="249"/>
      <c r="AU107" s="249"/>
      <c r="AV107" s="316"/>
      <c r="AW107" s="274"/>
      <c r="AX107" s="274"/>
      <c r="AY107" s="257"/>
      <c r="AZ107" s="249"/>
      <c r="BA107" s="249"/>
      <c r="BB107" s="176"/>
      <c r="BC107" s="176"/>
      <c r="BD107" s="343"/>
    </row>
    <row r="108">
      <c r="A108" s="324">
        <f t="shared" si="18"/>
        <v>101</v>
      </c>
      <c r="B108" s="324" t="s">
        <v>16</v>
      </c>
      <c r="C108" s="325" t="s">
        <v>11</v>
      </c>
      <c r="D108" s="360" t="s">
        <v>21</v>
      </c>
      <c r="E108" s="364"/>
      <c r="F108" s="361" t="s">
        <v>158</v>
      </c>
      <c r="G108" s="360" t="s">
        <v>1300</v>
      </c>
      <c r="H108" s="365" t="s">
        <v>1301</v>
      </c>
      <c r="I108" s="362" t="s">
        <v>1277</v>
      </c>
      <c r="J108" s="328" t="s">
        <v>162</v>
      </c>
      <c r="K108" s="363"/>
      <c r="L108" s="360" t="s">
        <v>215</v>
      </c>
      <c r="M108" s="360" t="s">
        <v>1925</v>
      </c>
      <c r="N108" s="256">
        <f t="shared" si="19"/>
        <v>50</v>
      </c>
      <c r="O108" s="360" t="s">
        <v>1303</v>
      </c>
      <c r="P108" s="324">
        <f t="shared" si="20"/>
        <v>21</v>
      </c>
      <c r="Q108" s="363"/>
      <c r="R108" s="375"/>
      <c r="S108" s="325">
        <f t="shared" si="21"/>
        <v>0</v>
      </c>
      <c r="T108" s="368"/>
      <c r="U108" s="364"/>
      <c r="V108" s="364"/>
      <c r="W108" s="333" t="str">
        <f>VLOOKUP("1유형_v2"&amp;"_"&amp;G108,'GPT결과_1'!$A:$E,5,FALSE)</f>
        <v>톱시는 한 번도 멈추지 않았습니다. 그는 지속적으로 생일상 위에 올라가려고 노력했습니다. 이는 그의 활동적인 성격을 반영합니다.</v>
      </c>
      <c r="X108" s="333"/>
      <c r="Y108" s="333"/>
      <c r="Z108" s="369" t="s">
        <v>1304</v>
      </c>
      <c r="AA108" s="325" t="s">
        <v>69</v>
      </c>
      <c r="AB108" s="325" t="s">
        <v>69</v>
      </c>
      <c r="AC108" s="335" t="b">
        <f t="shared" si="22"/>
        <v>1</v>
      </c>
      <c r="AD108" s="364"/>
      <c r="AE108" s="334" t="str">
        <f>VLOOKUP("1유형_v2"&amp;"_"&amp;G108,'GPT결과_1'!$A:$E,4,FALSE)</f>
        <v>톱시, 생일상 위 오르기 시도</v>
      </c>
      <c r="AF108" s="146">
        <f t="shared" si="23"/>
        <v>16</v>
      </c>
      <c r="AG108" s="325"/>
      <c r="AH108" s="325" t="s">
        <v>70</v>
      </c>
      <c r="AI108" s="335" t="b">
        <f t="shared" si="24"/>
        <v>0</v>
      </c>
      <c r="AJ108" s="327" t="s">
        <v>1770</v>
      </c>
      <c r="AK108" s="327"/>
      <c r="AL108" s="333" t="str">
        <f>VLOOKUP("1유형_v2"&amp;"_"&amp;G108,'GPT결과_1'!$A:$E,5,FALSE)</f>
        <v>톱시는 한 번도 멈추지 않았습니다. 그는 지속적으로 생일상 위에 올라가려고 노력했습니다. 이는 그의 활동적인 성격을 반영합니다.</v>
      </c>
      <c r="AM108" s="325"/>
      <c r="AN108" s="325"/>
      <c r="AO108" s="363"/>
      <c r="AP108" s="363"/>
      <c r="AQ108" s="341"/>
      <c r="AR108" s="334"/>
      <c r="AS108" s="249"/>
      <c r="AT108" s="325"/>
      <c r="AU108" s="325"/>
      <c r="AV108" s="335"/>
      <c r="AW108" s="327"/>
      <c r="AX108" s="327"/>
      <c r="AY108" s="333"/>
      <c r="AZ108" s="325"/>
      <c r="BA108" s="325"/>
      <c r="BB108" s="363"/>
      <c r="BC108" s="363"/>
      <c r="BD108" s="341"/>
    </row>
    <row r="109">
      <c r="A109" s="172">
        <f t="shared" si="18"/>
        <v>102</v>
      </c>
      <c r="B109" s="172" t="s">
        <v>16</v>
      </c>
      <c r="C109" s="249" t="s">
        <v>11</v>
      </c>
      <c r="D109" s="166" t="s">
        <v>21</v>
      </c>
      <c r="E109" s="258"/>
      <c r="F109" s="165" t="s">
        <v>158</v>
      </c>
      <c r="G109" s="166" t="s">
        <v>1306</v>
      </c>
      <c r="H109" s="167" t="s">
        <v>1307</v>
      </c>
      <c r="I109" s="168" t="s">
        <v>1277</v>
      </c>
      <c r="J109" s="266" t="s">
        <v>162</v>
      </c>
      <c r="K109" s="176"/>
      <c r="L109" s="166" t="s">
        <v>1926</v>
      </c>
      <c r="M109" s="166" t="s">
        <v>1927</v>
      </c>
      <c r="N109" s="256">
        <f t="shared" si="19"/>
        <v>49</v>
      </c>
      <c r="O109" s="166" t="s">
        <v>1309</v>
      </c>
      <c r="P109" s="172">
        <f t="shared" si="20"/>
        <v>22</v>
      </c>
      <c r="Q109" s="176"/>
      <c r="R109" s="374"/>
      <c r="S109" s="249">
        <f t="shared" si="21"/>
        <v>0</v>
      </c>
      <c r="T109" s="273"/>
      <c r="U109" s="258"/>
      <c r="V109" s="258"/>
      <c r="W109" s="257" t="str">
        <f>VLOOKUP("1유형_v2"&amp;"_"&amp;G109,'GPT결과_1'!$A:$E,5,FALSE)</f>
        <v>미누스가 천천히 동굴로 들어간 장면입니다. 이 동굴은 아침보다도 더 어둡다고 묘사되었습니다.</v>
      </c>
      <c r="X109" s="257"/>
      <c r="Y109" s="257"/>
      <c r="Z109" s="371" t="s">
        <v>1310</v>
      </c>
      <c r="AA109" s="249" t="s">
        <v>67</v>
      </c>
      <c r="AB109" s="249" t="s">
        <v>67</v>
      </c>
      <c r="AC109" s="316" t="b">
        <f t="shared" si="22"/>
        <v>1</v>
      </c>
      <c r="AD109" s="258"/>
      <c r="AE109" s="315" t="str">
        <f>VLOOKUP("1유형_v2"&amp;"_"&amp;G109,'GPT결과_1'!$A:$E,4,FALSE)</f>
        <v>미누스의 어두운 동굴 입장</v>
      </c>
      <c r="AF109" s="146">
        <f t="shared" si="23"/>
        <v>14</v>
      </c>
      <c r="AG109" s="249" t="s">
        <v>68</v>
      </c>
      <c r="AH109" s="249" t="s">
        <v>67</v>
      </c>
      <c r="AI109" s="316" t="b">
        <f t="shared" si="24"/>
        <v>0</v>
      </c>
      <c r="AJ109" s="255" t="s">
        <v>1755</v>
      </c>
      <c r="AK109" s="255"/>
      <c r="AL109" s="257" t="str">
        <f>VLOOKUP("1유형_v2"&amp;"_"&amp;G109,'GPT결과_1'!$A:$E,5,FALSE)</f>
        <v>미누스가 천천히 동굴로 들어간 장면입니다. 이 동굴은 아침보다도 더 어둡다고 묘사되었습니다.</v>
      </c>
      <c r="AM109" s="249" t="s">
        <v>67</v>
      </c>
      <c r="AN109" s="249" t="s">
        <v>67</v>
      </c>
      <c r="AO109" s="176"/>
      <c r="AP109" s="176"/>
      <c r="AQ109" s="343"/>
      <c r="AR109" s="315"/>
      <c r="AS109" s="249"/>
      <c r="AT109" s="249"/>
      <c r="AU109" s="249"/>
      <c r="AV109" s="316"/>
      <c r="AW109" s="255"/>
      <c r="AX109" s="255"/>
      <c r="AY109" s="257"/>
      <c r="AZ109" s="249"/>
      <c r="BA109" s="249"/>
      <c r="BB109" s="176"/>
      <c r="BC109" s="176"/>
      <c r="BD109" s="343"/>
    </row>
    <row r="110" ht="66.0" customHeight="1">
      <c r="A110" s="172">
        <f t="shared" si="18"/>
        <v>103</v>
      </c>
      <c r="B110" s="172" t="s">
        <v>16</v>
      </c>
      <c r="C110" s="249" t="s">
        <v>11</v>
      </c>
      <c r="D110" s="166" t="s">
        <v>21</v>
      </c>
      <c r="E110" s="258"/>
      <c r="F110" s="165" t="s">
        <v>158</v>
      </c>
      <c r="G110" s="166" t="s">
        <v>167</v>
      </c>
      <c r="H110" s="167" t="s">
        <v>168</v>
      </c>
      <c r="I110" s="168" t="s">
        <v>169</v>
      </c>
      <c r="J110" s="266" t="s">
        <v>162</v>
      </c>
      <c r="K110" s="170"/>
      <c r="L110" s="177" t="s">
        <v>170</v>
      </c>
      <c r="M110" s="177" t="s">
        <v>1928</v>
      </c>
      <c r="N110" s="256">
        <f t="shared" si="19"/>
        <v>289</v>
      </c>
      <c r="O110" s="177" t="s">
        <v>1313</v>
      </c>
      <c r="P110" s="172">
        <f t="shared" si="20"/>
        <v>24</v>
      </c>
      <c r="Q110" s="176"/>
      <c r="R110" s="370"/>
      <c r="S110" s="249">
        <f t="shared" si="21"/>
        <v>0</v>
      </c>
      <c r="T110" s="273"/>
      <c r="U110" s="258"/>
      <c r="V110" s="258"/>
      <c r="W110" s="257" t="str">
        <f>VLOOKUP("1유형_v2"&amp;"_"&amp;G110,'GPT결과_1'!$A:$E,5,FALSE)</f>
        <v> "이 짤방은 학생들이 운동장에서 달리는 장면을 표현하고 있습니다. 전반적으로 두 학생, 진아와 남수, 그리고 경희와 타냐 등이 활발하게 달리는 모습이 포착되었습니다. 또한, 숨을 차인 수정이의 모습도 포함되어 있습니다."</v>
      </c>
      <c r="X110" s="257"/>
      <c r="Y110" s="257"/>
      <c r="Z110" s="371" t="s">
        <v>1314</v>
      </c>
      <c r="AA110" s="249" t="s">
        <v>68</v>
      </c>
      <c r="AB110" s="249" t="s">
        <v>69</v>
      </c>
      <c r="AC110" s="316" t="b">
        <f t="shared" si="22"/>
        <v>0</v>
      </c>
      <c r="AD110" s="258"/>
      <c r="AE110" s="315" t="str">
        <f>VLOOKUP("1유형_v2"&amp;"_"&amp;G110,'GPT결과_1'!$A:$E,4,FALSE)</f>
        <v> "학생들이 운동장에서 뛰는 모습"</v>
      </c>
      <c r="AF110" s="146">
        <f t="shared" si="23"/>
        <v>19</v>
      </c>
      <c r="AG110" s="249" t="s">
        <v>67</v>
      </c>
      <c r="AH110" s="249" t="s">
        <v>67</v>
      </c>
      <c r="AI110" s="316" t="b">
        <f t="shared" si="24"/>
        <v>1</v>
      </c>
      <c r="AJ110" s="258"/>
      <c r="AK110" s="258"/>
      <c r="AL110" s="257" t="str">
        <f>VLOOKUP("1유형_v2"&amp;"_"&amp;G110,'GPT결과_1'!$A:$E,5,FALSE)</f>
        <v> "이 짤방은 학생들이 운동장에서 달리는 장면을 표현하고 있습니다. 전반적으로 두 학생, 진아와 남수, 그리고 경희와 타냐 등이 활발하게 달리는 모습이 포착되었습니다. 또한, 숨을 차인 수정이의 모습도 포함되어 있습니다."</v>
      </c>
      <c r="AM110" s="249" t="s">
        <v>67</v>
      </c>
      <c r="AN110" s="249" t="s">
        <v>67</v>
      </c>
      <c r="AO110" s="176"/>
      <c r="AP110" s="166" t="s">
        <v>1929</v>
      </c>
      <c r="AQ110" s="343"/>
      <c r="AR110" s="315"/>
      <c r="AS110" s="249"/>
      <c r="AT110" s="249"/>
      <c r="AU110" s="249"/>
      <c r="AV110" s="316"/>
      <c r="AW110" s="258"/>
      <c r="AX110" s="258"/>
      <c r="AY110" s="257"/>
      <c r="AZ110" s="249"/>
      <c r="BA110" s="249"/>
      <c r="BB110" s="176"/>
      <c r="BC110" s="166"/>
      <c r="BD110" s="343"/>
    </row>
    <row r="111" ht="64.5" customHeight="1">
      <c r="A111" s="172">
        <f t="shared" si="18"/>
        <v>104</v>
      </c>
      <c r="B111" s="172" t="s">
        <v>16</v>
      </c>
      <c r="C111" s="249" t="s">
        <v>11</v>
      </c>
      <c r="D111" s="166" t="s">
        <v>21</v>
      </c>
      <c r="E111" s="258"/>
      <c r="F111" s="165" t="s">
        <v>158</v>
      </c>
      <c r="G111" s="166" t="s">
        <v>174</v>
      </c>
      <c r="H111" s="167" t="s">
        <v>175</v>
      </c>
      <c r="I111" s="168" t="s">
        <v>176</v>
      </c>
      <c r="J111" s="266" t="s">
        <v>162</v>
      </c>
      <c r="K111" s="170"/>
      <c r="L111" s="177" t="s">
        <v>1930</v>
      </c>
      <c r="M111" s="177" t="s">
        <v>1931</v>
      </c>
      <c r="N111" s="256">
        <f t="shared" si="19"/>
        <v>251</v>
      </c>
      <c r="O111" s="177" t="s">
        <v>1317</v>
      </c>
      <c r="P111" s="172">
        <f t="shared" si="20"/>
        <v>31</v>
      </c>
      <c r="Q111" s="176"/>
      <c r="R111" s="370"/>
      <c r="S111" s="249">
        <f t="shared" si="21"/>
        <v>0</v>
      </c>
      <c r="T111" s="273"/>
      <c r="U111" s="258"/>
      <c r="V111" s="258"/>
      <c r="W111" s="257" t="str">
        <f>VLOOKUP("1유형_v2"&amp;"_"&amp;G111,'GPT결과_1'!$A:$E,5,FALSE)</f>
        <v>여우 아나운서가 줄넘기 모양의 트로피를 캥거루에게 주는 모습을 그린 그림입니다. 향기로운 장미꽃 트로피를 든 캥거루는 기쁨이 넘치고, 부러워하는 토끼도 그림에 포함되어 있습니다.</v>
      </c>
      <c r="X111" s="257"/>
      <c r="Y111" s="257"/>
      <c r="Z111" s="371" t="s">
        <v>1318</v>
      </c>
      <c r="AA111" s="249" t="s">
        <v>69</v>
      </c>
      <c r="AB111" s="249" t="s">
        <v>69</v>
      </c>
      <c r="AC111" s="316" t="b">
        <f t="shared" si="22"/>
        <v>1</v>
      </c>
      <c r="AD111" s="258"/>
      <c r="AE111" s="315" t="str">
        <f>VLOOKUP("1유형_v2"&amp;"_"&amp;G111,'GPT결과_1'!$A:$E,4,FALSE)</f>
        <v>캥거루가 트로피 받는 그림</v>
      </c>
      <c r="AF111" s="146">
        <f t="shared" si="23"/>
        <v>14</v>
      </c>
      <c r="AG111" s="249" t="s">
        <v>68</v>
      </c>
      <c r="AH111" s="249" t="s">
        <v>68</v>
      </c>
      <c r="AI111" s="316" t="b">
        <f t="shared" si="24"/>
        <v>1</v>
      </c>
      <c r="AJ111" s="274" t="s">
        <v>1932</v>
      </c>
      <c r="AK111" s="274"/>
      <c r="AL111" s="257" t="str">
        <f>VLOOKUP("1유형_v2"&amp;"_"&amp;G111,'GPT결과_1'!$A:$E,5,FALSE)</f>
        <v>여우 아나운서가 줄넘기 모양의 트로피를 캥거루에게 주는 모습을 그린 그림입니다. 향기로운 장미꽃 트로피를 든 캥거루는 기쁨이 넘치고, 부러워하는 토끼도 그림에 포함되어 있습니다.</v>
      </c>
      <c r="AM111" s="249" t="s">
        <v>67</v>
      </c>
      <c r="AN111" s="249" t="s">
        <v>67</v>
      </c>
      <c r="AO111" s="176"/>
      <c r="AP111" s="166" t="s">
        <v>1933</v>
      </c>
      <c r="AQ111" s="343"/>
      <c r="AR111" s="315"/>
      <c r="AS111" s="249"/>
      <c r="AT111" s="249"/>
      <c r="AU111" s="249"/>
      <c r="AV111" s="316"/>
      <c r="AW111" s="274"/>
      <c r="AX111" s="274"/>
      <c r="AY111" s="257"/>
      <c r="AZ111" s="249"/>
      <c r="BA111" s="249"/>
      <c r="BB111" s="176"/>
      <c r="BC111" s="166"/>
      <c r="BD111" s="343"/>
    </row>
    <row r="112">
      <c r="A112" s="172">
        <f t="shared" si="18"/>
        <v>105</v>
      </c>
      <c r="B112" s="172" t="s">
        <v>16</v>
      </c>
      <c r="C112" s="249" t="s">
        <v>11</v>
      </c>
      <c r="D112" s="166" t="s">
        <v>21</v>
      </c>
      <c r="E112" s="258"/>
      <c r="F112" s="165" t="s">
        <v>158</v>
      </c>
      <c r="G112" s="166" t="s">
        <v>1320</v>
      </c>
      <c r="H112" s="167" t="s">
        <v>1321</v>
      </c>
      <c r="I112" s="168" t="s">
        <v>1322</v>
      </c>
      <c r="J112" s="266" t="s">
        <v>162</v>
      </c>
      <c r="K112" s="170"/>
      <c r="L112" s="166" t="s">
        <v>1930</v>
      </c>
      <c r="M112" s="166" t="s">
        <v>1934</v>
      </c>
      <c r="N112" s="256">
        <f t="shared" si="19"/>
        <v>139</v>
      </c>
      <c r="O112" s="166" t="s">
        <v>1324</v>
      </c>
      <c r="P112" s="172">
        <f t="shared" si="20"/>
        <v>27</v>
      </c>
      <c r="Q112" s="176"/>
      <c r="R112" s="370"/>
      <c r="S112" s="249">
        <f t="shared" si="21"/>
        <v>0</v>
      </c>
      <c r="T112" s="273"/>
      <c r="U112" s="258"/>
      <c r="V112" s="258"/>
      <c r="W112" s="257" t="str">
        <f>VLOOKUP("1유형_v2"&amp;"_"&amp;G112,'GPT결과_1'!$A:$E,5,FALSE)</f>
        <v>이 이미지는 남자와 통화하는 여자를 나타낸 것으로 보입니다. 남자는 여자에게 돈가스를 함께 먹자고 제안하고 있습니다. 이들은 이전에 소개팅을 통해 만났던 사이입니다.</v>
      </c>
      <c r="X112" s="257"/>
      <c r="Y112" s="257"/>
      <c r="Z112" s="371" t="s">
        <v>1325</v>
      </c>
      <c r="AA112" s="249" t="s">
        <v>69</v>
      </c>
      <c r="AB112" s="249" t="s">
        <v>69</v>
      </c>
      <c r="AC112" s="316" t="b">
        <f t="shared" si="22"/>
        <v>1</v>
      </c>
      <c r="AD112" s="258"/>
      <c r="AE112" s="315" t="str">
        <f>VLOOKUP("1유형_v2"&amp;"_"&amp;G112,'GPT결과_1'!$A:$E,4,FALSE)</f>
        <v>데이트하는 남녀 이미지</v>
      </c>
      <c r="AF112" s="146">
        <f t="shared" si="23"/>
        <v>12</v>
      </c>
      <c r="AG112" s="249" t="s">
        <v>67</v>
      </c>
      <c r="AH112" s="249" t="s">
        <v>67</v>
      </c>
      <c r="AI112" s="316" t="b">
        <f t="shared" si="24"/>
        <v>1</v>
      </c>
      <c r="AJ112" s="258"/>
      <c r="AK112" s="258"/>
      <c r="AL112" s="257" t="str">
        <f>VLOOKUP("1유형_v2"&amp;"_"&amp;G112,'GPT결과_1'!$A:$E,5,FALSE)</f>
        <v>이 이미지는 남자와 통화하는 여자를 나타낸 것으로 보입니다. 남자는 여자에게 돈가스를 함께 먹자고 제안하고 있습니다. 이들은 이전에 소개팅을 통해 만났던 사이입니다.</v>
      </c>
      <c r="AM112" s="249" t="s">
        <v>68</v>
      </c>
      <c r="AN112" s="249" t="s">
        <v>69</v>
      </c>
      <c r="AO112" s="176"/>
      <c r="AP112" s="166" t="s">
        <v>1935</v>
      </c>
      <c r="AQ112" s="343"/>
      <c r="AR112" s="315"/>
      <c r="AS112" s="249"/>
      <c r="AT112" s="249"/>
      <c r="AU112" s="249"/>
      <c r="AV112" s="316"/>
      <c r="AW112" s="258"/>
      <c r="AX112" s="258"/>
      <c r="AY112" s="257"/>
      <c r="AZ112" s="249"/>
      <c r="BA112" s="249"/>
      <c r="BB112" s="176"/>
      <c r="BC112" s="166"/>
      <c r="BD112" s="343"/>
    </row>
    <row r="113">
      <c r="A113" s="172">
        <f t="shared" si="18"/>
        <v>106</v>
      </c>
      <c r="B113" s="172" t="s">
        <v>16</v>
      </c>
      <c r="C113" s="249" t="s">
        <v>11</v>
      </c>
      <c r="D113" s="166" t="s">
        <v>21</v>
      </c>
      <c r="E113" s="258"/>
      <c r="F113" s="165" t="s">
        <v>158</v>
      </c>
      <c r="G113" s="166" t="s">
        <v>1327</v>
      </c>
      <c r="H113" s="167" t="s">
        <v>1328</v>
      </c>
      <c r="I113" s="168" t="s">
        <v>1322</v>
      </c>
      <c r="J113" s="266" t="s">
        <v>162</v>
      </c>
      <c r="K113" s="170"/>
      <c r="L113" s="166" t="s">
        <v>215</v>
      </c>
      <c r="M113" s="166" t="s">
        <v>1936</v>
      </c>
      <c r="N113" s="256">
        <f t="shared" si="19"/>
        <v>168</v>
      </c>
      <c r="O113" s="166" t="s">
        <v>1330</v>
      </c>
      <c r="P113" s="172">
        <f t="shared" si="20"/>
        <v>27</v>
      </c>
      <c r="Q113" s="176"/>
      <c r="R113" s="370"/>
      <c r="S113" s="249">
        <f t="shared" si="21"/>
        <v>0</v>
      </c>
      <c r="T113" s="273"/>
      <c r="U113" s="258"/>
      <c r="V113" s="258"/>
      <c r="W113" s="257" t="str">
        <f>VLOOKUP("1유형_v2"&amp;"_"&amp;G113,'GPT결과_1'!$A:$E,5,FALSE)</f>
        <v>김예린이 자신만의 특별함을 유지하기 위해 다른 아이들의 특별함을 가져가는 모습을 보여줄 수 있는 이미지입니다. 김예린이 마법을 사용하여 아이들이 특별해지지 않도록 조종하는 장면이 포함되어 있을 것입니다.</v>
      </c>
      <c r="X113" s="257"/>
      <c r="Y113" s="257"/>
      <c r="Z113" s="371" t="s">
        <v>1331</v>
      </c>
      <c r="AA113" s="249" t="s">
        <v>67</v>
      </c>
      <c r="AB113" s="249" t="s">
        <v>67</v>
      </c>
      <c r="AC113" s="316" t="b">
        <f t="shared" si="22"/>
        <v>1</v>
      </c>
      <c r="AD113" s="258"/>
      <c r="AE113" s="315" t="str">
        <f>VLOOKUP("1유형_v2"&amp;"_"&amp;G113,'GPT결과_1'!$A:$E,4,FALSE)</f>
        <v>김예린이 특별함을 가져가는 모습</v>
      </c>
      <c r="AF113" s="146">
        <f t="shared" si="23"/>
        <v>17</v>
      </c>
      <c r="AG113" s="249" t="s">
        <v>68</v>
      </c>
      <c r="AH113" s="249" t="s">
        <v>67</v>
      </c>
      <c r="AI113" s="316" t="b">
        <f t="shared" si="24"/>
        <v>0</v>
      </c>
      <c r="AJ113" s="274" t="s">
        <v>1771</v>
      </c>
      <c r="AK113" s="274"/>
      <c r="AL113" s="257" t="str">
        <f>VLOOKUP("1유형_v2"&amp;"_"&amp;G113,'GPT결과_1'!$A:$E,5,FALSE)</f>
        <v>김예린이 자신만의 특별함을 유지하기 위해 다른 아이들의 특별함을 가져가는 모습을 보여줄 수 있는 이미지입니다. 김예린이 마법을 사용하여 아이들이 특별해지지 않도록 조종하는 장면이 포함되어 있을 것입니다.</v>
      </c>
      <c r="AM113" s="249" t="s">
        <v>67</v>
      </c>
      <c r="AN113" s="249" t="s">
        <v>67</v>
      </c>
      <c r="AO113" s="176"/>
      <c r="AP113" s="176"/>
      <c r="AQ113" s="343"/>
      <c r="AR113" s="315"/>
      <c r="AS113" s="249"/>
      <c r="AT113" s="249"/>
      <c r="AU113" s="249"/>
      <c r="AV113" s="316"/>
      <c r="AW113" s="274"/>
      <c r="AX113" s="274"/>
      <c r="AY113" s="257"/>
      <c r="AZ113" s="249"/>
      <c r="BA113" s="249"/>
      <c r="BB113" s="176"/>
      <c r="BC113" s="176"/>
      <c r="BD113" s="343"/>
    </row>
    <row r="114">
      <c r="A114" s="172">
        <f t="shared" si="18"/>
        <v>107</v>
      </c>
      <c r="B114" s="172" t="s">
        <v>16</v>
      </c>
      <c r="C114" s="249" t="s">
        <v>11</v>
      </c>
      <c r="D114" s="166" t="s">
        <v>21</v>
      </c>
      <c r="E114" s="258"/>
      <c r="F114" s="165" t="s">
        <v>158</v>
      </c>
      <c r="G114" s="166" t="s">
        <v>1333</v>
      </c>
      <c r="H114" s="167" t="s">
        <v>1334</v>
      </c>
      <c r="I114" s="168" t="s">
        <v>1322</v>
      </c>
      <c r="J114" s="266" t="s">
        <v>162</v>
      </c>
      <c r="K114" s="170"/>
      <c r="L114" s="166" t="s">
        <v>215</v>
      </c>
      <c r="M114" s="166" t="s">
        <v>1937</v>
      </c>
      <c r="N114" s="256">
        <f t="shared" si="19"/>
        <v>79</v>
      </c>
      <c r="O114" s="166" t="s">
        <v>1336</v>
      </c>
      <c r="P114" s="172">
        <f t="shared" si="20"/>
        <v>35</v>
      </c>
      <c r="Q114" s="176"/>
      <c r="R114" s="370"/>
      <c r="S114" s="249">
        <f t="shared" si="21"/>
        <v>0</v>
      </c>
      <c r="T114" s="273"/>
      <c r="U114" s="258"/>
      <c r="V114" s="258"/>
      <c r="W114" s="257" t="str">
        <f>VLOOKUP("1유형_v2"&amp;"_"&amp;G114,'GPT결과_1'!$A:$E,5,FALSE)</f>
        <v>준기가 어떤 방법으로든 건물을 미국 방향으로 던진 장면의 이미지입니다. 건물은 풍선과 같이 하늘을 향해 날아갔습니다. 이 이미지는 그 동안의 이야기를 시각화한 것입니다.</v>
      </c>
      <c r="X114" s="257"/>
      <c r="Y114" s="257"/>
      <c r="Z114" s="371" t="s">
        <v>1337</v>
      </c>
      <c r="AA114" s="249" t="s">
        <v>68</v>
      </c>
      <c r="AB114" s="249" t="s">
        <v>68</v>
      </c>
      <c r="AC114" s="316" t="b">
        <f t="shared" si="22"/>
        <v>1</v>
      </c>
      <c r="AD114" s="258"/>
      <c r="AE114" s="315" t="str">
        <f>VLOOKUP("1유형_v2"&amp;"_"&amp;G114,'GPT결과_1'!$A:$E,4,FALSE)</f>
        <v>던져진 학원 건물 이미지</v>
      </c>
      <c r="AF114" s="146">
        <f t="shared" si="23"/>
        <v>13</v>
      </c>
      <c r="AG114" s="249" t="s">
        <v>68</v>
      </c>
      <c r="AH114" s="249" t="s">
        <v>68</v>
      </c>
      <c r="AI114" s="316" t="b">
        <f t="shared" si="24"/>
        <v>1</v>
      </c>
      <c r="AJ114" s="274" t="s">
        <v>1938</v>
      </c>
      <c r="AK114" s="274"/>
      <c r="AL114" s="257" t="str">
        <f>VLOOKUP("1유형_v2"&amp;"_"&amp;G114,'GPT결과_1'!$A:$E,5,FALSE)</f>
        <v>준기가 어떤 방법으로든 건물을 미국 방향으로 던진 장면의 이미지입니다. 건물은 풍선과 같이 하늘을 향해 날아갔습니다. 이 이미지는 그 동안의 이야기를 시각화한 것입니다.</v>
      </c>
      <c r="AM114" s="249" t="s">
        <v>67</v>
      </c>
      <c r="AN114" s="249" t="s">
        <v>67</v>
      </c>
      <c r="AO114" s="176"/>
      <c r="AP114" s="176"/>
      <c r="AQ114" s="343"/>
      <c r="AR114" s="315"/>
      <c r="AS114" s="249"/>
      <c r="AT114" s="249"/>
      <c r="AU114" s="249"/>
      <c r="AV114" s="316"/>
      <c r="AW114" s="274"/>
      <c r="AX114" s="274"/>
      <c r="AY114" s="257"/>
      <c r="AZ114" s="249"/>
      <c r="BA114" s="249"/>
      <c r="BB114" s="176"/>
      <c r="BC114" s="176"/>
      <c r="BD114" s="343"/>
    </row>
    <row r="115">
      <c r="A115" s="172">
        <f t="shared" si="18"/>
        <v>108</v>
      </c>
      <c r="B115" s="172" t="s">
        <v>16</v>
      </c>
      <c r="C115" s="249" t="s">
        <v>11</v>
      </c>
      <c r="D115" s="166" t="s">
        <v>21</v>
      </c>
      <c r="E115" s="258"/>
      <c r="F115" s="165" t="s">
        <v>158</v>
      </c>
      <c r="G115" s="166" t="s">
        <v>1339</v>
      </c>
      <c r="H115" s="167" t="s">
        <v>1340</v>
      </c>
      <c r="I115" s="168" t="s">
        <v>1322</v>
      </c>
      <c r="J115" s="266" t="s">
        <v>162</v>
      </c>
      <c r="K115" s="170"/>
      <c r="L115" s="166" t="s">
        <v>215</v>
      </c>
      <c r="M115" s="166" t="s">
        <v>1939</v>
      </c>
      <c r="N115" s="256">
        <f t="shared" si="19"/>
        <v>92</v>
      </c>
      <c r="O115" s="166" t="s">
        <v>1342</v>
      </c>
      <c r="P115" s="172">
        <f t="shared" si="20"/>
        <v>28</v>
      </c>
      <c r="Q115" s="166" t="s">
        <v>1343</v>
      </c>
      <c r="R115" s="370"/>
      <c r="S115" s="249">
        <f t="shared" si="21"/>
        <v>0</v>
      </c>
      <c r="T115" s="273"/>
      <c r="U115" s="258"/>
      <c r="V115" s="258"/>
      <c r="W115" s="257" t="str">
        <f>VLOOKUP("1유형_v2"&amp;"_"&amp;G115,'GPT결과_1'!$A:$E,5,FALSE)</f>
        <v>도현이는 귀마개를 착용했고, 이를 통해 엄마의 집에서 제공된 퀴즈에 쉽게 대답했다. 이 이미지는 도현이의 귀마개와 그로 인한 퀴즈 솔루션을 나타낼 것이다.</v>
      </c>
      <c r="X115" s="257"/>
      <c r="Y115" s="257"/>
      <c r="Z115" s="371" t="s">
        <v>1344</v>
      </c>
      <c r="AA115" s="249" t="s">
        <v>68</v>
      </c>
      <c r="AB115" s="249" t="s">
        <v>68</v>
      </c>
      <c r="AC115" s="316" t="b">
        <f t="shared" si="22"/>
        <v>1</v>
      </c>
      <c r="AD115" s="258"/>
      <c r="AE115" s="315" t="str">
        <f>VLOOKUP("1유형_v2"&amp;"_"&amp;G115,'GPT결과_1'!$A:$E,4,FALSE)</f>
        <v>도현의 귀마개와 퀴즈 대답</v>
      </c>
      <c r="AF115" s="146">
        <f t="shared" si="23"/>
        <v>14</v>
      </c>
      <c r="AG115" s="249" t="s">
        <v>68</v>
      </c>
      <c r="AH115" s="249" t="s">
        <v>68</v>
      </c>
      <c r="AI115" s="316" t="b">
        <f t="shared" si="24"/>
        <v>1</v>
      </c>
      <c r="AJ115" s="274" t="s">
        <v>1940</v>
      </c>
      <c r="AK115" s="274"/>
      <c r="AL115" s="257" t="str">
        <f>VLOOKUP("1유형_v2"&amp;"_"&amp;G115,'GPT결과_1'!$A:$E,5,FALSE)</f>
        <v>도현이는 귀마개를 착용했고, 이를 통해 엄마의 집에서 제공된 퀴즈에 쉽게 대답했다. 이 이미지는 도현이의 귀마개와 그로 인한 퀴즈 솔루션을 나타낼 것이다.</v>
      </c>
      <c r="AM115" s="249" t="s">
        <v>68</v>
      </c>
      <c r="AN115" s="249" t="s">
        <v>67</v>
      </c>
      <c r="AO115" s="176"/>
      <c r="AP115" s="166" t="s">
        <v>1941</v>
      </c>
      <c r="AQ115" s="343"/>
      <c r="AR115" s="315"/>
      <c r="AS115" s="249"/>
      <c r="AT115" s="249"/>
      <c r="AU115" s="249"/>
      <c r="AV115" s="316"/>
      <c r="AW115" s="274"/>
      <c r="AX115" s="274"/>
      <c r="AY115" s="257"/>
      <c r="AZ115" s="249"/>
      <c r="BA115" s="249"/>
      <c r="BB115" s="176"/>
      <c r="BC115" s="166"/>
      <c r="BD115" s="343"/>
    </row>
    <row r="116">
      <c r="A116" s="172">
        <f t="shared" si="18"/>
        <v>109</v>
      </c>
      <c r="B116" s="172" t="s">
        <v>16</v>
      </c>
      <c r="C116" s="249" t="s">
        <v>11</v>
      </c>
      <c r="D116" s="166" t="s">
        <v>21</v>
      </c>
      <c r="E116" s="258"/>
      <c r="F116" s="165" t="s">
        <v>158</v>
      </c>
      <c r="G116" s="166" t="s">
        <v>1346</v>
      </c>
      <c r="H116" s="167" t="s">
        <v>1347</v>
      </c>
      <c r="I116" s="168" t="s">
        <v>1322</v>
      </c>
      <c r="J116" s="266" t="s">
        <v>162</v>
      </c>
      <c r="K116" s="170"/>
      <c r="L116" s="166" t="s">
        <v>215</v>
      </c>
      <c r="M116" s="166" t="s">
        <v>1942</v>
      </c>
      <c r="N116" s="256">
        <f t="shared" si="19"/>
        <v>95</v>
      </c>
      <c r="O116" s="166" t="s">
        <v>1349</v>
      </c>
      <c r="P116" s="172">
        <f t="shared" si="20"/>
        <v>27</v>
      </c>
      <c r="Q116" s="176"/>
      <c r="R116" s="370"/>
      <c r="S116" s="249">
        <f t="shared" si="21"/>
        <v>0</v>
      </c>
      <c r="T116" s="273"/>
      <c r="U116" s="258"/>
      <c r="V116" s="258"/>
      <c r="W116" s="257" t="str">
        <f>VLOOKUP("1유형_v2"&amp;"_"&amp;G116,'GPT결과_1'!$A:$E,5,FALSE)</f>
        <v>이 이미지는 박윤빈이 별명을 만드는 방식을 보여주고 있다. 이름과 특징이 적힌 종이를 솥에 넣고 끓이는 방법으로 별명을 만든다. 이렇게 생성된 별명이 솥 안에서 발견될 수 있다.</v>
      </c>
      <c r="X116" s="257"/>
      <c r="Y116" s="257"/>
      <c r="Z116" s="371" t="s">
        <v>1350</v>
      </c>
      <c r="AA116" s="249" t="s">
        <v>69</v>
      </c>
      <c r="AB116" s="249" t="s">
        <v>69</v>
      </c>
      <c r="AC116" s="316" t="b">
        <f t="shared" si="22"/>
        <v>1</v>
      </c>
      <c r="AD116" s="258"/>
      <c r="AE116" s="315" t="str">
        <f>VLOOKUP("1유형_v2"&amp;"_"&amp;G116,'GPT결과_1'!$A:$E,4,FALSE)</f>
        <v>박윤빈의 별명 만드는 방법</v>
      </c>
      <c r="AF116" s="146">
        <f t="shared" si="23"/>
        <v>14</v>
      </c>
      <c r="AG116" s="249" t="s">
        <v>67</v>
      </c>
      <c r="AH116" s="249" t="s">
        <v>68</v>
      </c>
      <c r="AI116" s="316" t="b">
        <f t="shared" si="24"/>
        <v>0</v>
      </c>
      <c r="AJ116" s="274" t="s">
        <v>1943</v>
      </c>
      <c r="AK116" s="274"/>
      <c r="AL116" s="257" t="str">
        <f>VLOOKUP("1유형_v2"&amp;"_"&amp;G116,'GPT결과_1'!$A:$E,5,FALSE)</f>
        <v>이 이미지는 박윤빈이 별명을 만드는 방식을 보여주고 있다. 이름과 특징이 적힌 종이를 솥에 넣고 끓이는 방법으로 별명을 만든다. 이렇게 생성된 별명이 솥 안에서 발견될 수 있다.</v>
      </c>
      <c r="AM116" s="249" t="s">
        <v>67</v>
      </c>
      <c r="AN116" s="249" t="s">
        <v>67</v>
      </c>
      <c r="AO116" s="176"/>
      <c r="AP116" s="176"/>
      <c r="AQ116" s="343"/>
      <c r="AR116" s="315"/>
      <c r="AS116" s="249"/>
      <c r="AT116" s="249"/>
      <c r="AU116" s="249"/>
      <c r="AV116" s="316"/>
      <c r="AW116" s="274"/>
      <c r="AX116" s="274"/>
      <c r="AY116" s="257"/>
      <c r="AZ116" s="249"/>
      <c r="BA116" s="249"/>
      <c r="BB116" s="176"/>
      <c r="BC116" s="176"/>
      <c r="BD116" s="343"/>
    </row>
    <row r="117">
      <c r="A117" s="172">
        <f t="shared" si="18"/>
        <v>110</v>
      </c>
      <c r="B117" s="172" t="s">
        <v>16</v>
      </c>
      <c r="C117" s="249" t="s">
        <v>11</v>
      </c>
      <c r="D117" s="166" t="s">
        <v>21</v>
      </c>
      <c r="E117" s="258"/>
      <c r="F117" s="274" t="s">
        <v>158</v>
      </c>
      <c r="G117" s="166" t="s">
        <v>1352</v>
      </c>
      <c r="H117" s="167" t="s">
        <v>1353</v>
      </c>
      <c r="I117" s="168" t="s">
        <v>1354</v>
      </c>
      <c r="J117" s="266" t="s">
        <v>162</v>
      </c>
      <c r="K117" s="170"/>
      <c r="L117" s="166" t="s">
        <v>215</v>
      </c>
      <c r="M117" s="166" t="s">
        <v>1944</v>
      </c>
      <c r="N117" s="256">
        <f t="shared" si="19"/>
        <v>145</v>
      </c>
      <c r="O117" s="166" t="s">
        <v>1356</v>
      </c>
      <c r="P117" s="172">
        <f t="shared" si="20"/>
        <v>31</v>
      </c>
      <c r="Q117" s="176"/>
      <c r="R117" s="370"/>
      <c r="S117" s="249">
        <f t="shared" si="21"/>
        <v>0</v>
      </c>
      <c r="T117" s="273"/>
      <c r="U117" s="258"/>
      <c r="V117" s="258"/>
      <c r="W117" s="257" t="str">
        <f>VLOOKUP("1유형_v2"&amp;"_"&amp;G117,'GPT결과_1'!$A:$E,5,FALSE)</f>
        <v>아이가 창피하고 화가 난 느낌을 표현하는 그림입니다. 아이의 머리에서 발끝까지 새빨간 부끄러움과 분노를 상징하는 이미지일 것입니다. 그림은 아이의 감정을 잘 표현하고 있습니다.</v>
      </c>
      <c r="X117" s="257"/>
      <c r="Y117" s="257"/>
      <c r="Z117" s="371" t="s">
        <v>1357</v>
      </c>
      <c r="AA117" s="249" t="s">
        <v>69</v>
      </c>
      <c r="AB117" s="249" t="s">
        <v>69</v>
      </c>
      <c r="AC117" s="316" t="b">
        <f t="shared" si="22"/>
        <v>1</v>
      </c>
      <c r="AD117" s="258"/>
      <c r="AE117" s="315" t="str">
        <f>VLOOKUP("1유형_v2"&amp;"_"&amp;G117,'GPT결과_1'!$A:$E,4,FALSE)</f>
        <v>아이의 부끄러움 표현 이미지</v>
      </c>
      <c r="AF117" s="146">
        <f t="shared" si="23"/>
        <v>15</v>
      </c>
      <c r="AG117" s="249" t="s">
        <v>69</v>
      </c>
      <c r="AH117" s="249" t="s">
        <v>69</v>
      </c>
      <c r="AI117" s="316" t="b">
        <f t="shared" si="24"/>
        <v>1</v>
      </c>
      <c r="AJ117" s="274" t="s">
        <v>1945</v>
      </c>
      <c r="AK117" s="274"/>
      <c r="AL117" s="257" t="str">
        <f>VLOOKUP("1유형_v2"&amp;"_"&amp;G117,'GPT결과_1'!$A:$E,5,FALSE)</f>
        <v>아이가 창피하고 화가 난 느낌을 표현하는 그림입니다. 아이의 머리에서 발끝까지 새빨간 부끄러움과 분노를 상징하는 이미지일 것입니다. 그림은 아이의 감정을 잘 표현하고 있습니다.</v>
      </c>
      <c r="AM117" s="249" t="s">
        <v>67</v>
      </c>
      <c r="AN117" s="249" t="s">
        <v>68</v>
      </c>
      <c r="AO117" s="176"/>
      <c r="AP117" s="166" t="s">
        <v>1946</v>
      </c>
      <c r="AQ117" s="340" t="s">
        <v>1947</v>
      </c>
      <c r="AR117" s="315"/>
      <c r="AS117" s="249"/>
      <c r="AT117" s="249"/>
      <c r="AU117" s="249"/>
      <c r="AV117" s="316"/>
      <c r="AW117" s="274"/>
      <c r="AX117" s="274"/>
      <c r="AY117" s="257"/>
      <c r="AZ117" s="249"/>
      <c r="BA117" s="249"/>
      <c r="BB117" s="176"/>
      <c r="BC117" s="166"/>
      <c r="BD117" s="340"/>
    </row>
    <row r="118">
      <c r="A118" s="172">
        <f t="shared" si="18"/>
        <v>111</v>
      </c>
      <c r="B118" s="172" t="s">
        <v>16</v>
      </c>
      <c r="C118" s="249" t="s">
        <v>11</v>
      </c>
      <c r="D118" s="166" t="s">
        <v>21</v>
      </c>
      <c r="E118" s="258"/>
      <c r="F118" s="165" t="s">
        <v>158</v>
      </c>
      <c r="G118" s="166" t="s">
        <v>1359</v>
      </c>
      <c r="H118" s="167" t="s">
        <v>1360</v>
      </c>
      <c r="I118" s="168" t="s">
        <v>1354</v>
      </c>
      <c r="J118" s="266" t="s">
        <v>162</v>
      </c>
      <c r="K118" s="170"/>
      <c r="L118" s="166" t="s">
        <v>1918</v>
      </c>
      <c r="M118" s="166" t="s">
        <v>1948</v>
      </c>
      <c r="N118" s="256">
        <f t="shared" si="19"/>
        <v>83</v>
      </c>
      <c r="O118" s="166" t="s">
        <v>1362</v>
      </c>
      <c r="P118" s="172">
        <f t="shared" si="20"/>
        <v>29</v>
      </c>
      <c r="Q118" s="176"/>
      <c r="R118" s="370"/>
      <c r="S118" s="249">
        <f t="shared" si="21"/>
        <v>0</v>
      </c>
      <c r="T118" s="273"/>
      <c r="U118" s="258"/>
      <c r="V118" s="258"/>
      <c r="W118" s="257" t="str">
        <f>VLOOKUP("1유형_v2"&amp;"_"&amp;G118,'GPT결과_1'!$A:$E,5,FALSE)</f>
        <v>사진은 도보람과 10민준이 손을 잡고 대화하는 장면을 보여줍니다. 도보람이 10민준에게 믿음을 당부하는 모습을 포착했습니다. 둘의 친밀한 관계를 보여주는 순간입니다.</v>
      </c>
      <c r="X118" s="257"/>
      <c r="Y118" s="257"/>
      <c r="Z118" s="371" t="s">
        <v>1363</v>
      </c>
      <c r="AA118" s="249" t="s">
        <v>69</v>
      </c>
      <c r="AB118" s="249" t="s">
        <v>69</v>
      </c>
      <c r="AC118" s="316" t="b">
        <f t="shared" si="22"/>
        <v>1</v>
      </c>
      <c r="AD118" s="258"/>
      <c r="AE118" s="315" t="str">
        <f>VLOOKUP("1유형_v2"&amp;"_"&amp;G118,'GPT결과_1'!$A:$E,4,FALSE)</f>
        <v>도보람과 10민준의 대화 장면</v>
      </c>
      <c r="AF118" s="146">
        <f t="shared" si="23"/>
        <v>16</v>
      </c>
      <c r="AG118" s="249" t="s">
        <v>69</v>
      </c>
      <c r="AH118" s="249" t="s">
        <v>68</v>
      </c>
      <c r="AI118" s="316" t="b">
        <f t="shared" si="24"/>
        <v>0</v>
      </c>
      <c r="AJ118" s="274" t="s">
        <v>1949</v>
      </c>
      <c r="AK118" s="274"/>
      <c r="AL118" s="257" t="str">
        <f>VLOOKUP("1유형_v2"&amp;"_"&amp;G118,'GPT결과_1'!$A:$E,5,FALSE)</f>
        <v>사진은 도보람과 10민준이 손을 잡고 대화하는 장면을 보여줍니다. 도보람이 10민준에게 믿음을 당부하는 모습을 포착했습니다. 둘의 친밀한 관계를 보여주는 순간입니다.</v>
      </c>
      <c r="AM118" s="249" t="s">
        <v>68</v>
      </c>
      <c r="AN118" s="249" t="s">
        <v>67</v>
      </c>
      <c r="AO118" s="176"/>
      <c r="AP118" s="166" t="s">
        <v>1950</v>
      </c>
      <c r="AQ118" s="343"/>
      <c r="AR118" s="315"/>
      <c r="AS118" s="249"/>
      <c r="AT118" s="249"/>
      <c r="AU118" s="249"/>
      <c r="AV118" s="316"/>
      <c r="AW118" s="274"/>
      <c r="AX118" s="274"/>
      <c r="AY118" s="257"/>
      <c r="AZ118" s="249"/>
      <c r="BA118" s="249"/>
      <c r="BB118" s="176"/>
      <c r="BC118" s="166"/>
      <c r="BD118" s="343"/>
    </row>
    <row r="119">
      <c r="A119" s="172">
        <f t="shared" si="18"/>
        <v>112</v>
      </c>
      <c r="B119" s="172" t="s">
        <v>16</v>
      </c>
      <c r="C119" s="249" t="s">
        <v>11</v>
      </c>
      <c r="D119" s="166" t="s">
        <v>21</v>
      </c>
      <c r="E119" s="258"/>
      <c r="F119" s="274" t="s">
        <v>158</v>
      </c>
      <c r="G119" s="166" t="s">
        <v>1365</v>
      </c>
      <c r="H119" s="167" t="s">
        <v>1366</v>
      </c>
      <c r="I119" s="168" t="s">
        <v>1354</v>
      </c>
      <c r="J119" s="266" t="s">
        <v>162</v>
      </c>
      <c r="K119" s="170"/>
      <c r="L119" s="166" t="s">
        <v>1918</v>
      </c>
      <c r="M119" s="166" t="s">
        <v>1951</v>
      </c>
      <c r="N119" s="256">
        <f t="shared" si="19"/>
        <v>91</v>
      </c>
      <c r="O119" s="166" t="s">
        <v>1368</v>
      </c>
      <c r="P119" s="172">
        <f t="shared" si="20"/>
        <v>27</v>
      </c>
      <c r="Q119" s="176"/>
      <c r="R119" s="370"/>
      <c r="S119" s="249">
        <f t="shared" si="21"/>
        <v>0</v>
      </c>
      <c r="T119" s="273"/>
      <c r="U119" s="258"/>
      <c r="V119" s="258"/>
      <c r="W119" s="257" t="str">
        <f>VLOOKUP("1유형_v2"&amp;"_"&amp;G119,'GPT결과_1'!$A:$E,5,FALSE)</f>
        <v>학교 운동장에서 벌어지는 장면입니다. 박병준이 큰 소리로 소문을 내뜨리는 상황이며, 이로 인해 다른 학생들이 두 주인공을 쳐다보게 되는 장면입니다.</v>
      </c>
      <c r="X119" s="257"/>
      <c r="Y119" s="257"/>
      <c r="Z119" s="371" t="s">
        <v>1369</v>
      </c>
      <c r="AA119" s="249" t="s">
        <v>69</v>
      </c>
      <c r="AB119" s="249" t="s">
        <v>69</v>
      </c>
      <c r="AC119" s="316" t="b">
        <f t="shared" si="22"/>
        <v>1</v>
      </c>
      <c r="AD119" s="258"/>
      <c r="AE119" s="315" t="str">
        <f>VLOOKUP("1유형_v2"&amp;"_"&amp;G119,'GPT결과_1'!$A:$E,4,FALSE)</f>
        <v>학교 운동장에서의 상황</v>
      </c>
      <c r="AF119" s="146">
        <f t="shared" si="23"/>
        <v>12</v>
      </c>
      <c r="AG119" s="249" t="s">
        <v>69</v>
      </c>
      <c r="AH119" s="249" t="s">
        <v>69</v>
      </c>
      <c r="AI119" s="316" t="b">
        <f t="shared" si="24"/>
        <v>1</v>
      </c>
      <c r="AJ119" s="274" t="s">
        <v>1952</v>
      </c>
      <c r="AK119" s="274"/>
      <c r="AL119" s="257" t="str">
        <f>VLOOKUP("1유형_v2"&amp;"_"&amp;G119,'GPT결과_1'!$A:$E,5,FALSE)</f>
        <v>학교 운동장에서 벌어지는 장면입니다. 박병준이 큰 소리로 소문을 내뜨리는 상황이며, 이로 인해 다른 학생들이 두 주인공을 쳐다보게 되는 장면입니다.</v>
      </c>
      <c r="AM119" s="249" t="s">
        <v>67</v>
      </c>
      <c r="AN119" s="249" t="s">
        <v>67</v>
      </c>
      <c r="AO119" s="176"/>
      <c r="AP119" s="176"/>
      <c r="AQ119" s="340" t="s">
        <v>1947</v>
      </c>
      <c r="AR119" s="315"/>
      <c r="AS119" s="249"/>
      <c r="AT119" s="249"/>
      <c r="AU119" s="249"/>
      <c r="AV119" s="316"/>
      <c r="AW119" s="274"/>
      <c r="AX119" s="274"/>
      <c r="AY119" s="257"/>
      <c r="AZ119" s="249"/>
      <c r="BA119" s="249"/>
      <c r="BB119" s="176"/>
      <c r="BC119" s="176"/>
      <c r="BD119" s="340"/>
    </row>
    <row r="120">
      <c r="A120" s="324">
        <f t="shared" si="18"/>
        <v>113</v>
      </c>
      <c r="B120" s="324" t="s">
        <v>16</v>
      </c>
      <c r="C120" s="325" t="s">
        <v>11</v>
      </c>
      <c r="D120" s="360" t="s">
        <v>21</v>
      </c>
      <c r="E120" s="364"/>
      <c r="F120" s="361" t="s">
        <v>158</v>
      </c>
      <c r="G120" s="360" t="s">
        <v>1371</v>
      </c>
      <c r="H120" s="365" t="s">
        <v>1372</v>
      </c>
      <c r="I120" s="362" t="s">
        <v>1354</v>
      </c>
      <c r="J120" s="328" t="s">
        <v>162</v>
      </c>
      <c r="K120" s="366"/>
      <c r="L120" s="360" t="s">
        <v>207</v>
      </c>
      <c r="M120" s="360" t="s">
        <v>1953</v>
      </c>
      <c r="N120" s="256">
        <f t="shared" si="19"/>
        <v>136</v>
      </c>
      <c r="O120" s="360" t="s">
        <v>1374</v>
      </c>
      <c r="P120" s="324">
        <f t="shared" si="20"/>
        <v>33</v>
      </c>
      <c r="Q120" s="363"/>
      <c r="R120" s="367"/>
      <c r="S120" s="325">
        <f t="shared" si="21"/>
        <v>0</v>
      </c>
      <c r="T120" s="368"/>
      <c r="U120" s="364"/>
      <c r="V120" s="364"/>
      <c r="W120" s="333" t="str">
        <f>VLOOKUP("1유형_v2"&amp;"_"&amp;G120,'GPT결과_1'!$A:$E,5,FALSE)</f>
        <v>한 소년인 도보람이 중학생들과 대화를 나누었고, 그 과정에서 사랑하는 유다빈을 위해 소년이 감정을 나타내는 사진입니다.</v>
      </c>
      <c r="X120" s="333"/>
      <c r="Y120" s="333"/>
      <c r="Z120" s="369" t="s">
        <v>1375</v>
      </c>
      <c r="AA120" s="325" t="s">
        <v>69</v>
      </c>
      <c r="AB120" s="325" t="s">
        <v>69</v>
      </c>
      <c r="AC120" s="335" t="b">
        <f t="shared" si="22"/>
        <v>1</v>
      </c>
      <c r="AD120" s="364"/>
      <c r="AE120" s="334" t="str">
        <f>VLOOKUP("1유형_v2"&amp;"_"&amp;G120,'GPT결과_1'!$A:$E,4,FALSE)</f>
        <v>중학생들과의 대화</v>
      </c>
      <c r="AF120" s="146">
        <f t="shared" si="23"/>
        <v>9</v>
      </c>
      <c r="AG120" s="325"/>
      <c r="AH120" s="325" t="s">
        <v>70</v>
      </c>
      <c r="AI120" s="335" t="b">
        <f t="shared" si="24"/>
        <v>0</v>
      </c>
      <c r="AJ120" s="376" t="s">
        <v>1954</v>
      </c>
      <c r="AK120" s="376"/>
      <c r="AL120" s="333" t="str">
        <f>VLOOKUP("1유형_v2"&amp;"_"&amp;G120,'GPT결과_1'!$A:$E,5,FALSE)</f>
        <v>한 소년인 도보람이 중학생들과 대화를 나누었고, 그 과정에서 사랑하는 유다빈을 위해 소년이 감정을 나타내는 사진입니다.</v>
      </c>
      <c r="AM120" s="325"/>
      <c r="AN120" s="325"/>
      <c r="AO120" s="363"/>
      <c r="AP120" s="363"/>
      <c r="AQ120" s="341"/>
      <c r="AR120" s="334"/>
      <c r="AS120" s="249"/>
      <c r="AT120" s="325"/>
      <c r="AU120" s="325"/>
      <c r="AV120" s="335"/>
      <c r="AW120" s="376"/>
      <c r="AX120" s="376"/>
      <c r="AY120" s="333"/>
      <c r="AZ120" s="325"/>
      <c r="BA120" s="325"/>
      <c r="BB120" s="363"/>
      <c r="BC120" s="363"/>
      <c r="BD120" s="341"/>
    </row>
    <row r="121" ht="53.25" customHeight="1">
      <c r="A121" s="172">
        <f t="shared" si="18"/>
        <v>114</v>
      </c>
      <c r="B121" s="172" t="s">
        <v>16</v>
      </c>
      <c r="C121" s="249" t="s">
        <v>11</v>
      </c>
      <c r="D121" s="166" t="s">
        <v>21</v>
      </c>
      <c r="E121" s="258"/>
      <c r="F121" s="165" t="s">
        <v>158</v>
      </c>
      <c r="G121" s="166" t="s">
        <v>1377</v>
      </c>
      <c r="H121" s="167" t="s">
        <v>1378</v>
      </c>
      <c r="I121" s="168" t="s">
        <v>1379</v>
      </c>
      <c r="J121" s="266" t="s">
        <v>162</v>
      </c>
      <c r="K121" s="170"/>
      <c r="L121" s="166" t="s">
        <v>1870</v>
      </c>
      <c r="M121" s="166" t="s">
        <v>1955</v>
      </c>
      <c r="N121" s="256">
        <f t="shared" si="19"/>
        <v>244</v>
      </c>
      <c r="O121" s="166" t="s">
        <v>1381</v>
      </c>
      <c r="P121" s="172">
        <f t="shared" si="20"/>
        <v>34</v>
      </c>
      <c r="Q121" s="176"/>
      <c r="R121" s="370"/>
      <c r="S121" s="249">
        <f t="shared" si="21"/>
        <v>0</v>
      </c>
      <c r="T121" s="273"/>
      <c r="U121" s="258"/>
      <c r="V121" s="258"/>
      <c r="W121" s="257" t="str">
        <f>VLOOKUP("1유형_v2"&amp;"_"&amp;G121,'GPT결과_1'!$A:$E,5,FALSE)</f>
        <v>하나와 그의 부모들이 새로 오픈한 떡집을 자랑스럽게 바라보고 있다. 이 가게는 오래된 건물에 위치해 있지만 그들에게는 소중한 장소다. 하나에게 이 가게는 부모를 자주 만날 수 있는 곳이자 편안함을 주는 공간이다.</v>
      </c>
      <c r="X121" s="257"/>
      <c r="Y121" s="257"/>
      <c r="Z121" s="371" t="s">
        <v>1382</v>
      </c>
      <c r="AA121" s="249" t="s">
        <v>68</v>
      </c>
      <c r="AB121" s="249" t="s">
        <v>68</v>
      </c>
      <c r="AC121" s="316" t="b">
        <f t="shared" si="22"/>
        <v>1</v>
      </c>
      <c r="AD121" s="258"/>
      <c r="AE121" s="315" t="str">
        <f>VLOOKUP("1유형_v2"&amp;"_"&amp;G121,'GPT결과_1'!$A:$E,4,FALSE)</f>
        <v>가족이 운영하는 떡집 오픈</v>
      </c>
      <c r="AF121" s="146">
        <f t="shared" si="23"/>
        <v>14</v>
      </c>
      <c r="AG121" s="249" t="s">
        <v>67</v>
      </c>
      <c r="AH121" s="249" t="s">
        <v>67</v>
      </c>
      <c r="AI121" s="316" t="b">
        <f t="shared" si="24"/>
        <v>1</v>
      </c>
      <c r="AJ121" s="258"/>
      <c r="AK121" s="258"/>
      <c r="AL121" s="257" t="str">
        <f>VLOOKUP("1유형_v2"&amp;"_"&amp;G121,'GPT결과_1'!$A:$E,5,FALSE)</f>
        <v>하나와 그의 부모들이 새로 오픈한 떡집을 자랑스럽게 바라보고 있다. 이 가게는 오래된 건물에 위치해 있지만 그들에게는 소중한 장소다. 하나에게 이 가게는 부모를 자주 만날 수 있는 곳이자 편안함을 주는 공간이다.</v>
      </c>
      <c r="AM121" s="249" t="s">
        <v>67</v>
      </c>
      <c r="AN121" s="249" t="s">
        <v>67</v>
      </c>
      <c r="AO121" s="176"/>
      <c r="AP121" s="176"/>
      <c r="AQ121" s="343"/>
      <c r="AR121" s="315"/>
      <c r="AS121" s="249"/>
      <c r="AT121" s="249"/>
      <c r="AU121" s="249"/>
      <c r="AV121" s="316"/>
      <c r="AW121" s="258"/>
      <c r="AX121" s="258"/>
      <c r="AY121" s="257"/>
      <c r="AZ121" s="249"/>
      <c r="BA121" s="249"/>
      <c r="BB121" s="176"/>
      <c r="BC121" s="176"/>
      <c r="BD121" s="343"/>
    </row>
    <row r="122" ht="53.25" customHeight="1">
      <c r="A122" s="172">
        <f t="shared" si="18"/>
        <v>115</v>
      </c>
      <c r="B122" s="172" t="s">
        <v>16</v>
      </c>
      <c r="C122" s="249" t="s">
        <v>11</v>
      </c>
      <c r="D122" s="166" t="s">
        <v>21</v>
      </c>
      <c r="E122" s="258"/>
      <c r="F122" s="165" t="s">
        <v>158</v>
      </c>
      <c r="G122" s="166" t="s">
        <v>1384</v>
      </c>
      <c r="H122" s="167" t="s">
        <v>1385</v>
      </c>
      <c r="I122" s="168" t="s">
        <v>1379</v>
      </c>
      <c r="J122" s="266" t="s">
        <v>162</v>
      </c>
      <c r="K122" s="170"/>
      <c r="L122" s="166" t="s">
        <v>1956</v>
      </c>
      <c r="M122" s="166" t="s">
        <v>1957</v>
      </c>
      <c r="N122" s="256">
        <f t="shared" si="19"/>
        <v>61</v>
      </c>
      <c r="O122" s="166" t="s">
        <v>1387</v>
      </c>
      <c r="P122" s="172">
        <f t="shared" si="20"/>
        <v>29</v>
      </c>
      <c r="Q122" s="176"/>
      <c r="R122" s="370"/>
      <c r="S122" s="249">
        <f t="shared" si="21"/>
        <v>0</v>
      </c>
      <c r="T122" s="273"/>
      <c r="U122" s="258"/>
      <c r="V122" s="258"/>
      <c r="W122" s="257" t="str">
        <f>VLOOKUP("1유형_v2"&amp;"_"&amp;G122,'GPT결과_1'!$A:$E,5,FALSE)</f>
        <v>아빠가 목소리를 높여 딸 하나를 부르는 장면이다. 하나는 놀라 아빠로부터 한 걸음 떨어진 상태이다.</v>
      </c>
      <c r="X122" s="257"/>
      <c r="Y122" s="257"/>
      <c r="Z122" s="371" t="s">
        <v>1388</v>
      </c>
      <c r="AA122" s="249" t="s">
        <v>69</v>
      </c>
      <c r="AB122" s="249" t="s">
        <v>69</v>
      </c>
      <c r="AC122" s="316" t="b">
        <f t="shared" si="22"/>
        <v>1</v>
      </c>
      <c r="AD122" s="258"/>
      <c r="AE122" s="315" t="str">
        <f>VLOOKUP("1유형_v2"&amp;"_"&amp;G122,'GPT결과_1'!$A:$E,4,FALSE)</f>
        <v>놀란 하나와 부르는 아빠</v>
      </c>
      <c r="AF122" s="146">
        <f t="shared" si="23"/>
        <v>13</v>
      </c>
      <c r="AG122" s="249" t="s">
        <v>69</v>
      </c>
      <c r="AH122" s="249" t="s">
        <v>68</v>
      </c>
      <c r="AI122" s="316" t="b">
        <f t="shared" si="24"/>
        <v>0</v>
      </c>
      <c r="AJ122" s="274" t="s">
        <v>1958</v>
      </c>
      <c r="AK122" s="274"/>
      <c r="AL122" s="257" t="str">
        <f>VLOOKUP("1유형_v2"&amp;"_"&amp;G122,'GPT결과_1'!$A:$E,5,FALSE)</f>
        <v>아빠가 목소리를 높여 딸 하나를 부르는 장면이다. 하나는 놀라 아빠로부터 한 걸음 떨어진 상태이다.</v>
      </c>
      <c r="AM122" s="249" t="s">
        <v>67</v>
      </c>
      <c r="AN122" s="249" t="s">
        <v>67</v>
      </c>
      <c r="AO122" s="176"/>
      <c r="AP122" s="176"/>
      <c r="AQ122" s="343"/>
      <c r="AR122" s="315"/>
      <c r="AS122" s="249"/>
      <c r="AT122" s="249"/>
      <c r="AU122" s="249"/>
      <c r="AV122" s="316"/>
      <c r="AW122" s="274"/>
      <c r="AX122" s="274"/>
      <c r="AY122" s="257"/>
      <c r="AZ122" s="249"/>
      <c r="BA122" s="249"/>
      <c r="BB122" s="176"/>
      <c r="BC122" s="176"/>
      <c r="BD122" s="343"/>
    </row>
    <row r="123" ht="53.25" customHeight="1">
      <c r="A123" s="172">
        <f t="shared" si="18"/>
        <v>116</v>
      </c>
      <c r="B123" s="172" t="s">
        <v>16</v>
      </c>
      <c r="C123" s="249" t="s">
        <v>11</v>
      </c>
      <c r="D123" s="166" t="s">
        <v>21</v>
      </c>
      <c r="E123" s="258"/>
      <c r="F123" s="165" t="s">
        <v>158</v>
      </c>
      <c r="G123" s="166" t="s">
        <v>1390</v>
      </c>
      <c r="H123" s="167" t="s">
        <v>1391</v>
      </c>
      <c r="I123" s="168" t="s">
        <v>1379</v>
      </c>
      <c r="J123" s="266" t="s">
        <v>162</v>
      </c>
      <c r="K123" s="170"/>
      <c r="L123" s="166" t="s">
        <v>215</v>
      </c>
      <c r="M123" s="166" t="s">
        <v>1959</v>
      </c>
      <c r="N123" s="256">
        <f t="shared" si="19"/>
        <v>101</v>
      </c>
      <c r="O123" s="166" t="s">
        <v>1393</v>
      </c>
      <c r="P123" s="172">
        <f t="shared" si="20"/>
        <v>31</v>
      </c>
      <c r="Q123" s="176"/>
      <c r="R123" s="370"/>
      <c r="S123" s="249">
        <f t="shared" si="21"/>
        <v>0</v>
      </c>
      <c r="T123" s="273"/>
      <c r="U123" s="258"/>
      <c r="V123" s="258"/>
      <c r="W123" s="257" t="str">
        <f>VLOOKUP("1유형_v2"&amp;"_"&amp;G123,'GPT결과_1'!$A:$E,5,FALSE)</f>
        <v>이 이미지는 할머니가 머리를 수건으로 닦으며 소파에 앉은 장면과, 그를 따라 소파에 앉은 하나, 그리고 탁자 위에 놓인 떡이 그려져 있는 그림입니다.</v>
      </c>
      <c r="X123" s="257"/>
      <c r="Y123" s="257"/>
      <c r="Z123" s="371" t="s">
        <v>1394</v>
      </c>
      <c r="AA123" s="249" t="s">
        <v>68</v>
      </c>
      <c r="AB123" s="249" t="s">
        <v>68</v>
      </c>
      <c r="AC123" s="316" t="b">
        <f t="shared" si="22"/>
        <v>1</v>
      </c>
      <c r="AD123" s="258"/>
      <c r="AE123" s="315" t="str">
        <f>VLOOKUP("1유형_v2"&amp;"_"&amp;G123,'GPT결과_1'!$A:$E,4,FALSE)</f>
        <v>할머니와 하나의 소파 장면 이미지</v>
      </c>
      <c r="AF123" s="146">
        <f t="shared" si="23"/>
        <v>18</v>
      </c>
      <c r="AG123" s="249" t="s">
        <v>69</v>
      </c>
      <c r="AH123" s="249" t="s">
        <v>67</v>
      </c>
      <c r="AI123" s="316" t="b">
        <f t="shared" si="24"/>
        <v>0</v>
      </c>
      <c r="AJ123" s="274" t="s">
        <v>1960</v>
      </c>
      <c r="AK123" s="274"/>
      <c r="AL123" s="257" t="str">
        <f>VLOOKUP("1유형_v2"&amp;"_"&amp;G123,'GPT결과_1'!$A:$E,5,FALSE)</f>
        <v>이 이미지는 할머니가 머리를 수건으로 닦으며 소파에 앉은 장면과, 그를 따라 소파에 앉은 하나, 그리고 탁자 위에 놓인 떡이 그려져 있는 그림입니다.</v>
      </c>
      <c r="AM123" s="249" t="s">
        <v>67</v>
      </c>
      <c r="AN123" s="249" t="s">
        <v>67</v>
      </c>
      <c r="AO123" s="176"/>
      <c r="AP123" s="176"/>
      <c r="AQ123" s="343"/>
      <c r="AR123" s="315"/>
      <c r="AS123" s="249"/>
      <c r="AT123" s="249"/>
      <c r="AU123" s="249"/>
      <c r="AV123" s="316"/>
      <c r="AW123" s="274"/>
      <c r="AX123" s="274"/>
      <c r="AY123" s="257"/>
      <c r="AZ123" s="249"/>
      <c r="BA123" s="249"/>
      <c r="BB123" s="176"/>
      <c r="BC123" s="176"/>
      <c r="BD123" s="343"/>
    </row>
    <row r="124" ht="53.25" customHeight="1">
      <c r="A124" s="172">
        <f t="shared" si="18"/>
        <v>117</v>
      </c>
      <c r="B124" s="172" t="s">
        <v>16</v>
      </c>
      <c r="C124" s="249" t="s">
        <v>11</v>
      </c>
      <c r="D124" s="166" t="s">
        <v>21</v>
      </c>
      <c r="E124" s="258"/>
      <c r="F124" s="165" t="s">
        <v>158</v>
      </c>
      <c r="G124" s="166" t="s">
        <v>1396</v>
      </c>
      <c r="H124" s="167" t="s">
        <v>1397</v>
      </c>
      <c r="I124" s="168" t="s">
        <v>1379</v>
      </c>
      <c r="J124" s="266" t="s">
        <v>162</v>
      </c>
      <c r="K124" s="170"/>
      <c r="L124" s="166" t="s">
        <v>1918</v>
      </c>
      <c r="M124" s="166" t="s">
        <v>1961</v>
      </c>
      <c r="N124" s="256">
        <f t="shared" si="19"/>
        <v>71</v>
      </c>
      <c r="O124" s="166" t="s">
        <v>1399</v>
      </c>
      <c r="P124" s="172">
        <f t="shared" si="20"/>
        <v>42</v>
      </c>
      <c r="Q124" s="176"/>
      <c r="R124" s="370"/>
      <c r="S124" s="249">
        <f t="shared" si="21"/>
        <v>0</v>
      </c>
      <c r="T124" s="273"/>
      <c r="U124" s="258"/>
      <c r="V124" s="258"/>
      <c r="W124" s="257" t="str">
        <f>VLOOKUP("1유형_v2"&amp;"_"&amp;G124,'GPT결과_1'!$A:$E,5,FALSE)</f>
        <v>아버지가 술에 취해 집에 돌아오고 딸인 하나를 품안에 안고 있다. 그러나 하나는 그의 술냄새 때문에 고약해하며 그의 품에서 벗어나려 한다.</v>
      </c>
      <c r="X124" s="257"/>
      <c r="Y124" s="257"/>
      <c r="Z124" s="371" t="s">
        <v>1400</v>
      </c>
      <c r="AA124" s="249" t="s">
        <v>68</v>
      </c>
      <c r="AB124" s="249" t="s">
        <v>68</v>
      </c>
      <c r="AC124" s="316" t="b">
        <f t="shared" si="22"/>
        <v>1</v>
      </c>
      <c r="AD124" s="258"/>
      <c r="AE124" s="315" t="str">
        <f>VLOOKUP("1유형_v2"&amp;"_"&amp;G124,'GPT결과_1'!$A:$E,4,FALSE)</f>
        <v>술취한 아버지와 딸</v>
      </c>
      <c r="AF124" s="146">
        <f t="shared" si="23"/>
        <v>10</v>
      </c>
      <c r="AG124" s="249" t="s">
        <v>67</v>
      </c>
      <c r="AH124" s="249" t="s">
        <v>67</v>
      </c>
      <c r="AI124" s="316" t="b">
        <f t="shared" si="24"/>
        <v>1</v>
      </c>
      <c r="AJ124" s="258"/>
      <c r="AK124" s="258"/>
      <c r="AL124" s="257" t="str">
        <f>VLOOKUP("1유형_v2"&amp;"_"&amp;G124,'GPT결과_1'!$A:$E,5,FALSE)</f>
        <v>아버지가 술에 취해 집에 돌아오고 딸인 하나를 품안에 안고 있다. 그러나 하나는 그의 술냄새 때문에 고약해하며 그의 품에서 벗어나려 한다.</v>
      </c>
      <c r="AM124" s="249" t="s">
        <v>67</v>
      </c>
      <c r="AN124" s="249" t="s">
        <v>67</v>
      </c>
      <c r="AO124" s="176"/>
      <c r="AP124" s="176"/>
      <c r="AQ124" s="343"/>
      <c r="AR124" s="315"/>
      <c r="AS124" s="249"/>
      <c r="AT124" s="249"/>
      <c r="AU124" s="249"/>
      <c r="AV124" s="316"/>
      <c r="AW124" s="258"/>
      <c r="AX124" s="258"/>
      <c r="AY124" s="257"/>
      <c r="AZ124" s="249"/>
      <c r="BA124" s="249"/>
      <c r="BB124" s="176"/>
      <c r="BC124" s="176"/>
      <c r="BD124" s="343"/>
    </row>
    <row r="125" ht="45.75" customHeight="1">
      <c r="A125" s="172">
        <f t="shared" si="18"/>
        <v>118</v>
      </c>
      <c r="B125" s="172" t="s">
        <v>16</v>
      </c>
      <c r="C125" s="249" t="s">
        <v>11</v>
      </c>
      <c r="D125" s="166" t="s">
        <v>21</v>
      </c>
      <c r="E125" s="258"/>
      <c r="F125" s="274" t="s">
        <v>158</v>
      </c>
      <c r="G125" s="166" t="s">
        <v>1402</v>
      </c>
      <c r="H125" s="167" t="s">
        <v>1403</v>
      </c>
      <c r="I125" s="168" t="s">
        <v>1379</v>
      </c>
      <c r="J125" s="266" t="s">
        <v>162</v>
      </c>
      <c r="K125" s="170"/>
      <c r="L125" s="166" t="s">
        <v>215</v>
      </c>
      <c r="M125" s="166" t="s">
        <v>1962</v>
      </c>
      <c r="N125" s="256">
        <f t="shared" si="19"/>
        <v>234</v>
      </c>
      <c r="O125" s="166" t="s">
        <v>1405</v>
      </c>
      <c r="P125" s="172">
        <f t="shared" si="20"/>
        <v>46</v>
      </c>
      <c r="Q125" s="176"/>
      <c r="R125" s="370"/>
      <c r="S125" s="249">
        <f t="shared" si="21"/>
        <v>0</v>
      </c>
      <c r="T125" s="273"/>
      <c r="U125" s="258"/>
      <c r="V125" s="258"/>
      <c r="W125" s="257" t="str">
        <f>VLOOKUP("1유형_v2"&amp;"_"&amp;G125,'GPT결과_1'!$A:$E,5,FALSE)</f>
        <v>사람들 사이에서 웃으며 손을 흔드는 지수와 손짓으로 맞이하는 계인이의 모습이 묘사되어 있고, 그 둘이 밥을 먹으며 수다를 떠는 장면이 그려져 있는 것 같습니다. 내용 중 '한 쌍', '밥을 먹다' 등의 힌트로 보아, 이 이미지는 아마도 지수와 계인이가 함께 밥상 앞에 앉아 대화하는 모습일 가능성이 높습니다.</v>
      </c>
      <c r="X125" s="257"/>
      <c r="Y125" s="257"/>
      <c r="Z125" s="371" t="s">
        <v>1406</v>
      </c>
      <c r="AA125" s="249" t="s">
        <v>69</v>
      </c>
      <c r="AB125" s="249" t="s">
        <v>69</v>
      </c>
      <c r="AC125" s="316" t="b">
        <f t="shared" si="22"/>
        <v>1</v>
      </c>
      <c r="AD125" s="258"/>
      <c r="AE125" s="315" t="str">
        <f>VLOOKUP("1유형_v2"&amp;"_"&amp;G125,'GPT결과_1'!$A:$E,4,FALSE)</f>
        <v>지수와 계인이의 밥 먹는 모습</v>
      </c>
      <c r="AF125" s="146">
        <f t="shared" si="23"/>
        <v>16</v>
      </c>
      <c r="AG125" s="249" t="s">
        <v>69</v>
      </c>
      <c r="AH125" s="249" t="s">
        <v>69</v>
      </c>
      <c r="AI125" s="316" t="b">
        <f t="shared" si="24"/>
        <v>1</v>
      </c>
      <c r="AJ125" s="274" t="s">
        <v>1963</v>
      </c>
      <c r="AK125" s="274"/>
      <c r="AL125" s="257" t="str">
        <f>VLOOKUP("1유형_v2"&amp;"_"&amp;G125,'GPT결과_1'!$A:$E,5,FALSE)</f>
        <v>사람들 사이에서 웃으며 손을 흔드는 지수와 손짓으로 맞이하는 계인이의 모습이 묘사되어 있고, 그 둘이 밥을 먹으며 수다를 떠는 장면이 그려져 있는 것 같습니다. 내용 중 '한 쌍', '밥을 먹다' 등의 힌트로 보아, 이 이미지는 아마도 지수와 계인이가 함께 밥상 앞에 앉아 대화하는 모습일 가능성이 높습니다.</v>
      </c>
      <c r="AM125" s="249" t="s">
        <v>67</v>
      </c>
      <c r="AN125" s="249" t="s">
        <v>67</v>
      </c>
      <c r="AO125" s="176"/>
      <c r="AP125" s="166" t="s">
        <v>1964</v>
      </c>
      <c r="AQ125" s="340"/>
      <c r="AR125" s="315"/>
      <c r="AS125" s="249"/>
      <c r="AT125" s="249"/>
      <c r="AU125" s="249"/>
      <c r="AV125" s="316"/>
      <c r="AW125" s="274"/>
      <c r="AX125" s="274"/>
      <c r="AY125" s="257"/>
      <c r="AZ125" s="249"/>
      <c r="BA125" s="249"/>
      <c r="BB125" s="176"/>
      <c r="BC125" s="166"/>
      <c r="BD125" s="340"/>
    </row>
    <row r="126" ht="46.5" customHeight="1">
      <c r="A126" s="324">
        <f t="shared" si="18"/>
        <v>119</v>
      </c>
      <c r="B126" s="324" t="s">
        <v>16</v>
      </c>
      <c r="C126" s="325" t="s">
        <v>11</v>
      </c>
      <c r="D126" s="360" t="s">
        <v>13</v>
      </c>
      <c r="E126" s="364"/>
      <c r="F126" s="361" t="s">
        <v>158</v>
      </c>
      <c r="G126" s="360" t="s">
        <v>1408</v>
      </c>
      <c r="H126" s="365" t="s">
        <v>1409</v>
      </c>
      <c r="I126" s="362" t="s">
        <v>1410</v>
      </c>
      <c r="J126" s="328" t="s">
        <v>162</v>
      </c>
      <c r="K126" s="363"/>
      <c r="L126" s="360" t="s">
        <v>1809</v>
      </c>
      <c r="M126" s="360" t="s">
        <v>1965</v>
      </c>
      <c r="N126" s="256">
        <f t="shared" si="19"/>
        <v>261</v>
      </c>
      <c r="O126" s="360" t="s">
        <v>1412</v>
      </c>
      <c r="P126" s="324">
        <f t="shared" si="20"/>
        <v>16</v>
      </c>
      <c r="Q126" s="363"/>
      <c r="R126" s="367"/>
      <c r="S126" s="325">
        <f t="shared" si="21"/>
        <v>0</v>
      </c>
      <c r="T126" s="368"/>
      <c r="U126" s="364"/>
      <c r="V126" s="364"/>
      <c r="W126" s="333" t="str">
        <f>VLOOKUP("1유형_v2"&amp;"_"&amp;G126,'GPT결과_1'!$A:$E,5,FALSE)</f>
        <v>해당 이미지는 말하고 있는 두 가지 치매유발질환인 '정상압수두증'과 '만성경막하혈종'에 관한 것일 것입니다. 첫 번째는 뇌척수액 축적으로 인한 뇌실 확장을, 두 번째는 뇌막 아래로 피가 고이는 병변을 보여줄 것입니다.</v>
      </c>
      <c r="X126" s="333"/>
      <c r="Y126" s="333"/>
      <c r="Z126" s="369" t="s">
        <v>1413</v>
      </c>
      <c r="AA126" s="325" t="s">
        <v>67</v>
      </c>
      <c r="AB126" s="325" t="s">
        <v>68</v>
      </c>
      <c r="AC126" s="335" t="b">
        <f t="shared" si="22"/>
        <v>0</v>
      </c>
      <c r="AD126" s="364"/>
      <c r="AE126" s="334" t="str">
        <f>VLOOKUP("1유형_v2"&amp;"_"&amp;G126,'GPT결과_1'!$A:$E,4,FALSE)</f>
        <v>정상압수두증과 만성경막하혈종에 대한 이미지</v>
      </c>
      <c r="AF126" s="146">
        <f t="shared" si="23"/>
        <v>23</v>
      </c>
      <c r="AG126" s="325" t="s">
        <v>67</v>
      </c>
      <c r="AH126" s="325" t="s">
        <v>70</v>
      </c>
      <c r="AI126" s="335" t="b">
        <f t="shared" si="24"/>
        <v>0</v>
      </c>
      <c r="AJ126" s="376" t="s">
        <v>1770</v>
      </c>
      <c r="AK126" s="376"/>
      <c r="AL126" s="333" t="str">
        <f>VLOOKUP("1유형_v2"&amp;"_"&amp;G126,'GPT결과_1'!$A:$E,5,FALSE)</f>
        <v>해당 이미지는 말하고 있는 두 가지 치매유발질환인 '정상압수두증'과 '만성경막하혈종'에 관한 것일 것입니다. 첫 번째는 뇌척수액 축적으로 인한 뇌실 확장을, 두 번째는 뇌막 아래로 피가 고이는 병변을 보여줄 것입니다.</v>
      </c>
      <c r="AM126" s="325"/>
      <c r="AN126" s="325"/>
      <c r="AO126" s="363"/>
      <c r="AP126" s="363"/>
      <c r="AQ126" s="341"/>
      <c r="AR126" s="334"/>
      <c r="AS126" s="249"/>
      <c r="AT126" s="325"/>
      <c r="AU126" s="325"/>
      <c r="AV126" s="335"/>
      <c r="AW126" s="376"/>
      <c r="AX126" s="376"/>
      <c r="AY126" s="333"/>
      <c r="AZ126" s="325"/>
      <c r="BA126" s="325"/>
      <c r="BB126" s="363"/>
      <c r="BC126" s="363"/>
      <c r="BD126" s="341"/>
    </row>
    <row r="127" ht="42.75" customHeight="1">
      <c r="A127" s="172">
        <f t="shared" si="18"/>
        <v>120</v>
      </c>
      <c r="B127" s="172" t="s">
        <v>16</v>
      </c>
      <c r="C127" s="249" t="s">
        <v>11</v>
      </c>
      <c r="D127" s="166" t="s">
        <v>13</v>
      </c>
      <c r="E127" s="258"/>
      <c r="F127" s="165" t="s">
        <v>158</v>
      </c>
      <c r="G127" s="166" t="s">
        <v>1415</v>
      </c>
      <c r="H127" s="167" t="s">
        <v>1416</v>
      </c>
      <c r="I127" s="168" t="s">
        <v>1410</v>
      </c>
      <c r="J127" s="266" t="s">
        <v>162</v>
      </c>
      <c r="K127" s="176"/>
      <c r="L127" s="166" t="s">
        <v>215</v>
      </c>
      <c r="M127" s="166" t="s">
        <v>1966</v>
      </c>
      <c r="N127" s="256">
        <f t="shared" si="19"/>
        <v>340</v>
      </c>
      <c r="O127" s="166" t="s">
        <v>1418</v>
      </c>
      <c r="P127" s="172">
        <f t="shared" si="20"/>
        <v>29</v>
      </c>
      <c r="Q127" s="176"/>
      <c r="R127" s="370"/>
      <c r="S127" s="249">
        <f t="shared" si="21"/>
        <v>0</v>
      </c>
      <c r="T127" s="273"/>
      <c r="U127" s="258"/>
      <c r="V127" s="258"/>
      <c r="W127" s="257" t="str">
        <f>VLOOKUP("1유형_v2"&amp;"_"&amp;G127,'GPT결과_1'!$A:$E,5,FALSE)</f>
        <v>타우단백질과 알츠하이머병의 연결성을 발견한 사실이 도출되었습니다. 타우단백질의 축적량 측정이 알츠하이머 치매 예측에 더 정확함을 보여주는 PET 사진을 연구결과로 제시했습니다. 주 병변 논리가 아밀로이드베타에서 타우단백질로 이동한 놀라운 연구 진행 상황입니다.</v>
      </c>
      <c r="X127" s="257"/>
      <c r="Y127" s="257"/>
      <c r="Z127" s="371" t="s">
        <v>1419</v>
      </c>
      <c r="AA127" s="249" t="s">
        <v>68</v>
      </c>
      <c r="AB127" s="249" t="s">
        <v>69</v>
      </c>
      <c r="AC127" s="316" t="b">
        <f t="shared" si="22"/>
        <v>0</v>
      </c>
      <c r="AD127" s="258"/>
      <c r="AE127" s="315" t="str">
        <f>VLOOKUP("1유형_v2"&amp;"_"&amp;G127,'GPT결과_1'!$A:$E,4,FALSE)</f>
        <v>알츠하이머 타우단백질 관련 연구 발견</v>
      </c>
      <c r="AF127" s="146">
        <f t="shared" si="23"/>
        <v>20</v>
      </c>
      <c r="AG127" s="249" t="s">
        <v>67</v>
      </c>
      <c r="AH127" s="249" t="s">
        <v>67</v>
      </c>
      <c r="AI127" s="316" t="b">
        <f t="shared" si="24"/>
        <v>1</v>
      </c>
      <c r="AJ127" s="274" t="s">
        <v>1771</v>
      </c>
      <c r="AK127" s="274"/>
      <c r="AL127" s="257" t="str">
        <f>VLOOKUP("1유형_v2"&amp;"_"&amp;G127,'GPT결과_1'!$A:$E,5,FALSE)</f>
        <v>타우단백질과 알츠하이머병의 연결성을 발견한 사실이 도출되었습니다. 타우단백질의 축적량 측정이 알츠하이머 치매 예측에 더 정확함을 보여주는 PET 사진을 연구결과로 제시했습니다. 주 병변 논리가 아밀로이드베타에서 타우단백질로 이동한 놀라운 연구 진행 상황입니다.</v>
      </c>
      <c r="AM127" s="249" t="s">
        <v>67</v>
      </c>
      <c r="AN127" s="249" t="s">
        <v>67</v>
      </c>
      <c r="AO127" s="176"/>
      <c r="AP127" s="176"/>
      <c r="AQ127" s="343"/>
      <c r="AR127" s="315"/>
      <c r="AS127" s="249"/>
      <c r="AT127" s="249"/>
      <c r="AU127" s="249"/>
      <c r="AV127" s="316"/>
      <c r="AW127" s="274"/>
      <c r="AX127" s="274"/>
      <c r="AY127" s="257"/>
      <c r="AZ127" s="249"/>
      <c r="BA127" s="249"/>
      <c r="BB127" s="176"/>
      <c r="BC127" s="176"/>
      <c r="BD127" s="343"/>
    </row>
    <row r="128" ht="41.25" customHeight="1">
      <c r="A128" s="172">
        <f t="shared" si="18"/>
        <v>121</v>
      </c>
      <c r="B128" s="172" t="s">
        <v>16</v>
      </c>
      <c r="C128" s="249" t="s">
        <v>11</v>
      </c>
      <c r="D128" s="166" t="s">
        <v>13</v>
      </c>
      <c r="E128" s="258"/>
      <c r="F128" s="165" t="s">
        <v>158</v>
      </c>
      <c r="G128" s="166" t="s">
        <v>1421</v>
      </c>
      <c r="H128" s="275" t="s">
        <v>1422</v>
      </c>
      <c r="I128" s="168" t="s">
        <v>1423</v>
      </c>
      <c r="J128" s="266" t="s">
        <v>162</v>
      </c>
      <c r="K128" s="166" t="s">
        <v>1424</v>
      </c>
      <c r="L128" s="166" t="s">
        <v>1813</v>
      </c>
      <c r="M128" s="166" t="s">
        <v>1967</v>
      </c>
      <c r="N128" s="256">
        <f t="shared" si="19"/>
        <v>174</v>
      </c>
      <c r="O128" s="166" t="s">
        <v>1426</v>
      </c>
      <c r="P128" s="172">
        <f t="shared" si="20"/>
        <v>13</v>
      </c>
      <c r="Q128" s="176"/>
      <c r="R128" s="370"/>
      <c r="S128" s="249">
        <f t="shared" si="21"/>
        <v>0</v>
      </c>
      <c r="T128" s="273"/>
      <c r="U128" s="258"/>
      <c r="V128" s="258"/>
      <c r="W128" s="257" t="str">
        <f>VLOOKUP("1유형_v2"&amp;"_"&amp;G128,'GPT결과_1'!$A:$E,5,FALSE)</f>
        <v>그림은 여러 해골들이 음악회를 즐기는 모습을 묘사하고 있다. 한 해골은 피리를 불며, 다른 해골들은 춤추고 있고, 한 해골은 부패하며 뱀에게 감싸여 있다. 또한, 무덤에서 깨어난 해골도 그림에 포함되어 있다.</v>
      </c>
      <c r="X128" s="257"/>
      <c r="Y128" s="257"/>
      <c r="Z128" s="371" t="s">
        <v>1427</v>
      </c>
      <c r="AA128" s="249" t="s">
        <v>67</v>
      </c>
      <c r="AB128" s="249" t="s">
        <v>67</v>
      </c>
      <c r="AC128" s="316" t="b">
        <f t="shared" si="22"/>
        <v>1</v>
      </c>
      <c r="AD128" s="258"/>
      <c r="AE128" s="315" t="str">
        <f>VLOOKUP("1유형_v2"&amp;"_"&amp;G128,'GPT결과_1'!$A:$E,4,FALSE)</f>
        <v>해골들의 음악회 그림</v>
      </c>
      <c r="AF128" s="146">
        <f t="shared" si="23"/>
        <v>11</v>
      </c>
      <c r="AG128" s="249" t="s">
        <v>68</v>
      </c>
      <c r="AH128" s="249" t="s">
        <v>68</v>
      </c>
      <c r="AI128" s="316" t="b">
        <f t="shared" si="24"/>
        <v>1</v>
      </c>
      <c r="AJ128" s="274" t="s">
        <v>1771</v>
      </c>
      <c r="AK128" s="274"/>
      <c r="AL128" s="257" t="str">
        <f>VLOOKUP("1유형_v2"&amp;"_"&amp;G128,'GPT결과_1'!$A:$E,5,FALSE)</f>
        <v>그림은 여러 해골들이 음악회를 즐기는 모습을 묘사하고 있다. 한 해골은 피리를 불며, 다른 해골들은 춤추고 있고, 한 해골은 부패하며 뱀에게 감싸여 있다. 또한, 무덤에서 깨어난 해골도 그림에 포함되어 있다.</v>
      </c>
      <c r="AM128" s="249" t="s">
        <v>67</v>
      </c>
      <c r="AN128" s="249" t="s">
        <v>67</v>
      </c>
      <c r="AO128" s="176"/>
      <c r="AP128" s="176"/>
      <c r="AQ128" s="343"/>
      <c r="AR128" s="315"/>
      <c r="AS128" s="249"/>
      <c r="AT128" s="249"/>
      <c r="AU128" s="249"/>
      <c r="AV128" s="316"/>
      <c r="AW128" s="274"/>
      <c r="AX128" s="274"/>
      <c r="AY128" s="257"/>
      <c r="AZ128" s="249"/>
      <c r="BA128" s="249"/>
      <c r="BB128" s="176"/>
      <c r="BC128" s="176"/>
      <c r="BD128" s="343"/>
    </row>
    <row r="129" ht="57.0" customHeight="1">
      <c r="A129" s="172">
        <f t="shared" si="18"/>
        <v>122</v>
      </c>
      <c r="B129" s="172" t="s">
        <v>16</v>
      </c>
      <c r="C129" s="249" t="s">
        <v>11</v>
      </c>
      <c r="D129" s="166" t="s">
        <v>13</v>
      </c>
      <c r="E129" s="258"/>
      <c r="F129" s="165" t="s">
        <v>203</v>
      </c>
      <c r="G129" s="166" t="s">
        <v>1429</v>
      </c>
      <c r="H129" s="275" t="s">
        <v>1430</v>
      </c>
      <c r="I129" s="168" t="s">
        <v>1431</v>
      </c>
      <c r="J129" s="266" t="s">
        <v>162</v>
      </c>
      <c r="K129" s="176"/>
      <c r="L129" s="166" t="s">
        <v>215</v>
      </c>
      <c r="M129" s="166" t="s">
        <v>1968</v>
      </c>
      <c r="N129" s="256">
        <f t="shared" si="19"/>
        <v>286</v>
      </c>
      <c r="O129" s="166" t="s">
        <v>1433</v>
      </c>
      <c r="P129" s="172">
        <f t="shared" si="20"/>
        <v>22</v>
      </c>
      <c r="Q129" s="176"/>
      <c r="R129" s="370"/>
      <c r="S129" s="249">
        <f t="shared" si="21"/>
        <v>0</v>
      </c>
      <c r="T129" s="273"/>
      <c r="U129" s="258"/>
      <c r="V129" s="258"/>
      <c r="W129" s="257" t="str">
        <f>VLOOKUP("1유형_v2"&amp;"_"&amp;G129,'GPT결과_1'!$A:$E,5,FALSE)</f>
        <v>아마존의 매출은 최초 음반 시장 진출에서 약점을 보였지만, 시간이 흐르면서 성공적인 전략이 결과를 가져왔다. 2003년 후, MS 확대 전략의 콘텐츠 수익 증가와 2000년대 입증된 성공 방정식 덕분에 주가는 계속 상승했다. 그러나 2012년에는 온라인 유통 시장 진출로 인해 다시 순손실로 돌아섰다.</v>
      </c>
      <c r="X129" s="257"/>
      <c r="Y129" s="257"/>
      <c r="Z129" s="371" t="s">
        <v>1434</v>
      </c>
      <c r="AA129" s="249" t="s">
        <v>68</v>
      </c>
      <c r="AB129" s="249" t="s">
        <v>68</v>
      </c>
      <c r="AC129" s="316" t="b">
        <f t="shared" si="22"/>
        <v>1</v>
      </c>
      <c r="AD129" s="258"/>
      <c r="AE129" s="315" t="str">
        <f>VLOOKUP("1유형_v2"&amp;"_"&amp;G129,'GPT결과_1'!$A:$E,4,FALSE)</f>
        <v>아마존의 전략적 성공과 시장 변동</v>
      </c>
      <c r="AF129" s="146">
        <f t="shared" si="23"/>
        <v>18</v>
      </c>
      <c r="AG129" s="249" t="s">
        <v>67</v>
      </c>
      <c r="AH129" s="249" t="s">
        <v>67</v>
      </c>
      <c r="AI129" s="316" t="b">
        <f t="shared" si="24"/>
        <v>1</v>
      </c>
      <c r="AJ129" s="258"/>
      <c r="AK129" s="258"/>
      <c r="AL129" s="257" t="str">
        <f>VLOOKUP("1유형_v2"&amp;"_"&amp;G129,'GPT결과_1'!$A:$E,5,FALSE)</f>
        <v>아마존의 매출은 최초 음반 시장 진출에서 약점을 보였지만, 시간이 흐르면서 성공적인 전략이 결과를 가져왔다. 2003년 후, MS 확대 전략의 콘텐츠 수익 증가와 2000년대 입증된 성공 방정식 덕분에 주가는 계속 상승했다. 그러나 2012년에는 온라인 유통 시장 진출로 인해 다시 순손실로 돌아섰다.</v>
      </c>
      <c r="AM129" s="249" t="s">
        <v>67</v>
      </c>
      <c r="AN129" s="249" t="s">
        <v>67</v>
      </c>
      <c r="AO129" s="176"/>
      <c r="AP129" s="176"/>
      <c r="AQ129" s="343"/>
      <c r="AR129" s="315"/>
      <c r="AS129" s="249"/>
      <c r="AT129" s="249"/>
      <c r="AU129" s="249"/>
      <c r="AV129" s="316"/>
      <c r="AW129" s="258"/>
      <c r="AX129" s="258"/>
      <c r="AY129" s="257"/>
      <c r="AZ129" s="249"/>
      <c r="BA129" s="249"/>
      <c r="BB129" s="176"/>
      <c r="BC129" s="176"/>
      <c r="BD129" s="343"/>
    </row>
    <row r="130" ht="57.75" customHeight="1">
      <c r="A130" s="172">
        <f t="shared" si="18"/>
        <v>123</v>
      </c>
      <c r="B130" s="172" t="s">
        <v>16</v>
      </c>
      <c r="C130" s="249" t="s">
        <v>11</v>
      </c>
      <c r="D130" s="166" t="s">
        <v>13</v>
      </c>
      <c r="E130" s="258"/>
      <c r="F130" s="165" t="s">
        <v>158</v>
      </c>
      <c r="G130" s="166" t="s">
        <v>1444</v>
      </c>
      <c r="H130" s="275" t="s">
        <v>1445</v>
      </c>
      <c r="I130" s="168" t="s">
        <v>1439</v>
      </c>
      <c r="J130" s="266" t="s">
        <v>162</v>
      </c>
      <c r="K130" s="176"/>
      <c r="L130" s="166" t="s">
        <v>207</v>
      </c>
      <c r="M130" s="166" t="s">
        <v>1969</v>
      </c>
      <c r="N130" s="256">
        <f t="shared" si="19"/>
        <v>372</v>
      </c>
      <c r="O130" s="166" t="s">
        <v>1447</v>
      </c>
      <c r="P130" s="172">
        <f t="shared" si="20"/>
        <v>21</v>
      </c>
      <c r="Q130" s="176"/>
      <c r="R130" s="370"/>
      <c r="S130" s="249">
        <f t="shared" si="21"/>
        <v>0</v>
      </c>
      <c r="T130" s="273"/>
      <c r="U130" s="258"/>
      <c r="V130" s="258"/>
      <c r="W130" s="257" t="str">
        <f>VLOOKUP("1유형_v2"&amp;"_"&amp;G130,'GPT결과_1'!$A:$E,5,FALSE)</f>
        <v>몰핀, 퀴닌, 아트로핀, 코카인 등의 활성 물질의 구조 변형에 대한 과정을 보여주는 이미지입니다. 이는 에스터화, 수산화, 산화, 환원 등을 통한 초기 유도체 합성부터 20세기 후반의 정교한 유도체 합성 과정까지 포함하고 있습니다. 이 과정은 약물의 생체 투과성 및 약효 개선을 위한 친수성/친유성 조절과 분자 구조나 전하 분포 변형을 나타냅니다.</v>
      </c>
      <c r="X130" s="257"/>
      <c r="Y130" s="257"/>
      <c r="Z130" s="371" t="e">
        <v>#N/A</v>
      </c>
      <c r="AA130" s="249"/>
      <c r="AB130" s="249"/>
      <c r="AC130" s="316" t="b">
        <f t="shared" si="22"/>
        <v>1</v>
      </c>
      <c r="AD130" s="258"/>
      <c r="AE130" s="315" t="str">
        <f>VLOOKUP("1유형_v2"&amp;"_"&amp;G130,'GPT결과_1'!$A:$E,4,FALSE)</f>
        <v>약물 구조 변형 과정 이미지</v>
      </c>
      <c r="AF130" s="146">
        <f t="shared" si="23"/>
        <v>15</v>
      </c>
      <c r="AG130" s="249" t="s">
        <v>67</v>
      </c>
      <c r="AH130" s="249" t="s">
        <v>67</v>
      </c>
      <c r="AI130" s="316" t="b">
        <f t="shared" si="24"/>
        <v>1</v>
      </c>
      <c r="AJ130" s="258"/>
      <c r="AK130" s="258"/>
      <c r="AL130" s="257" t="str">
        <f>VLOOKUP("1유형_v2"&amp;"_"&amp;G130,'GPT결과_1'!$A:$E,5,FALSE)</f>
        <v>몰핀, 퀴닌, 아트로핀, 코카인 등의 활성 물질의 구조 변형에 대한 과정을 보여주는 이미지입니다. 이는 에스터화, 수산화, 산화, 환원 등을 통한 초기 유도체 합성부터 20세기 후반의 정교한 유도체 합성 과정까지 포함하고 있습니다. 이 과정은 약물의 생체 투과성 및 약효 개선을 위한 친수성/친유성 조절과 분자 구조나 전하 분포 변형을 나타냅니다.</v>
      </c>
      <c r="AM130" s="249" t="s">
        <v>67</v>
      </c>
      <c r="AN130" s="249" t="s">
        <v>67</v>
      </c>
      <c r="AO130" s="176"/>
      <c r="AP130" s="176"/>
      <c r="AQ130" s="343"/>
      <c r="AR130" s="315"/>
      <c r="AS130" s="249"/>
      <c r="AT130" s="249"/>
      <c r="AU130" s="249"/>
      <c r="AV130" s="316"/>
      <c r="AW130" s="258"/>
      <c r="AX130" s="258"/>
      <c r="AY130" s="257"/>
      <c r="AZ130" s="249"/>
      <c r="BA130" s="249"/>
      <c r="BB130" s="176"/>
      <c r="BC130" s="176"/>
      <c r="BD130" s="343"/>
    </row>
    <row r="131" ht="68.25" customHeight="1">
      <c r="A131" s="172">
        <f t="shared" si="18"/>
        <v>124</v>
      </c>
      <c r="B131" s="172" t="s">
        <v>16</v>
      </c>
      <c r="C131" s="249" t="s">
        <v>11</v>
      </c>
      <c r="D131" s="166" t="s">
        <v>13</v>
      </c>
      <c r="E131" s="258"/>
      <c r="F131" s="165" t="s">
        <v>158</v>
      </c>
      <c r="G131" s="166" t="s">
        <v>1450</v>
      </c>
      <c r="H131" s="167" t="s">
        <v>1451</v>
      </c>
      <c r="I131" s="168" t="s">
        <v>1439</v>
      </c>
      <c r="J131" s="266" t="s">
        <v>162</v>
      </c>
      <c r="K131" s="176"/>
      <c r="L131" s="166" t="s">
        <v>215</v>
      </c>
      <c r="M131" s="166" t="s">
        <v>1970</v>
      </c>
      <c r="N131" s="256">
        <f t="shared" si="19"/>
        <v>273</v>
      </c>
      <c r="O131" s="166" t="s">
        <v>1453</v>
      </c>
      <c r="P131" s="172">
        <f t="shared" si="20"/>
        <v>26</v>
      </c>
      <c r="Q131" s="176"/>
      <c r="R131" s="370"/>
      <c r="S131" s="249">
        <f t="shared" si="21"/>
        <v>0</v>
      </c>
      <c r="T131" s="273"/>
      <c r="U131" s="258"/>
      <c r="V131" s="258"/>
      <c r="W131" s="257" t="str">
        <f>VLOOKUP("1유형_v2"&amp;"_"&amp;G131,'GPT결과_1'!$A:$E,5,FALSE)</f>
        <v>혈관 내피세포와 혈관 주피세포는 새로운 혈관 생성에 관련된 세포입니다. 이들은 암세포의 증식에 필수적인 산소와 영양분을 공급하는 역할을 합니다. 거기에 추가로 이들은 혈관신생 스위치에 의해 생성된 임상적으로 정상이 아닌 혈관들을 구성합니다.</v>
      </c>
      <c r="X131" s="257"/>
      <c r="Y131" s="257"/>
      <c r="Z131" s="371" t="s">
        <v>1454</v>
      </c>
      <c r="AA131" s="249" t="s">
        <v>69</v>
      </c>
      <c r="AB131" s="249" t="s">
        <v>68</v>
      </c>
      <c r="AC131" s="316" t="b">
        <f t="shared" si="22"/>
        <v>0</v>
      </c>
      <c r="AD131" s="258"/>
      <c r="AE131" s="315" t="str">
        <f>VLOOKUP("1유형_v2"&amp;"_"&amp;G131,'GPT결과_1'!$A:$E,4,FALSE)</f>
        <v>암세포 증식을 돕는 세포</v>
      </c>
      <c r="AF131" s="146">
        <f t="shared" si="23"/>
        <v>13</v>
      </c>
      <c r="AG131" s="249" t="s">
        <v>67</v>
      </c>
      <c r="AH131" s="249" t="s">
        <v>67</v>
      </c>
      <c r="AI131" s="316" t="b">
        <f t="shared" si="24"/>
        <v>1</v>
      </c>
      <c r="AJ131" s="258"/>
      <c r="AK131" s="258"/>
      <c r="AL131" s="257" t="str">
        <f>VLOOKUP("1유형_v2"&amp;"_"&amp;G131,'GPT결과_1'!$A:$E,5,FALSE)</f>
        <v>혈관 내피세포와 혈관 주피세포는 새로운 혈관 생성에 관련된 세포입니다. 이들은 암세포의 증식에 필수적인 산소와 영양분을 공급하는 역할을 합니다. 거기에 추가로 이들은 혈관신생 스위치에 의해 생성된 임상적으로 정상이 아닌 혈관들을 구성합니다.</v>
      </c>
      <c r="AM131" s="249" t="s">
        <v>67</v>
      </c>
      <c r="AN131" s="249" t="s">
        <v>67</v>
      </c>
      <c r="AO131" s="176"/>
      <c r="AP131" s="176"/>
      <c r="AQ131" s="343"/>
      <c r="AR131" s="315"/>
      <c r="AS131" s="249"/>
      <c r="AT131" s="249"/>
      <c r="AU131" s="249"/>
      <c r="AV131" s="316"/>
      <c r="AW131" s="258"/>
      <c r="AX131" s="258"/>
      <c r="AY131" s="257"/>
      <c r="AZ131" s="249"/>
      <c r="BA131" s="249"/>
      <c r="BB131" s="176"/>
      <c r="BC131" s="176"/>
      <c r="BD131" s="343"/>
    </row>
    <row r="132">
      <c r="A132" s="172">
        <f t="shared" si="18"/>
        <v>125</v>
      </c>
      <c r="B132" s="172" t="s">
        <v>16</v>
      </c>
      <c r="C132" s="249" t="s">
        <v>11</v>
      </c>
      <c r="D132" s="166" t="s">
        <v>13</v>
      </c>
      <c r="E132" s="258"/>
      <c r="F132" s="165" t="s">
        <v>158</v>
      </c>
      <c r="G132" s="166" t="s">
        <v>1463</v>
      </c>
      <c r="H132" s="275" t="s">
        <v>1464</v>
      </c>
      <c r="I132" s="168" t="s">
        <v>1458</v>
      </c>
      <c r="J132" s="266" t="s">
        <v>162</v>
      </c>
      <c r="K132" s="176"/>
      <c r="L132" s="166" t="s">
        <v>215</v>
      </c>
      <c r="M132" s="166" t="s">
        <v>1971</v>
      </c>
      <c r="N132" s="256">
        <f t="shared" si="19"/>
        <v>132</v>
      </c>
      <c r="O132" s="166" t="s">
        <v>1466</v>
      </c>
      <c r="P132" s="172">
        <f t="shared" si="20"/>
        <v>13</v>
      </c>
      <c r="Q132" s="176"/>
      <c r="R132" s="370"/>
      <c r="S132" s="249">
        <f t="shared" si="21"/>
        <v>0</v>
      </c>
      <c r="T132" s="273"/>
      <c r="U132" s="258"/>
      <c r="V132" s="258"/>
      <c r="W132" s="257" t="str">
        <f>VLOOKUP("1유형_v2"&amp;"_"&amp;G132,'GPT결과_1'!$A:$E,5,FALSE)</f>
        <v>수소저장합금은 금속 중에서도 수소를 흡수하는 성질을 지닌 합금입니다. 이때 합금은 수소를 가역적으로 흡수하고 방출하는 기능을 가지며, 자신의 부피보다 훨씬 많은 수소를 흡수할 수 있습니다. 이러한 특성 덕분에 수소저장합금은 수소 저장에 활용될 수 있습니다.</v>
      </c>
      <c r="X132" s="257"/>
      <c r="Y132" s="257"/>
      <c r="Z132" s="371" t="s">
        <v>1467</v>
      </c>
      <c r="AA132" s="249" t="s">
        <v>68</v>
      </c>
      <c r="AB132" s="249" t="s">
        <v>68</v>
      </c>
      <c r="AC132" s="316" t="b">
        <f t="shared" si="22"/>
        <v>1</v>
      </c>
      <c r="AD132" s="258"/>
      <c r="AE132" s="315" t="str">
        <f>VLOOKUP("1유형_v2"&amp;"_"&amp;G132,'GPT결과_1'!$A:$E,4,FALSE)</f>
        <v>수소저장합금의 특성 및 기능</v>
      </c>
      <c r="AF132" s="146">
        <f t="shared" si="23"/>
        <v>15</v>
      </c>
      <c r="AG132" s="249" t="s">
        <v>67</v>
      </c>
      <c r="AH132" s="249" t="s">
        <v>67</v>
      </c>
      <c r="AI132" s="316" t="b">
        <f t="shared" si="24"/>
        <v>1</v>
      </c>
      <c r="AJ132" s="258"/>
      <c r="AK132" s="258"/>
      <c r="AL132" s="257" t="str">
        <f>VLOOKUP("1유형_v2"&amp;"_"&amp;G132,'GPT결과_1'!$A:$E,5,FALSE)</f>
        <v>수소저장합금은 금속 중에서도 수소를 흡수하는 성질을 지닌 합금입니다. 이때 합금은 수소를 가역적으로 흡수하고 방출하는 기능을 가지며, 자신의 부피보다 훨씬 많은 수소를 흡수할 수 있습니다. 이러한 특성 덕분에 수소저장합금은 수소 저장에 활용될 수 있습니다.</v>
      </c>
      <c r="AM132" s="249" t="s">
        <v>67</v>
      </c>
      <c r="AN132" s="249" t="s">
        <v>67</v>
      </c>
      <c r="AO132" s="176"/>
      <c r="AP132" s="176"/>
      <c r="AQ132" s="343"/>
      <c r="AR132" s="315"/>
      <c r="AS132" s="249"/>
      <c r="AT132" s="249"/>
      <c r="AU132" s="249"/>
      <c r="AV132" s="316"/>
      <c r="AW132" s="258"/>
      <c r="AX132" s="258"/>
      <c r="AY132" s="257"/>
      <c r="AZ132" s="249"/>
      <c r="BA132" s="249"/>
      <c r="BB132" s="176"/>
      <c r="BC132" s="176"/>
      <c r="BD132" s="343"/>
    </row>
    <row r="133" ht="98.25" customHeight="1">
      <c r="A133" s="324">
        <f t="shared" si="18"/>
        <v>126</v>
      </c>
      <c r="B133" s="324" t="s">
        <v>16</v>
      </c>
      <c r="C133" s="325" t="s">
        <v>11</v>
      </c>
      <c r="D133" s="360" t="s">
        <v>13</v>
      </c>
      <c r="E133" s="364"/>
      <c r="F133" s="361" t="s">
        <v>158</v>
      </c>
      <c r="G133" s="360" t="s">
        <v>1469</v>
      </c>
      <c r="H133" s="365" t="s">
        <v>1470</v>
      </c>
      <c r="I133" s="362" t="s">
        <v>1458</v>
      </c>
      <c r="J133" s="328" t="s">
        <v>162</v>
      </c>
      <c r="K133" s="363"/>
      <c r="L133" s="360" t="s">
        <v>215</v>
      </c>
      <c r="M133" s="360" t="s">
        <v>1972</v>
      </c>
      <c r="N133" s="256">
        <f t="shared" si="19"/>
        <v>278</v>
      </c>
      <c r="O133" s="360" t="s">
        <v>1472</v>
      </c>
      <c r="P133" s="324">
        <f t="shared" si="20"/>
        <v>17</v>
      </c>
      <c r="Q133" s="363"/>
      <c r="R133" s="367"/>
      <c r="S133" s="325">
        <f t="shared" si="21"/>
        <v>0</v>
      </c>
      <c r="T133" s="368"/>
      <c r="U133" s="364"/>
      <c r="V133" s="364"/>
      <c r="W133" s="333" t="str">
        <f>VLOOKUP("1유형_v2"&amp;"_"&amp;G133,'GPT결과_1'!$A:$E,5,FALSE)</f>
        <v>주로 사용되는 리튬염인 육플루오르화인산리튬(LiPF₆)은 높은 이온전도도와 전기화학적 안정성, 저렴한 제조비 등의 장점이 있습니다. 또한 질 좋은 전극 피막 생성과 알루미늄박 부식 방지 기능이 있지만, 열에 대한 안정성이 낮아 고온 환경에서는 사용하기 힘든 단점이 있습니다.</v>
      </c>
      <c r="X133" s="333"/>
      <c r="Y133" s="333"/>
      <c r="Z133" s="369" t="s">
        <v>1473</v>
      </c>
      <c r="AA133" s="325" t="s">
        <v>69</v>
      </c>
      <c r="AB133" s="325" t="s">
        <v>68</v>
      </c>
      <c r="AC133" s="335" t="b">
        <f t="shared" si="22"/>
        <v>0</v>
      </c>
      <c r="AD133" s="364"/>
      <c r="AE133" s="334" t="str">
        <f>VLOOKUP("1유형_v2"&amp;"_"&amp;G133,'GPT결과_1'!$A:$E,4,FALSE)</f>
        <v>리튬염 LiPF₆의 장단점</v>
      </c>
      <c r="AF133" s="146">
        <f t="shared" si="23"/>
        <v>14</v>
      </c>
      <c r="AG133" s="325" t="s">
        <v>69</v>
      </c>
      <c r="AH133" s="325" t="s">
        <v>70</v>
      </c>
      <c r="AI133" s="335" t="b">
        <f t="shared" si="24"/>
        <v>0</v>
      </c>
      <c r="AJ133" s="376" t="s">
        <v>1770</v>
      </c>
      <c r="AK133" s="376"/>
      <c r="AL133" s="333" t="str">
        <f>VLOOKUP("1유형_v2"&amp;"_"&amp;G133,'GPT결과_1'!$A:$E,5,FALSE)</f>
        <v>주로 사용되는 리튬염인 육플루오르화인산리튬(LiPF₆)은 높은 이온전도도와 전기화학적 안정성, 저렴한 제조비 등의 장점이 있습니다. 또한 질 좋은 전극 피막 생성과 알루미늄박 부식 방지 기능이 있지만, 열에 대한 안정성이 낮아 고온 환경에서는 사용하기 힘든 단점이 있습니다.</v>
      </c>
      <c r="AM133" s="325"/>
      <c r="AN133" s="325"/>
      <c r="AO133" s="363"/>
      <c r="AP133" s="363"/>
      <c r="AQ133" s="341"/>
      <c r="AR133" s="334"/>
      <c r="AS133" s="249"/>
      <c r="AT133" s="325"/>
      <c r="AU133" s="325"/>
      <c r="AV133" s="335"/>
      <c r="AW133" s="376"/>
      <c r="AX133" s="376"/>
      <c r="AY133" s="333"/>
      <c r="AZ133" s="325"/>
      <c r="BA133" s="325"/>
      <c r="BB133" s="363"/>
      <c r="BC133" s="363"/>
      <c r="BD133" s="341"/>
    </row>
    <row r="134">
      <c r="A134" s="324">
        <f t="shared" si="18"/>
        <v>127</v>
      </c>
      <c r="B134" s="324" t="s">
        <v>16</v>
      </c>
      <c r="C134" s="325" t="s">
        <v>11</v>
      </c>
      <c r="D134" s="360" t="s">
        <v>13</v>
      </c>
      <c r="E134" s="364"/>
      <c r="F134" s="361" t="s">
        <v>158</v>
      </c>
      <c r="G134" s="360" t="s">
        <v>1475</v>
      </c>
      <c r="H134" s="377" t="s">
        <v>1476</v>
      </c>
      <c r="I134" s="362" t="s">
        <v>1477</v>
      </c>
      <c r="J134" s="328" t="s">
        <v>162</v>
      </c>
      <c r="K134" s="363"/>
      <c r="L134" s="360" t="s">
        <v>207</v>
      </c>
      <c r="M134" s="360" t="s">
        <v>1973</v>
      </c>
      <c r="N134" s="256">
        <f t="shared" si="19"/>
        <v>53</v>
      </c>
      <c r="O134" s="360" t="s">
        <v>1479</v>
      </c>
      <c r="P134" s="324">
        <f t="shared" si="20"/>
        <v>44</v>
      </c>
      <c r="Q134" s="363"/>
      <c r="R134" s="367"/>
      <c r="S134" s="325">
        <f t="shared" si="21"/>
        <v>0</v>
      </c>
      <c r="T134" s="368"/>
      <c r="U134" s="364"/>
      <c r="V134" s="364"/>
      <c r="W134" s="333" t="str">
        <f>VLOOKUP("1유형_v2"&amp;"_"&amp;G134,'GPT결과_1'!$A:$E,5,FALSE)</f>
        <v>문장은 아이의 키를 측정하는 방법에 대해 설명하고 있습니다. 벽에 휴지심을 고정하기 위해 테이프를 사용하고, 휴지심의 높이는 아이의 키에 맞게 조절할 수 있습니다. 따라서, 이 이미지는 아이의 키 측정을 위한 휴지심 일 것으로 추정됩니다.</v>
      </c>
      <c r="X134" s="333"/>
      <c r="Y134" s="333"/>
      <c r="Z134" s="369" t="s">
        <v>1480</v>
      </c>
      <c r="AA134" s="325" t="s">
        <v>68</v>
      </c>
      <c r="AB134" s="325" t="s">
        <v>68</v>
      </c>
      <c r="AC134" s="335" t="b">
        <f t="shared" si="22"/>
        <v>1</v>
      </c>
      <c r="AD134" s="364"/>
      <c r="AE134" s="334" t="str">
        <f>VLOOKUP("1유형_v2"&amp;"_"&amp;G134,'GPT결과_1'!$A:$E,4,FALSE)</f>
        <v>아이 키 측정용 휴지심</v>
      </c>
      <c r="AF134" s="146">
        <f t="shared" si="23"/>
        <v>12</v>
      </c>
      <c r="AG134" s="325"/>
      <c r="AH134" s="325" t="s">
        <v>70</v>
      </c>
      <c r="AI134" s="335" t="b">
        <f t="shared" si="24"/>
        <v>0</v>
      </c>
      <c r="AJ134" s="376" t="s">
        <v>1770</v>
      </c>
      <c r="AK134" s="376"/>
      <c r="AL134" s="333" t="str">
        <f>VLOOKUP("1유형_v2"&amp;"_"&amp;G134,'GPT결과_1'!$A:$E,5,FALSE)</f>
        <v>문장은 아이의 키를 측정하는 방법에 대해 설명하고 있습니다. 벽에 휴지심을 고정하기 위해 테이프를 사용하고, 휴지심의 높이는 아이의 키에 맞게 조절할 수 있습니다. 따라서, 이 이미지는 아이의 키 측정을 위한 휴지심 일 것으로 추정됩니다.</v>
      </c>
      <c r="AM134" s="325"/>
      <c r="AN134" s="325"/>
      <c r="AO134" s="363"/>
      <c r="AP134" s="363"/>
      <c r="AQ134" s="341"/>
      <c r="AR134" s="334"/>
      <c r="AS134" s="249"/>
      <c r="AT134" s="325"/>
      <c r="AU134" s="325"/>
      <c r="AV134" s="335"/>
      <c r="AW134" s="376"/>
      <c r="AX134" s="376"/>
      <c r="AY134" s="333"/>
      <c r="AZ134" s="325"/>
      <c r="BA134" s="325"/>
      <c r="BB134" s="363"/>
      <c r="BC134" s="363"/>
      <c r="BD134" s="341"/>
    </row>
    <row r="135">
      <c r="A135" s="172">
        <f t="shared" si="18"/>
        <v>128</v>
      </c>
      <c r="B135" s="172" t="s">
        <v>16</v>
      </c>
      <c r="C135" s="249" t="s">
        <v>11</v>
      </c>
      <c r="D135" s="166" t="s">
        <v>13</v>
      </c>
      <c r="E135" s="258"/>
      <c r="F135" s="165" t="s">
        <v>158</v>
      </c>
      <c r="G135" s="166" t="s">
        <v>1482</v>
      </c>
      <c r="H135" s="167" t="s">
        <v>1483</v>
      </c>
      <c r="I135" s="168" t="s">
        <v>1484</v>
      </c>
      <c r="J135" s="266" t="s">
        <v>162</v>
      </c>
      <c r="K135" s="176"/>
      <c r="L135" s="166" t="s">
        <v>207</v>
      </c>
      <c r="M135" s="166" t="s">
        <v>1974</v>
      </c>
      <c r="N135" s="256">
        <f t="shared" si="19"/>
        <v>115</v>
      </c>
      <c r="O135" s="166" t="s">
        <v>1484</v>
      </c>
      <c r="P135" s="172">
        <f t="shared" si="20"/>
        <v>40</v>
      </c>
      <c r="Q135" s="176"/>
      <c r="R135" s="370"/>
      <c r="S135" s="249">
        <f t="shared" si="21"/>
        <v>0</v>
      </c>
      <c r="T135" s="273"/>
      <c r="U135" s="258"/>
      <c r="V135" s="258"/>
      <c r="W135" s="257" t="str">
        <f>VLOOKUP("1유형_v2"&amp;"_"&amp;G135,'GPT결과_1'!$A:$E,5,FALSE)</f>
        <v>장난감이 들어있는 바구니와 고무줄로 형성된 거미줄 형태의 이미지입니다. 엄마가 아이에게 장난감을 뺄 수 있도록 보여주는 장면이 포함되어 있습니다.</v>
      </c>
      <c r="X135" s="257"/>
      <c r="Y135" s="257"/>
      <c r="Z135" s="371" t="s">
        <v>1486</v>
      </c>
      <c r="AA135" s="249" t="s">
        <v>69</v>
      </c>
      <c r="AB135" s="249" t="s">
        <v>69</v>
      </c>
      <c r="AC135" s="316" t="b">
        <f t="shared" si="22"/>
        <v>1</v>
      </c>
      <c r="AD135" s="258"/>
      <c r="AE135" s="315" t="str">
        <f>VLOOKUP("1유형_v2"&amp;"_"&amp;G135,'GPT결과_1'!$A:$E,4,FALSE)</f>
        <v>아이 장난감 바구니 이미지</v>
      </c>
      <c r="AF135" s="146">
        <f t="shared" si="23"/>
        <v>14</v>
      </c>
      <c r="AG135" s="249" t="s">
        <v>68</v>
      </c>
      <c r="AH135" s="249" t="s">
        <v>67</v>
      </c>
      <c r="AI135" s="316" t="b">
        <f t="shared" si="24"/>
        <v>0</v>
      </c>
      <c r="AJ135" s="274" t="s">
        <v>1975</v>
      </c>
      <c r="AK135" s="274"/>
      <c r="AL135" s="257" t="str">
        <f>VLOOKUP("1유형_v2"&amp;"_"&amp;G135,'GPT결과_1'!$A:$E,5,FALSE)</f>
        <v>장난감이 들어있는 바구니와 고무줄로 형성된 거미줄 형태의 이미지입니다. 엄마가 아이에게 장난감을 뺄 수 있도록 보여주는 장면이 포함되어 있습니다.</v>
      </c>
      <c r="AM135" s="249" t="s">
        <v>67</v>
      </c>
      <c r="AN135" s="249" t="s">
        <v>67</v>
      </c>
      <c r="AO135" s="176"/>
      <c r="AP135" s="176"/>
      <c r="AQ135" s="343"/>
      <c r="AR135" s="315"/>
      <c r="AS135" s="249"/>
      <c r="AT135" s="249"/>
      <c r="AU135" s="249"/>
      <c r="AV135" s="316"/>
      <c r="AW135" s="274"/>
      <c r="AX135" s="274"/>
      <c r="AY135" s="257"/>
      <c r="AZ135" s="249"/>
      <c r="BA135" s="249"/>
      <c r="BB135" s="176"/>
      <c r="BC135" s="176"/>
      <c r="BD135" s="343"/>
    </row>
    <row r="136" ht="87.75" customHeight="1">
      <c r="A136" s="172">
        <f t="shared" si="18"/>
        <v>129</v>
      </c>
      <c r="B136" s="172" t="s">
        <v>16</v>
      </c>
      <c r="C136" s="249" t="s">
        <v>11</v>
      </c>
      <c r="D136" s="166" t="s">
        <v>13</v>
      </c>
      <c r="E136" s="258"/>
      <c r="F136" s="274" t="s">
        <v>158</v>
      </c>
      <c r="G136" s="166" t="s">
        <v>1488</v>
      </c>
      <c r="H136" s="275" t="s">
        <v>1489</v>
      </c>
      <c r="I136" s="168" t="s">
        <v>1490</v>
      </c>
      <c r="J136" s="266" t="s">
        <v>162</v>
      </c>
      <c r="K136" s="176"/>
      <c r="L136" s="166" t="s">
        <v>215</v>
      </c>
      <c r="M136" s="166" t="s">
        <v>1976</v>
      </c>
      <c r="N136" s="256">
        <f t="shared" si="19"/>
        <v>212</v>
      </c>
      <c r="O136" s="166" t="s">
        <v>1492</v>
      </c>
      <c r="P136" s="172">
        <f t="shared" si="20"/>
        <v>22</v>
      </c>
      <c r="Q136" s="176"/>
      <c r="R136" s="370"/>
      <c r="S136" s="249">
        <f t="shared" si="21"/>
        <v>0</v>
      </c>
      <c r="T136" s="273"/>
      <c r="U136" s="258"/>
      <c r="V136" s="258"/>
      <c r="W136" s="257" t="str">
        <f>VLOOKUP("1유형_v2"&amp;"_"&amp;G136,'GPT결과_1'!$A:$E,5,FALSE)</f>
        <v>천연소다를 이용한 유리제조 과정의 이미지입니다. 이미지는 페니키아의 무역상이 불로 가열한 소다가 모래와 섞여 투명 유리를 형성하는 과정을 보여줍니다. 이것은 유리의 역사적인 발견을 실현시켰습니다.</v>
      </c>
      <c r="X136" s="257"/>
      <c r="Y136" s="257"/>
      <c r="Z136" s="371" t="s">
        <v>1493</v>
      </c>
      <c r="AA136" s="249" t="s">
        <v>69</v>
      </c>
      <c r="AB136" s="249" t="s">
        <v>69</v>
      </c>
      <c r="AC136" s="316" t="b">
        <f t="shared" si="22"/>
        <v>1</v>
      </c>
      <c r="AD136" s="258"/>
      <c r="AE136" s="315" t="str">
        <f>VLOOKUP("1유형_v2"&amp;"_"&amp;G136,'GPT결과_1'!$A:$E,4,FALSE)</f>
        <v>유리제조 원리 도표</v>
      </c>
      <c r="AF136" s="146">
        <f t="shared" si="23"/>
        <v>10</v>
      </c>
      <c r="AG136" s="249" t="s">
        <v>69</v>
      </c>
      <c r="AH136" s="249" t="s">
        <v>69</v>
      </c>
      <c r="AI136" s="316" t="b">
        <f t="shared" si="24"/>
        <v>1</v>
      </c>
      <c r="AJ136" s="274" t="s">
        <v>1977</v>
      </c>
      <c r="AK136" s="274"/>
      <c r="AL136" s="257" t="str">
        <f>VLOOKUP("1유형_v2"&amp;"_"&amp;G136,'GPT결과_1'!$A:$E,5,FALSE)</f>
        <v>천연소다를 이용한 유리제조 과정의 이미지입니다. 이미지는 페니키아의 무역상이 불로 가열한 소다가 모래와 섞여 투명 유리를 형성하는 과정을 보여줍니다. 이것은 유리의 역사적인 발견을 실현시켰습니다.</v>
      </c>
      <c r="AM136" s="249" t="s">
        <v>67</v>
      </c>
      <c r="AN136" s="249" t="s">
        <v>67</v>
      </c>
      <c r="AO136" s="176"/>
      <c r="AP136" s="176"/>
      <c r="AQ136" s="359"/>
      <c r="AR136" s="315"/>
      <c r="AS136" s="249"/>
      <c r="AT136" s="249"/>
      <c r="AU136" s="249"/>
      <c r="AV136" s="316"/>
      <c r="AW136" s="274"/>
      <c r="AX136" s="274"/>
      <c r="AY136" s="257"/>
      <c r="AZ136" s="249"/>
      <c r="BA136" s="249"/>
      <c r="BB136" s="176"/>
      <c r="BC136" s="176"/>
      <c r="BD136" s="359"/>
    </row>
    <row r="137" ht="105.75" customHeight="1">
      <c r="A137" s="172">
        <f t="shared" si="18"/>
        <v>130</v>
      </c>
      <c r="B137" s="172" t="s">
        <v>16</v>
      </c>
      <c r="C137" s="249" t="s">
        <v>11</v>
      </c>
      <c r="D137" s="166" t="s">
        <v>13</v>
      </c>
      <c r="E137" s="258"/>
      <c r="F137" s="165" t="s">
        <v>158</v>
      </c>
      <c r="G137" s="166" t="s">
        <v>1495</v>
      </c>
      <c r="H137" s="275" t="s">
        <v>1496</v>
      </c>
      <c r="I137" s="276" t="s">
        <v>1497</v>
      </c>
      <c r="J137" s="266" t="s">
        <v>162</v>
      </c>
      <c r="K137" s="176"/>
      <c r="L137" s="166" t="s">
        <v>215</v>
      </c>
      <c r="M137" s="166" t="s">
        <v>1978</v>
      </c>
      <c r="N137" s="256">
        <f t="shared" si="19"/>
        <v>397</v>
      </c>
      <c r="O137" s="166" t="s">
        <v>1499</v>
      </c>
      <c r="P137" s="172">
        <f t="shared" si="20"/>
        <v>5</v>
      </c>
      <c r="Q137" s="176"/>
      <c r="R137" s="370"/>
      <c r="S137" s="249">
        <f t="shared" si="21"/>
        <v>0</v>
      </c>
      <c r="T137" s="273"/>
      <c r="U137" s="258"/>
      <c r="V137" s="258"/>
      <c r="W137" s="257" t="str">
        <f>VLOOKUP("1유형_v2"&amp;"_"&amp;G137,'GPT결과_1'!$A:$E,5,FALSE)</f>
        <v>이 그림은 인간 뇌를 구성하는 뉴런의 구조를 보여줍니다. 뉴런의 수상돌기와 축삭돌기가 어떻게 자극을 전달하는지, 그리고 이들이 어떻게 서로 연결되어 있는지를 나타냅니다. 그 연결 부분을 시냅스라고 합니다.</v>
      </c>
      <c r="X137" s="257"/>
      <c r="Y137" s="257"/>
      <c r="Z137" s="371" t="s">
        <v>1500</v>
      </c>
      <c r="AA137" s="249" t="s">
        <v>67</v>
      </c>
      <c r="AB137" s="249" t="s">
        <v>67</v>
      </c>
      <c r="AC137" s="316" t="b">
        <f t="shared" si="22"/>
        <v>1</v>
      </c>
      <c r="AD137" s="258"/>
      <c r="AE137" s="315" t="str">
        <f>VLOOKUP("1유형_v2"&amp;"_"&amp;G137,'GPT결과_1'!$A:$E,4,FALSE)</f>
        <v>인간 뇌 내 뉴런 구조 그림</v>
      </c>
      <c r="AF137" s="146">
        <f t="shared" si="23"/>
        <v>15</v>
      </c>
      <c r="AG137" s="249" t="s">
        <v>67</v>
      </c>
      <c r="AH137" s="249" t="s">
        <v>67</v>
      </c>
      <c r="AI137" s="316" t="b">
        <f t="shared" si="24"/>
        <v>1</v>
      </c>
      <c r="AJ137" s="258"/>
      <c r="AK137" s="258"/>
      <c r="AL137" s="257" t="str">
        <f>VLOOKUP("1유형_v2"&amp;"_"&amp;G137,'GPT결과_1'!$A:$E,5,FALSE)</f>
        <v>이 그림은 인간 뇌를 구성하는 뉴런의 구조를 보여줍니다. 뉴런의 수상돌기와 축삭돌기가 어떻게 자극을 전달하는지, 그리고 이들이 어떻게 서로 연결되어 있는지를 나타냅니다. 그 연결 부분을 시냅스라고 합니다.</v>
      </c>
      <c r="AM137" s="249" t="s">
        <v>67</v>
      </c>
      <c r="AN137" s="249" t="s">
        <v>67</v>
      </c>
      <c r="AO137" s="176"/>
      <c r="AP137" s="176"/>
      <c r="AQ137" s="343"/>
      <c r="AR137" s="315"/>
      <c r="AS137" s="249"/>
      <c r="AT137" s="249"/>
      <c r="AU137" s="249"/>
      <c r="AV137" s="316"/>
      <c r="AW137" s="258"/>
      <c r="AX137" s="258"/>
      <c r="AY137" s="257"/>
      <c r="AZ137" s="249"/>
      <c r="BA137" s="249"/>
      <c r="BB137" s="176"/>
      <c r="BC137" s="176"/>
      <c r="BD137" s="343"/>
    </row>
    <row r="138">
      <c r="A138" s="172">
        <f t="shared" si="18"/>
        <v>131</v>
      </c>
      <c r="B138" s="172" t="s">
        <v>16</v>
      </c>
      <c r="C138" s="249" t="s">
        <v>11</v>
      </c>
      <c r="D138" s="166" t="s">
        <v>13</v>
      </c>
      <c r="E138" s="258"/>
      <c r="F138" s="165" t="s">
        <v>158</v>
      </c>
      <c r="G138" s="166" t="s">
        <v>1502</v>
      </c>
      <c r="H138" s="275" t="s">
        <v>1503</v>
      </c>
      <c r="I138" s="168" t="s">
        <v>256</v>
      </c>
      <c r="J138" s="266" t="s">
        <v>162</v>
      </c>
      <c r="K138" s="176"/>
      <c r="L138" s="166" t="s">
        <v>215</v>
      </c>
      <c r="M138" s="166" t="s">
        <v>1979</v>
      </c>
      <c r="N138" s="256">
        <f t="shared" si="19"/>
        <v>278</v>
      </c>
      <c r="O138" s="166" t="s">
        <v>1505</v>
      </c>
      <c r="P138" s="172">
        <f t="shared" si="20"/>
        <v>10</v>
      </c>
      <c r="Q138" s="176"/>
      <c r="R138" s="370"/>
      <c r="S138" s="249">
        <f t="shared" si="21"/>
        <v>0</v>
      </c>
      <c r="T138" s="273"/>
      <c r="U138" s="258"/>
      <c r="V138" s="258"/>
      <c r="W138" s="257" t="str">
        <f>VLOOKUP("1유형_v2"&amp;"_"&amp;G138,'GPT결과_1'!$A:$E,5,FALSE)</f>
        <v>병기'는 'Tumor, Node and Metastasis Classification' (TNM) 분류로 판단된다. TNM은 각각 암 침윤 정도, 림프절 전이 개수, 원격 림프절 및 기타 장기에의 암 세포 존재 여부를 나타낸다. 위암 병기는 TNM을 종합하여 1기부터 4기까지로 나뉘며, 병기가 높을수록 예후가 좋지 않다.</v>
      </c>
      <c r="X138" s="257"/>
      <c r="Y138" s="257"/>
      <c r="Z138" s="371" t="s">
        <v>1506</v>
      </c>
      <c r="AA138" s="249" t="s">
        <v>67</v>
      </c>
      <c r="AB138" s="249" t="s">
        <v>67</v>
      </c>
      <c r="AC138" s="316" t="b">
        <f t="shared" si="22"/>
        <v>1</v>
      </c>
      <c r="AD138" s="258"/>
      <c r="AE138" s="315" t="str">
        <f>VLOOKUP("1유형_v2"&amp;"_"&amp;G138,'GPT결과_1'!$A:$E,4,FALSE)</f>
        <v>TNM 분류법에 따른 위암 병기</v>
      </c>
      <c r="AF138" s="146">
        <f t="shared" si="23"/>
        <v>17</v>
      </c>
      <c r="AG138" s="249" t="s">
        <v>67</v>
      </c>
      <c r="AH138" s="249" t="s">
        <v>67</v>
      </c>
      <c r="AI138" s="316" t="b">
        <f t="shared" si="24"/>
        <v>1</v>
      </c>
      <c r="AJ138" s="258"/>
      <c r="AK138" s="258"/>
      <c r="AL138" s="257" t="str">
        <f>VLOOKUP("1유형_v2"&amp;"_"&amp;G138,'GPT결과_1'!$A:$E,5,FALSE)</f>
        <v>병기'는 'Tumor, Node and Metastasis Classification' (TNM) 분류로 판단된다. TNM은 각각 암 침윤 정도, 림프절 전이 개수, 원격 림프절 및 기타 장기에의 암 세포 존재 여부를 나타낸다. 위암 병기는 TNM을 종합하여 1기부터 4기까지로 나뉘며, 병기가 높을수록 예후가 좋지 않다.</v>
      </c>
      <c r="AM138" s="249" t="s">
        <v>67</v>
      </c>
      <c r="AN138" s="249" t="s">
        <v>67</v>
      </c>
      <c r="AO138" s="176"/>
      <c r="AP138" s="176"/>
      <c r="AQ138" s="343"/>
      <c r="AR138" s="315"/>
      <c r="AS138" s="249"/>
      <c r="AT138" s="249"/>
      <c r="AU138" s="249"/>
      <c r="AV138" s="316"/>
      <c r="AW138" s="258"/>
      <c r="AX138" s="258"/>
      <c r="AY138" s="257"/>
      <c r="AZ138" s="249"/>
      <c r="BA138" s="249"/>
      <c r="BB138" s="176"/>
      <c r="BC138" s="176"/>
      <c r="BD138" s="343"/>
    </row>
    <row r="139">
      <c r="A139" s="172">
        <f t="shared" si="18"/>
        <v>132</v>
      </c>
      <c r="B139" s="172" t="s">
        <v>16</v>
      </c>
      <c r="C139" s="249" t="s">
        <v>11</v>
      </c>
      <c r="D139" s="166" t="s">
        <v>13</v>
      </c>
      <c r="E139" s="258"/>
      <c r="F139" s="165" t="s">
        <v>158</v>
      </c>
      <c r="G139" s="166" t="s">
        <v>1508</v>
      </c>
      <c r="H139" s="275" t="s">
        <v>1509</v>
      </c>
      <c r="I139" s="168" t="s">
        <v>256</v>
      </c>
      <c r="J139" s="266" t="s">
        <v>162</v>
      </c>
      <c r="K139" s="176"/>
      <c r="L139" s="166" t="s">
        <v>215</v>
      </c>
      <c r="M139" s="166" t="s">
        <v>1980</v>
      </c>
      <c r="N139" s="256">
        <f t="shared" si="19"/>
        <v>221</v>
      </c>
      <c r="O139" s="166" t="s">
        <v>1511</v>
      </c>
      <c r="P139" s="172">
        <f t="shared" si="20"/>
        <v>23</v>
      </c>
      <c r="Q139" s="176"/>
      <c r="R139" s="370"/>
      <c r="S139" s="249">
        <f t="shared" si="21"/>
        <v>0</v>
      </c>
      <c r="T139" s="273"/>
      <c r="U139" s="258"/>
      <c r="V139" s="258"/>
      <c r="W139" s="257" t="str">
        <f>VLOOKUP("1유형_v2"&amp;"_"&amp;G139,'GPT결과_1'!$A:$E,5,FALSE)</f>
        <v>위 절제술 후 남은 식도와 장을 연결하는 방법을 보여주는 그림입니다. 원위부 위 절제술 후, 십이지장 또는 소장과 연결하는 방식을 시각적으로 나타낸 이미지인 것으로 추정됩니다.</v>
      </c>
      <c r="X139" s="257"/>
      <c r="Y139" s="257"/>
      <c r="Z139" s="371" t="s">
        <v>1512</v>
      </c>
      <c r="AA139" s="249" t="s">
        <v>67</v>
      </c>
      <c r="AB139" s="249" t="s">
        <v>67</v>
      </c>
      <c r="AC139" s="316" t="b">
        <f t="shared" si="22"/>
        <v>1</v>
      </c>
      <c r="AD139" s="258"/>
      <c r="AE139" s="315" t="str">
        <f>VLOOKUP("1유형_v2"&amp;"_"&amp;G139,'GPT결과_1'!$A:$E,4,FALSE)</f>
        <v>위 절제술 후 연결 방법 그림</v>
      </c>
      <c r="AF139" s="146">
        <f t="shared" si="23"/>
        <v>16</v>
      </c>
      <c r="AG139" s="249" t="s">
        <v>67</v>
      </c>
      <c r="AH139" s="249" t="s">
        <v>67</v>
      </c>
      <c r="AI139" s="316" t="b">
        <f t="shared" si="24"/>
        <v>1</v>
      </c>
      <c r="AJ139" s="258"/>
      <c r="AK139" s="258"/>
      <c r="AL139" s="257" t="str">
        <f>VLOOKUP("1유형_v2"&amp;"_"&amp;G139,'GPT결과_1'!$A:$E,5,FALSE)</f>
        <v>위 절제술 후 남은 식도와 장을 연결하는 방법을 보여주는 그림입니다. 원위부 위 절제술 후, 십이지장 또는 소장과 연결하는 방식을 시각적으로 나타낸 이미지인 것으로 추정됩니다.</v>
      </c>
      <c r="AM139" s="249" t="s">
        <v>67</v>
      </c>
      <c r="AN139" s="249" t="s">
        <v>67</v>
      </c>
      <c r="AO139" s="176"/>
      <c r="AP139" s="176"/>
      <c r="AQ139" s="343"/>
      <c r="AR139" s="315"/>
      <c r="AS139" s="249"/>
      <c r="AT139" s="249"/>
      <c r="AU139" s="249"/>
      <c r="AV139" s="316"/>
      <c r="AW139" s="258"/>
      <c r="AX139" s="258"/>
      <c r="AY139" s="257"/>
      <c r="AZ139" s="249"/>
      <c r="BA139" s="249"/>
      <c r="BB139" s="176"/>
      <c r="BC139" s="176"/>
      <c r="BD139" s="343"/>
    </row>
    <row r="140">
      <c r="A140" s="324">
        <f t="shared" si="18"/>
        <v>133</v>
      </c>
      <c r="B140" s="324" t="s">
        <v>16</v>
      </c>
      <c r="C140" s="325" t="s">
        <v>11</v>
      </c>
      <c r="D140" s="360" t="s">
        <v>13</v>
      </c>
      <c r="E140" s="364"/>
      <c r="F140" s="361" t="s">
        <v>195</v>
      </c>
      <c r="G140" s="360" t="s">
        <v>1514</v>
      </c>
      <c r="H140" s="365" t="s">
        <v>1515</v>
      </c>
      <c r="I140" s="362" t="s">
        <v>1516</v>
      </c>
      <c r="J140" s="328" t="s">
        <v>162</v>
      </c>
      <c r="K140" s="363"/>
      <c r="L140" s="360" t="s">
        <v>215</v>
      </c>
      <c r="M140" s="360" t="s">
        <v>1981</v>
      </c>
      <c r="N140" s="256">
        <f t="shared" si="19"/>
        <v>125</v>
      </c>
      <c r="O140" s="360" t="s">
        <v>1518</v>
      </c>
      <c r="P140" s="324">
        <f t="shared" si="20"/>
        <v>16</v>
      </c>
      <c r="Q140" s="363"/>
      <c r="R140" s="367"/>
      <c r="S140" s="325">
        <f t="shared" si="21"/>
        <v>0</v>
      </c>
      <c r="T140" s="368"/>
      <c r="U140" s="364"/>
      <c r="V140" s="364"/>
      <c r="W140" s="333" t="str">
        <f>VLOOKUP("1유형_v2"&amp;"_"&amp;G140,'GPT결과_1'!$A:$E,5,FALSE)</f>
        <v>이 이미지는 반도체 칩의 가치 구조를 도식화한 것으로 보입니다. 아래쪽은 물리적인 부분이며, 위로 올라갈수록 추상적인 소프트웨어 영역을 나타냅니다. 가장 상단에는 총 부가가치가 표시되어 있을 것입니다.</v>
      </c>
      <c r="X140" s="333"/>
      <c r="Y140" s="333"/>
      <c r="Z140" s="369" t="s">
        <v>1519</v>
      </c>
      <c r="AA140" s="325" t="s">
        <v>69</v>
      </c>
      <c r="AB140" s="325" t="s">
        <v>69</v>
      </c>
      <c r="AC140" s="335" t="b">
        <f t="shared" si="22"/>
        <v>1</v>
      </c>
      <c r="AD140" s="364"/>
      <c r="AE140" s="334" t="str">
        <f>VLOOKUP("1유형_v2"&amp;"_"&amp;G140,'GPT결과_1'!$A:$E,4,FALSE)</f>
        <v>반도체 칩 가치 구조도</v>
      </c>
      <c r="AF140" s="146">
        <f t="shared" si="23"/>
        <v>12</v>
      </c>
      <c r="AG140" s="325" t="s">
        <v>69</v>
      </c>
      <c r="AH140" s="325" t="s">
        <v>70</v>
      </c>
      <c r="AI140" s="335" t="b">
        <f t="shared" si="24"/>
        <v>0</v>
      </c>
      <c r="AJ140" s="376" t="s">
        <v>1982</v>
      </c>
      <c r="AK140" s="376"/>
      <c r="AL140" s="333" t="str">
        <f>VLOOKUP("1유형_v2"&amp;"_"&amp;G140,'GPT결과_1'!$A:$E,5,FALSE)</f>
        <v>이 이미지는 반도체 칩의 가치 구조를 도식화한 것으로 보입니다. 아래쪽은 물리적인 부분이며, 위로 올라갈수록 추상적인 소프트웨어 영역을 나타냅니다. 가장 상단에는 총 부가가치가 표시되어 있을 것입니다.</v>
      </c>
      <c r="AM140" s="325"/>
      <c r="AN140" s="325"/>
      <c r="AO140" s="363"/>
      <c r="AP140" s="363"/>
      <c r="AQ140" s="341"/>
      <c r="AR140" s="334"/>
      <c r="AS140" s="249"/>
      <c r="AT140" s="325"/>
      <c r="AU140" s="325"/>
      <c r="AV140" s="335"/>
      <c r="AW140" s="376"/>
      <c r="AX140" s="376"/>
      <c r="AY140" s="333"/>
      <c r="AZ140" s="325"/>
      <c r="BA140" s="325"/>
      <c r="BB140" s="363"/>
      <c r="BC140" s="363"/>
      <c r="BD140" s="341"/>
    </row>
    <row r="141">
      <c r="A141" s="172">
        <f t="shared" si="18"/>
        <v>134</v>
      </c>
      <c r="B141" s="172" t="s">
        <v>16</v>
      </c>
      <c r="C141" s="249" t="s">
        <v>11</v>
      </c>
      <c r="D141" s="166" t="s">
        <v>13</v>
      </c>
      <c r="E141" s="258"/>
      <c r="F141" s="165" t="s">
        <v>195</v>
      </c>
      <c r="G141" s="166" t="s">
        <v>1521</v>
      </c>
      <c r="H141" s="167" t="s">
        <v>1522</v>
      </c>
      <c r="I141" s="168" t="s">
        <v>198</v>
      </c>
      <c r="J141" s="266" t="s">
        <v>162</v>
      </c>
      <c r="K141" s="176"/>
      <c r="L141" s="166" t="s">
        <v>215</v>
      </c>
      <c r="M141" s="166" t="s">
        <v>1983</v>
      </c>
      <c r="N141" s="256">
        <f t="shared" si="19"/>
        <v>188</v>
      </c>
      <c r="O141" s="166" t="s">
        <v>1524</v>
      </c>
      <c r="P141" s="172">
        <f t="shared" si="20"/>
        <v>17</v>
      </c>
      <c r="Q141" s="176"/>
      <c r="R141" s="370"/>
      <c r="S141" s="249">
        <f t="shared" si="21"/>
        <v>0</v>
      </c>
      <c r="T141" s="273"/>
      <c r="U141" s="258"/>
      <c r="V141" s="258"/>
      <c r="W141" s="257" t="str">
        <f>VLOOKUP("1유형_v2"&amp;"_"&amp;G141,'GPT결과_1'!$A:$E,5,FALSE)</f>
        <v>이 이미지는 특정 시간 동안 ARKG ETF의 주가와 거래량의 변동을 보여주는 차트다. 2019년부터 주가가 올라가는 추세를 살펴볼 수 있으며, 2020년부터 거래량이 급증하여 2021년 초에 정점을 찍는 모습을 보여준다.</v>
      </c>
      <c r="X141" s="257"/>
      <c r="Y141" s="257"/>
      <c r="Z141" s="371" t="s">
        <v>1525</v>
      </c>
      <c r="AA141" s="249" t="s">
        <v>67</v>
      </c>
      <c r="AB141" s="249" t="s">
        <v>67</v>
      </c>
      <c r="AC141" s="316" t="b">
        <f t="shared" si="22"/>
        <v>1</v>
      </c>
      <c r="AD141" s="258"/>
      <c r="AE141" s="315" t="str">
        <f>VLOOKUP("1유형_v2"&amp;"_"&amp;G141,'GPT결과_1'!$A:$E,4,FALSE)</f>
        <v>ARKG ETF 차트</v>
      </c>
      <c r="AF141" s="146">
        <f t="shared" si="23"/>
        <v>11</v>
      </c>
      <c r="AG141" s="249" t="s">
        <v>67</v>
      </c>
      <c r="AH141" s="249" t="s">
        <v>67</v>
      </c>
      <c r="AI141" s="316" t="b">
        <f t="shared" si="24"/>
        <v>1</v>
      </c>
      <c r="AJ141" s="258"/>
      <c r="AK141" s="258"/>
      <c r="AL141" s="257" t="str">
        <f>VLOOKUP("1유형_v2"&amp;"_"&amp;G141,'GPT결과_1'!$A:$E,5,FALSE)</f>
        <v>이 이미지는 특정 시간 동안 ARKG ETF의 주가와 거래량의 변동을 보여주는 차트다. 2019년부터 주가가 올라가는 추세를 살펴볼 수 있으며, 2020년부터 거래량이 급증하여 2021년 초에 정점을 찍는 모습을 보여준다.</v>
      </c>
      <c r="AM141" s="249" t="s">
        <v>67</v>
      </c>
      <c r="AN141" s="249" t="s">
        <v>67</v>
      </c>
      <c r="AO141" s="176"/>
      <c r="AP141" s="176"/>
      <c r="AQ141" s="343"/>
      <c r="AR141" s="315"/>
      <c r="AS141" s="249"/>
      <c r="AT141" s="249"/>
      <c r="AU141" s="249"/>
      <c r="AV141" s="316"/>
      <c r="AW141" s="258"/>
      <c r="AX141" s="258"/>
      <c r="AY141" s="257"/>
      <c r="AZ141" s="249"/>
      <c r="BA141" s="249"/>
      <c r="BB141" s="176"/>
      <c r="BC141" s="176"/>
      <c r="BD141" s="343"/>
    </row>
    <row r="142" ht="169.5" customHeight="1">
      <c r="A142" s="172">
        <f t="shared" si="18"/>
        <v>135</v>
      </c>
      <c r="B142" s="172" t="s">
        <v>16</v>
      </c>
      <c r="C142" s="249" t="s">
        <v>11</v>
      </c>
      <c r="D142" s="166" t="s">
        <v>13</v>
      </c>
      <c r="E142" s="258"/>
      <c r="F142" s="165" t="s">
        <v>195</v>
      </c>
      <c r="G142" s="166" t="s">
        <v>1527</v>
      </c>
      <c r="H142" s="275" t="s">
        <v>1528</v>
      </c>
      <c r="I142" s="168" t="s">
        <v>198</v>
      </c>
      <c r="J142" s="266" t="s">
        <v>162</v>
      </c>
      <c r="K142" s="176"/>
      <c r="L142" s="166" t="s">
        <v>1956</v>
      </c>
      <c r="M142" s="166" t="s">
        <v>1984</v>
      </c>
      <c r="N142" s="256">
        <f t="shared" si="19"/>
        <v>1347</v>
      </c>
      <c r="O142" s="166" t="s">
        <v>1530</v>
      </c>
      <c r="P142" s="172">
        <f t="shared" si="20"/>
        <v>20</v>
      </c>
      <c r="Q142" s="176"/>
      <c r="R142" s="370"/>
      <c r="S142" s="249">
        <f t="shared" si="21"/>
        <v>0</v>
      </c>
      <c r="T142" s="273"/>
      <c r="U142" s="258"/>
      <c r="V142" s="258"/>
      <c r="W142" s="257" t="str">
        <f>VLOOKUP("1유형_v2"&amp;"_"&amp;G142,'GPT결과_1'!$A:$E,5,FALSE)</f>
        <v>레더버그의 유전자 교환 발견, 재조합 DNA 기술에 대한 이론 및 방법, 유전자 재조합의 결과로 생성된 단백질 치료제 등 바이오 기술에 대한 과정과 결과를 시각적으로 설명하는 그림이다.</v>
      </c>
      <c r="X142" s="257"/>
      <c r="Y142" s="257"/>
      <c r="Z142" s="371" t="s">
        <v>1531</v>
      </c>
      <c r="AA142" s="249" t="s">
        <v>68</v>
      </c>
      <c r="AB142" s="249" t="s">
        <v>68</v>
      </c>
      <c r="AC142" s="316" t="b">
        <f t="shared" si="22"/>
        <v>1</v>
      </c>
      <c r="AD142" s="258"/>
      <c r="AE142" s="315" t="str">
        <f>VLOOKUP("1유형_v2"&amp;"_"&amp;G142,'GPT결과_1'!$A:$E,4,FALSE)</f>
        <v>유전자 재조합과 바이오 기술 그림</v>
      </c>
      <c r="AF142" s="146">
        <f t="shared" si="23"/>
        <v>18</v>
      </c>
      <c r="AG142" s="249" t="s">
        <v>67</v>
      </c>
      <c r="AH142" s="249" t="s">
        <v>67</v>
      </c>
      <c r="AI142" s="316" t="b">
        <f t="shared" si="24"/>
        <v>1</v>
      </c>
      <c r="AJ142" s="258"/>
      <c r="AK142" s="258"/>
      <c r="AL142" s="257" t="str">
        <f>VLOOKUP("1유형_v2"&amp;"_"&amp;G142,'GPT결과_1'!$A:$E,5,FALSE)</f>
        <v>레더버그의 유전자 교환 발견, 재조합 DNA 기술에 대한 이론 및 방법, 유전자 재조합의 결과로 생성된 단백질 치료제 등 바이오 기술에 대한 과정과 결과를 시각적으로 설명하는 그림이다.</v>
      </c>
      <c r="AM142" s="249" t="s">
        <v>67</v>
      </c>
      <c r="AN142" s="249" t="s">
        <v>67</v>
      </c>
      <c r="AO142" s="176"/>
      <c r="AP142" s="176"/>
      <c r="AQ142" s="343"/>
      <c r="AR142" s="315"/>
      <c r="AS142" s="249"/>
      <c r="AT142" s="249"/>
      <c r="AU142" s="249"/>
      <c r="AV142" s="316"/>
      <c r="AW142" s="258"/>
      <c r="AX142" s="258"/>
      <c r="AY142" s="257"/>
      <c r="AZ142" s="249"/>
      <c r="BA142" s="249"/>
      <c r="BB142" s="176"/>
      <c r="BC142" s="176"/>
      <c r="BD142" s="343"/>
    </row>
    <row r="143" ht="183.75" customHeight="1">
      <c r="A143" s="172">
        <f t="shared" si="18"/>
        <v>136</v>
      </c>
      <c r="B143" s="172" t="s">
        <v>16</v>
      </c>
      <c r="C143" s="249" t="s">
        <v>11</v>
      </c>
      <c r="D143" s="166" t="s">
        <v>13</v>
      </c>
      <c r="E143" s="258"/>
      <c r="F143" s="165" t="s">
        <v>195</v>
      </c>
      <c r="G143" s="166" t="s">
        <v>1533</v>
      </c>
      <c r="H143" s="275" t="s">
        <v>1534</v>
      </c>
      <c r="I143" s="168" t="s">
        <v>198</v>
      </c>
      <c r="J143" s="266" t="s">
        <v>162</v>
      </c>
      <c r="K143" s="176"/>
      <c r="L143" s="166" t="s">
        <v>1985</v>
      </c>
      <c r="M143" s="166" t="s">
        <v>1986</v>
      </c>
      <c r="N143" s="256">
        <f t="shared" si="19"/>
        <v>1857</v>
      </c>
      <c r="O143" s="166" t="s">
        <v>1536</v>
      </c>
      <c r="P143" s="172">
        <f t="shared" si="20"/>
        <v>16</v>
      </c>
      <c r="Q143" s="176"/>
      <c r="R143" s="370"/>
      <c r="S143" s="249">
        <f t="shared" si="21"/>
        <v>0</v>
      </c>
      <c r="T143" s="273"/>
      <c r="U143" s="258"/>
      <c r="V143" s="258"/>
      <c r="W143" s="257" t="str">
        <f>VLOOKUP("1유형_v2"&amp;"_"&amp;G143,'GPT결과_1'!$A:$E,5,FALSE)</f>
        <v>이 그림은 DNA의 구조를 이해하고, 차세대 염기 서열 분석(NGS)를 이용하여 암세포 조직에서 DNA를 추출하고 분석한 과정을 보여주는 것으로 보입니다. 또한, NGS가 개인별 염기차인(SNP) 진단과 암 치료제 처방에 필요한 바이오마커를 파악하는 데 어떻게 사용되는지, 그리고 이를 통해 개인 맞춤 치료가 가능해지는 과정 또한 이해하는데 도움이 될 것입니다. 그래서 DNA 분석과 암 치료의 중요성을 보여주는 데 중점을 두고 있습니다.</v>
      </c>
      <c r="X143" s="257"/>
      <c r="Y143" s="257"/>
      <c r="Z143" s="371" t="s">
        <v>1537</v>
      </c>
      <c r="AA143" s="249" t="s">
        <v>69</v>
      </c>
      <c r="AB143" s="249" t="s">
        <v>69</v>
      </c>
      <c r="AC143" s="316" t="b">
        <f t="shared" si="22"/>
        <v>1</v>
      </c>
      <c r="AD143" s="258"/>
      <c r="AE143" s="315" t="str">
        <f>VLOOKUP("1유형_v2"&amp;"_"&amp;G143,'GPT결과_1'!$A:$E,4,FALSE)</f>
        <v>NGS에 기반한 DNA 분석 과정</v>
      </c>
      <c r="AF143" s="146">
        <f t="shared" si="23"/>
        <v>18</v>
      </c>
      <c r="AG143" s="249" t="s">
        <v>67</v>
      </c>
      <c r="AH143" s="249" t="s">
        <v>67</v>
      </c>
      <c r="AI143" s="316" t="b">
        <f t="shared" si="24"/>
        <v>1</v>
      </c>
      <c r="AJ143" s="258"/>
      <c r="AK143" s="258"/>
      <c r="AL143" s="257" t="str">
        <f>VLOOKUP("1유형_v2"&amp;"_"&amp;G143,'GPT결과_1'!$A:$E,5,FALSE)</f>
        <v>이 그림은 DNA의 구조를 이해하고, 차세대 염기 서열 분석(NGS)를 이용하여 암세포 조직에서 DNA를 추출하고 분석한 과정을 보여주는 것으로 보입니다. 또한, NGS가 개인별 염기차인(SNP) 진단과 암 치료제 처방에 필요한 바이오마커를 파악하는 데 어떻게 사용되는지, 그리고 이를 통해 개인 맞춤 치료가 가능해지는 과정 또한 이해하는데 도움이 될 것입니다. 그래서 DNA 분석과 암 치료의 중요성을 보여주는 데 중점을 두고 있습니다.</v>
      </c>
      <c r="AM143" s="249" t="s">
        <v>67</v>
      </c>
      <c r="AN143" s="249" t="s">
        <v>67</v>
      </c>
      <c r="AO143" s="176"/>
      <c r="AP143" s="176"/>
      <c r="AQ143" s="343"/>
      <c r="AR143" s="315"/>
      <c r="AS143" s="249"/>
      <c r="AT143" s="249"/>
      <c r="AU143" s="249"/>
      <c r="AV143" s="316"/>
      <c r="AW143" s="258"/>
      <c r="AX143" s="258"/>
      <c r="AY143" s="257"/>
      <c r="AZ143" s="249"/>
      <c r="BA143" s="249"/>
      <c r="BB143" s="176"/>
      <c r="BC143" s="176"/>
      <c r="BD143" s="343"/>
    </row>
    <row r="144" ht="105.75" customHeight="1">
      <c r="A144" s="172">
        <f t="shared" si="18"/>
        <v>137</v>
      </c>
      <c r="B144" s="172" t="s">
        <v>16</v>
      </c>
      <c r="C144" s="249" t="s">
        <v>11</v>
      </c>
      <c r="D144" s="166" t="s">
        <v>13</v>
      </c>
      <c r="E144" s="258"/>
      <c r="F144" s="165" t="s">
        <v>195</v>
      </c>
      <c r="G144" s="166" t="s">
        <v>1543</v>
      </c>
      <c r="H144" s="167" t="s">
        <v>1544</v>
      </c>
      <c r="I144" s="168" t="s">
        <v>198</v>
      </c>
      <c r="J144" s="266" t="s">
        <v>162</v>
      </c>
      <c r="K144" s="176"/>
      <c r="L144" s="166" t="s">
        <v>207</v>
      </c>
      <c r="M144" s="166" t="s">
        <v>1987</v>
      </c>
      <c r="N144" s="256">
        <f t="shared" si="19"/>
        <v>371</v>
      </c>
      <c r="O144" s="166" t="s">
        <v>1546</v>
      </c>
      <c r="P144" s="172">
        <f t="shared" si="20"/>
        <v>12</v>
      </c>
      <c r="Q144" s="176"/>
      <c r="R144" s="370"/>
      <c r="S144" s="249">
        <f t="shared" si="21"/>
        <v>0</v>
      </c>
      <c r="T144" s="273"/>
      <c r="U144" s="258"/>
      <c r="V144" s="258"/>
      <c r="W144" s="257" t="str">
        <f>VLOOKUP("1유형_v2"&amp;"_"&amp;G144,'GPT결과_1'!$A:$E,5,FALSE)</f>
        <v>이 이미지는 DNA의 구조와 그에 대응하는 네 가지 염기(A, T, G, C)를 설명하고 있다. 이 염기들은 상보적 으로 결합되며, 이들의 순서를 빠르게 알아내는 기술을 NGS라고 한다. 그리고 DNA의 규칙성이 책 페이지와 비교되는 설명도 포함되어 있다.</v>
      </c>
      <c r="X144" s="257"/>
      <c r="Y144" s="257"/>
      <c r="Z144" s="371" t="s">
        <v>1547</v>
      </c>
      <c r="AA144" s="249" t="s">
        <v>67</v>
      </c>
      <c r="AB144" s="249" t="s">
        <v>67</v>
      </c>
      <c r="AC144" s="316" t="b">
        <f t="shared" si="22"/>
        <v>1</v>
      </c>
      <c r="AD144" s="258"/>
      <c r="AE144" s="315" t="str">
        <f>VLOOKUP("1유형_v2"&amp;"_"&amp;G144,'GPT결과_1'!$A:$E,4,FALSE)</f>
        <v>DNA 구조와 NGS 기술</v>
      </c>
      <c r="AF144" s="146">
        <f t="shared" si="23"/>
        <v>14</v>
      </c>
      <c r="AG144" s="249" t="s">
        <v>68</v>
      </c>
      <c r="AH144" s="249" t="s">
        <v>68</v>
      </c>
      <c r="AI144" s="316" t="b">
        <f t="shared" si="24"/>
        <v>1</v>
      </c>
      <c r="AJ144" s="274" t="s">
        <v>1988</v>
      </c>
      <c r="AK144" s="274"/>
      <c r="AL144" s="257" t="str">
        <f>VLOOKUP("1유형_v2"&amp;"_"&amp;G144,'GPT결과_1'!$A:$E,5,FALSE)</f>
        <v>이 이미지는 DNA의 구조와 그에 대응하는 네 가지 염기(A, T, G, C)를 설명하고 있다. 이 염기들은 상보적 으로 결합되며, 이들의 순서를 빠르게 알아내는 기술을 NGS라고 한다. 그리고 DNA의 규칙성이 책 페이지와 비교되는 설명도 포함되어 있다.</v>
      </c>
      <c r="AM144" s="249" t="s">
        <v>67</v>
      </c>
      <c r="AN144" s="249" t="s">
        <v>67</v>
      </c>
      <c r="AO144" s="176"/>
      <c r="AP144" s="176"/>
      <c r="AQ144" s="343"/>
      <c r="AR144" s="315"/>
      <c r="AS144" s="249"/>
      <c r="AT144" s="249"/>
      <c r="AU144" s="249"/>
      <c r="AV144" s="316"/>
      <c r="AW144" s="274"/>
      <c r="AX144" s="274"/>
      <c r="AY144" s="257"/>
      <c r="AZ144" s="249"/>
      <c r="BA144" s="249"/>
      <c r="BB144" s="176"/>
      <c r="BC144" s="176"/>
      <c r="BD144" s="343"/>
    </row>
    <row r="145" ht="88.5" customHeight="1">
      <c r="A145" s="172">
        <f t="shared" si="18"/>
        <v>138</v>
      </c>
      <c r="B145" s="172" t="s">
        <v>16</v>
      </c>
      <c r="C145" s="249" t="s">
        <v>11</v>
      </c>
      <c r="D145" s="166" t="s">
        <v>13</v>
      </c>
      <c r="E145" s="258"/>
      <c r="F145" s="165" t="s">
        <v>158</v>
      </c>
      <c r="G145" s="166" t="s">
        <v>1549</v>
      </c>
      <c r="H145" s="275" t="s">
        <v>1550</v>
      </c>
      <c r="I145" s="168" t="s">
        <v>1551</v>
      </c>
      <c r="J145" s="266" t="s">
        <v>162</v>
      </c>
      <c r="K145" s="176"/>
      <c r="L145" s="166" t="s">
        <v>215</v>
      </c>
      <c r="M145" s="166" t="s">
        <v>1989</v>
      </c>
      <c r="N145" s="256">
        <f t="shared" si="19"/>
        <v>489</v>
      </c>
      <c r="O145" s="166" t="s">
        <v>1553</v>
      </c>
      <c r="P145" s="172">
        <f t="shared" si="20"/>
        <v>17</v>
      </c>
      <c r="Q145" s="176"/>
      <c r="R145" s="370"/>
      <c r="S145" s="249">
        <f t="shared" si="21"/>
        <v>0</v>
      </c>
      <c r="T145" s="273"/>
      <c r="U145" s="258"/>
      <c r="V145" s="258"/>
      <c r="W145" s="257" t="str">
        <f>VLOOKUP("1유형_v2"&amp;"_"&amp;G145,'GPT결과_1'!$A:$E,5,FALSE)</f>
        <v>최후의 만찬'은 다빈치가 식사하는 사람들의 시점을 고려해 그린 벽화로, 식당의 넓은 벽면에 그렸습니다. 황금비와 원근법을 활용해 식당 안에 작은 다락방이 있는 것처럼 보이도록 표현했습니다.</v>
      </c>
      <c r="X145" s="257"/>
      <c r="Y145" s="257"/>
      <c r="Z145" s="371" t="s">
        <v>1554</v>
      </c>
      <c r="AA145" s="249" t="s">
        <v>68</v>
      </c>
      <c r="AB145" s="249" t="s">
        <v>68</v>
      </c>
      <c r="AC145" s="316" t="b">
        <f t="shared" si="22"/>
        <v>1</v>
      </c>
      <c r="AD145" s="258"/>
      <c r="AE145" s="315" t="str">
        <f>VLOOKUP("1유형_v2"&amp;"_"&amp;G145,'GPT결과_1'!$A:$E,4,FALSE)</f>
        <v>다빈치의 벽화 '최후의 만찬'</v>
      </c>
      <c r="AF145" s="146">
        <f t="shared" si="23"/>
        <v>16</v>
      </c>
      <c r="AG145" s="249" t="s">
        <v>68</v>
      </c>
      <c r="AH145" s="249" t="s">
        <v>68</v>
      </c>
      <c r="AI145" s="316" t="b">
        <f t="shared" si="24"/>
        <v>1</v>
      </c>
      <c r="AJ145" s="274" t="s">
        <v>1990</v>
      </c>
      <c r="AK145" s="274"/>
      <c r="AL145" s="257" t="str">
        <f>VLOOKUP("1유형_v2"&amp;"_"&amp;G145,'GPT결과_1'!$A:$E,5,FALSE)</f>
        <v>최후의 만찬'은 다빈치가 식사하는 사람들의 시점을 고려해 그린 벽화로, 식당의 넓은 벽면에 그렸습니다. 황금비와 원근법을 활용해 식당 안에 작은 다락방이 있는 것처럼 보이도록 표현했습니다.</v>
      </c>
      <c r="AM145" s="249" t="s">
        <v>67</v>
      </c>
      <c r="AN145" s="249" t="s">
        <v>67</v>
      </c>
      <c r="AO145" s="176"/>
      <c r="AP145" s="166" t="s">
        <v>1991</v>
      </c>
      <c r="AQ145" s="343"/>
      <c r="AR145" s="315"/>
      <c r="AS145" s="249"/>
      <c r="AT145" s="249"/>
      <c r="AU145" s="249"/>
      <c r="AV145" s="316"/>
      <c r="AW145" s="274"/>
      <c r="AX145" s="274"/>
      <c r="AY145" s="257"/>
      <c r="AZ145" s="249"/>
      <c r="BA145" s="249"/>
      <c r="BB145" s="176"/>
      <c r="BC145" s="166"/>
      <c r="BD145" s="343"/>
    </row>
    <row r="146" ht="92.25" customHeight="1">
      <c r="A146" s="172">
        <f t="shared" si="18"/>
        <v>139</v>
      </c>
      <c r="B146" s="172" t="s">
        <v>16</v>
      </c>
      <c r="C146" s="249" t="s">
        <v>11</v>
      </c>
      <c r="D146" s="166" t="s">
        <v>13</v>
      </c>
      <c r="E146" s="258"/>
      <c r="F146" s="165" t="s">
        <v>203</v>
      </c>
      <c r="G146" s="166" t="s">
        <v>1556</v>
      </c>
      <c r="H146" s="275" t="s">
        <v>1557</v>
      </c>
      <c r="I146" s="168" t="s">
        <v>1551</v>
      </c>
      <c r="J146" s="266" t="s">
        <v>162</v>
      </c>
      <c r="K146" s="176"/>
      <c r="L146" s="166" t="s">
        <v>215</v>
      </c>
      <c r="M146" s="166" t="s">
        <v>1992</v>
      </c>
      <c r="N146" s="256">
        <f t="shared" si="19"/>
        <v>235</v>
      </c>
      <c r="O146" s="166" t="s">
        <v>1559</v>
      </c>
      <c r="P146" s="172">
        <f t="shared" si="20"/>
        <v>21</v>
      </c>
      <c r="Q146" s="176"/>
      <c r="R146" s="370"/>
      <c r="S146" s="249">
        <f t="shared" si="21"/>
        <v>0</v>
      </c>
      <c r="T146" s="273"/>
      <c r="U146" s="258"/>
      <c r="V146" s="258"/>
      <c r="W146" s="257" t="str">
        <f>VLOOKUP("1유형_v2"&amp;"_"&amp;G146,'GPT결과_1'!$A:$E,5,FALSE)</f>
        <v>좌표'와 '좌표공간' 개념을 묘사한 이미지 입니다. 이 이미지는 기준점 O, 수평선 'x축', 수직선 'y축'으로 구성된 좌표평면과 점 A(2, 3), 점 B(-4, -2.5)를 표시하고 있습니다.</v>
      </c>
      <c r="X146" s="257"/>
      <c r="Y146" s="257"/>
      <c r="Z146" s="371" t="s">
        <v>1560</v>
      </c>
      <c r="AA146" s="249" t="s">
        <v>69</v>
      </c>
      <c r="AB146" s="249" t="s">
        <v>68</v>
      </c>
      <c r="AC146" s="316" t="b">
        <f t="shared" si="22"/>
        <v>0</v>
      </c>
      <c r="AD146" s="258"/>
      <c r="AE146" s="315" t="str">
        <f>VLOOKUP("1유형_v2"&amp;"_"&amp;G146,'GPT결과_1'!$A:$E,4,FALSE)</f>
        <v>좌표평면과 점의 표현</v>
      </c>
      <c r="AF146" s="146">
        <f t="shared" si="23"/>
        <v>11</v>
      </c>
      <c r="AG146" s="249" t="s">
        <v>68</v>
      </c>
      <c r="AH146" s="249" t="s">
        <v>67</v>
      </c>
      <c r="AI146" s="316" t="b">
        <f t="shared" si="24"/>
        <v>0</v>
      </c>
      <c r="AJ146" s="274" t="s">
        <v>1993</v>
      </c>
      <c r="AK146" s="274"/>
      <c r="AL146" s="257" t="str">
        <f>VLOOKUP("1유형_v2"&amp;"_"&amp;G146,'GPT결과_1'!$A:$E,5,FALSE)</f>
        <v>좌표'와 '좌표공간' 개념을 묘사한 이미지 입니다. 이 이미지는 기준점 O, 수평선 'x축', 수직선 'y축'으로 구성된 좌표평면과 점 A(2, 3), 점 B(-4, -2.5)를 표시하고 있습니다.</v>
      </c>
      <c r="AM146" s="249" t="s">
        <v>67</v>
      </c>
      <c r="AN146" s="249" t="s">
        <v>67</v>
      </c>
      <c r="AO146" s="176"/>
      <c r="AP146" s="176"/>
      <c r="AQ146" s="343"/>
      <c r="AR146" s="315"/>
      <c r="AS146" s="249"/>
      <c r="AT146" s="249"/>
      <c r="AU146" s="249"/>
      <c r="AV146" s="316"/>
      <c r="AW146" s="274"/>
      <c r="AX146" s="274"/>
      <c r="AY146" s="257"/>
      <c r="AZ146" s="249"/>
      <c r="BA146" s="249"/>
      <c r="BB146" s="176"/>
      <c r="BC146" s="176"/>
      <c r="BD146" s="343"/>
    </row>
    <row r="147" ht="96.0" customHeight="1">
      <c r="A147" s="172">
        <f t="shared" si="18"/>
        <v>140</v>
      </c>
      <c r="B147" s="172" t="s">
        <v>16</v>
      </c>
      <c r="C147" s="249" t="s">
        <v>11</v>
      </c>
      <c r="D147" s="166" t="s">
        <v>13</v>
      </c>
      <c r="E147" s="258"/>
      <c r="F147" s="165" t="s">
        <v>158</v>
      </c>
      <c r="G147" s="166" t="s">
        <v>1562</v>
      </c>
      <c r="H147" s="275" t="s">
        <v>1563</v>
      </c>
      <c r="I147" s="168" t="s">
        <v>1564</v>
      </c>
      <c r="J147" s="266" t="s">
        <v>162</v>
      </c>
      <c r="K147" s="176"/>
      <c r="L147" s="166" t="s">
        <v>215</v>
      </c>
      <c r="M147" s="166" t="s">
        <v>1994</v>
      </c>
      <c r="N147" s="256">
        <f t="shared" si="19"/>
        <v>483</v>
      </c>
      <c r="O147" s="166" t="s">
        <v>1566</v>
      </c>
      <c r="P147" s="172">
        <f t="shared" si="20"/>
        <v>20</v>
      </c>
      <c r="Q147" s="176"/>
      <c r="R147" s="370"/>
      <c r="S147" s="249">
        <f t="shared" si="21"/>
        <v>0</v>
      </c>
      <c r="T147" s="273"/>
      <c r="U147" s="258"/>
      <c r="V147" s="258"/>
      <c r="W147" s="257" t="str">
        <f>VLOOKUP("1유형_v2"&amp;"_"&amp;G147,'GPT결과_1'!$A:$E,5,FALSE)</f>
        <v>텍스트는 귀뚜라미들의 소리가 어떤 방식으로 우리의 귀에 도달하는지를 설명하며, 이를 우주의 팽창과 비교한다. 또한, 빛의 속도처럼 소리도 일정한 속도로 전달되며, 귀뚜라미들의 소리는 우리가 듣는 순간보다 실제로는 이전에 발생한다. 마지막으로, 우주의 팽창으로 인해 가장 먼 곳에서 오는 빛을 감지하기는 점점 더 어려워진다는 내용도 담고 있다.</v>
      </c>
      <c r="X147" s="257"/>
      <c r="Y147" s="257"/>
      <c r="Z147" s="371" t="s">
        <v>1567</v>
      </c>
      <c r="AA147" s="249" t="s">
        <v>68</v>
      </c>
      <c r="AB147" s="249" t="s">
        <v>68</v>
      </c>
      <c r="AC147" s="316" t="b">
        <f t="shared" si="22"/>
        <v>1</v>
      </c>
      <c r="AD147" s="258"/>
      <c r="AE147" s="315" t="str">
        <f>VLOOKUP("1유형_v2"&amp;"_"&amp;G147,'GPT결과_1'!$A:$E,4,FALSE)</f>
        <v>귀뚜라미들과 우주팽창의 비유</v>
      </c>
      <c r="AF147" s="146">
        <f t="shared" si="23"/>
        <v>15</v>
      </c>
      <c r="AG147" s="249" t="s">
        <v>67</v>
      </c>
      <c r="AH147" s="249" t="s">
        <v>67</v>
      </c>
      <c r="AI147" s="316" t="b">
        <f t="shared" si="24"/>
        <v>1</v>
      </c>
      <c r="AJ147" s="258"/>
      <c r="AK147" s="258"/>
      <c r="AL147" s="257" t="str">
        <f>VLOOKUP("1유형_v2"&amp;"_"&amp;G147,'GPT결과_1'!$A:$E,5,FALSE)</f>
        <v>텍스트는 귀뚜라미들의 소리가 어떤 방식으로 우리의 귀에 도달하는지를 설명하며, 이를 우주의 팽창과 비교한다. 또한, 빛의 속도처럼 소리도 일정한 속도로 전달되며, 귀뚜라미들의 소리는 우리가 듣는 순간보다 실제로는 이전에 발생한다. 마지막으로, 우주의 팽창으로 인해 가장 먼 곳에서 오는 빛을 감지하기는 점점 더 어려워진다는 내용도 담고 있다.</v>
      </c>
      <c r="AM147" s="249" t="s">
        <v>67</v>
      </c>
      <c r="AN147" s="249" t="s">
        <v>67</v>
      </c>
      <c r="AO147" s="176"/>
      <c r="AP147" s="176"/>
      <c r="AQ147" s="343"/>
      <c r="AR147" s="315"/>
      <c r="AS147" s="249"/>
      <c r="AT147" s="249"/>
      <c r="AU147" s="249"/>
      <c r="AV147" s="316"/>
      <c r="AW147" s="258"/>
      <c r="AX147" s="258"/>
      <c r="AY147" s="257"/>
      <c r="AZ147" s="249"/>
      <c r="BA147" s="249"/>
      <c r="BB147" s="176"/>
      <c r="BC147" s="176"/>
      <c r="BD147" s="343"/>
    </row>
    <row r="148">
      <c r="A148" s="172">
        <f t="shared" si="18"/>
        <v>141</v>
      </c>
      <c r="B148" s="172" t="s">
        <v>16</v>
      </c>
      <c r="C148" s="249" t="s">
        <v>11</v>
      </c>
      <c r="D148" s="166" t="s">
        <v>13</v>
      </c>
      <c r="E148" s="258"/>
      <c r="F148" s="165" t="s">
        <v>298</v>
      </c>
      <c r="G148" s="166" t="s">
        <v>1569</v>
      </c>
      <c r="H148" s="275" t="s">
        <v>1570</v>
      </c>
      <c r="I148" s="168" t="s">
        <v>1564</v>
      </c>
      <c r="J148" s="266" t="s">
        <v>162</v>
      </c>
      <c r="K148" s="176"/>
      <c r="L148" s="166" t="s">
        <v>215</v>
      </c>
      <c r="M148" s="166" t="s">
        <v>1995</v>
      </c>
      <c r="N148" s="256">
        <f t="shared" si="19"/>
        <v>206</v>
      </c>
      <c r="O148" s="166" t="s">
        <v>1572</v>
      </c>
      <c r="P148" s="172">
        <f t="shared" si="20"/>
        <v>39</v>
      </c>
      <c r="Q148" s="176"/>
      <c r="R148" s="370"/>
      <c r="S148" s="249">
        <f t="shared" si="21"/>
        <v>0</v>
      </c>
      <c r="T148" s="273"/>
      <c r="U148" s="274" t="s">
        <v>1573</v>
      </c>
      <c r="V148" s="258"/>
      <c r="W148" s="257" t="str">
        <f>VLOOKUP("1유형_v2"&amp;"_"&amp;G148,'GPT결과_1'!$A:$E,5,FALSE)</f>
        <v>코비와 WMAP에 의해 측정된 우주배경복사의 온도 분포를 나타내는 그림입니다. 왼쪽 부분은 코비의 측정결과, 오른쪽 부분은 WMAP의 결과로, WMAP의 해상도가 코비보다 500배 높다. 플랑크 탐사선에 의한 더 높은 해상도의 결과도 포함되어 있습니다.</v>
      </c>
      <c r="X148" s="257"/>
      <c r="Y148" s="257"/>
      <c r="Z148" s="371" t="s">
        <v>1574</v>
      </c>
      <c r="AA148" s="249" t="s">
        <v>67</v>
      </c>
      <c r="AB148" s="249" t="s">
        <v>67</v>
      </c>
      <c r="AC148" s="316" t="b">
        <f t="shared" si="22"/>
        <v>1</v>
      </c>
      <c r="AD148" s="258"/>
      <c r="AE148" s="315" t="str">
        <f>VLOOKUP("1유형_v2"&amp;"_"&amp;G148,'GPT결과_1'!$A:$E,4,FALSE)</f>
        <v>우주배경복사 온도 분포 그림</v>
      </c>
      <c r="AF148" s="146">
        <f t="shared" si="23"/>
        <v>15</v>
      </c>
      <c r="AG148" s="249" t="s">
        <v>67</v>
      </c>
      <c r="AH148" s="249" t="s">
        <v>67</v>
      </c>
      <c r="AI148" s="316" t="b">
        <f t="shared" si="24"/>
        <v>1</v>
      </c>
      <c r="AJ148" s="258"/>
      <c r="AK148" s="258"/>
      <c r="AL148" s="257" t="str">
        <f>VLOOKUP("1유형_v2"&amp;"_"&amp;G148,'GPT결과_1'!$A:$E,5,FALSE)</f>
        <v>코비와 WMAP에 의해 측정된 우주배경복사의 온도 분포를 나타내는 그림입니다. 왼쪽 부분은 코비의 측정결과, 오른쪽 부분은 WMAP의 결과로, WMAP의 해상도가 코비보다 500배 높다. 플랑크 탐사선에 의한 더 높은 해상도의 결과도 포함되어 있습니다.</v>
      </c>
      <c r="AM148" s="249" t="s">
        <v>67</v>
      </c>
      <c r="AN148" s="249" t="s">
        <v>67</v>
      </c>
      <c r="AO148" s="176"/>
      <c r="AP148" s="176"/>
      <c r="AQ148" s="343"/>
      <c r="AR148" s="315"/>
      <c r="AS148" s="249"/>
      <c r="AT148" s="249"/>
      <c r="AU148" s="249"/>
      <c r="AV148" s="316"/>
      <c r="AW148" s="258"/>
      <c r="AX148" s="258"/>
      <c r="AY148" s="257"/>
      <c r="AZ148" s="249"/>
      <c r="BA148" s="249"/>
      <c r="BB148" s="176"/>
      <c r="BC148" s="176"/>
      <c r="BD148" s="343"/>
    </row>
    <row r="149" ht="81.75" customHeight="1">
      <c r="A149" s="172">
        <f t="shared" si="18"/>
        <v>142</v>
      </c>
      <c r="B149" s="172" t="s">
        <v>16</v>
      </c>
      <c r="C149" s="249" t="s">
        <v>11</v>
      </c>
      <c r="D149" s="166" t="s">
        <v>13</v>
      </c>
      <c r="E149" s="258"/>
      <c r="F149" s="165" t="s">
        <v>203</v>
      </c>
      <c r="G149" s="166" t="s">
        <v>1576</v>
      </c>
      <c r="H149" s="275" t="s">
        <v>1577</v>
      </c>
      <c r="I149" s="168" t="s">
        <v>1564</v>
      </c>
      <c r="J149" s="266" t="s">
        <v>162</v>
      </c>
      <c r="K149" s="176"/>
      <c r="L149" s="166" t="s">
        <v>1813</v>
      </c>
      <c r="M149" s="166" t="s">
        <v>1996</v>
      </c>
      <c r="N149" s="256">
        <f t="shared" si="19"/>
        <v>241</v>
      </c>
      <c r="O149" s="166" t="s">
        <v>1579</v>
      </c>
      <c r="P149" s="172">
        <f t="shared" si="20"/>
        <v>19</v>
      </c>
      <c r="Q149" s="176"/>
      <c r="R149" s="370"/>
      <c r="S149" s="249">
        <f t="shared" si="21"/>
        <v>0</v>
      </c>
      <c r="T149" s="273"/>
      <c r="U149" s="274" t="s">
        <v>1580</v>
      </c>
      <c r="V149" s="258"/>
      <c r="W149" s="257" t="str">
        <f>VLOOKUP("1유형_v2"&amp;"_"&amp;G149,'GPT결과_1'!$A:$E,5,FALSE)</f>
        <v>이 이미지는 코비 탐사선으로부터 얻은 우주배경복사의 파장 분포 곡선입니다. 그림은 온도가 2.725K인 물체가 방출하는 파장 분포를 나타내며, 플랑크의 흑체복사 이론값과 비교 시 정확히 일치합니다. 이는 우주 공간의 바탕에서 비롯된 배경복사를 증언하는 명확한 증거입니다.</v>
      </c>
      <c r="X149" s="257"/>
      <c r="Y149" s="257"/>
      <c r="Z149" s="371" t="s">
        <v>1581</v>
      </c>
      <c r="AA149" s="249" t="s">
        <v>67</v>
      </c>
      <c r="AB149" s="249" t="s">
        <v>67</v>
      </c>
      <c r="AC149" s="316" t="b">
        <f t="shared" si="22"/>
        <v>1</v>
      </c>
      <c r="AD149" s="258"/>
      <c r="AE149" s="315" t="str">
        <f>VLOOKUP("1유형_v2"&amp;"_"&amp;G149,'GPT결과_1'!$A:$E,4,FALSE)</f>
        <v>코비탐사선이 관측한 우주배경복사 곡선의 이미지</v>
      </c>
      <c r="AF149" s="146">
        <f t="shared" si="23"/>
        <v>25</v>
      </c>
      <c r="AG149" s="249" t="s">
        <v>67</v>
      </c>
      <c r="AH149" s="249" t="s">
        <v>67</v>
      </c>
      <c r="AI149" s="316" t="b">
        <f t="shared" si="24"/>
        <v>1</v>
      </c>
      <c r="AJ149" s="274" t="s">
        <v>1997</v>
      </c>
      <c r="AK149" s="274"/>
      <c r="AL149" s="257" t="str">
        <f>VLOOKUP("1유형_v2"&amp;"_"&amp;G149,'GPT결과_1'!$A:$E,5,FALSE)</f>
        <v>이 이미지는 코비 탐사선으로부터 얻은 우주배경복사의 파장 분포 곡선입니다. 그림은 온도가 2.725K인 물체가 방출하는 파장 분포를 나타내며, 플랑크의 흑체복사 이론값과 비교 시 정확히 일치합니다. 이는 우주 공간의 바탕에서 비롯된 배경복사를 증언하는 명확한 증거입니다.</v>
      </c>
      <c r="AM149" s="249" t="s">
        <v>67</v>
      </c>
      <c r="AN149" s="249" t="s">
        <v>67</v>
      </c>
      <c r="AO149" s="176"/>
      <c r="AP149" s="176"/>
      <c r="AQ149" s="343"/>
      <c r="AR149" s="315"/>
      <c r="AS149" s="249"/>
      <c r="AT149" s="249"/>
      <c r="AU149" s="249"/>
      <c r="AV149" s="316"/>
      <c r="AW149" s="274"/>
      <c r="AX149" s="274"/>
      <c r="AY149" s="257"/>
      <c r="AZ149" s="249"/>
      <c r="BA149" s="249"/>
      <c r="BB149" s="176"/>
      <c r="BC149" s="176"/>
      <c r="BD149" s="343"/>
    </row>
    <row r="150">
      <c r="A150" s="172">
        <f t="shared" si="18"/>
        <v>143</v>
      </c>
      <c r="B150" s="172" t="s">
        <v>16</v>
      </c>
      <c r="C150" s="249" t="s">
        <v>11</v>
      </c>
      <c r="D150" s="166" t="s">
        <v>13</v>
      </c>
      <c r="E150" s="258"/>
      <c r="F150" s="165" t="s">
        <v>158</v>
      </c>
      <c r="G150" s="166" t="s">
        <v>1583</v>
      </c>
      <c r="H150" s="275" t="s">
        <v>1584</v>
      </c>
      <c r="I150" s="168" t="s">
        <v>1564</v>
      </c>
      <c r="J150" s="266" t="s">
        <v>162</v>
      </c>
      <c r="K150" s="176"/>
      <c r="L150" s="166" t="s">
        <v>215</v>
      </c>
      <c r="M150" s="166" t="s">
        <v>1998</v>
      </c>
      <c r="N150" s="256">
        <f t="shared" si="19"/>
        <v>120</v>
      </c>
      <c r="O150" s="166" t="s">
        <v>1586</v>
      </c>
      <c r="P150" s="172">
        <f t="shared" si="20"/>
        <v>11</v>
      </c>
      <c r="Q150" s="176"/>
      <c r="R150" s="370"/>
      <c r="S150" s="249">
        <f t="shared" si="21"/>
        <v>0</v>
      </c>
      <c r="T150" s="273"/>
      <c r="U150" s="274" t="s">
        <v>1587</v>
      </c>
      <c r="V150" s="258"/>
      <c r="W150" s="257" t="str">
        <f>VLOOKUP("1유형_v2"&amp;"_"&amp;G150,'GPT결과_1'!$A:$E,5,FALSE)</f>
        <v>이미지는 수소의 스펙트럼선 위치를 파악하는 수학식을 보여줍니다. 값 n에 정수 3, 4, 5를 대입하면 수소의 스펙트럼선의 파장값이 정확히 나옵니다. 이는 식이 이론이 아닌 우연히 발견되었다는 것을 뜻합니다.</v>
      </c>
      <c r="X150" s="257"/>
      <c r="Y150" s="257"/>
      <c r="Z150" s="371" t="s">
        <v>1588</v>
      </c>
      <c r="AA150" s="249" t="s">
        <v>68</v>
      </c>
      <c r="AB150" s="249" t="s">
        <v>68</v>
      </c>
      <c r="AC150" s="316" t="b">
        <f t="shared" si="22"/>
        <v>1</v>
      </c>
      <c r="AD150" s="258"/>
      <c r="AE150" s="315" t="str">
        <f>VLOOKUP("1유형_v2"&amp;"_"&amp;G150,'GPT결과_1'!$A:$E,4,FALSE)</f>
        <v>수소 스펙트럼선의 수학식 이미지</v>
      </c>
      <c r="AF150" s="146">
        <f t="shared" si="23"/>
        <v>17</v>
      </c>
      <c r="AG150" s="249" t="s">
        <v>68</v>
      </c>
      <c r="AH150" s="249" t="s">
        <v>69</v>
      </c>
      <c r="AI150" s="316" t="b">
        <f t="shared" si="24"/>
        <v>0</v>
      </c>
      <c r="AJ150" s="274" t="s">
        <v>1999</v>
      </c>
      <c r="AK150" s="274"/>
      <c r="AL150" s="257" t="str">
        <f>VLOOKUP("1유형_v2"&amp;"_"&amp;G150,'GPT결과_1'!$A:$E,5,FALSE)</f>
        <v>이미지는 수소의 스펙트럼선 위치를 파악하는 수학식을 보여줍니다. 값 n에 정수 3, 4, 5를 대입하면 수소의 스펙트럼선의 파장값이 정확히 나옵니다. 이는 식이 이론이 아닌 우연히 발견되었다는 것을 뜻합니다.</v>
      </c>
      <c r="AM150" s="249" t="s">
        <v>67</v>
      </c>
      <c r="AN150" s="249" t="s">
        <v>67</v>
      </c>
      <c r="AO150" s="176"/>
      <c r="AP150" s="166" t="s">
        <v>2000</v>
      </c>
      <c r="AQ150" s="342" t="s">
        <v>1947</v>
      </c>
      <c r="AR150" s="315"/>
      <c r="AS150" s="249"/>
      <c r="AT150" s="249"/>
      <c r="AU150" s="249"/>
      <c r="AV150" s="316"/>
      <c r="AW150" s="274"/>
      <c r="AX150" s="274"/>
      <c r="AY150" s="257"/>
      <c r="AZ150" s="249"/>
      <c r="BA150" s="249"/>
      <c r="BB150" s="176"/>
      <c r="BC150" s="166"/>
      <c r="BD150" s="342"/>
    </row>
    <row r="151">
      <c r="A151" s="172">
        <f t="shared" si="18"/>
        <v>144</v>
      </c>
      <c r="B151" s="172" t="s">
        <v>16</v>
      </c>
      <c r="C151" s="249" t="s">
        <v>11</v>
      </c>
      <c r="D151" s="166" t="s">
        <v>13</v>
      </c>
      <c r="E151" s="258"/>
      <c r="F151" s="165" t="s">
        <v>158</v>
      </c>
      <c r="G151" s="166" t="s">
        <v>1590</v>
      </c>
      <c r="H151" s="275" t="s">
        <v>1591</v>
      </c>
      <c r="I151" s="168" t="s">
        <v>1564</v>
      </c>
      <c r="J151" s="266" t="s">
        <v>162</v>
      </c>
      <c r="K151" s="176"/>
      <c r="L151" s="166" t="s">
        <v>215</v>
      </c>
      <c r="M151" s="166" t="s">
        <v>2001</v>
      </c>
      <c r="N151" s="256">
        <f t="shared" si="19"/>
        <v>194</v>
      </c>
      <c r="O151" s="166" t="s">
        <v>1593</v>
      </c>
      <c r="P151" s="172">
        <f t="shared" si="20"/>
        <v>23</v>
      </c>
      <c r="Q151" s="176"/>
      <c r="R151" s="370"/>
      <c r="S151" s="249">
        <f t="shared" si="21"/>
        <v>0</v>
      </c>
      <c r="T151" s="273"/>
      <c r="U151" s="258"/>
      <c r="V151" s="258"/>
      <c r="W151" s="257" t="str">
        <f>VLOOKUP("1유형_v2"&amp;"_"&amp;G151,'GPT결과_1'!$A:$E,5,FALSE)</f>
        <v>여러 파동이 합성되어 '맥놀이 현상'을 이끌어내며, 결합된 파동으로 이루어진 파동묶음이 생성된다. 이 파동묶음이 공간에 집중되면, 매우 입자처럼 보이는 착시효과가 나타나게 된다. 즉, 전자를 파동함수들의 집합으로 보는 것이 이론적으로 타당하다.</v>
      </c>
      <c r="X151" s="257"/>
      <c r="Y151" s="257"/>
      <c r="Z151" s="371" t="s">
        <v>1594</v>
      </c>
      <c r="AA151" s="249" t="s">
        <v>67</v>
      </c>
      <c r="AB151" s="249" t="s">
        <v>67</v>
      </c>
      <c r="AC151" s="316" t="b">
        <f t="shared" si="22"/>
        <v>1</v>
      </c>
      <c r="AD151" s="258"/>
      <c r="AE151" s="315" t="str">
        <f>VLOOKUP("1유형_v2"&amp;"_"&amp;G151,'GPT결과_1'!$A:$E,4,FALSE)</f>
        <v>파동묶음 현상과 입자착시가 유발된다.</v>
      </c>
      <c r="AF151" s="146">
        <f t="shared" si="23"/>
        <v>20</v>
      </c>
      <c r="AG151" s="249" t="s">
        <v>68</v>
      </c>
      <c r="AH151" s="249" t="s">
        <v>67</v>
      </c>
      <c r="AI151" s="316" t="b">
        <f t="shared" si="24"/>
        <v>0</v>
      </c>
      <c r="AJ151" s="274" t="s">
        <v>1771</v>
      </c>
      <c r="AK151" s="274"/>
      <c r="AL151" s="257" t="str">
        <f>VLOOKUP("1유형_v2"&amp;"_"&amp;G151,'GPT결과_1'!$A:$E,5,FALSE)</f>
        <v>여러 파동이 합성되어 '맥놀이 현상'을 이끌어내며, 결합된 파동으로 이루어진 파동묶음이 생성된다. 이 파동묶음이 공간에 집중되면, 매우 입자처럼 보이는 착시효과가 나타나게 된다. 즉, 전자를 파동함수들의 집합으로 보는 것이 이론적으로 타당하다.</v>
      </c>
      <c r="AM151" s="249" t="s">
        <v>67</v>
      </c>
      <c r="AN151" s="249" t="s">
        <v>67</v>
      </c>
      <c r="AO151" s="176"/>
      <c r="AP151" s="176"/>
      <c r="AQ151" s="343"/>
      <c r="AR151" s="315"/>
      <c r="AS151" s="249"/>
      <c r="AT151" s="249"/>
      <c r="AU151" s="249"/>
      <c r="AV151" s="316"/>
      <c r="AW151" s="274"/>
      <c r="AX151" s="274"/>
      <c r="AY151" s="257"/>
      <c r="AZ151" s="249"/>
      <c r="BA151" s="249"/>
      <c r="BB151" s="176"/>
      <c r="BC151" s="176"/>
      <c r="BD151" s="343"/>
    </row>
    <row r="152">
      <c r="A152" s="172">
        <f t="shared" si="18"/>
        <v>145</v>
      </c>
      <c r="B152" s="172" t="s">
        <v>16</v>
      </c>
      <c r="C152" s="249" t="s">
        <v>11</v>
      </c>
      <c r="D152" s="166" t="s">
        <v>13</v>
      </c>
      <c r="E152" s="258"/>
      <c r="F152" s="165" t="s">
        <v>203</v>
      </c>
      <c r="G152" s="166" t="s">
        <v>1596</v>
      </c>
      <c r="H152" s="275" t="s">
        <v>1597</v>
      </c>
      <c r="I152" s="168" t="s">
        <v>1564</v>
      </c>
      <c r="J152" s="266" t="s">
        <v>162</v>
      </c>
      <c r="K152" s="176"/>
      <c r="L152" s="166" t="s">
        <v>2002</v>
      </c>
      <c r="M152" s="166" t="s">
        <v>2003</v>
      </c>
      <c r="N152" s="256">
        <f t="shared" si="19"/>
        <v>89</v>
      </c>
      <c r="O152" s="166" t="s">
        <v>1599</v>
      </c>
      <c r="P152" s="172">
        <f t="shared" si="20"/>
        <v>23</v>
      </c>
      <c r="Q152" s="176"/>
      <c r="R152" s="370"/>
      <c r="S152" s="249">
        <f t="shared" si="21"/>
        <v>0</v>
      </c>
      <c r="T152" s="273"/>
      <c r="U152" s="274" t="s">
        <v>1600</v>
      </c>
      <c r="V152" s="258"/>
      <c r="W152" s="257" t="str">
        <f>VLOOKUP("1유형_v2"&amp;"_"&amp;G152,'GPT결과_1'!$A:$E,5,FALSE)</f>
        <v>이 그림은 힘의 강도와 상호작용 에너지 간의 관계를 보여줍니다. 높은 에너지 상태에서는 표준모형의 세 힘이 같아지는 것을 볼 수 있습니다. 따라서 그림은 이런 현상을 시각적으로 표현한 것입니다.</v>
      </c>
      <c r="X152" s="257"/>
      <c r="Y152" s="257"/>
      <c r="Z152" s="371" t="s">
        <v>1601</v>
      </c>
      <c r="AA152" s="249" t="s">
        <v>68</v>
      </c>
      <c r="AB152" s="249" t="s">
        <v>68</v>
      </c>
      <c r="AC152" s="316" t="b">
        <f t="shared" si="22"/>
        <v>1</v>
      </c>
      <c r="AD152" s="258"/>
      <c r="AE152" s="315" t="str">
        <f>VLOOKUP("1유형_v2"&amp;"_"&amp;G152,'GPT결과_1'!$A:$E,4,FALSE)</f>
        <v>에너지와 힘 상관관계 그림</v>
      </c>
      <c r="AF152" s="146">
        <f t="shared" si="23"/>
        <v>14</v>
      </c>
      <c r="AG152" s="249" t="s">
        <v>67</v>
      </c>
      <c r="AH152" s="249" t="s">
        <v>67</v>
      </c>
      <c r="AI152" s="316" t="b">
        <f t="shared" si="24"/>
        <v>1</v>
      </c>
      <c r="AJ152" s="258"/>
      <c r="AK152" s="258"/>
      <c r="AL152" s="257" t="str">
        <f>VLOOKUP("1유형_v2"&amp;"_"&amp;G152,'GPT결과_1'!$A:$E,5,FALSE)</f>
        <v>이 그림은 힘의 강도와 상호작용 에너지 간의 관계를 보여줍니다. 높은 에너지 상태에서는 표준모형의 세 힘이 같아지는 것을 볼 수 있습니다. 따라서 그림은 이런 현상을 시각적으로 표현한 것입니다.</v>
      </c>
      <c r="AM152" s="249" t="s">
        <v>67</v>
      </c>
      <c r="AN152" s="249" t="s">
        <v>67</v>
      </c>
      <c r="AO152" s="176"/>
      <c r="AP152" s="176"/>
      <c r="AQ152" s="343"/>
      <c r="AR152" s="315"/>
      <c r="AS152" s="249"/>
      <c r="AT152" s="249"/>
      <c r="AU152" s="249"/>
      <c r="AV152" s="316"/>
      <c r="AW152" s="258"/>
      <c r="AX152" s="258"/>
      <c r="AY152" s="257"/>
      <c r="AZ152" s="249"/>
      <c r="BA152" s="249"/>
      <c r="BB152" s="176"/>
      <c r="BC152" s="176"/>
      <c r="BD152" s="343"/>
    </row>
    <row r="153" ht="93.0" customHeight="1">
      <c r="A153" s="172">
        <f t="shared" si="18"/>
        <v>146</v>
      </c>
      <c r="B153" s="172" t="s">
        <v>16</v>
      </c>
      <c r="C153" s="249" t="s">
        <v>11</v>
      </c>
      <c r="D153" s="166" t="s">
        <v>13</v>
      </c>
      <c r="E153" s="258"/>
      <c r="F153" s="274" t="s">
        <v>158</v>
      </c>
      <c r="G153" s="166" t="s">
        <v>1603</v>
      </c>
      <c r="H153" s="167" t="s">
        <v>1604</v>
      </c>
      <c r="I153" s="168" t="s">
        <v>226</v>
      </c>
      <c r="J153" s="266" t="s">
        <v>162</v>
      </c>
      <c r="K153" s="176"/>
      <c r="L153" s="166" t="s">
        <v>1813</v>
      </c>
      <c r="M153" s="166" t="s">
        <v>2004</v>
      </c>
      <c r="N153" s="256">
        <f t="shared" si="19"/>
        <v>233</v>
      </c>
      <c r="O153" s="166" t="s">
        <v>1606</v>
      </c>
      <c r="P153" s="172">
        <f t="shared" si="20"/>
        <v>23</v>
      </c>
      <c r="Q153" s="176"/>
      <c r="R153" s="370"/>
      <c r="S153" s="249">
        <f t="shared" si="21"/>
        <v>0</v>
      </c>
      <c r="T153" s="273"/>
      <c r="U153" s="258"/>
      <c r="V153" s="258"/>
      <c r="W153" s="257" t="str">
        <f>VLOOKUP("1유형_v2"&amp;"_"&amp;G153,'GPT결과_1'!$A:$E,5,FALSE)</f>
        <v>할로겐 원소는 주기율표 17족에 위치하고, 플루오린, 염소, 브로민, 아이오딘, 아스타틴, 테네신등이 속해 있습니다. 이들은 수소와 결합해 할로겐화수소를 형성하며, 이는 산성을 나타내는 반면, 알칼리금속은 물과 반응해 염기성을 띕니다. 이런 반응 과정을 그린 그림일 것입니다.</v>
      </c>
      <c r="X153" s="257"/>
      <c r="Y153" s="257"/>
      <c r="Z153" s="371" t="s">
        <v>1607</v>
      </c>
      <c r="AA153" s="249" t="s">
        <v>69</v>
      </c>
      <c r="AB153" s="249" t="s">
        <v>69</v>
      </c>
      <c r="AC153" s="316" t="b">
        <f t="shared" si="22"/>
        <v>1</v>
      </c>
      <c r="AD153" s="258"/>
      <c r="AE153" s="315" t="str">
        <f>VLOOKUP("1유형_v2"&amp;"_"&amp;G153,'GPT결과_1'!$A:$E,4,FALSE)</f>
        <v>할로겐 원소와 알칼리금속 반응</v>
      </c>
      <c r="AF153" s="146">
        <f t="shared" si="23"/>
        <v>16</v>
      </c>
      <c r="AG153" s="249" t="s">
        <v>69</v>
      </c>
      <c r="AH153" s="249" t="s">
        <v>69</v>
      </c>
      <c r="AI153" s="316" t="b">
        <f t="shared" si="24"/>
        <v>1</v>
      </c>
      <c r="AJ153" s="274" t="s">
        <v>2005</v>
      </c>
      <c r="AK153" s="274"/>
      <c r="AL153" s="257" t="str">
        <f>VLOOKUP("1유형_v2"&amp;"_"&amp;G153,'GPT결과_1'!$A:$E,5,FALSE)</f>
        <v>할로겐 원소는 주기율표 17족에 위치하고, 플루오린, 염소, 브로민, 아이오딘, 아스타틴, 테네신등이 속해 있습니다. 이들은 수소와 결합해 할로겐화수소를 형성하며, 이는 산성을 나타내는 반면, 알칼리금속은 물과 반응해 염기성을 띕니다. 이런 반응 과정을 그린 그림일 것입니다.</v>
      </c>
      <c r="AM153" s="249" t="s">
        <v>67</v>
      </c>
      <c r="AN153" s="249" t="s">
        <v>68</v>
      </c>
      <c r="AO153" s="176"/>
      <c r="AP153" s="166" t="s">
        <v>2006</v>
      </c>
      <c r="AQ153" s="343"/>
      <c r="AR153" s="315"/>
      <c r="AS153" s="249"/>
      <c r="AT153" s="249"/>
      <c r="AU153" s="249"/>
      <c r="AV153" s="316"/>
      <c r="AW153" s="274"/>
      <c r="AX153" s="274"/>
      <c r="AY153" s="257"/>
      <c r="AZ153" s="249"/>
      <c r="BA153" s="249"/>
      <c r="BB153" s="176"/>
      <c r="BC153" s="166"/>
      <c r="BD153" s="343"/>
    </row>
    <row r="154" ht="93.75" customHeight="1">
      <c r="A154" s="172">
        <f t="shared" si="18"/>
        <v>147</v>
      </c>
      <c r="B154" s="172" t="s">
        <v>16</v>
      </c>
      <c r="C154" s="249" t="s">
        <v>11</v>
      </c>
      <c r="D154" s="166" t="s">
        <v>13</v>
      </c>
      <c r="E154" s="258"/>
      <c r="F154" s="165" t="s">
        <v>235</v>
      </c>
      <c r="G154" s="166" t="s">
        <v>1609</v>
      </c>
      <c r="H154" s="275" t="s">
        <v>1610</v>
      </c>
      <c r="I154" s="168" t="s">
        <v>1611</v>
      </c>
      <c r="J154" s="266" t="s">
        <v>162</v>
      </c>
      <c r="K154" s="176"/>
      <c r="L154" s="166" t="s">
        <v>207</v>
      </c>
      <c r="M154" s="166" t="s">
        <v>2007</v>
      </c>
      <c r="N154" s="256">
        <f t="shared" si="19"/>
        <v>244</v>
      </c>
      <c r="O154" s="166" t="s">
        <v>1613</v>
      </c>
      <c r="P154" s="172">
        <f t="shared" si="20"/>
        <v>15</v>
      </c>
      <c r="Q154" s="176"/>
      <c r="R154" s="370"/>
      <c r="S154" s="249">
        <f t="shared" si="21"/>
        <v>0</v>
      </c>
      <c r="T154" s="273"/>
      <c r="U154" s="258"/>
      <c r="V154" s="258"/>
      <c r="W154" s="257" t="str">
        <f>VLOOKUP("1유형_v2"&amp;"_"&amp;G154,'GPT결과_1'!$A:$E,5,FALSE)</f>
        <v>이 이미지는 독일의 영토 분할 상황을 보여주는 지도일 것입니다. 바바리아, 브란덴부르크 백작령, 작센공국 등이 표시된 것으로 보아, 다양한 소규모 국가들이 어떻게 분포되어 있는지를 나타내고 있습니다. 또한, 프랑스와 영국이 이 영토들과의 복잡한 외교관계를 통해 독일의 통합을 방해한 역사적 배경도 이해할 수 있을 것입니다.</v>
      </c>
      <c r="X154" s="257"/>
      <c r="Y154" s="257"/>
      <c r="Z154" s="371" t="s">
        <v>1614</v>
      </c>
      <c r="AA154" s="249" t="s">
        <v>69</v>
      </c>
      <c r="AB154" s="249" t="s">
        <v>69</v>
      </c>
      <c r="AC154" s="316" t="b">
        <f t="shared" si="22"/>
        <v>1</v>
      </c>
      <c r="AD154" s="258"/>
      <c r="AE154" s="315" t="str">
        <f>VLOOKUP("1유형_v2"&amp;"_"&amp;G154,'GPT결과_1'!$A:$E,4,FALSE)</f>
        <v>독일 지도</v>
      </c>
      <c r="AF154" s="146">
        <f t="shared" si="23"/>
        <v>5</v>
      </c>
      <c r="AG154" s="249" t="s">
        <v>68</v>
      </c>
      <c r="AH154" s="249" t="s">
        <v>67</v>
      </c>
      <c r="AI154" s="316" t="b">
        <f t="shared" si="24"/>
        <v>0</v>
      </c>
      <c r="AJ154" s="274" t="s">
        <v>2008</v>
      </c>
      <c r="AK154" s="274"/>
      <c r="AL154" s="257" t="str">
        <f>VLOOKUP("1유형_v2"&amp;"_"&amp;G154,'GPT결과_1'!$A:$E,5,FALSE)</f>
        <v>이 이미지는 독일의 영토 분할 상황을 보여주는 지도일 것입니다. 바바리아, 브란덴부르크 백작령, 작센공국 등이 표시된 것으로 보아, 다양한 소규모 국가들이 어떻게 분포되어 있는지를 나타내고 있습니다. 또한, 프랑스와 영국이 이 영토들과의 복잡한 외교관계를 통해 독일의 통합을 방해한 역사적 배경도 이해할 수 있을 것입니다.</v>
      </c>
      <c r="AM154" s="249" t="s">
        <v>67</v>
      </c>
      <c r="AN154" s="249" t="s">
        <v>67</v>
      </c>
      <c r="AO154" s="176"/>
      <c r="AP154" s="176"/>
      <c r="AQ154" s="343"/>
      <c r="AR154" s="315"/>
      <c r="AS154" s="249"/>
      <c r="AT154" s="249"/>
      <c r="AU154" s="249"/>
      <c r="AV154" s="316"/>
      <c r="AW154" s="274"/>
      <c r="AX154" s="274"/>
      <c r="AY154" s="257"/>
      <c r="AZ154" s="249"/>
      <c r="BA154" s="249"/>
      <c r="BB154" s="176"/>
      <c r="BC154" s="176"/>
      <c r="BD154" s="343"/>
    </row>
    <row r="155">
      <c r="A155" s="172">
        <f t="shared" si="18"/>
        <v>148</v>
      </c>
      <c r="B155" s="172" t="s">
        <v>16</v>
      </c>
      <c r="C155" s="249" t="s">
        <v>11</v>
      </c>
      <c r="D155" s="166" t="s">
        <v>13</v>
      </c>
      <c r="E155" s="258"/>
      <c r="F155" s="165" t="s">
        <v>158</v>
      </c>
      <c r="G155" s="166" t="s">
        <v>1616</v>
      </c>
      <c r="H155" s="275" t="s">
        <v>1617</v>
      </c>
      <c r="I155" s="168" t="s">
        <v>1618</v>
      </c>
      <c r="J155" s="266" t="s">
        <v>162</v>
      </c>
      <c r="K155" s="176"/>
      <c r="L155" s="166" t="s">
        <v>215</v>
      </c>
      <c r="M155" s="166" t="s">
        <v>2009</v>
      </c>
      <c r="N155" s="256">
        <f t="shared" si="19"/>
        <v>161</v>
      </c>
      <c r="O155" s="166" t="s">
        <v>1620</v>
      </c>
      <c r="P155" s="172">
        <f t="shared" si="20"/>
        <v>13</v>
      </c>
      <c r="Q155" s="176"/>
      <c r="R155" s="370"/>
      <c r="S155" s="249">
        <f t="shared" si="21"/>
        <v>0</v>
      </c>
      <c r="T155" s="273"/>
      <c r="U155" s="258"/>
      <c r="V155" s="258"/>
      <c r="W155" s="257" t="str">
        <f>VLOOKUP("1유형_v2"&amp;"_"&amp;G155,'GPT결과_1'!$A:$E,5,FALSE)</f>
        <v>이 이미지는 영국의 복잡한 구성을 잘 보여주는 유니언 잭 국기를 나타냅니다. 스코틀랜드, 잉글랜드, 아일랜드 세 왕국의 합병 과정을 보여주는 이 국기는 '유나이티드 킹덤'의 정체성을 상징합니다.</v>
      </c>
      <c r="X155" s="257"/>
      <c r="Y155" s="257"/>
      <c r="Z155" s="371" t="s">
        <v>1621</v>
      </c>
      <c r="AA155" s="249" t="s">
        <v>67</v>
      </c>
      <c r="AB155" s="249" t="s">
        <v>67</v>
      </c>
      <c r="AC155" s="316" t="b">
        <f t="shared" si="22"/>
        <v>1</v>
      </c>
      <c r="AD155" s="258"/>
      <c r="AE155" s="315" t="str">
        <f>VLOOKUP("1유형_v2"&amp;"_"&amp;G155,'GPT결과_1'!$A:$E,4,FALSE)</f>
        <v>유니언 잭 국기 img</v>
      </c>
      <c r="AF155" s="146">
        <f t="shared" si="23"/>
        <v>12</v>
      </c>
      <c r="AG155" s="249" t="s">
        <v>68</v>
      </c>
      <c r="AH155" s="249" t="s">
        <v>68</v>
      </c>
      <c r="AI155" s="316" t="b">
        <f t="shared" si="24"/>
        <v>1</v>
      </c>
      <c r="AJ155" s="274" t="s">
        <v>2010</v>
      </c>
      <c r="AK155" s="274"/>
      <c r="AL155" s="257" t="str">
        <f>VLOOKUP("1유형_v2"&amp;"_"&amp;G155,'GPT결과_1'!$A:$E,5,FALSE)</f>
        <v>이 이미지는 영국의 복잡한 구성을 잘 보여주는 유니언 잭 국기를 나타냅니다. 스코틀랜드, 잉글랜드, 아일랜드 세 왕국의 합병 과정을 보여주는 이 국기는 '유나이티드 킹덤'의 정체성을 상징합니다.</v>
      </c>
      <c r="AM155" s="249" t="s">
        <v>67</v>
      </c>
      <c r="AN155" s="249" t="s">
        <v>67</v>
      </c>
      <c r="AO155" s="176"/>
      <c r="AP155" s="176"/>
      <c r="AQ155" s="343"/>
      <c r="AR155" s="315"/>
      <c r="AS155" s="249"/>
      <c r="AT155" s="249"/>
      <c r="AU155" s="249"/>
      <c r="AV155" s="316"/>
      <c r="AW155" s="274"/>
      <c r="AX155" s="274"/>
      <c r="AY155" s="257"/>
      <c r="AZ155" s="249"/>
      <c r="BA155" s="249"/>
      <c r="BB155" s="176"/>
      <c r="BC155" s="176"/>
      <c r="BD155" s="343"/>
    </row>
    <row r="156">
      <c r="A156" s="324">
        <f t="shared" si="18"/>
        <v>149</v>
      </c>
      <c r="B156" s="324" t="s">
        <v>16</v>
      </c>
      <c r="C156" s="325" t="s">
        <v>11</v>
      </c>
      <c r="D156" s="360" t="s">
        <v>13</v>
      </c>
      <c r="E156" s="364"/>
      <c r="F156" s="361" t="s">
        <v>229</v>
      </c>
      <c r="G156" s="360" t="s">
        <v>1623</v>
      </c>
      <c r="H156" s="365" t="s">
        <v>1624</v>
      </c>
      <c r="I156" s="362" t="s">
        <v>1618</v>
      </c>
      <c r="J156" s="328" t="s">
        <v>162</v>
      </c>
      <c r="K156" s="363"/>
      <c r="L156" s="360" t="s">
        <v>215</v>
      </c>
      <c r="M156" s="360" t="s">
        <v>2011</v>
      </c>
      <c r="N156" s="256">
        <f t="shared" si="19"/>
        <v>300</v>
      </c>
      <c r="O156" s="360" t="s">
        <v>1626</v>
      </c>
      <c r="P156" s="324">
        <f t="shared" si="20"/>
        <v>21</v>
      </c>
      <c r="Q156" s="363"/>
      <c r="R156" s="367"/>
      <c r="S156" s="325">
        <f t="shared" si="21"/>
        <v>0</v>
      </c>
      <c r="T156" s="368"/>
      <c r="U156" s="364"/>
      <c r="V156" s="364"/>
      <c r="W156" s="333" t="str">
        <f>VLOOKUP("1유형_v2"&amp;"_"&amp;G156,'GPT결과_1'!$A:$E,5,FALSE)</f>
        <v>랭커스터와 요크 가문의 왕위 경쟁으로 시작된 장미전쟁의 배경을 설명함. 클래런스와 흑태자의 이어질 후계자가 없어 요크 공작 리처드가 왕세가 어려운 헨리 6세를 대신하여 섭정하다 왕이 되려 했고, 이로 인해 랭커스터와 요크 가문의 내전이 시작되어 장미전쟁이라 불린다.</v>
      </c>
      <c r="X156" s="333"/>
      <c r="Y156" s="333"/>
      <c r="Z156" s="369" t="s">
        <v>1627</v>
      </c>
      <c r="AA156" s="325" t="s">
        <v>69</v>
      </c>
      <c r="AB156" s="325" t="s">
        <v>69</v>
      </c>
      <c r="AC156" s="335" t="b">
        <f t="shared" si="22"/>
        <v>1</v>
      </c>
      <c r="AD156" s="364"/>
      <c r="AE156" s="334" t="str">
        <f>VLOOKUP("1유형_v2"&amp;"_"&amp;G156,'GPT결과_1'!$A:$E,4,FALSE)</f>
        <v>장미전쟁 시작 배경</v>
      </c>
      <c r="AF156" s="146">
        <f t="shared" si="23"/>
        <v>10</v>
      </c>
      <c r="AG156" s="325" t="s">
        <v>67</v>
      </c>
      <c r="AH156" s="325" t="s">
        <v>70</v>
      </c>
      <c r="AI156" s="335" t="b">
        <f t="shared" si="24"/>
        <v>0</v>
      </c>
      <c r="AJ156" s="376" t="s">
        <v>1770</v>
      </c>
      <c r="AK156" s="376"/>
      <c r="AL156" s="333" t="str">
        <f>VLOOKUP("1유형_v2"&amp;"_"&amp;G156,'GPT결과_1'!$A:$E,5,FALSE)</f>
        <v>랭커스터와 요크 가문의 왕위 경쟁으로 시작된 장미전쟁의 배경을 설명함. 클래런스와 흑태자의 이어질 후계자가 없어 요크 공작 리처드가 왕세가 어려운 헨리 6세를 대신하여 섭정하다 왕이 되려 했고, 이로 인해 랭커스터와 요크 가문의 내전이 시작되어 장미전쟁이라 불린다.</v>
      </c>
      <c r="AM156" s="325"/>
      <c r="AN156" s="325"/>
      <c r="AO156" s="363"/>
      <c r="AP156" s="363"/>
      <c r="AQ156" s="341"/>
      <c r="AR156" s="334"/>
      <c r="AS156" s="249"/>
      <c r="AT156" s="325"/>
      <c r="AU156" s="325"/>
      <c r="AV156" s="335"/>
      <c r="AW156" s="376"/>
      <c r="AX156" s="376"/>
      <c r="AY156" s="333"/>
      <c r="AZ156" s="325"/>
      <c r="BA156" s="325"/>
      <c r="BB156" s="363"/>
      <c r="BC156" s="363"/>
      <c r="BD156" s="341"/>
    </row>
    <row r="157" ht="82.5" customHeight="1">
      <c r="A157" s="172">
        <f t="shared" si="18"/>
        <v>150</v>
      </c>
      <c r="B157" s="172" t="s">
        <v>16</v>
      </c>
      <c r="C157" s="249" t="s">
        <v>11</v>
      </c>
      <c r="D157" s="166" t="s">
        <v>13</v>
      </c>
      <c r="E157" s="258"/>
      <c r="F157" s="165" t="s">
        <v>158</v>
      </c>
      <c r="G157" s="166" t="s">
        <v>1629</v>
      </c>
      <c r="H157" s="275" t="s">
        <v>1630</v>
      </c>
      <c r="I157" s="168" t="s">
        <v>1631</v>
      </c>
      <c r="J157" s="266" t="s">
        <v>162</v>
      </c>
      <c r="K157" s="176"/>
      <c r="L157" s="166" t="s">
        <v>215</v>
      </c>
      <c r="M157" s="166" t="s">
        <v>2012</v>
      </c>
      <c r="N157" s="256">
        <f t="shared" si="19"/>
        <v>397</v>
      </c>
      <c r="O157" s="166" t="s">
        <v>1633</v>
      </c>
      <c r="P157" s="172">
        <f t="shared" si="20"/>
        <v>30</v>
      </c>
      <c r="Q157" s="176"/>
      <c r="R157" s="370"/>
      <c r="S157" s="249">
        <f t="shared" si="21"/>
        <v>0</v>
      </c>
      <c r="T157" s="273"/>
      <c r="U157" s="258"/>
      <c r="V157" s="258"/>
      <c r="W157" s="257" t="str">
        <f>VLOOKUP("1유형_v2"&amp;"_"&amp;G157,'GPT결과_1'!$A:$E,5,FALSE)</f>
        <v>사람과 자전거의 조합은 처음에 시속 20킬로미터로 움직이는 70킬로그램의 물체로 볼 수 있습니다. 하지만 30킬로그램의 짐을 추가하면, 이 물체는 이제 100킬로그램이 되어 시속 14킬로미터로 움직입니다. 이 변화는 자전거의 운동량 일부가 짐에게 전달되는 과정을 보여주고 있습니다.</v>
      </c>
      <c r="X157" s="257"/>
      <c r="Y157" s="257"/>
      <c r="Z157" s="371" t="s">
        <v>1634</v>
      </c>
      <c r="AA157" s="249" t="s">
        <v>68</v>
      </c>
      <c r="AB157" s="249" t="s">
        <v>68</v>
      </c>
      <c r="AC157" s="316" t="b">
        <f t="shared" si="22"/>
        <v>1</v>
      </c>
      <c r="AD157" s="258"/>
      <c r="AE157" s="315" t="str">
        <f>VLOOKUP("1유형_v2"&amp;"_"&amp;G157,'GPT결과_1'!$A:$E,4,FALSE)</f>
        <v>자전거의 운동량 변화</v>
      </c>
      <c r="AF157" s="146">
        <f t="shared" si="23"/>
        <v>11</v>
      </c>
      <c r="AG157" s="249" t="s">
        <v>67</v>
      </c>
      <c r="AH157" s="249" t="s">
        <v>67</v>
      </c>
      <c r="AI157" s="316" t="b">
        <f t="shared" si="24"/>
        <v>1</v>
      </c>
      <c r="AJ157" s="258"/>
      <c r="AK157" s="258"/>
      <c r="AL157" s="257" t="str">
        <f>VLOOKUP("1유형_v2"&amp;"_"&amp;G157,'GPT결과_1'!$A:$E,5,FALSE)</f>
        <v>사람과 자전거의 조합은 처음에 시속 20킬로미터로 움직이는 70킬로그램의 물체로 볼 수 있습니다. 하지만 30킬로그램의 짐을 추가하면, 이 물체는 이제 100킬로그램이 되어 시속 14킬로미터로 움직입니다. 이 변화는 자전거의 운동량 일부가 짐에게 전달되는 과정을 보여주고 있습니다.</v>
      </c>
      <c r="AM157" s="249" t="s">
        <v>67</v>
      </c>
      <c r="AN157" s="249" t="s">
        <v>67</v>
      </c>
      <c r="AO157" s="176"/>
      <c r="AP157" s="176"/>
      <c r="AQ157" s="343"/>
      <c r="AR157" s="315"/>
      <c r="AS157" s="249"/>
      <c r="AT157" s="249"/>
      <c r="AU157" s="249"/>
      <c r="AV157" s="316"/>
      <c r="AW157" s="258"/>
      <c r="AX157" s="258"/>
      <c r="AY157" s="257"/>
      <c r="AZ157" s="249"/>
      <c r="BA157" s="249"/>
      <c r="BB157" s="176"/>
      <c r="BC157" s="176"/>
      <c r="BD157" s="343"/>
    </row>
    <row r="158">
      <c r="A158" s="172">
        <f t="shared" si="18"/>
        <v>151</v>
      </c>
      <c r="B158" s="172" t="s">
        <v>16</v>
      </c>
      <c r="C158" s="249" t="s">
        <v>11</v>
      </c>
      <c r="D158" s="166" t="s">
        <v>13</v>
      </c>
      <c r="E158" s="258"/>
      <c r="F158" s="165" t="s">
        <v>203</v>
      </c>
      <c r="G158" s="166" t="s">
        <v>1636</v>
      </c>
      <c r="H158" s="275" t="s">
        <v>1637</v>
      </c>
      <c r="I158" s="168" t="s">
        <v>1631</v>
      </c>
      <c r="J158" s="266" t="s">
        <v>162</v>
      </c>
      <c r="K158" s="176"/>
      <c r="L158" s="166" t="s">
        <v>215</v>
      </c>
      <c r="M158" s="166" t="s">
        <v>2013</v>
      </c>
      <c r="N158" s="256">
        <f t="shared" si="19"/>
        <v>65</v>
      </c>
      <c r="O158" s="166" t="s">
        <v>1639</v>
      </c>
      <c r="P158" s="172">
        <f t="shared" si="20"/>
        <v>18</v>
      </c>
      <c r="Q158" s="176"/>
      <c r="R158" s="370"/>
      <c r="S158" s="249">
        <f t="shared" si="21"/>
        <v>0</v>
      </c>
      <c r="T158" s="273"/>
      <c r="U158" s="258"/>
      <c r="V158" s="258"/>
      <c r="W158" s="257" t="str">
        <f>VLOOKUP("1유형_v2"&amp;"_"&amp;G158,'GPT결과_1'!$A:$E,5,FALSE)</f>
        <v>이 텍스트는 힘과 가속도의 비례 관계에 대한 설명이다. 여기에서 'y=ax'는 힘(x)이 증가할 때 가속도(y)도 비례하여 증가함을 나타낸다. 따라서 이미지는 가속도와 힘의 비례 관계 도식일 것이다.</v>
      </c>
      <c r="X158" s="257"/>
      <c r="Y158" s="257"/>
      <c r="Z158" s="371" t="s">
        <v>1640</v>
      </c>
      <c r="AA158" s="249" t="s">
        <v>68</v>
      </c>
      <c r="AB158" s="249" t="s">
        <v>68</v>
      </c>
      <c r="AC158" s="316" t="b">
        <f t="shared" si="22"/>
        <v>1</v>
      </c>
      <c r="AD158" s="258"/>
      <c r="AE158" s="315" t="str">
        <f>VLOOKUP("1유형_v2"&amp;"_"&amp;G158,'GPT결과_1'!$A:$E,4,FALSE)</f>
        <v>힘과 가속도의 관계도식</v>
      </c>
      <c r="AF158" s="146">
        <f t="shared" si="23"/>
        <v>12</v>
      </c>
      <c r="AG158" s="249" t="s">
        <v>67</v>
      </c>
      <c r="AH158" s="249" t="s">
        <v>67</v>
      </c>
      <c r="AI158" s="316" t="b">
        <f t="shared" si="24"/>
        <v>1</v>
      </c>
      <c r="AJ158" s="258"/>
      <c r="AK158" s="258"/>
      <c r="AL158" s="257" t="str">
        <f>VLOOKUP("1유형_v2"&amp;"_"&amp;G158,'GPT결과_1'!$A:$E,5,FALSE)</f>
        <v>이 텍스트는 힘과 가속도의 비례 관계에 대한 설명이다. 여기에서 'y=ax'는 힘(x)이 증가할 때 가속도(y)도 비례하여 증가함을 나타낸다. 따라서 이미지는 가속도와 힘의 비례 관계 도식일 것이다.</v>
      </c>
      <c r="AM158" s="249" t="s">
        <v>67</v>
      </c>
      <c r="AN158" s="249" t="s">
        <v>67</v>
      </c>
      <c r="AO158" s="176"/>
      <c r="AP158" s="176"/>
      <c r="AQ158" s="343"/>
      <c r="AR158" s="315"/>
      <c r="AS158" s="249"/>
      <c r="AT158" s="249"/>
      <c r="AU158" s="249"/>
      <c r="AV158" s="316"/>
      <c r="AW158" s="258"/>
      <c r="AX158" s="258"/>
      <c r="AY158" s="257"/>
      <c r="AZ158" s="249"/>
      <c r="BA158" s="249"/>
      <c r="BB158" s="176"/>
      <c r="BC158" s="176"/>
      <c r="BD158" s="343"/>
    </row>
    <row r="159">
      <c r="A159" s="172">
        <f t="shared" si="18"/>
        <v>152</v>
      </c>
      <c r="B159" s="172" t="s">
        <v>16</v>
      </c>
      <c r="C159" s="249" t="s">
        <v>11</v>
      </c>
      <c r="D159" s="166" t="s">
        <v>13</v>
      </c>
      <c r="E159" s="258"/>
      <c r="F159" s="165" t="s">
        <v>203</v>
      </c>
      <c r="G159" s="166" t="s">
        <v>1642</v>
      </c>
      <c r="H159" s="275" t="s">
        <v>1643</v>
      </c>
      <c r="I159" s="168" t="s">
        <v>1631</v>
      </c>
      <c r="J159" s="266" t="s">
        <v>162</v>
      </c>
      <c r="K159" s="176"/>
      <c r="L159" s="166" t="s">
        <v>215</v>
      </c>
      <c r="M159" s="166" t="s">
        <v>2014</v>
      </c>
      <c r="N159" s="256">
        <f t="shared" si="19"/>
        <v>144</v>
      </c>
      <c r="O159" s="166" t="s">
        <v>1645</v>
      </c>
      <c r="P159" s="172">
        <f t="shared" si="20"/>
        <v>25</v>
      </c>
      <c r="Q159" s="176"/>
      <c r="R159" s="370"/>
      <c r="S159" s="249">
        <f t="shared" si="21"/>
        <v>0</v>
      </c>
      <c r="T159" s="273"/>
      <c r="U159" s="258"/>
      <c r="V159" s="258"/>
      <c r="W159" s="257" t="str">
        <f>VLOOKUP("1유형_v2"&amp;"_"&amp;G159,'GPT결과_1'!$A:$E,5,FALSE)</f>
        <v>이 그림은 서로 다른 두 상황의 충격력을 보여주는 그래프입니다. S₁는 어깨 패드가 없을 때, S₂는 어깨 패드가 있을 때의 충격력을 비교하고 있습니다. 이 중 S₂에서는 최대 힘이 더 줄어든 것을 알 수 있습니다.</v>
      </c>
      <c r="X159" s="257"/>
      <c r="Y159" s="257"/>
      <c r="Z159" s="371" t="s">
        <v>1646</v>
      </c>
      <c r="AA159" s="249" t="s">
        <v>67</v>
      </c>
      <c r="AB159" s="249" t="s">
        <v>67</v>
      </c>
      <c r="AC159" s="316" t="b">
        <f t="shared" si="22"/>
        <v>1</v>
      </c>
      <c r="AD159" s="258"/>
      <c r="AE159" s="315" t="str">
        <f>VLOOKUP("1유형_v2"&amp;"_"&amp;G159,'GPT결과_1'!$A:$E,4,FALSE)</f>
        <v>충격력 비교 그래프</v>
      </c>
      <c r="AF159" s="146">
        <f t="shared" si="23"/>
        <v>10</v>
      </c>
      <c r="AG159" s="249" t="s">
        <v>67</v>
      </c>
      <c r="AH159" s="249" t="s">
        <v>67</v>
      </c>
      <c r="AI159" s="316" t="b">
        <f t="shared" si="24"/>
        <v>1</v>
      </c>
      <c r="AJ159" s="258"/>
      <c r="AK159" s="258"/>
      <c r="AL159" s="257" t="str">
        <f>VLOOKUP("1유형_v2"&amp;"_"&amp;G159,'GPT결과_1'!$A:$E,5,FALSE)</f>
        <v>이 그림은 서로 다른 두 상황의 충격력을 보여주는 그래프입니다. S₁는 어깨 패드가 없을 때, S₂는 어깨 패드가 있을 때의 충격력을 비교하고 있습니다. 이 중 S₂에서는 최대 힘이 더 줄어든 것을 알 수 있습니다.</v>
      </c>
      <c r="AM159" s="249" t="s">
        <v>67</v>
      </c>
      <c r="AN159" s="249" t="s">
        <v>67</v>
      </c>
      <c r="AO159" s="176"/>
      <c r="AP159" s="176"/>
      <c r="AQ159" s="343"/>
      <c r="AR159" s="315"/>
      <c r="AS159" s="249"/>
      <c r="AT159" s="249"/>
      <c r="AU159" s="249"/>
      <c r="AV159" s="316"/>
      <c r="AW159" s="258"/>
      <c r="AX159" s="258"/>
      <c r="AY159" s="257"/>
      <c r="AZ159" s="249"/>
      <c r="BA159" s="249"/>
      <c r="BB159" s="176"/>
      <c r="BC159" s="176"/>
      <c r="BD159" s="343"/>
    </row>
    <row r="160">
      <c r="A160" s="172">
        <f t="shared" si="18"/>
        <v>153</v>
      </c>
      <c r="B160" s="172" t="s">
        <v>16</v>
      </c>
      <c r="C160" s="249" t="s">
        <v>11</v>
      </c>
      <c r="D160" s="166" t="s">
        <v>13</v>
      </c>
      <c r="E160" s="258"/>
      <c r="F160" s="165" t="s">
        <v>203</v>
      </c>
      <c r="G160" s="166" t="s">
        <v>1649</v>
      </c>
      <c r="H160" s="275" t="s">
        <v>1650</v>
      </c>
      <c r="I160" s="168" t="s">
        <v>1631</v>
      </c>
      <c r="J160" s="266" t="s">
        <v>162</v>
      </c>
      <c r="K160" s="176"/>
      <c r="L160" s="166" t="s">
        <v>215</v>
      </c>
      <c r="M160" s="166" t="s">
        <v>2015</v>
      </c>
      <c r="N160" s="256">
        <f t="shared" si="19"/>
        <v>186</v>
      </c>
      <c r="O160" s="166" t="s">
        <v>1652</v>
      </c>
      <c r="P160" s="172">
        <f t="shared" si="20"/>
        <v>14</v>
      </c>
      <c r="Q160" s="176"/>
      <c r="R160" s="370"/>
      <c r="S160" s="249">
        <f t="shared" si="21"/>
        <v>0</v>
      </c>
      <c r="T160" s="273"/>
      <c r="U160" s="258"/>
      <c r="V160" s="258"/>
      <c r="W160" s="257" t="str">
        <f>VLOOKUP("1유형_v2"&amp;"_"&amp;G160,'GPT결과_1'!$A:$E,5,FALSE)</f>
        <v>이 이미지는 지구 중력이 질량을 잡아당기는 방식, 매끄럽지 않은 면에서 마찰력이 어떻게 작용하는지를 보여주는 것으로 보입니다. 정지 마찰력과 외부 힘의 상호작용도 표현되어 있을 것입니다.</v>
      </c>
      <c r="X160" s="257"/>
      <c r="Y160" s="257"/>
      <c r="Z160" s="371" t="s">
        <v>1653</v>
      </c>
      <c r="AA160" s="249" t="s">
        <v>67</v>
      </c>
      <c r="AB160" s="249" t="s">
        <v>67</v>
      </c>
      <c r="AC160" s="316" t="b">
        <f t="shared" si="22"/>
        <v>1</v>
      </c>
      <c r="AD160" s="258"/>
      <c r="AE160" s="315" t="str">
        <f>VLOOKUP("1유형_v2"&amp;"_"&amp;G160,'GPT결과_1'!$A:$E,4,FALSE)</f>
        <v>지구 중력과 마찰력에 관한 그림</v>
      </c>
      <c r="AF160" s="146">
        <f t="shared" si="23"/>
        <v>17</v>
      </c>
      <c r="AG160" s="249" t="s">
        <v>67</v>
      </c>
      <c r="AH160" s="249" t="s">
        <v>67</v>
      </c>
      <c r="AI160" s="316" t="b">
        <f t="shared" si="24"/>
        <v>1</v>
      </c>
      <c r="AJ160" s="258"/>
      <c r="AK160" s="258"/>
      <c r="AL160" s="257" t="str">
        <f>VLOOKUP("1유형_v2"&amp;"_"&amp;G160,'GPT결과_1'!$A:$E,5,FALSE)</f>
        <v>이 이미지는 지구 중력이 질량을 잡아당기는 방식, 매끄럽지 않은 면에서 마찰력이 어떻게 작용하는지를 보여주는 것으로 보입니다. 정지 마찰력과 외부 힘의 상호작용도 표현되어 있을 것입니다.</v>
      </c>
      <c r="AM160" s="249" t="s">
        <v>67</v>
      </c>
      <c r="AN160" s="249" t="s">
        <v>67</v>
      </c>
      <c r="AO160" s="176"/>
      <c r="AP160" s="176"/>
      <c r="AQ160" s="343"/>
      <c r="AR160" s="315"/>
      <c r="AS160" s="249"/>
      <c r="AT160" s="249"/>
      <c r="AU160" s="249"/>
      <c r="AV160" s="316"/>
      <c r="AW160" s="258"/>
      <c r="AX160" s="258"/>
      <c r="AY160" s="257"/>
      <c r="AZ160" s="249"/>
      <c r="BA160" s="249"/>
      <c r="BB160" s="176"/>
      <c r="BC160" s="176"/>
      <c r="BD160" s="343"/>
    </row>
    <row r="161">
      <c r="A161" s="172">
        <f t="shared" si="18"/>
        <v>154</v>
      </c>
      <c r="B161" s="172" t="s">
        <v>16</v>
      </c>
      <c r="C161" s="249" t="s">
        <v>11</v>
      </c>
      <c r="D161" s="166" t="s">
        <v>13</v>
      </c>
      <c r="E161" s="258"/>
      <c r="F161" s="165" t="s">
        <v>158</v>
      </c>
      <c r="G161" s="166" t="s">
        <v>188</v>
      </c>
      <c r="H161" s="275" t="s">
        <v>189</v>
      </c>
      <c r="I161" s="378" t="s">
        <v>190</v>
      </c>
      <c r="J161" s="266" t="s">
        <v>162</v>
      </c>
      <c r="K161" s="176"/>
      <c r="L161" s="379" t="s">
        <v>170</v>
      </c>
      <c r="M161" s="379" t="s">
        <v>2016</v>
      </c>
      <c r="N161" s="256">
        <f t="shared" si="19"/>
        <v>555</v>
      </c>
      <c r="O161" s="380" t="s">
        <v>193</v>
      </c>
      <c r="P161" s="172">
        <f t="shared" si="20"/>
        <v>24</v>
      </c>
      <c r="Q161" s="176"/>
      <c r="R161" s="370"/>
      <c r="S161" s="249">
        <f t="shared" si="21"/>
        <v>0</v>
      </c>
      <c r="T161" s="273"/>
      <c r="U161" s="258"/>
      <c r="V161" s="258"/>
      <c r="W161" s="257" t="str">
        <f>VLOOKUP("1유형_v2"&amp;"_"&amp;G161,'GPT결과_1'!$A:$E,5,FALSE)</f>
        <v>이 그림은 뢰머가 이오의 움직임을 관찰하며 빛의 속도를 측정한 실험을 나타냅니다. 지구의 위치 A, B, C와 이에 따른 이오의 개기식 시작 시간을 보여줍니다. 이로써 빛의 속도를 초속 21만 ㎞로 추정하였던 뢰머의 과학적 접근법을 설명합니다.</v>
      </c>
      <c r="X161" s="257"/>
      <c r="Y161" s="257"/>
      <c r="Z161" s="371" t="s">
        <v>1656</v>
      </c>
      <c r="AA161" s="249" t="s">
        <v>69</v>
      </c>
      <c r="AB161" s="249" t="s">
        <v>69</v>
      </c>
      <c r="AC161" s="316" t="b">
        <f t="shared" si="22"/>
        <v>1</v>
      </c>
      <c r="AD161" s="258"/>
      <c r="AE161" s="315" t="str">
        <f>VLOOKUP("1유형_v2"&amp;"_"&amp;G161,'GPT결과_1'!$A:$E,4,FALSE)</f>
        <v>뢰머의 빛 속도 측정 실험 그림</v>
      </c>
      <c r="AF161" s="146">
        <f t="shared" si="23"/>
        <v>17</v>
      </c>
      <c r="AG161" s="249" t="s">
        <v>68</v>
      </c>
      <c r="AH161" s="249" t="s">
        <v>67</v>
      </c>
      <c r="AI161" s="316" t="b">
        <f t="shared" si="24"/>
        <v>0</v>
      </c>
      <c r="AJ161" s="274" t="s">
        <v>2017</v>
      </c>
      <c r="AK161" s="274"/>
      <c r="AL161" s="257" t="str">
        <f>VLOOKUP("1유형_v2"&amp;"_"&amp;G161,'GPT결과_1'!$A:$E,5,FALSE)</f>
        <v>이 그림은 뢰머가 이오의 움직임을 관찰하며 빛의 속도를 측정한 실험을 나타냅니다. 지구의 위치 A, B, C와 이에 따른 이오의 개기식 시작 시간을 보여줍니다. 이로써 빛의 속도를 초속 21만 ㎞로 추정하였던 뢰머의 과학적 접근법을 설명합니다.</v>
      </c>
      <c r="AM161" s="249" t="s">
        <v>67</v>
      </c>
      <c r="AN161" s="249" t="s">
        <v>67</v>
      </c>
      <c r="AO161" s="176"/>
      <c r="AP161" s="176"/>
      <c r="AQ161" s="343"/>
      <c r="AR161" s="315"/>
      <c r="AS161" s="249"/>
      <c r="AT161" s="249"/>
      <c r="AU161" s="249"/>
      <c r="AV161" s="316"/>
      <c r="AW161" s="274"/>
      <c r="AX161" s="274"/>
      <c r="AY161" s="257"/>
      <c r="AZ161" s="249"/>
      <c r="BA161" s="249"/>
      <c r="BB161" s="176"/>
      <c r="BC161" s="176"/>
      <c r="BD161" s="343"/>
    </row>
    <row r="162">
      <c r="A162" s="172">
        <f t="shared" si="18"/>
        <v>155</v>
      </c>
      <c r="B162" s="172" t="s">
        <v>16</v>
      </c>
      <c r="C162" s="249" t="s">
        <v>11</v>
      </c>
      <c r="D162" s="166" t="s">
        <v>13</v>
      </c>
      <c r="E162" s="258"/>
      <c r="F162" s="165" t="s">
        <v>158</v>
      </c>
      <c r="G162" s="166" t="s">
        <v>1658</v>
      </c>
      <c r="H162" s="275" t="s">
        <v>1659</v>
      </c>
      <c r="I162" s="168" t="s">
        <v>190</v>
      </c>
      <c r="J162" s="266" t="s">
        <v>162</v>
      </c>
      <c r="K162" s="176"/>
      <c r="L162" s="166" t="s">
        <v>215</v>
      </c>
      <c r="M162" s="166" t="s">
        <v>2018</v>
      </c>
      <c r="N162" s="256">
        <f t="shared" si="19"/>
        <v>168</v>
      </c>
      <c r="O162" s="166" t="s">
        <v>1661</v>
      </c>
      <c r="P162" s="172">
        <f t="shared" si="20"/>
        <v>27</v>
      </c>
      <c r="Q162" s="176"/>
      <c r="R162" s="370"/>
      <c r="S162" s="249">
        <f t="shared" si="21"/>
        <v>0</v>
      </c>
      <c r="T162" s="273"/>
      <c r="U162" s="258"/>
      <c r="V162" s="258"/>
      <c r="W162" s="257" t="str">
        <f>VLOOKUP("1유형_v2"&amp;"_"&amp;G162,'GPT결과_1'!$A:$E,5,FALSE)</f>
        <v>이 그림은 우주선이 광속의 80%인 '0.8c'에서 이동할 때, 우주선과 지구의 시간 흐름 속도의 차이를 보여줍니다. 우주선에서 보는 지구의 1년과 우주선 안의 시간 차를 표시한 상황을 보여주는 그림입니다.</v>
      </c>
      <c r="X162" s="257"/>
      <c r="Y162" s="257"/>
      <c r="Z162" s="371" t="s">
        <v>1662</v>
      </c>
      <c r="AA162" s="249" t="s">
        <v>69</v>
      </c>
      <c r="AB162" s="249" t="s">
        <v>69</v>
      </c>
      <c r="AC162" s="316" t="b">
        <f t="shared" si="22"/>
        <v>1</v>
      </c>
      <c r="AD162" s="258"/>
      <c r="AE162" s="315" t="str">
        <f>VLOOKUP("1유형_v2"&amp;"_"&amp;G162,'GPT결과_1'!$A:$E,4,FALSE)</f>
        <v>우주선 속도와 시간 흐름 관계 그림</v>
      </c>
      <c r="AF162" s="146">
        <f t="shared" si="23"/>
        <v>19</v>
      </c>
      <c r="AG162" s="249" t="s">
        <v>67</v>
      </c>
      <c r="AH162" s="249" t="s">
        <v>67</v>
      </c>
      <c r="AI162" s="316" t="b">
        <f t="shared" si="24"/>
        <v>1</v>
      </c>
      <c r="AJ162" s="258"/>
      <c r="AK162" s="258"/>
      <c r="AL162" s="257" t="str">
        <f>VLOOKUP("1유형_v2"&amp;"_"&amp;G162,'GPT결과_1'!$A:$E,5,FALSE)</f>
        <v>이 그림은 우주선이 광속의 80%인 '0.8c'에서 이동할 때, 우주선과 지구의 시간 흐름 속도의 차이를 보여줍니다. 우주선에서 보는 지구의 1년과 우주선 안의 시간 차를 표시한 상황을 보여주는 그림입니다.</v>
      </c>
      <c r="AM162" s="249" t="s">
        <v>67</v>
      </c>
      <c r="AN162" s="249" t="s">
        <v>67</v>
      </c>
      <c r="AO162" s="176"/>
      <c r="AP162" s="166" t="s">
        <v>2019</v>
      </c>
      <c r="AQ162" s="343"/>
      <c r="AR162" s="315"/>
      <c r="AS162" s="249"/>
      <c r="AT162" s="249"/>
      <c r="AU162" s="249"/>
      <c r="AV162" s="316"/>
      <c r="AW162" s="258"/>
      <c r="AX162" s="258"/>
      <c r="AY162" s="257"/>
      <c r="AZ162" s="249"/>
      <c r="BA162" s="249"/>
      <c r="BB162" s="176"/>
      <c r="BC162" s="166"/>
      <c r="BD162" s="343"/>
    </row>
    <row r="163">
      <c r="A163" s="172">
        <f t="shared" si="18"/>
        <v>156</v>
      </c>
      <c r="B163" s="172" t="s">
        <v>16</v>
      </c>
      <c r="C163" s="249" t="s">
        <v>11</v>
      </c>
      <c r="D163" s="166" t="s">
        <v>13</v>
      </c>
      <c r="E163" s="258"/>
      <c r="F163" s="165" t="s">
        <v>158</v>
      </c>
      <c r="G163" s="166" t="s">
        <v>1664</v>
      </c>
      <c r="H163" s="275" t="s">
        <v>1665</v>
      </c>
      <c r="I163" s="168" t="s">
        <v>190</v>
      </c>
      <c r="J163" s="266" t="s">
        <v>162</v>
      </c>
      <c r="K163" s="176"/>
      <c r="L163" s="166" t="s">
        <v>2020</v>
      </c>
      <c r="M163" s="166" t="s">
        <v>2021</v>
      </c>
      <c r="N163" s="256">
        <f t="shared" si="19"/>
        <v>515</v>
      </c>
      <c r="O163" s="166" t="s">
        <v>1667</v>
      </c>
      <c r="P163" s="172">
        <f t="shared" si="20"/>
        <v>6</v>
      </c>
      <c r="Q163" s="176"/>
      <c r="R163" s="370"/>
      <c r="S163" s="249">
        <f t="shared" si="21"/>
        <v>0</v>
      </c>
      <c r="T163" s="273"/>
      <c r="U163" s="258"/>
      <c r="V163" s="258"/>
      <c r="W163" s="257" t="str">
        <f>VLOOKUP("1유형_v2"&amp;"_"&amp;G163,'GPT결과_1'!$A:$E,5,FALSE)</f>
        <v>이 이미지는 고에너지 X선, 즉 γ선을 관측한 것으로 보입니다. 이 γ선은 은하계 중심에서 방출되며, 이를 통해 우리는 매초 100억 톤의 양전자가 소멸하고 있다는 사실을 알 수 있다. 이러한 현상은 우주의 광대함을 알 수 있는 훌륭한 예라 할 수 있습니다.</v>
      </c>
      <c r="X163" s="257"/>
      <c r="Y163" s="257"/>
      <c r="Z163" s="371" t="s">
        <v>1668</v>
      </c>
      <c r="AA163" s="249" t="s">
        <v>68</v>
      </c>
      <c r="AB163" s="249" t="s">
        <v>68</v>
      </c>
      <c r="AC163" s="316" t="b">
        <f t="shared" si="22"/>
        <v>1</v>
      </c>
      <c r="AD163" s="258"/>
      <c r="AE163" s="315" t="str">
        <f>VLOOKUP("1유형_v2"&amp;"_"&amp;G163,'GPT결과_1'!$A:$E,4,FALSE)</f>
        <v>은하계 중심의 γ선 관측 사진</v>
      </c>
      <c r="AF163" s="146">
        <f t="shared" si="23"/>
        <v>16</v>
      </c>
      <c r="AG163" s="249" t="s">
        <v>68</v>
      </c>
      <c r="AH163" s="249" t="s">
        <v>68</v>
      </c>
      <c r="AI163" s="316" t="b">
        <f t="shared" si="24"/>
        <v>1</v>
      </c>
      <c r="AJ163" s="274" t="s">
        <v>2022</v>
      </c>
      <c r="AK163" s="274"/>
      <c r="AL163" s="257" t="str">
        <f>VLOOKUP("1유형_v2"&amp;"_"&amp;G163,'GPT결과_1'!$A:$E,5,FALSE)</f>
        <v>이 이미지는 고에너지 X선, 즉 γ선을 관측한 것으로 보입니다. 이 γ선은 은하계 중심에서 방출되며, 이를 통해 우리는 매초 100억 톤의 양전자가 소멸하고 있다는 사실을 알 수 있다. 이러한 현상은 우주의 광대함을 알 수 있는 훌륭한 예라 할 수 있습니다.</v>
      </c>
      <c r="AM163" s="249" t="s">
        <v>67</v>
      </c>
      <c r="AN163" s="249" t="s">
        <v>67</v>
      </c>
      <c r="AO163" s="176"/>
      <c r="AP163" s="176"/>
      <c r="AQ163" s="343"/>
      <c r="AR163" s="315"/>
      <c r="AS163" s="249"/>
      <c r="AT163" s="249"/>
      <c r="AU163" s="249"/>
      <c r="AV163" s="316"/>
      <c r="AW163" s="274"/>
      <c r="AX163" s="274"/>
      <c r="AY163" s="257"/>
      <c r="AZ163" s="249"/>
      <c r="BA163" s="249"/>
      <c r="BB163" s="176"/>
      <c r="BC163" s="176"/>
      <c r="BD163" s="343"/>
    </row>
    <row r="164" ht="62.25" customHeight="1">
      <c r="A164" s="172">
        <f t="shared" si="18"/>
        <v>157</v>
      </c>
      <c r="B164" s="172" t="s">
        <v>16</v>
      </c>
      <c r="C164" s="249" t="s">
        <v>11</v>
      </c>
      <c r="D164" s="166" t="s">
        <v>13</v>
      </c>
      <c r="E164" s="258"/>
      <c r="F164" s="165" t="s">
        <v>195</v>
      </c>
      <c r="G164" s="166" t="s">
        <v>1670</v>
      </c>
      <c r="H164" s="275" t="s">
        <v>1671</v>
      </c>
      <c r="I164" s="168" t="s">
        <v>1672</v>
      </c>
      <c r="J164" s="266" t="s">
        <v>162</v>
      </c>
      <c r="K164" s="176"/>
      <c r="L164" s="166" t="s">
        <v>215</v>
      </c>
      <c r="M164" s="166" t="s">
        <v>2023</v>
      </c>
      <c r="N164" s="256">
        <f t="shared" si="19"/>
        <v>239</v>
      </c>
      <c r="O164" s="166" t="s">
        <v>1674</v>
      </c>
      <c r="P164" s="172">
        <f t="shared" si="20"/>
        <v>27</v>
      </c>
      <c r="Q164" s="176"/>
      <c r="R164" s="370"/>
      <c r="S164" s="249">
        <f t="shared" si="21"/>
        <v>0</v>
      </c>
      <c r="T164" s="273"/>
      <c r="U164" s="258"/>
      <c r="V164" s="258"/>
      <c r="W164" s="257" t="str">
        <f>VLOOKUP("1유형_v2"&amp;"_"&amp;G164,'GPT결과_1'!$A:$E,5,FALSE)</f>
        <v>검색 엔진들은 적합한 검색 결과 수를 결정하기 위해 미분을 사용합니다. 검색 결과의 양에 따라 정확률과 재현율의 균형이 유지되어야 하며, 이를 통해 사용자에게 가장 적합한 검색 결과를 제공하게 됩니다.</v>
      </c>
      <c r="X164" s="257"/>
      <c r="Y164" s="257"/>
      <c r="Z164" s="371" t="s">
        <v>1675</v>
      </c>
      <c r="AA164" s="249" t="s">
        <v>67</v>
      </c>
      <c r="AB164" s="249" t="s">
        <v>67</v>
      </c>
      <c r="AC164" s="316" t="b">
        <f t="shared" si="22"/>
        <v>1</v>
      </c>
      <c r="AD164" s="258"/>
      <c r="AE164" s="315" t="str">
        <f>VLOOKUP("1유형_v2"&amp;"_"&amp;G164,'GPT결과_1'!$A:$E,4,FALSE)</f>
        <v>검색 엔진의 미분 사용</v>
      </c>
      <c r="AF164" s="146">
        <f t="shared" si="23"/>
        <v>12</v>
      </c>
      <c r="AG164" s="249" t="s">
        <v>68</v>
      </c>
      <c r="AH164" s="249" t="s">
        <v>68</v>
      </c>
      <c r="AI164" s="316" t="b">
        <f t="shared" si="24"/>
        <v>1</v>
      </c>
      <c r="AJ164" s="274" t="s">
        <v>2024</v>
      </c>
      <c r="AK164" s="274"/>
      <c r="AL164" s="257" t="str">
        <f>VLOOKUP("1유형_v2"&amp;"_"&amp;G164,'GPT결과_1'!$A:$E,5,FALSE)</f>
        <v>검색 엔진들은 적합한 검색 결과 수를 결정하기 위해 미분을 사용합니다. 검색 결과의 양에 따라 정확률과 재현율의 균형이 유지되어야 하며, 이를 통해 사용자에게 가장 적합한 검색 결과를 제공하게 됩니다.</v>
      </c>
      <c r="AM164" s="249" t="s">
        <v>67</v>
      </c>
      <c r="AN164" s="249" t="s">
        <v>67</v>
      </c>
      <c r="AO164" s="176"/>
      <c r="AP164" s="176"/>
      <c r="AQ164" s="343"/>
      <c r="AR164" s="315"/>
      <c r="AS164" s="249"/>
      <c r="AT164" s="249"/>
      <c r="AU164" s="249"/>
      <c r="AV164" s="316"/>
      <c r="AW164" s="274"/>
      <c r="AX164" s="274"/>
      <c r="AY164" s="257"/>
      <c r="AZ164" s="249"/>
      <c r="BA164" s="249"/>
      <c r="BB164" s="176"/>
      <c r="BC164" s="176"/>
      <c r="BD164" s="343"/>
    </row>
    <row r="165">
      <c r="A165" s="172">
        <f t="shared" si="18"/>
        <v>158</v>
      </c>
      <c r="B165" s="172" t="s">
        <v>16</v>
      </c>
      <c r="C165" s="249" t="s">
        <v>11</v>
      </c>
      <c r="D165" s="166" t="s">
        <v>13</v>
      </c>
      <c r="E165" s="258"/>
      <c r="F165" s="165" t="s">
        <v>158</v>
      </c>
      <c r="G165" s="166" t="s">
        <v>1677</v>
      </c>
      <c r="H165" s="275" t="s">
        <v>1678</v>
      </c>
      <c r="I165" s="168" t="s">
        <v>232</v>
      </c>
      <c r="J165" s="266" t="s">
        <v>162</v>
      </c>
      <c r="K165" s="176"/>
      <c r="L165" s="166" t="s">
        <v>215</v>
      </c>
      <c r="M165" s="166" t="s">
        <v>2025</v>
      </c>
      <c r="N165" s="256">
        <f t="shared" si="19"/>
        <v>108</v>
      </c>
      <c r="O165" s="166" t="s">
        <v>1680</v>
      </c>
      <c r="P165" s="172">
        <f t="shared" si="20"/>
        <v>18</v>
      </c>
      <c r="Q165" s="176"/>
      <c r="R165" s="370"/>
      <c r="S165" s="249">
        <f t="shared" si="21"/>
        <v>0</v>
      </c>
      <c r="T165" s="273"/>
      <c r="U165" s="258"/>
      <c r="V165" s="258"/>
      <c r="W165" s="257" t="str">
        <f>VLOOKUP("1유형_v2"&amp;"_"&amp;G165,'GPT결과_1'!$A:$E,5,FALSE)</f>
        <v>이 그림은 문제의 원인을 분석하여 나타낸 것으로, 그 모양이 물고기 뼈와 비슷해 피시본(fishbone)이라 불립니다. 이는 원인 분석 기법 중 하나로서 쓰이는 방식입니다.</v>
      </c>
      <c r="X165" s="257"/>
      <c r="Y165" s="257"/>
      <c r="Z165" s="371" t="s">
        <v>1681</v>
      </c>
      <c r="AA165" s="249" t="s">
        <v>67</v>
      </c>
      <c r="AB165" s="249" t="s">
        <v>67</v>
      </c>
      <c r="AC165" s="316" t="b">
        <f t="shared" si="22"/>
        <v>1</v>
      </c>
      <c r="AD165" s="258"/>
      <c r="AE165" s="315" t="str">
        <f>VLOOKUP("1유형_v2"&amp;"_"&amp;G165,'GPT결과_1'!$A:$E,4,FALSE)</f>
        <v>원인 분석 그림, 피시본</v>
      </c>
      <c r="AF165" s="146">
        <f t="shared" si="23"/>
        <v>13</v>
      </c>
      <c r="AG165" s="249" t="s">
        <v>68</v>
      </c>
      <c r="AH165" s="249" t="s">
        <v>68</v>
      </c>
      <c r="AI165" s="316" t="b">
        <f t="shared" si="24"/>
        <v>1</v>
      </c>
      <c r="AJ165" s="274" t="s">
        <v>2026</v>
      </c>
      <c r="AK165" s="274"/>
      <c r="AL165" s="257" t="str">
        <f>VLOOKUP("1유형_v2"&amp;"_"&amp;G165,'GPT결과_1'!$A:$E,5,FALSE)</f>
        <v>이 그림은 문제의 원인을 분석하여 나타낸 것으로, 그 모양이 물고기 뼈와 비슷해 피시본(fishbone)이라 불립니다. 이는 원인 분석 기법 중 하나로서 쓰이는 방식입니다.</v>
      </c>
      <c r="AM165" s="249" t="s">
        <v>67</v>
      </c>
      <c r="AN165" s="249" t="s">
        <v>67</v>
      </c>
      <c r="AO165" s="176"/>
      <c r="AP165" s="176"/>
      <c r="AQ165" s="343"/>
      <c r="AR165" s="315"/>
      <c r="AS165" s="249"/>
      <c r="AT165" s="249"/>
      <c r="AU165" s="249"/>
      <c r="AV165" s="316"/>
      <c r="AW165" s="274"/>
      <c r="AX165" s="274"/>
      <c r="AY165" s="257"/>
      <c r="AZ165" s="249"/>
      <c r="BA165" s="249"/>
      <c r="BB165" s="176"/>
      <c r="BC165" s="176"/>
      <c r="BD165" s="343"/>
    </row>
    <row r="166">
      <c r="A166" s="172">
        <f t="shared" si="18"/>
        <v>159</v>
      </c>
      <c r="B166" s="172" t="s">
        <v>16</v>
      </c>
      <c r="C166" s="249" t="s">
        <v>11</v>
      </c>
      <c r="D166" s="166" t="s">
        <v>13</v>
      </c>
      <c r="E166" s="258"/>
      <c r="F166" s="165" t="s">
        <v>158</v>
      </c>
      <c r="G166" s="166" t="s">
        <v>1683</v>
      </c>
      <c r="H166" s="275" t="s">
        <v>1684</v>
      </c>
      <c r="I166" s="168" t="s">
        <v>1685</v>
      </c>
      <c r="J166" s="266" t="s">
        <v>162</v>
      </c>
      <c r="K166" s="176"/>
      <c r="L166" s="166" t="s">
        <v>1870</v>
      </c>
      <c r="M166" s="166" t="s">
        <v>2027</v>
      </c>
      <c r="N166" s="256">
        <f t="shared" si="19"/>
        <v>268</v>
      </c>
      <c r="O166" s="166" t="s">
        <v>1687</v>
      </c>
      <c r="P166" s="172">
        <f t="shared" si="20"/>
        <v>18</v>
      </c>
      <c r="Q166" s="176"/>
      <c r="R166" s="370"/>
      <c r="S166" s="249">
        <f t="shared" si="21"/>
        <v>0</v>
      </c>
      <c r="T166" s="273"/>
      <c r="U166" s="258"/>
      <c r="V166" s="258"/>
      <c r="W166" s="257" t="str">
        <f>VLOOKUP("1유형_v2"&amp;"_"&amp;G166,'GPT결과_1'!$A:$E,5,FALSE)</f>
        <v>프로이트는 인간의 정신을 의식, 전의식, 무의식으로 분류했다. 의식은 일상 지각, 사고, 의지, 행동을 담당하고, 전의식은 저장된 지식과 기억을 관리한다. 이 두 가지는 자주 비유되는 빙산의 일부로 표현된다.</v>
      </c>
      <c r="X166" s="257"/>
      <c r="Y166" s="257"/>
      <c r="Z166" s="371" t="s">
        <v>1688</v>
      </c>
      <c r="AA166" s="249" t="s">
        <v>67</v>
      </c>
      <c r="AB166" s="249" t="s">
        <v>67</v>
      </c>
      <c r="AC166" s="316" t="b">
        <f t="shared" si="22"/>
        <v>1</v>
      </c>
      <c r="AD166" s="258"/>
      <c r="AE166" s="315" t="str">
        <f>VLOOKUP("1유형_v2"&amp;"_"&amp;G166,'GPT결과_1'!$A:$E,4,FALSE)</f>
        <v>프로이트의 의식, 전의식, 무의식 이론 설명</v>
      </c>
      <c r="AF166" s="146">
        <f t="shared" si="23"/>
        <v>24</v>
      </c>
      <c r="AG166" s="249" t="s">
        <v>67</v>
      </c>
      <c r="AH166" s="249" t="s">
        <v>67</v>
      </c>
      <c r="AI166" s="316" t="b">
        <f t="shared" si="24"/>
        <v>1</v>
      </c>
      <c r="AJ166" s="258"/>
      <c r="AK166" s="258"/>
      <c r="AL166" s="257" t="str">
        <f>VLOOKUP("1유형_v2"&amp;"_"&amp;G166,'GPT결과_1'!$A:$E,5,FALSE)</f>
        <v>프로이트는 인간의 정신을 의식, 전의식, 무의식으로 분류했다. 의식은 일상 지각, 사고, 의지, 행동을 담당하고, 전의식은 저장된 지식과 기억을 관리한다. 이 두 가지는 자주 비유되는 빙산의 일부로 표현된다.</v>
      </c>
      <c r="AM166" s="249" t="s">
        <v>67</v>
      </c>
      <c r="AN166" s="249" t="s">
        <v>67</v>
      </c>
      <c r="AO166" s="176"/>
      <c r="AP166" s="176"/>
      <c r="AQ166" s="343"/>
      <c r="AR166" s="315"/>
      <c r="AS166" s="249"/>
      <c r="AT166" s="249"/>
      <c r="AU166" s="249"/>
      <c r="AV166" s="316"/>
      <c r="AW166" s="258"/>
      <c r="AX166" s="258"/>
      <c r="AY166" s="257"/>
      <c r="AZ166" s="249"/>
      <c r="BA166" s="249"/>
      <c r="BB166" s="176"/>
      <c r="BC166" s="176"/>
      <c r="BD166" s="343"/>
    </row>
    <row r="167" ht="103.5" customHeight="1">
      <c r="A167" s="172">
        <f t="shared" si="18"/>
        <v>160</v>
      </c>
      <c r="B167" s="172" t="s">
        <v>16</v>
      </c>
      <c r="C167" s="249" t="s">
        <v>11</v>
      </c>
      <c r="D167" s="166" t="s">
        <v>13</v>
      </c>
      <c r="E167" s="258"/>
      <c r="F167" s="165" t="s">
        <v>158</v>
      </c>
      <c r="G167" s="166" t="s">
        <v>181</v>
      </c>
      <c r="H167" s="275" t="s">
        <v>1690</v>
      </c>
      <c r="I167" s="378" t="s">
        <v>183</v>
      </c>
      <c r="J167" s="266" t="s">
        <v>162</v>
      </c>
      <c r="K167" s="176"/>
      <c r="L167" s="380" t="s">
        <v>1870</v>
      </c>
      <c r="M167" s="380" t="s">
        <v>2028</v>
      </c>
      <c r="N167" s="256">
        <f t="shared" si="19"/>
        <v>693</v>
      </c>
      <c r="O167" s="380" t="s">
        <v>186</v>
      </c>
      <c r="P167" s="172">
        <f t="shared" si="20"/>
        <v>12</v>
      </c>
      <c r="Q167" s="176"/>
      <c r="R167" s="370"/>
      <c r="S167" s="249">
        <f t="shared" si="21"/>
        <v>0</v>
      </c>
      <c r="T167" s="273"/>
      <c r="U167" s="258"/>
      <c r="V167" s="258"/>
      <c r="W167" s="257" t="str">
        <f>VLOOKUP("1유형_v2"&amp;"_"&amp;G167,'GPT결과_1'!$A:$E,5,FALSE)</f>
        <v>빈센트가 아를 외곽의 밀밭에서 추수하는 농부들을 그린 작업을 담은 그림이다. 푸른 하늘과 대비되는 노르스름한 밀밭은 그의 시각적 흥미를 끈 모습이 묘사되어 있다. 이 작업은 빈센트의 강렬한 풍경화 중 하나로 평가받는다.</v>
      </c>
      <c r="X167" s="257"/>
      <c r="Y167" s="257"/>
      <c r="Z167" s="371" t="s">
        <v>1692</v>
      </c>
      <c r="AA167" s="249" t="s">
        <v>68</v>
      </c>
      <c r="AB167" s="249" t="s">
        <v>67</v>
      </c>
      <c r="AC167" s="316" t="b">
        <f t="shared" si="22"/>
        <v>0</v>
      </c>
      <c r="AD167" s="258"/>
      <c r="AE167" s="315" t="str">
        <f>VLOOKUP("1유형_v2"&amp;"_"&amp;G167,'GPT결과_1'!$A:$E,4,FALSE)</f>
        <v>빈센트의 추수 그림 작업</v>
      </c>
      <c r="AF167" s="146">
        <f t="shared" si="23"/>
        <v>13</v>
      </c>
      <c r="AG167" s="249" t="s">
        <v>68</v>
      </c>
      <c r="AH167" s="249" t="s">
        <v>68</v>
      </c>
      <c r="AI167" s="316" t="b">
        <f t="shared" si="24"/>
        <v>1</v>
      </c>
      <c r="AJ167" s="274" t="s">
        <v>2010</v>
      </c>
      <c r="AK167" s="274"/>
      <c r="AL167" s="257" t="str">
        <f>VLOOKUP("1유형_v2"&amp;"_"&amp;G167,'GPT결과_1'!$A:$E,5,FALSE)</f>
        <v>빈센트가 아를 외곽의 밀밭에서 추수하는 농부들을 그린 작업을 담은 그림이다. 푸른 하늘과 대비되는 노르스름한 밀밭은 그의 시각적 흥미를 끈 모습이 묘사되어 있다. 이 작업은 빈센트의 강렬한 풍경화 중 하나로 평가받는다.</v>
      </c>
      <c r="AM167" s="249" t="s">
        <v>67</v>
      </c>
      <c r="AN167" s="249" t="s">
        <v>67</v>
      </c>
      <c r="AO167" s="176"/>
      <c r="AP167" s="176"/>
      <c r="AQ167" s="343"/>
      <c r="AR167" s="315"/>
      <c r="AS167" s="249"/>
      <c r="AT167" s="249"/>
      <c r="AU167" s="249"/>
      <c r="AV167" s="316"/>
      <c r="AW167" s="274"/>
      <c r="AX167" s="274"/>
      <c r="AY167" s="257"/>
      <c r="AZ167" s="249"/>
      <c r="BA167" s="249"/>
      <c r="BB167" s="176"/>
      <c r="BC167" s="176"/>
      <c r="BD167" s="343"/>
    </row>
    <row r="168">
      <c r="A168" s="324">
        <f t="shared" si="18"/>
        <v>161</v>
      </c>
      <c r="B168" s="324" t="s">
        <v>16</v>
      </c>
      <c r="C168" s="325" t="s">
        <v>11</v>
      </c>
      <c r="D168" s="360" t="s">
        <v>13</v>
      </c>
      <c r="E168" s="364"/>
      <c r="F168" s="361" t="s">
        <v>298</v>
      </c>
      <c r="G168" s="360" t="s">
        <v>1694</v>
      </c>
      <c r="H168" s="377" t="s">
        <v>1695</v>
      </c>
      <c r="I168" s="362" t="s">
        <v>1696</v>
      </c>
      <c r="J168" s="328" t="s">
        <v>162</v>
      </c>
      <c r="K168" s="363"/>
      <c r="L168" s="360" t="s">
        <v>215</v>
      </c>
      <c r="M168" s="360" t="s">
        <v>2029</v>
      </c>
      <c r="N168" s="256">
        <f t="shared" si="19"/>
        <v>187</v>
      </c>
      <c r="O168" s="360" t="s">
        <v>1698</v>
      </c>
      <c r="P168" s="324">
        <f t="shared" si="20"/>
        <v>29</v>
      </c>
      <c r="Q168" s="363"/>
      <c r="R168" s="367"/>
      <c r="S168" s="325">
        <f t="shared" si="21"/>
        <v>0</v>
      </c>
      <c r="T168" s="368"/>
      <c r="U168" s="364"/>
      <c r="V168" s="364"/>
      <c r="W168" s="333" t="str">
        <f>VLOOKUP("1유형_v2"&amp;"_"&amp;G168,'GPT결과_1'!$A:$E,5,FALSE)</f>
        <v>이 그림은 아킬레우스가 트로이의 왕자 헥토르와 싸우는 모습을 나타내는 병풍입니다. 추가로, 아마존과 에티오피아의 지원군, 그 중에서도 아마존의 여왕 펜테실레이아의 참전 역시 보여줄 가능성이 있습니다. 이미지의 종결은 전쟁의 계속성을 나타냅니다.</v>
      </c>
      <c r="X168" s="333"/>
      <c r="Y168" s="333"/>
      <c r="Z168" s="369" t="s">
        <v>1699</v>
      </c>
      <c r="AA168" s="325" t="s">
        <v>69</v>
      </c>
      <c r="AB168" s="325" t="s">
        <v>69</v>
      </c>
      <c r="AC168" s="335" t="b">
        <f t="shared" si="22"/>
        <v>1</v>
      </c>
      <c r="AD168" s="364"/>
      <c r="AE168" s="334" t="str">
        <f>VLOOKUP("1유형_v2"&amp;"_"&amp;G168,'GPT결과_1'!$A:$E,4,FALSE)</f>
        <v>아킬레우스와 헥토르 전투 그림</v>
      </c>
      <c r="AF168" s="146">
        <f t="shared" si="23"/>
        <v>16</v>
      </c>
      <c r="AG168" s="325"/>
      <c r="AH168" s="325" t="s">
        <v>70</v>
      </c>
      <c r="AI168" s="335" t="b">
        <f t="shared" si="24"/>
        <v>0</v>
      </c>
      <c r="AJ168" s="376" t="s">
        <v>1770</v>
      </c>
      <c r="AK168" s="376"/>
      <c r="AL168" s="333" t="str">
        <f>VLOOKUP("1유형_v2"&amp;"_"&amp;G168,'GPT결과_1'!$A:$E,5,FALSE)</f>
        <v>이 그림은 아킬레우스가 트로이의 왕자 헥토르와 싸우는 모습을 나타내는 병풍입니다. 추가로, 아마존과 에티오피아의 지원군, 그 중에서도 아마존의 여왕 펜테실레이아의 참전 역시 보여줄 가능성이 있습니다. 이미지의 종결은 전쟁의 계속성을 나타냅니다.</v>
      </c>
      <c r="AM168" s="325"/>
      <c r="AN168" s="325"/>
      <c r="AO168" s="363"/>
      <c r="AP168" s="363"/>
      <c r="AQ168" s="341"/>
      <c r="AR168" s="334"/>
      <c r="AS168" s="249"/>
      <c r="AT168" s="325"/>
      <c r="AU168" s="325"/>
      <c r="AV168" s="335"/>
      <c r="AW168" s="376"/>
      <c r="AX168" s="376"/>
      <c r="AY168" s="333"/>
      <c r="AZ168" s="325"/>
      <c r="BA168" s="325"/>
      <c r="BB168" s="363"/>
      <c r="BC168" s="363"/>
      <c r="BD168" s="341"/>
    </row>
    <row r="169">
      <c r="A169" s="172">
        <f t="shared" si="18"/>
        <v>162</v>
      </c>
      <c r="B169" s="172" t="s">
        <v>16</v>
      </c>
      <c r="C169" s="249" t="s">
        <v>11</v>
      </c>
      <c r="D169" s="166" t="s">
        <v>13</v>
      </c>
      <c r="E169" s="258"/>
      <c r="F169" s="165" t="s">
        <v>298</v>
      </c>
      <c r="G169" s="166" t="s">
        <v>1701</v>
      </c>
      <c r="H169" s="275" t="s">
        <v>1702</v>
      </c>
      <c r="I169" s="168" t="s">
        <v>1696</v>
      </c>
      <c r="J169" s="266" t="s">
        <v>162</v>
      </c>
      <c r="K169" s="176"/>
      <c r="L169" s="166" t="s">
        <v>215</v>
      </c>
      <c r="M169" s="166" t="s">
        <v>2030</v>
      </c>
      <c r="N169" s="256">
        <f t="shared" si="19"/>
        <v>203</v>
      </c>
      <c r="O169" s="166" t="s">
        <v>1704</v>
      </c>
      <c r="P169" s="172">
        <f t="shared" si="20"/>
        <v>21</v>
      </c>
      <c r="Q169" s="176"/>
      <c r="R169" s="370"/>
      <c r="S169" s="249">
        <f t="shared" si="21"/>
        <v>0</v>
      </c>
      <c r="T169" s="273"/>
      <c r="U169" s="258"/>
      <c r="V169" s="258"/>
      <c r="W169" s="257" t="str">
        <f>VLOOKUP("1유형_v2"&amp;"_"&amp;G169,'GPT결과_1'!$A:$E,5,FALSE)</f>
        <v>고대 그리스의 킬릭스라는 술잔에 그려진 그림입니다. 술과 물이 섞여 바닥의 그림이 확대되는 것을 보여주는 잔이며, 그림의 주제는 신 디오니소스입니다.</v>
      </c>
      <c r="X169" s="257"/>
      <c r="Y169" s="257"/>
      <c r="Z169" s="371" t="s">
        <v>1705</v>
      </c>
      <c r="AA169" s="249" t="s">
        <v>69</v>
      </c>
      <c r="AB169" s="249" t="s">
        <v>69</v>
      </c>
      <c r="AC169" s="316" t="b">
        <f t="shared" si="22"/>
        <v>1</v>
      </c>
      <c r="AD169" s="258"/>
      <c r="AE169" s="315" t="str">
        <f>VLOOKUP("1유형_v2"&amp;"_"&amp;G169,'GPT결과_1'!$A:$E,4,FALSE)</f>
        <v>고대 그리스 술잔 그림</v>
      </c>
      <c r="AF169" s="146">
        <f t="shared" si="23"/>
        <v>12</v>
      </c>
      <c r="AG169" s="249" t="s">
        <v>67</v>
      </c>
      <c r="AH169" s="249" t="s">
        <v>67</v>
      </c>
      <c r="AI169" s="316" t="b">
        <f t="shared" si="24"/>
        <v>1</v>
      </c>
      <c r="AJ169" s="258"/>
      <c r="AK169" s="258"/>
      <c r="AL169" s="257" t="str">
        <f>VLOOKUP("1유형_v2"&amp;"_"&amp;G169,'GPT결과_1'!$A:$E,5,FALSE)</f>
        <v>고대 그리스의 킬릭스라는 술잔에 그려진 그림입니다. 술과 물이 섞여 바닥의 그림이 확대되는 것을 보여주는 잔이며, 그림의 주제는 신 디오니소스입니다.</v>
      </c>
      <c r="AM169" s="249" t="s">
        <v>67</v>
      </c>
      <c r="AN169" s="249" t="s">
        <v>67</v>
      </c>
      <c r="AO169" s="176"/>
      <c r="AP169" s="176"/>
      <c r="AQ169" s="343"/>
      <c r="AR169" s="315"/>
      <c r="AS169" s="249"/>
      <c r="AT169" s="249"/>
      <c r="AU169" s="249"/>
      <c r="AV169" s="316"/>
      <c r="AW169" s="258"/>
      <c r="AX169" s="258"/>
      <c r="AY169" s="257"/>
      <c r="AZ169" s="249"/>
      <c r="BA169" s="249"/>
      <c r="BB169" s="176"/>
      <c r="BC169" s="176"/>
      <c r="BD169" s="343"/>
    </row>
    <row r="170" ht="82.5" customHeight="1">
      <c r="A170" s="172">
        <f t="shared" si="18"/>
        <v>163</v>
      </c>
      <c r="B170" s="172" t="s">
        <v>16</v>
      </c>
      <c r="C170" s="249" t="s">
        <v>11</v>
      </c>
      <c r="D170" s="166" t="s">
        <v>13</v>
      </c>
      <c r="E170" s="258"/>
      <c r="F170" s="165" t="s">
        <v>298</v>
      </c>
      <c r="G170" s="166" t="s">
        <v>1707</v>
      </c>
      <c r="H170" s="275" t="s">
        <v>1708</v>
      </c>
      <c r="I170" s="168" t="s">
        <v>1696</v>
      </c>
      <c r="J170" s="266" t="s">
        <v>162</v>
      </c>
      <c r="K170" s="176"/>
      <c r="L170" s="166" t="s">
        <v>215</v>
      </c>
      <c r="M170" s="166" t="s">
        <v>2031</v>
      </c>
      <c r="N170" s="256">
        <f t="shared" si="19"/>
        <v>366</v>
      </c>
      <c r="O170" s="166" t="s">
        <v>1710</v>
      </c>
      <c r="P170" s="172">
        <f t="shared" si="20"/>
        <v>12</v>
      </c>
      <c r="Q170" s="176"/>
      <c r="R170" s="370"/>
      <c r="S170" s="249">
        <f t="shared" si="21"/>
        <v>0</v>
      </c>
      <c r="T170" s="273"/>
      <c r="U170" s="258"/>
      <c r="V170" s="258"/>
      <c r="W170" s="257" t="str">
        <f>VLOOKUP("1유형_v2"&amp;"_"&amp;G170,'GPT결과_1'!$A:$E,5,FALSE)</f>
        <v>이 이미지는 폴리클레이토스가 만든 창을 든 청년의 조각상입니다. 주인공의 자세를 통해 마치 전쟁터로 나가려는 듯 한 모습을 연출하였습니다. 이 작품은 그의 다리의 움직임과 고유한 비대칭적 특징을 통해 마치 살아 움직이는 것처럼 보입니다.</v>
      </c>
      <c r="X170" s="257"/>
      <c r="Y170" s="257"/>
      <c r="Z170" s="371" t="s">
        <v>1711</v>
      </c>
      <c r="AA170" s="249" t="s">
        <v>67</v>
      </c>
      <c r="AB170" s="249" t="s">
        <v>67</v>
      </c>
      <c r="AC170" s="316" t="b">
        <f t="shared" si="22"/>
        <v>1</v>
      </c>
      <c r="AD170" s="258"/>
      <c r="AE170" s="315" t="str">
        <f>VLOOKUP("1유형_v2"&amp;"_"&amp;G170,'GPT결과_1'!$A:$E,4,FALSE)</f>
        <v>폴리클레이토스의 청년 조각상</v>
      </c>
      <c r="AF170" s="146">
        <f t="shared" si="23"/>
        <v>15</v>
      </c>
      <c r="AG170" s="249" t="s">
        <v>67</v>
      </c>
      <c r="AH170" s="249" t="s">
        <v>67</v>
      </c>
      <c r="AI170" s="316" t="b">
        <f t="shared" si="24"/>
        <v>1</v>
      </c>
      <c r="AJ170" s="258"/>
      <c r="AK170" s="258"/>
      <c r="AL170" s="257" t="str">
        <f>VLOOKUP("1유형_v2"&amp;"_"&amp;G170,'GPT결과_1'!$A:$E,5,FALSE)</f>
        <v>이 이미지는 폴리클레이토스가 만든 창을 든 청년의 조각상입니다. 주인공의 자세를 통해 마치 전쟁터로 나가려는 듯 한 모습을 연출하였습니다. 이 작품은 그의 다리의 움직임과 고유한 비대칭적 특징을 통해 마치 살아 움직이는 것처럼 보입니다.</v>
      </c>
      <c r="AM170" s="249" t="s">
        <v>67</v>
      </c>
      <c r="AN170" s="249" t="s">
        <v>67</v>
      </c>
      <c r="AO170" s="176"/>
      <c r="AP170" s="176"/>
      <c r="AQ170" s="343"/>
      <c r="AR170" s="315"/>
      <c r="AS170" s="249"/>
      <c r="AT170" s="249"/>
      <c r="AU170" s="249"/>
      <c r="AV170" s="316"/>
      <c r="AW170" s="258"/>
      <c r="AX170" s="258"/>
      <c r="AY170" s="257"/>
      <c r="AZ170" s="249"/>
      <c r="BA170" s="249"/>
      <c r="BB170" s="176"/>
      <c r="BC170" s="176"/>
      <c r="BD170" s="343"/>
    </row>
    <row r="171" ht="91.5" customHeight="1">
      <c r="A171" s="172">
        <f t="shared" si="18"/>
        <v>164</v>
      </c>
      <c r="B171" s="172" t="s">
        <v>16</v>
      </c>
      <c r="C171" s="249" t="s">
        <v>11</v>
      </c>
      <c r="D171" s="166" t="s">
        <v>13</v>
      </c>
      <c r="E171" s="258"/>
      <c r="F171" s="165" t="s">
        <v>298</v>
      </c>
      <c r="G171" s="166" t="s">
        <v>1713</v>
      </c>
      <c r="H171" s="167" t="s">
        <v>1714</v>
      </c>
      <c r="I171" s="168" t="s">
        <v>1696</v>
      </c>
      <c r="J171" s="266" t="s">
        <v>162</v>
      </c>
      <c r="K171" s="176"/>
      <c r="L171" s="166" t="s">
        <v>215</v>
      </c>
      <c r="M171" s="166" t="s">
        <v>2032</v>
      </c>
      <c r="N171" s="256">
        <f t="shared" si="19"/>
        <v>177</v>
      </c>
      <c r="O171" s="166" t="s">
        <v>1716</v>
      </c>
      <c r="P171" s="172">
        <f t="shared" si="20"/>
        <v>17</v>
      </c>
      <c r="Q171" s="176"/>
      <c r="R171" s="370"/>
      <c r="S171" s="249">
        <f t="shared" si="21"/>
        <v>0</v>
      </c>
      <c r="T171" s="273"/>
      <c r="U171" s="258"/>
      <c r="V171" s="258"/>
      <c r="W171" s="257" t="str">
        <f>VLOOKUP("1유형_v2"&amp;"_"&amp;G171,'GPT결과_1'!$A:$E,5,FALSE)</f>
        <v>이 이미지는 축제에서 춤추는 마이나스를 표현한 조각가의 작품입니다. 이들은 자신의 몸에서 넋이 빠져나가는 상태를 춤으로 보여줍니다. 아마도 이 작품은 그러한 육체적 움직임을 재현한 것일 것입니다.</v>
      </c>
      <c r="X171" s="257"/>
      <c r="Y171" s="257"/>
      <c r="Z171" s="371" t="s">
        <v>1717</v>
      </c>
      <c r="AA171" s="249" t="s">
        <v>67</v>
      </c>
      <c r="AB171" s="249" t="s">
        <v>67</v>
      </c>
      <c r="AC171" s="316" t="b">
        <f t="shared" si="22"/>
        <v>1</v>
      </c>
      <c r="AD171" s="258"/>
      <c r="AE171" s="315" t="str">
        <f>VLOOKUP("1유형_v2"&amp;"_"&amp;G171,'GPT결과_1'!$A:$E,4,FALSE)</f>
        <v>디오니소스 축제의 마이나스 조각</v>
      </c>
      <c r="AF171" s="146">
        <f t="shared" si="23"/>
        <v>17</v>
      </c>
      <c r="AG171" s="249" t="s">
        <v>67</v>
      </c>
      <c r="AH171" s="249" t="s">
        <v>67</v>
      </c>
      <c r="AI171" s="316" t="b">
        <f t="shared" si="24"/>
        <v>1</v>
      </c>
      <c r="AJ171" s="258"/>
      <c r="AK171" s="258"/>
      <c r="AL171" s="257" t="str">
        <f>VLOOKUP("1유형_v2"&amp;"_"&amp;G171,'GPT결과_1'!$A:$E,5,FALSE)</f>
        <v>이 이미지는 축제에서 춤추는 마이나스를 표현한 조각가의 작품입니다. 이들은 자신의 몸에서 넋이 빠져나가는 상태를 춤으로 보여줍니다. 아마도 이 작품은 그러한 육체적 움직임을 재현한 것일 것입니다.</v>
      </c>
      <c r="AM171" s="249" t="s">
        <v>67</v>
      </c>
      <c r="AN171" s="249" t="s">
        <v>67</v>
      </c>
      <c r="AO171" s="176"/>
      <c r="AP171" s="176"/>
      <c r="AQ171" s="343"/>
      <c r="AR171" s="315"/>
      <c r="AS171" s="249"/>
      <c r="AT171" s="249"/>
      <c r="AU171" s="249"/>
      <c r="AV171" s="316"/>
      <c r="AW171" s="258"/>
      <c r="AX171" s="258"/>
      <c r="AY171" s="257"/>
      <c r="AZ171" s="249"/>
      <c r="BA171" s="249"/>
      <c r="BB171" s="176"/>
      <c r="BC171" s="176"/>
      <c r="BD171" s="343"/>
    </row>
    <row r="172" ht="108.0" customHeight="1">
      <c r="A172" s="172">
        <f t="shared" si="18"/>
        <v>165</v>
      </c>
      <c r="B172" s="172" t="s">
        <v>16</v>
      </c>
      <c r="C172" s="249" t="s">
        <v>11</v>
      </c>
      <c r="D172" s="166" t="s">
        <v>13</v>
      </c>
      <c r="E172" s="258"/>
      <c r="F172" s="165" t="s">
        <v>298</v>
      </c>
      <c r="G172" s="166" t="s">
        <v>1719</v>
      </c>
      <c r="H172" s="167" t="s">
        <v>1720</v>
      </c>
      <c r="I172" s="168" t="s">
        <v>1696</v>
      </c>
      <c r="J172" s="266" t="s">
        <v>162</v>
      </c>
      <c r="K172" s="176"/>
      <c r="L172" s="166" t="s">
        <v>215</v>
      </c>
      <c r="M172" s="166" t="s">
        <v>2033</v>
      </c>
      <c r="N172" s="256">
        <f t="shared" si="19"/>
        <v>307</v>
      </c>
      <c r="O172" s="166" t="s">
        <v>1722</v>
      </c>
      <c r="P172" s="172">
        <f t="shared" si="20"/>
        <v>13</v>
      </c>
      <c r="Q172" s="176"/>
      <c r="R172" s="370"/>
      <c r="S172" s="249">
        <f t="shared" si="21"/>
        <v>0</v>
      </c>
      <c r="T172" s="273"/>
      <c r="U172" s="258"/>
      <c r="V172" s="258"/>
      <c r="W172" s="257" t="str">
        <f>VLOOKUP("1유형_v2"&amp;"_"&amp;G172,'GPT결과_1'!$A:$E,5,FALSE)</f>
        <v>이 이미지는 중세 시대의 농가 풍경을 재현하고 있습니다. 모닥불 앞에서 수다를 나누는 어른들과, 알몸으로 밭일을 하는 농부들, 그리고 문간에 앉아 있는 수녀와 고양이가 그려져 있습니다.</v>
      </c>
      <c r="X172" s="257"/>
      <c r="Y172" s="257"/>
      <c r="Z172" s="371" t="s">
        <v>1723</v>
      </c>
      <c r="AA172" s="249" t="s">
        <v>67</v>
      </c>
      <c r="AB172" s="249" t="s">
        <v>67</v>
      </c>
      <c r="AC172" s="316" t="b">
        <f t="shared" si="22"/>
        <v>1</v>
      </c>
      <c r="AD172" s="258"/>
      <c r="AE172" s="315" t="str">
        <f>VLOOKUP("1유형_v2"&amp;"_"&amp;G172,'GPT결과_1'!$A:$E,4,FALSE)</f>
        <v>중세 농가 생활 이미지</v>
      </c>
      <c r="AF172" s="146">
        <f t="shared" si="23"/>
        <v>12</v>
      </c>
      <c r="AG172" s="249" t="s">
        <v>67</v>
      </c>
      <c r="AH172" s="249" t="s">
        <v>67</v>
      </c>
      <c r="AI172" s="316" t="b">
        <f t="shared" si="24"/>
        <v>1</v>
      </c>
      <c r="AJ172" s="258"/>
      <c r="AK172" s="258"/>
      <c r="AL172" s="257" t="str">
        <f>VLOOKUP("1유형_v2"&amp;"_"&amp;G172,'GPT결과_1'!$A:$E,5,FALSE)</f>
        <v>이 이미지는 중세 시대의 농가 풍경을 재현하고 있습니다. 모닥불 앞에서 수다를 나누는 어른들과, 알몸으로 밭일을 하는 농부들, 그리고 문간에 앉아 있는 수녀와 고양이가 그려져 있습니다.</v>
      </c>
      <c r="AM172" s="249" t="s">
        <v>67</v>
      </c>
      <c r="AN172" s="249" t="s">
        <v>67</v>
      </c>
      <c r="AO172" s="176"/>
      <c r="AP172" s="176"/>
      <c r="AQ172" s="343"/>
      <c r="AR172" s="315"/>
      <c r="AS172" s="249"/>
      <c r="AT172" s="249"/>
      <c r="AU172" s="249"/>
      <c r="AV172" s="316"/>
      <c r="AW172" s="258"/>
      <c r="AX172" s="258"/>
      <c r="AY172" s="257"/>
      <c r="AZ172" s="249"/>
      <c r="BA172" s="249"/>
      <c r="BB172" s="176"/>
      <c r="BC172" s="176"/>
      <c r="BD172" s="343"/>
    </row>
  </sheetData>
  <autoFilter ref="$A$7:$AU$172"/>
  <customSheetViews>
    <customSheetView guid="{93B7208F-8425-4CCF-BB08-AAE77D462C09}" filter="1" showAutoFilter="1">
      <autoFilter ref="$A$7:$AU$172">
        <filterColumn colId="34">
          <filters>
            <filter val="TRUE"/>
          </filters>
        </filterColumn>
        <filterColumn colId="32">
          <filters>
            <filter val="하"/>
          </filters>
        </filterColumn>
      </autoFilter>
    </customSheetView>
  </customSheetViews>
  <conditionalFormatting sqref="F7:F172">
    <cfRule type="cellIs" dxfId="3" priority="1" operator="equal">
      <formula>"그림"</formula>
    </cfRule>
  </conditionalFormatting>
  <conditionalFormatting sqref="F7:F172">
    <cfRule type="cellIs" dxfId="4" priority="2" operator="equal">
      <formula>"사진"</formula>
    </cfRule>
  </conditionalFormatting>
  <conditionalFormatting sqref="F7:F172">
    <cfRule type="cellIs" dxfId="5" priority="3" operator="equal">
      <formula>"지도"</formula>
    </cfRule>
  </conditionalFormatting>
  <conditionalFormatting sqref="A8:AE172 AG8:AN172 AR8:BA172 AP104 BC104">
    <cfRule type="expression" dxfId="6" priority="4">
      <formula>#REF!="x"</formula>
    </cfRule>
  </conditionalFormatting>
  <conditionalFormatting sqref="F7:F172">
    <cfRule type="containsText" dxfId="2" priority="5" operator="containsText" text="다이어그램">
      <formula>NOT(ISERROR(SEARCH(("다이어그램"),(F7))))</formula>
    </cfRule>
  </conditionalFormatting>
  <conditionalFormatting sqref="F7:F172">
    <cfRule type="containsText" dxfId="1" priority="6" operator="containsText" text="그래프">
      <formula>NOT(ISERROR(SEARCH(("그래프"),(F7))))</formula>
    </cfRule>
  </conditionalFormatting>
  <conditionalFormatting sqref="F7:F172">
    <cfRule type="containsText" dxfId="7" priority="7" operator="containsText" text="도표">
      <formula>NOT(ISERROR(SEARCH(("도표"),(F7))))</formula>
    </cfRule>
  </conditionalFormatting>
  <conditionalFormatting sqref="G1:G4 T6:T172 W8:Y172 AA8:AB172 AG8:AH172 AM8:AN172 AS8:AU172 AZ8:BA172">
    <cfRule type="containsText" dxfId="0" priority="8" operator="containsText" text="상">
      <formula>NOT(ISERROR(SEARCH(("상"),(G1))))</formula>
    </cfRule>
  </conditionalFormatting>
  <dataValidations>
    <dataValidation type="list" allowBlank="1" sqref="G1:G4 T8:T172 AA8:AB172 AG8:AH172 AM8:AN172 AS8:AU172 AZ8:BA172">
      <formula1>"상,중,하,제외,별도"</formula1>
    </dataValidation>
  </dataValidations>
  <hyperlinks>
    <hyperlink r:id="rId1" ref="H8"/>
    <hyperlink r:id="rId2" ref="H9"/>
    <hyperlink r:id="rId3" ref="H10"/>
    <hyperlink r:id="rId4" ref="H11"/>
    <hyperlink r:id="rId5" ref="H12"/>
    <hyperlink r:id="rId6" ref="H13"/>
    <hyperlink r:id="rId7" ref="H14"/>
    <hyperlink r:id="rId8" ref="H15"/>
    <hyperlink r:id="rId9" ref="H16"/>
    <hyperlink r:id="rId10" ref="H17"/>
    <hyperlink r:id="rId11" ref="H18"/>
    <hyperlink r:id="rId12" ref="H19"/>
    <hyperlink r:id="rId13" ref="H20"/>
    <hyperlink r:id="rId14" ref="H21"/>
    <hyperlink r:id="rId15" ref="H22"/>
    <hyperlink r:id="rId16" ref="H23"/>
    <hyperlink r:id="rId17" ref="H24"/>
    <hyperlink r:id="rId18" ref="H25"/>
    <hyperlink r:id="rId19" ref="H26"/>
    <hyperlink r:id="rId20" ref="H27"/>
    <hyperlink r:id="rId21" ref="H28"/>
    <hyperlink r:id="rId22" ref="H29"/>
    <hyperlink r:id="rId23" ref="H30"/>
    <hyperlink r:id="rId24" ref="H31"/>
    <hyperlink r:id="rId25" ref="H32"/>
    <hyperlink r:id="rId26" ref="H33"/>
    <hyperlink r:id="rId27" ref="H34"/>
    <hyperlink r:id="rId28" ref="H35"/>
    <hyperlink r:id="rId29" ref="H36"/>
    <hyperlink r:id="rId30" ref="H37"/>
    <hyperlink r:id="rId31" ref="H38"/>
    <hyperlink r:id="rId32" ref="H39"/>
    <hyperlink r:id="rId33" ref="H40"/>
    <hyperlink r:id="rId34" ref="H41"/>
    <hyperlink r:id="rId35" ref="H42"/>
    <hyperlink r:id="rId36" ref="H43"/>
    <hyperlink r:id="rId37" ref="H44"/>
    <hyperlink r:id="rId38" ref="H45"/>
    <hyperlink r:id="rId39" ref="H46"/>
    <hyperlink r:id="rId40" ref="H47"/>
    <hyperlink r:id="rId41" ref="H48"/>
    <hyperlink r:id="rId42" ref="H49"/>
    <hyperlink r:id="rId43" ref="H50"/>
    <hyperlink r:id="rId44" ref="H51"/>
    <hyperlink r:id="rId45" ref="H52"/>
    <hyperlink r:id="rId46" ref="H53"/>
    <hyperlink r:id="rId47" ref="H54"/>
    <hyperlink r:id="rId48" ref="H55"/>
    <hyperlink r:id="rId49" ref="Q55"/>
    <hyperlink r:id="rId50" ref="H56"/>
    <hyperlink r:id="rId51" ref="H57"/>
    <hyperlink r:id="rId52" ref="H58"/>
    <hyperlink r:id="rId53" ref="H59"/>
    <hyperlink r:id="rId54" ref="H60"/>
    <hyperlink r:id="rId55" ref="H61"/>
    <hyperlink r:id="rId56" ref="H62"/>
    <hyperlink r:id="rId57" ref="H63"/>
    <hyperlink r:id="rId58" ref="H64"/>
    <hyperlink r:id="rId59" ref="H65"/>
    <hyperlink r:id="rId60" ref="H66"/>
    <hyperlink r:id="rId61" ref="H67"/>
    <hyperlink r:id="rId62" ref="H68"/>
    <hyperlink r:id="rId63" ref="H69"/>
    <hyperlink r:id="rId64" ref="H70"/>
    <hyperlink r:id="rId65" ref="H71"/>
    <hyperlink r:id="rId66" ref="H72"/>
    <hyperlink r:id="rId67" ref="H73"/>
    <hyperlink r:id="rId68" ref="H74"/>
    <hyperlink r:id="rId69" ref="H75"/>
    <hyperlink r:id="rId70" ref="H76"/>
    <hyperlink r:id="rId71" ref="H77"/>
    <hyperlink r:id="rId72" ref="H78"/>
    <hyperlink r:id="rId73" ref="H79"/>
    <hyperlink r:id="rId74" ref="H80"/>
    <hyperlink r:id="rId75" ref="H81"/>
    <hyperlink r:id="rId76" ref="H82"/>
    <hyperlink r:id="rId77" ref="H83"/>
    <hyperlink r:id="rId78" ref="H84"/>
    <hyperlink r:id="rId79" ref="H85"/>
    <hyperlink r:id="rId80" ref="H86"/>
    <hyperlink r:id="rId81" ref="H87"/>
    <hyperlink r:id="rId82" ref="H88"/>
    <hyperlink r:id="rId83" ref="H89"/>
    <hyperlink r:id="rId84" ref="H90"/>
    <hyperlink r:id="rId85" ref="H91"/>
    <hyperlink r:id="rId86" ref="H92"/>
    <hyperlink r:id="rId87" ref="H93"/>
    <hyperlink r:id="rId88" ref="H94"/>
    <hyperlink r:id="rId89" ref="H95"/>
    <hyperlink r:id="rId90" ref="H96"/>
    <hyperlink r:id="rId91" ref="H97"/>
    <hyperlink r:id="rId92" ref="H98"/>
    <hyperlink r:id="rId93" ref="H99"/>
    <hyperlink r:id="rId94" ref="H100"/>
    <hyperlink r:id="rId95" ref="H101"/>
    <hyperlink r:id="rId96" ref="H102"/>
    <hyperlink r:id="rId97" ref="H103"/>
    <hyperlink r:id="rId98" ref="H104"/>
    <hyperlink r:id="rId99" ref="H105"/>
    <hyperlink r:id="rId100" ref="H106"/>
    <hyperlink r:id="rId101" ref="H107"/>
    <hyperlink r:id="rId102" ref="H108"/>
    <hyperlink r:id="rId103" ref="H109"/>
    <hyperlink r:id="rId104" ref="H110"/>
    <hyperlink r:id="rId105" ref="H111"/>
    <hyperlink r:id="rId106" ref="H112"/>
    <hyperlink r:id="rId107" ref="H113"/>
    <hyperlink r:id="rId108" ref="H114"/>
    <hyperlink r:id="rId109" ref="H115"/>
    <hyperlink r:id="rId110" ref="H116"/>
    <hyperlink r:id="rId111" ref="H117"/>
    <hyperlink r:id="rId112" ref="H118"/>
    <hyperlink r:id="rId113" ref="H119"/>
    <hyperlink r:id="rId114" ref="H120"/>
    <hyperlink r:id="rId115" ref="H121"/>
    <hyperlink r:id="rId116" ref="H122"/>
    <hyperlink r:id="rId117" ref="H123"/>
    <hyperlink r:id="rId118" ref="H124"/>
    <hyperlink r:id="rId119" ref="H125"/>
    <hyperlink r:id="rId120" ref="H126"/>
    <hyperlink r:id="rId121" ref="H127"/>
    <hyperlink r:id="rId122" ref="H128"/>
    <hyperlink r:id="rId123" ref="H129"/>
    <hyperlink r:id="rId124" ref="H130"/>
    <hyperlink r:id="rId125" ref="H131"/>
    <hyperlink r:id="rId126" ref="H132"/>
    <hyperlink r:id="rId127" ref="H133"/>
    <hyperlink r:id="rId128" ref="H134"/>
    <hyperlink r:id="rId129" ref="H135"/>
    <hyperlink r:id="rId130" ref="H136"/>
    <hyperlink r:id="rId131" ref="H137"/>
    <hyperlink r:id="rId132" ref="H138"/>
    <hyperlink r:id="rId133" ref="H139"/>
    <hyperlink r:id="rId134" ref="H140"/>
    <hyperlink r:id="rId135" ref="H141"/>
    <hyperlink r:id="rId136" ref="H142"/>
    <hyperlink r:id="rId137" ref="H143"/>
    <hyperlink r:id="rId138" ref="H144"/>
    <hyperlink r:id="rId139" ref="H145"/>
    <hyperlink r:id="rId140" ref="H146"/>
    <hyperlink r:id="rId141" ref="H147"/>
    <hyperlink r:id="rId142" ref="H148"/>
    <hyperlink r:id="rId143" ref="H149"/>
    <hyperlink r:id="rId144" ref="H150"/>
    <hyperlink r:id="rId145" ref="H151"/>
    <hyperlink r:id="rId146" ref="H152"/>
    <hyperlink r:id="rId147" ref="H153"/>
    <hyperlink r:id="rId148" ref="H154"/>
    <hyperlink r:id="rId149" ref="H155"/>
    <hyperlink r:id="rId150" ref="H156"/>
    <hyperlink r:id="rId151" ref="H157"/>
    <hyperlink r:id="rId152" ref="H158"/>
    <hyperlink r:id="rId153" ref="H159"/>
    <hyperlink r:id="rId154" ref="H160"/>
    <hyperlink r:id="rId155" ref="H161"/>
    <hyperlink r:id="rId156" ref="H162"/>
    <hyperlink r:id="rId157" ref="H163"/>
    <hyperlink r:id="rId158" ref="H164"/>
    <hyperlink r:id="rId159" ref="H165"/>
    <hyperlink r:id="rId160" ref="H166"/>
    <hyperlink r:id="rId161" ref="H167"/>
    <hyperlink r:id="rId162" ref="H168"/>
    <hyperlink r:id="rId163" ref="H169"/>
    <hyperlink r:id="rId164" ref="H170"/>
    <hyperlink r:id="rId165" ref="H171"/>
    <hyperlink r:id="rId166" ref="H172"/>
  </hyperlinks>
  <drawing r:id="rId16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13"/>
    <col customWidth="1" min="3" max="3" width="20.75"/>
    <col customWidth="1" min="4" max="4" width="92.13"/>
    <col customWidth="1" min="5" max="5" width="23.0"/>
    <col customWidth="1" min="12" max="12" width="38.88"/>
  </cols>
  <sheetData>
    <row r="1">
      <c r="A1" s="12" t="s">
        <v>2034</v>
      </c>
      <c r="B1" s="381" t="s">
        <v>2035</v>
      </c>
      <c r="C1" s="12" t="s">
        <v>2036</v>
      </c>
      <c r="D1" s="382" t="s">
        <v>2037</v>
      </c>
      <c r="E1" s="381" t="s">
        <v>2038</v>
      </c>
      <c r="G1" s="381"/>
      <c r="H1" s="381"/>
      <c r="I1" s="383"/>
      <c r="J1" s="383"/>
      <c r="L1" s="383"/>
      <c r="M1" s="383"/>
      <c r="N1" s="383"/>
      <c r="O1" s="383"/>
      <c r="P1" s="383"/>
      <c r="Q1" s="383"/>
      <c r="R1" s="383"/>
      <c r="S1" s="383"/>
      <c r="T1" s="383"/>
      <c r="U1" s="383"/>
      <c r="V1" s="383"/>
      <c r="W1" s="383"/>
      <c r="X1" s="383"/>
      <c r="Y1" s="383"/>
      <c r="Z1" s="383"/>
      <c r="AA1" s="383"/>
    </row>
    <row r="2">
      <c r="A2" s="100" t="str">
        <f t="shared" ref="A2:A254" si="1">B2&amp;"_"&amp;C2</f>
        <v>1유형_v1_img1_1</v>
      </c>
      <c r="B2" s="381" t="s">
        <v>2039</v>
      </c>
      <c r="C2" s="381" t="s">
        <v>299</v>
      </c>
      <c r="D2" s="382" t="s">
        <v>2040</v>
      </c>
      <c r="E2" s="384" t="s">
        <v>2041</v>
      </c>
      <c r="F2" s="381"/>
      <c r="G2" s="381"/>
      <c r="H2" s="381"/>
      <c r="I2" s="383"/>
      <c r="J2" s="381"/>
      <c r="K2" s="381"/>
      <c r="L2" s="381"/>
      <c r="M2" s="383"/>
      <c r="N2" s="383"/>
      <c r="O2" s="383"/>
      <c r="P2" s="383"/>
      <c r="Q2" s="383"/>
      <c r="R2" s="383"/>
      <c r="S2" s="383"/>
      <c r="T2" s="383"/>
      <c r="U2" s="383"/>
      <c r="V2" s="383"/>
      <c r="W2" s="383"/>
      <c r="X2" s="383"/>
      <c r="Y2" s="383"/>
      <c r="Z2" s="383"/>
      <c r="AA2" s="383"/>
    </row>
    <row r="3">
      <c r="A3" s="100" t="str">
        <f t="shared" si="1"/>
        <v>1유형_v1_img1_2</v>
      </c>
      <c r="B3" s="381" t="s">
        <v>2039</v>
      </c>
      <c r="C3" s="381" t="s">
        <v>309</v>
      </c>
      <c r="D3" s="382" t="s">
        <v>2042</v>
      </c>
      <c r="E3" s="385" t="s">
        <v>2043</v>
      </c>
      <c r="F3" s="381"/>
      <c r="G3" s="381"/>
      <c r="H3" s="381"/>
      <c r="I3" s="383"/>
      <c r="J3" s="381"/>
      <c r="K3" s="381"/>
      <c r="L3" s="381"/>
      <c r="M3" s="383"/>
      <c r="N3" s="383"/>
      <c r="O3" s="383"/>
      <c r="P3" s="383"/>
      <c r="Q3" s="383"/>
      <c r="R3" s="383"/>
      <c r="S3" s="383"/>
      <c r="T3" s="383"/>
      <c r="U3" s="383"/>
      <c r="V3" s="383"/>
      <c r="W3" s="383"/>
      <c r="X3" s="383"/>
      <c r="Y3" s="383"/>
      <c r="Z3" s="383"/>
      <c r="AA3" s="383"/>
    </row>
    <row r="4">
      <c r="A4" s="100" t="str">
        <f t="shared" si="1"/>
        <v>1유형_v1_img1_4</v>
      </c>
      <c r="B4" s="381" t="s">
        <v>2039</v>
      </c>
      <c r="C4" s="381" t="s">
        <v>319</v>
      </c>
      <c r="D4" s="382" t="s">
        <v>2044</v>
      </c>
      <c r="E4" s="385" t="s">
        <v>2045</v>
      </c>
      <c r="F4" s="381"/>
      <c r="G4" s="381"/>
      <c r="H4" s="381"/>
      <c r="I4" s="383"/>
      <c r="J4" s="381"/>
      <c r="K4" s="381"/>
      <c r="L4" s="381"/>
      <c r="M4" s="383"/>
      <c r="N4" s="383"/>
      <c r="O4" s="383"/>
      <c r="P4" s="383"/>
      <c r="Q4" s="383"/>
      <c r="R4" s="383"/>
      <c r="S4" s="383"/>
      <c r="T4" s="383"/>
      <c r="U4" s="383"/>
      <c r="V4" s="383"/>
      <c r="W4" s="383"/>
      <c r="X4" s="383"/>
      <c r="Y4" s="383"/>
      <c r="Z4" s="383"/>
      <c r="AA4" s="383"/>
    </row>
    <row r="5">
      <c r="A5" s="100" t="str">
        <f t="shared" si="1"/>
        <v>1유형_v1_img1_5</v>
      </c>
      <c r="B5" s="381" t="s">
        <v>2039</v>
      </c>
      <c r="C5" s="381" t="s">
        <v>331</v>
      </c>
      <c r="D5" s="382" t="s">
        <v>2046</v>
      </c>
      <c r="E5" s="385" t="s">
        <v>2047</v>
      </c>
      <c r="F5" s="381"/>
      <c r="G5" s="381"/>
      <c r="H5" s="381"/>
      <c r="I5" s="383"/>
      <c r="J5" s="381"/>
      <c r="K5" s="381"/>
      <c r="L5" s="381"/>
      <c r="M5" s="383"/>
      <c r="N5" s="383"/>
      <c r="O5" s="383"/>
      <c r="P5" s="383"/>
      <c r="Q5" s="383"/>
      <c r="R5" s="383"/>
      <c r="S5" s="383"/>
      <c r="T5" s="383"/>
      <c r="U5" s="383"/>
      <c r="V5" s="383"/>
      <c r="W5" s="383"/>
      <c r="X5" s="383"/>
      <c r="Y5" s="383"/>
      <c r="Z5" s="383"/>
      <c r="AA5" s="383"/>
    </row>
    <row r="6">
      <c r="A6" s="100" t="str">
        <f t="shared" si="1"/>
        <v>1유형_v1_img1_6</v>
      </c>
      <c r="B6" s="381" t="s">
        <v>2039</v>
      </c>
      <c r="C6" s="381" t="s">
        <v>341</v>
      </c>
      <c r="D6" s="382" t="s">
        <v>2048</v>
      </c>
      <c r="E6" s="385" t="s">
        <v>2049</v>
      </c>
      <c r="F6" s="381"/>
      <c r="G6" s="381"/>
      <c r="H6" s="381"/>
      <c r="I6" s="383"/>
      <c r="J6" s="381"/>
      <c r="K6" s="381"/>
      <c r="L6" s="381"/>
      <c r="M6" s="383"/>
      <c r="N6" s="383"/>
      <c r="O6" s="383"/>
      <c r="P6" s="383"/>
      <c r="Q6" s="383"/>
      <c r="R6" s="383"/>
      <c r="S6" s="383"/>
      <c r="T6" s="383"/>
      <c r="U6" s="383"/>
      <c r="V6" s="383"/>
      <c r="W6" s="383"/>
      <c r="X6" s="383"/>
      <c r="Y6" s="383"/>
      <c r="Z6" s="383"/>
      <c r="AA6" s="383"/>
    </row>
    <row r="7">
      <c r="A7" s="100" t="str">
        <f t="shared" si="1"/>
        <v>1유형_v1_img1_7</v>
      </c>
      <c r="B7" s="381" t="s">
        <v>2039</v>
      </c>
      <c r="C7" s="381" t="s">
        <v>351</v>
      </c>
      <c r="D7" s="382" t="s">
        <v>2050</v>
      </c>
      <c r="E7" s="385" t="s">
        <v>2051</v>
      </c>
      <c r="F7" s="381"/>
      <c r="G7" s="381"/>
      <c r="H7" s="381"/>
      <c r="I7" s="383"/>
      <c r="J7" s="381"/>
      <c r="K7" s="381"/>
      <c r="L7" s="381"/>
      <c r="M7" s="383"/>
      <c r="N7" s="383"/>
      <c r="O7" s="383"/>
      <c r="P7" s="383"/>
      <c r="Q7" s="383"/>
      <c r="R7" s="383"/>
      <c r="S7" s="383"/>
      <c r="T7" s="383"/>
      <c r="U7" s="383"/>
      <c r="V7" s="383"/>
      <c r="W7" s="383"/>
      <c r="X7" s="383"/>
      <c r="Y7" s="383"/>
      <c r="Z7" s="383"/>
      <c r="AA7" s="383"/>
    </row>
    <row r="8">
      <c r="A8" s="100" t="str">
        <f t="shared" si="1"/>
        <v>1유형_v1_img1_9</v>
      </c>
      <c r="B8" s="381" t="s">
        <v>2039</v>
      </c>
      <c r="C8" s="381" t="s">
        <v>361</v>
      </c>
      <c r="D8" s="382" t="s">
        <v>2052</v>
      </c>
      <c r="E8" s="385" t="s">
        <v>2053</v>
      </c>
      <c r="F8" s="381"/>
      <c r="G8" s="381"/>
      <c r="H8" s="381"/>
      <c r="I8" s="383"/>
      <c r="J8" s="381"/>
      <c r="K8" s="381"/>
      <c r="L8" s="381"/>
      <c r="M8" s="383"/>
      <c r="N8" s="383"/>
      <c r="O8" s="383"/>
      <c r="P8" s="383"/>
      <c r="Q8" s="383"/>
      <c r="R8" s="383"/>
      <c r="S8" s="383"/>
      <c r="T8" s="383"/>
      <c r="U8" s="383"/>
      <c r="V8" s="383"/>
      <c r="W8" s="383"/>
      <c r="X8" s="383"/>
      <c r="Y8" s="383"/>
      <c r="Z8" s="383"/>
      <c r="AA8" s="383"/>
    </row>
    <row r="9">
      <c r="A9" s="100" t="str">
        <f t="shared" si="1"/>
        <v>1유형_v1_img1_10</v>
      </c>
      <c r="B9" s="381" t="s">
        <v>2039</v>
      </c>
      <c r="C9" s="381" t="s">
        <v>372</v>
      </c>
      <c r="D9" s="382" t="s">
        <v>2054</v>
      </c>
      <c r="E9" s="385" t="s">
        <v>2055</v>
      </c>
      <c r="F9" s="381"/>
      <c r="G9" s="381"/>
      <c r="H9" s="381"/>
      <c r="I9" s="383"/>
      <c r="J9" s="381"/>
      <c r="K9" s="381"/>
      <c r="L9" s="381"/>
      <c r="M9" s="383"/>
      <c r="N9" s="383"/>
      <c r="O9" s="383"/>
      <c r="P9" s="383"/>
      <c r="Q9" s="383"/>
      <c r="R9" s="383"/>
      <c r="S9" s="383"/>
      <c r="T9" s="383"/>
      <c r="U9" s="383"/>
      <c r="V9" s="383"/>
      <c r="W9" s="383"/>
      <c r="X9" s="383"/>
      <c r="Y9" s="383"/>
      <c r="Z9" s="383"/>
      <c r="AA9" s="383"/>
    </row>
    <row r="10">
      <c r="A10" s="100" t="str">
        <f t="shared" si="1"/>
        <v>1유형_v1_img1_11</v>
      </c>
      <c r="B10" s="381" t="s">
        <v>2039</v>
      </c>
      <c r="C10" s="381" t="s">
        <v>382</v>
      </c>
      <c r="D10" s="382" t="s">
        <v>2056</v>
      </c>
      <c r="E10" s="385" t="s">
        <v>2057</v>
      </c>
      <c r="F10" s="381"/>
      <c r="G10" s="381"/>
      <c r="H10" s="381"/>
      <c r="I10" s="383"/>
      <c r="J10" s="381"/>
      <c r="K10" s="381"/>
      <c r="L10" s="381"/>
      <c r="M10" s="383"/>
      <c r="N10" s="383"/>
      <c r="O10" s="383"/>
      <c r="P10" s="383"/>
      <c r="Q10" s="383"/>
      <c r="R10" s="383"/>
      <c r="S10" s="383"/>
      <c r="T10" s="383"/>
      <c r="U10" s="383"/>
      <c r="V10" s="383"/>
      <c r="W10" s="383"/>
      <c r="X10" s="383"/>
      <c r="Y10" s="383"/>
      <c r="Z10" s="383"/>
      <c r="AA10" s="383"/>
    </row>
    <row r="11">
      <c r="A11" s="100" t="str">
        <f t="shared" si="1"/>
        <v>1유형_v1_img1_14</v>
      </c>
      <c r="B11" s="381" t="s">
        <v>2039</v>
      </c>
      <c r="C11" s="381" t="s">
        <v>394</v>
      </c>
      <c r="D11" s="382" t="s">
        <v>2058</v>
      </c>
      <c r="E11" s="385" t="s">
        <v>2059</v>
      </c>
      <c r="F11" s="381"/>
      <c r="G11" s="381"/>
      <c r="H11" s="381"/>
      <c r="I11" s="383"/>
      <c r="J11" s="381"/>
      <c r="K11" s="381"/>
      <c r="L11" s="381"/>
      <c r="M11" s="383"/>
      <c r="N11" s="383"/>
      <c r="O11" s="383"/>
      <c r="P11" s="383"/>
      <c r="Q11" s="383"/>
      <c r="R11" s="383"/>
      <c r="S11" s="383"/>
      <c r="T11" s="383"/>
      <c r="U11" s="383"/>
      <c r="V11" s="383"/>
      <c r="W11" s="383"/>
      <c r="X11" s="383"/>
      <c r="Y11" s="383"/>
      <c r="Z11" s="383"/>
      <c r="AA11" s="383"/>
    </row>
    <row r="12">
      <c r="A12" s="100" t="str">
        <f t="shared" si="1"/>
        <v>1유형_v1_img1_15</v>
      </c>
      <c r="B12" s="381" t="s">
        <v>2039</v>
      </c>
      <c r="C12" s="381" t="s">
        <v>404</v>
      </c>
      <c r="D12" s="382" t="s">
        <v>2060</v>
      </c>
      <c r="E12" s="385" t="s">
        <v>2061</v>
      </c>
      <c r="F12" s="381"/>
      <c r="G12" s="381"/>
      <c r="H12" s="381"/>
      <c r="I12" s="383"/>
      <c r="J12" s="381"/>
      <c r="K12" s="381"/>
      <c r="L12" s="381"/>
      <c r="M12" s="383"/>
      <c r="N12" s="383"/>
      <c r="O12" s="383"/>
      <c r="P12" s="383"/>
      <c r="Q12" s="383"/>
      <c r="R12" s="383"/>
      <c r="S12" s="383"/>
      <c r="T12" s="383"/>
      <c r="U12" s="383"/>
      <c r="V12" s="383"/>
      <c r="W12" s="383"/>
      <c r="X12" s="383"/>
      <c r="Y12" s="383"/>
      <c r="Z12" s="383"/>
      <c r="AA12" s="383"/>
    </row>
    <row r="13">
      <c r="A13" s="100" t="str">
        <f t="shared" si="1"/>
        <v>1유형_v1_img1_17</v>
      </c>
      <c r="B13" s="381" t="s">
        <v>2039</v>
      </c>
      <c r="C13" s="381" t="s">
        <v>414</v>
      </c>
      <c r="D13" s="382" t="s">
        <v>2062</v>
      </c>
      <c r="E13" s="381" t="s">
        <v>423</v>
      </c>
      <c r="F13" s="381"/>
      <c r="G13" s="381"/>
      <c r="H13" s="381"/>
      <c r="I13" s="383"/>
      <c r="J13" s="381"/>
      <c r="K13" s="381"/>
      <c r="L13" s="381"/>
      <c r="M13" s="383"/>
      <c r="N13" s="383"/>
      <c r="O13" s="383"/>
      <c r="P13" s="383"/>
      <c r="Q13" s="383"/>
      <c r="R13" s="383"/>
      <c r="S13" s="383"/>
      <c r="T13" s="383"/>
      <c r="U13" s="383"/>
      <c r="V13" s="383"/>
      <c r="W13" s="383"/>
      <c r="X13" s="383"/>
      <c r="Y13" s="383"/>
      <c r="Z13" s="383"/>
      <c r="AA13" s="383"/>
    </row>
    <row r="14">
      <c r="A14" s="100" t="str">
        <f t="shared" si="1"/>
        <v>1유형_v1_img1_18</v>
      </c>
      <c r="B14" s="381" t="s">
        <v>2039</v>
      </c>
      <c r="C14" s="381" t="s">
        <v>424</v>
      </c>
      <c r="D14" s="382" t="s">
        <v>2063</v>
      </c>
      <c r="E14" s="381" t="s">
        <v>433</v>
      </c>
      <c r="F14" s="381"/>
      <c r="G14" s="381"/>
      <c r="H14" s="381"/>
      <c r="I14" s="383"/>
      <c r="J14" s="381"/>
      <c r="K14" s="381"/>
      <c r="L14" s="381"/>
      <c r="M14" s="383"/>
      <c r="N14" s="383"/>
      <c r="O14" s="383"/>
      <c r="P14" s="383"/>
      <c r="Q14" s="383"/>
      <c r="R14" s="383"/>
      <c r="S14" s="383"/>
      <c r="T14" s="383"/>
      <c r="U14" s="383"/>
      <c r="V14" s="383"/>
      <c r="W14" s="383"/>
      <c r="X14" s="383"/>
      <c r="Y14" s="383"/>
      <c r="Z14" s="383"/>
      <c r="AA14" s="383"/>
    </row>
    <row r="15">
      <c r="A15" s="100" t="str">
        <f t="shared" si="1"/>
        <v>1유형_v1_img1_19</v>
      </c>
      <c r="B15" s="381" t="s">
        <v>2039</v>
      </c>
      <c r="C15" s="381" t="s">
        <v>434</v>
      </c>
      <c r="D15" s="382" t="s">
        <v>2064</v>
      </c>
      <c r="E15" s="381" t="s">
        <v>443</v>
      </c>
      <c r="F15" s="381"/>
      <c r="G15" s="381"/>
      <c r="H15" s="381"/>
      <c r="I15" s="383"/>
      <c r="J15" s="381"/>
      <c r="K15" s="381"/>
      <c r="L15" s="381"/>
      <c r="M15" s="383"/>
      <c r="N15" s="383"/>
      <c r="O15" s="383"/>
      <c r="P15" s="383"/>
      <c r="Q15" s="383"/>
      <c r="R15" s="383"/>
      <c r="S15" s="383"/>
      <c r="T15" s="383"/>
      <c r="U15" s="383"/>
      <c r="V15" s="383"/>
      <c r="W15" s="383"/>
      <c r="X15" s="383"/>
      <c r="Y15" s="383"/>
      <c r="Z15" s="383"/>
      <c r="AA15" s="383"/>
    </row>
    <row r="16">
      <c r="A16" s="100" t="str">
        <f t="shared" si="1"/>
        <v>1유형_v1_img1_21</v>
      </c>
      <c r="B16" s="381" t="s">
        <v>2039</v>
      </c>
      <c r="C16" s="381" t="s">
        <v>444</v>
      </c>
      <c r="D16" s="382" t="s">
        <v>2065</v>
      </c>
      <c r="E16" s="381" t="s">
        <v>2065</v>
      </c>
      <c r="F16" s="381"/>
      <c r="G16" s="381"/>
      <c r="H16" s="381"/>
      <c r="I16" s="383"/>
      <c r="J16" s="381"/>
      <c r="K16" s="381"/>
      <c r="L16" s="381"/>
      <c r="M16" s="383"/>
      <c r="N16" s="383"/>
      <c r="O16" s="383"/>
      <c r="P16" s="383"/>
      <c r="Q16" s="383"/>
      <c r="R16" s="383"/>
      <c r="S16" s="383"/>
      <c r="T16" s="383"/>
      <c r="U16" s="383"/>
      <c r="V16" s="383"/>
      <c r="W16" s="383"/>
      <c r="X16" s="383"/>
      <c r="Y16" s="383"/>
      <c r="Z16" s="383"/>
      <c r="AA16" s="383"/>
    </row>
    <row r="17">
      <c r="A17" s="100" t="str">
        <f t="shared" si="1"/>
        <v>1유형_v1_img1_22</v>
      </c>
      <c r="B17" s="381" t="s">
        <v>2039</v>
      </c>
      <c r="C17" s="381" t="s">
        <v>454</v>
      </c>
      <c r="D17" s="382" t="s">
        <v>2066</v>
      </c>
      <c r="E17" s="381" t="s">
        <v>463</v>
      </c>
      <c r="F17" s="381"/>
      <c r="G17" s="381"/>
      <c r="H17" s="381"/>
      <c r="I17" s="383"/>
      <c r="J17" s="381"/>
      <c r="K17" s="381"/>
      <c r="L17" s="381"/>
      <c r="M17" s="383"/>
      <c r="N17" s="383"/>
      <c r="O17" s="383"/>
      <c r="P17" s="383"/>
      <c r="Q17" s="383"/>
      <c r="R17" s="383"/>
      <c r="S17" s="383"/>
      <c r="T17" s="383"/>
      <c r="U17" s="383"/>
      <c r="V17" s="383"/>
      <c r="W17" s="383"/>
      <c r="X17" s="383"/>
      <c r="Y17" s="383"/>
      <c r="Z17" s="383"/>
      <c r="AA17" s="383"/>
    </row>
    <row r="18">
      <c r="A18" s="100" t="str">
        <f t="shared" si="1"/>
        <v>1유형_v1_img1_23</v>
      </c>
      <c r="B18" s="381" t="s">
        <v>2039</v>
      </c>
      <c r="C18" s="381" t="s">
        <v>464</v>
      </c>
      <c r="D18" s="382" t="s">
        <v>2067</v>
      </c>
      <c r="E18" s="381" t="s">
        <v>473</v>
      </c>
      <c r="F18" s="381"/>
      <c r="G18" s="381"/>
      <c r="H18" s="381"/>
      <c r="I18" s="383"/>
      <c r="J18" s="381"/>
      <c r="K18" s="381"/>
      <c r="L18" s="381"/>
      <c r="M18" s="383"/>
      <c r="N18" s="383"/>
      <c r="O18" s="383"/>
      <c r="P18" s="383"/>
      <c r="Q18" s="383"/>
      <c r="R18" s="383"/>
      <c r="S18" s="383"/>
      <c r="T18" s="383"/>
      <c r="U18" s="383"/>
      <c r="V18" s="383"/>
      <c r="W18" s="383"/>
      <c r="X18" s="383"/>
      <c r="Y18" s="383"/>
      <c r="Z18" s="383"/>
      <c r="AA18" s="383"/>
    </row>
    <row r="19">
      <c r="A19" s="100" t="str">
        <f t="shared" si="1"/>
        <v>1유형_v1_img1_24</v>
      </c>
      <c r="B19" s="381" t="s">
        <v>2039</v>
      </c>
      <c r="C19" s="381" t="s">
        <v>474</v>
      </c>
      <c r="D19" s="382" t="s">
        <v>2068</v>
      </c>
      <c r="E19" s="381" t="s">
        <v>484</v>
      </c>
      <c r="F19" s="381"/>
      <c r="G19" s="381"/>
      <c r="H19" s="381"/>
      <c r="I19" s="383"/>
      <c r="J19" s="381"/>
      <c r="K19" s="381"/>
      <c r="L19" s="381"/>
      <c r="M19" s="383"/>
      <c r="N19" s="383"/>
      <c r="O19" s="383"/>
      <c r="P19" s="383"/>
      <c r="Q19" s="383"/>
      <c r="R19" s="383"/>
      <c r="S19" s="383"/>
      <c r="T19" s="383"/>
      <c r="U19" s="383"/>
      <c r="V19" s="383"/>
      <c r="W19" s="383"/>
      <c r="X19" s="383"/>
      <c r="Y19" s="383"/>
      <c r="Z19" s="383"/>
      <c r="AA19" s="383"/>
    </row>
    <row r="20">
      <c r="A20" s="100" t="str">
        <f t="shared" si="1"/>
        <v>1유형_v1_img1_26</v>
      </c>
      <c r="B20" s="381" t="s">
        <v>2039</v>
      </c>
      <c r="C20" s="381" t="s">
        <v>485</v>
      </c>
      <c r="D20" s="382" t="s">
        <v>2069</v>
      </c>
      <c r="E20" s="381" t="s">
        <v>494</v>
      </c>
      <c r="F20" s="381"/>
      <c r="G20" s="381"/>
      <c r="H20" s="383"/>
      <c r="I20" s="383"/>
      <c r="J20" s="381"/>
      <c r="K20" s="381"/>
      <c r="L20" s="381"/>
      <c r="M20" s="383"/>
      <c r="N20" s="383"/>
      <c r="O20" s="383"/>
      <c r="P20" s="383"/>
      <c r="Q20" s="383"/>
      <c r="R20" s="383"/>
      <c r="S20" s="383"/>
      <c r="T20" s="383"/>
      <c r="U20" s="383"/>
      <c r="V20" s="383"/>
      <c r="W20" s="383"/>
      <c r="X20" s="383"/>
      <c r="Y20" s="383"/>
      <c r="Z20" s="383"/>
      <c r="AA20" s="383"/>
    </row>
    <row r="21">
      <c r="A21" s="100" t="str">
        <f t="shared" si="1"/>
        <v>1유형_v1_img1_27</v>
      </c>
      <c r="B21" s="381" t="s">
        <v>2039</v>
      </c>
      <c r="C21" s="381" t="s">
        <v>495</v>
      </c>
      <c r="D21" s="382" t="s">
        <v>2070</v>
      </c>
      <c r="E21" s="381" t="s">
        <v>504</v>
      </c>
      <c r="F21" s="381"/>
      <c r="G21" s="381"/>
      <c r="H21" s="381"/>
      <c r="I21" s="383"/>
      <c r="J21" s="381"/>
      <c r="K21" s="381"/>
      <c r="L21" s="381"/>
      <c r="M21" s="383"/>
      <c r="N21" s="383"/>
      <c r="O21" s="383"/>
      <c r="P21" s="383"/>
      <c r="Q21" s="383"/>
      <c r="R21" s="383"/>
      <c r="S21" s="383"/>
      <c r="T21" s="383"/>
      <c r="U21" s="383"/>
      <c r="V21" s="383"/>
      <c r="W21" s="383"/>
      <c r="X21" s="383"/>
      <c r="Y21" s="383"/>
      <c r="Z21" s="383"/>
      <c r="AA21" s="383"/>
    </row>
    <row r="22">
      <c r="A22" s="100" t="str">
        <f t="shared" si="1"/>
        <v>1유형_v1_img1_28</v>
      </c>
      <c r="B22" s="381" t="s">
        <v>2039</v>
      </c>
      <c r="C22" s="381" t="s">
        <v>505</v>
      </c>
      <c r="D22" s="382" t="s">
        <v>2071</v>
      </c>
      <c r="E22" s="381" t="s">
        <v>514</v>
      </c>
      <c r="F22" s="381"/>
      <c r="G22" s="381"/>
      <c r="H22" s="381"/>
      <c r="I22" s="383"/>
      <c r="J22" s="381"/>
      <c r="K22" s="381"/>
      <c r="L22" s="381"/>
      <c r="M22" s="383"/>
      <c r="N22" s="383"/>
      <c r="O22" s="383"/>
      <c r="P22" s="383"/>
      <c r="Q22" s="383"/>
      <c r="R22" s="383"/>
      <c r="S22" s="383"/>
      <c r="T22" s="383"/>
      <c r="U22" s="383"/>
      <c r="V22" s="383"/>
      <c r="W22" s="383"/>
      <c r="X22" s="383"/>
      <c r="Y22" s="383"/>
      <c r="Z22" s="383"/>
      <c r="AA22" s="383"/>
    </row>
    <row r="23">
      <c r="A23" s="100" t="str">
        <f t="shared" si="1"/>
        <v>1유형_v1_img1_29</v>
      </c>
      <c r="B23" s="381" t="s">
        <v>2039</v>
      </c>
      <c r="C23" s="381" t="s">
        <v>515</v>
      </c>
      <c r="D23" s="382" t="s">
        <v>2072</v>
      </c>
      <c r="E23" s="381" t="s">
        <v>2073</v>
      </c>
      <c r="F23" s="381"/>
      <c r="G23" s="381"/>
      <c r="H23" s="381"/>
      <c r="I23" s="383"/>
      <c r="J23" s="381"/>
      <c r="K23" s="381"/>
      <c r="L23" s="381"/>
      <c r="M23" s="383"/>
      <c r="N23" s="383"/>
      <c r="O23" s="383"/>
      <c r="P23" s="383"/>
      <c r="Q23" s="383"/>
      <c r="R23" s="383"/>
      <c r="S23" s="383"/>
      <c r="T23" s="383"/>
      <c r="U23" s="383"/>
      <c r="V23" s="383"/>
      <c r="W23" s="383"/>
      <c r="X23" s="383"/>
      <c r="Y23" s="383"/>
      <c r="Z23" s="383"/>
      <c r="AA23" s="383"/>
    </row>
    <row r="24">
      <c r="A24" s="100" t="str">
        <f t="shared" si="1"/>
        <v>1유형_v1_img1_30</v>
      </c>
      <c r="B24" s="381" t="s">
        <v>2039</v>
      </c>
      <c r="C24" s="381" t="s">
        <v>525</v>
      </c>
      <c r="D24" s="382" t="s">
        <v>2074</v>
      </c>
      <c r="E24" s="381" t="s">
        <v>536</v>
      </c>
      <c r="F24" s="381"/>
      <c r="G24" s="381"/>
      <c r="H24" s="381"/>
      <c r="I24" s="383"/>
      <c r="J24" s="381"/>
      <c r="K24" s="381"/>
      <c r="L24" s="381"/>
      <c r="M24" s="383"/>
      <c r="N24" s="383"/>
      <c r="O24" s="383"/>
      <c r="P24" s="383"/>
      <c r="Q24" s="383"/>
      <c r="R24" s="383"/>
      <c r="S24" s="383"/>
      <c r="T24" s="383"/>
      <c r="U24" s="383"/>
      <c r="V24" s="383"/>
      <c r="W24" s="383"/>
      <c r="X24" s="383"/>
      <c r="Y24" s="383"/>
      <c r="Z24" s="383"/>
      <c r="AA24" s="383"/>
    </row>
    <row r="25">
      <c r="A25" s="100" t="str">
        <f t="shared" si="1"/>
        <v>1유형_v1_img1_31</v>
      </c>
      <c r="B25" s="381" t="s">
        <v>2039</v>
      </c>
      <c r="C25" s="381" t="s">
        <v>537</v>
      </c>
      <c r="D25" s="382" t="s">
        <v>2075</v>
      </c>
      <c r="E25" s="381" t="s">
        <v>550</v>
      </c>
      <c r="F25" s="381"/>
      <c r="G25" s="381"/>
      <c r="H25" s="381"/>
      <c r="I25" s="383"/>
      <c r="J25" s="381"/>
      <c r="K25" s="381"/>
      <c r="L25" s="381"/>
      <c r="M25" s="383"/>
      <c r="N25" s="383"/>
      <c r="O25" s="383"/>
      <c r="P25" s="383"/>
      <c r="Q25" s="383"/>
      <c r="R25" s="383"/>
      <c r="S25" s="383"/>
      <c r="T25" s="383"/>
      <c r="U25" s="383"/>
      <c r="V25" s="383"/>
      <c r="W25" s="383"/>
      <c r="X25" s="383"/>
      <c r="Y25" s="383"/>
      <c r="Z25" s="383"/>
      <c r="AA25" s="383"/>
    </row>
    <row r="26">
      <c r="A26" s="100" t="str">
        <f t="shared" si="1"/>
        <v>1유형_v1_img1_32</v>
      </c>
      <c r="B26" s="381" t="s">
        <v>2039</v>
      </c>
      <c r="C26" s="381" t="s">
        <v>551</v>
      </c>
      <c r="D26" s="382" t="s">
        <v>2076</v>
      </c>
      <c r="E26" s="381" t="s">
        <v>560</v>
      </c>
      <c r="F26" s="381"/>
      <c r="G26" s="381"/>
      <c r="H26" s="381"/>
      <c r="I26" s="383"/>
      <c r="J26" s="381"/>
      <c r="K26" s="381"/>
      <c r="L26" s="381"/>
      <c r="M26" s="383"/>
      <c r="N26" s="383"/>
      <c r="O26" s="383"/>
      <c r="P26" s="383"/>
      <c r="Q26" s="383"/>
      <c r="R26" s="383"/>
      <c r="S26" s="383"/>
      <c r="T26" s="383"/>
      <c r="U26" s="383"/>
      <c r="V26" s="383"/>
      <c r="W26" s="383"/>
      <c r="X26" s="383"/>
      <c r="Y26" s="383"/>
      <c r="Z26" s="383"/>
      <c r="AA26" s="383"/>
    </row>
    <row r="27">
      <c r="A27" s="100" t="str">
        <f t="shared" si="1"/>
        <v>1유형_v1_img1_33</v>
      </c>
      <c r="B27" s="381" t="s">
        <v>2039</v>
      </c>
      <c r="C27" s="381" t="s">
        <v>561</v>
      </c>
      <c r="D27" s="382" t="s">
        <v>2077</v>
      </c>
      <c r="E27" s="381" t="s">
        <v>570</v>
      </c>
      <c r="F27" s="381"/>
      <c r="G27" s="381"/>
      <c r="H27" s="381"/>
      <c r="I27" s="383"/>
      <c r="J27" s="381"/>
      <c r="K27" s="381"/>
      <c r="L27" s="381"/>
      <c r="M27" s="383"/>
      <c r="N27" s="383"/>
      <c r="O27" s="383"/>
      <c r="P27" s="383"/>
      <c r="Q27" s="383"/>
      <c r="R27" s="383"/>
      <c r="S27" s="383"/>
      <c r="T27" s="383"/>
      <c r="U27" s="383"/>
      <c r="V27" s="383"/>
      <c r="W27" s="383"/>
      <c r="X27" s="383"/>
      <c r="Y27" s="383"/>
      <c r="Z27" s="383"/>
      <c r="AA27" s="383"/>
    </row>
    <row r="28">
      <c r="A28" s="100" t="str">
        <f t="shared" si="1"/>
        <v>1유형_v1_img1_35</v>
      </c>
      <c r="B28" s="381" t="s">
        <v>2039</v>
      </c>
      <c r="C28" s="381" t="s">
        <v>571</v>
      </c>
      <c r="D28" s="382" t="s">
        <v>2078</v>
      </c>
      <c r="E28" s="381" t="s">
        <v>2079</v>
      </c>
      <c r="F28" s="381"/>
      <c r="G28" s="381"/>
      <c r="H28" s="381"/>
      <c r="I28" s="383"/>
      <c r="J28" s="381"/>
      <c r="K28" s="381"/>
      <c r="L28" s="381"/>
      <c r="M28" s="383"/>
      <c r="N28" s="383"/>
      <c r="O28" s="383"/>
      <c r="P28" s="383"/>
      <c r="Q28" s="383"/>
      <c r="R28" s="383"/>
      <c r="S28" s="383"/>
      <c r="T28" s="383"/>
      <c r="U28" s="383"/>
      <c r="V28" s="383"/>
      <c r="W28" s="383"/>
      <c r="X28" s="383"/>
      <c r="Y28" s="383"/>
      <c r="Z28" s="383"/>
      <c r="AA28" s="383"/>
    </row>
    <row r="29">
      <c r="A29" s="100" t="str">
        <f t="shared" si="1"/>
        <v>1유형_v1_img1_36</v>
      </c>
      <c r="B29" s="381" t="s">
        <v>2039</v>
      </c>
      <c r="C29" s="381" t="s">
        <v>582</v>
      </c>
      <c r="D29" s="382" t="s">
        <v>2080</v>
      </c>
      <c r="E29" s="381" t="s">
        <v>592</v>
      </c>
      <c r="F29" s="381"/>
      <c r="G29" s="381"/>
      <c r="H29" s="381"/>
      <c r="I29" s="383"/>
      <c r="J29" s="381"/>
      <c r="K29" s="381"/>
      <c r="L29" s="381"/>
      <c r="M29" s="383"/>
      <c r="N29" s="383"/>
      <c r="O29" s="383"/>
      <c r="P29" s="383"/>
      <c r="Q29" s="383"/>
      <c r="R29" s="383"/>
      <c r="S29" s="383"/>
      <c r="T29" s="383"/>
      <c r="U29" s="383"/>
      <c r="V29" s="383"/>
      <c r="W29" s="383"/>
      <c r="X29" s="383"/>
      <c r="Y29" s="383"/>
      <c r="Z29" s="383"/>
      <c r="AA29" s="383"/>
    </row>
    <row r="30">
      <c r="A30" s="100" t="str">
        <f t="shared" si="1"/>
        <v>1유형_v1_img1_37</v>
      </c>
      <c r="B30" s="381" t="s">
        <v>2039</v>
      </c>
      <c r="C30" s="381" t="s">
        <v>593</v>
      </c>
      <c r="D30" s="382" t="s">
        <v>2081</v>
      </c>
      <c r="E30" s="381" t="s">
        <v>2082</v>
      </c>
      <c r="F30" s="381"/>
      <c r="G30" s="381"/>
      <c r="H30" s="381"/>
      <c r="I30" s="383"/>
      <c r="J30" s="381"/>
      <c r="K30" s="381"/>
      <c r="L30" s="381"/>
      <c r="M30" s="383"/>
      <c r="N30" s="383"/>
      <c r="O30" s="383"/>
      <c r="P30" s="383"/>
      <c r="Q30" s="383"/>
      <c r="R30" s="383"/>
      <c r="S30" s="383"/>
      <c r="T30" s="383"/>
      <c r="U30" s="383"/>
      <c r="V30" s="383"/>
      <c r="W30" s="383"/>
      <c r="X30" s="383"/>
      <c r="Y30" s="383"/>
      <c r="Z30" s="383"/>
      <c r="AA30" s="383"/>
    </row>
    <row r="31">
      <c r="A31" s="100" t="str">
        <f t="shared" si="1"/>
        <v>1유형_v1_img1_38</v>
      </c>
      <c r="B31" s="381" t="s">
        <v>2039</v>
      </c>
      <c r="C31" s="381" t="s">
        <v>604</v>
      </c>
      <c r="D31" s="382" t="s">
        <v>2083</v>
      </c>
      <c r="E31" s="381" t="s">
        <v>614</v>
      </c>
      <c r="F31" s="381"/>
      <c r="G31" s="381"/>
      <c r="H31" s="381"/>
      <c r="I31" s="383"/>
      <c r="J31" s="381"/>
      <c r="K31" s="381"/>
      <c r="L31" s="381"/>
      <c r="M31" s="383"/>
      <c r="N31" s="383"/>
      <c r="O31" s="383"/>
      <c r="P31" s="383"/>
      <c r="Q31" s="383"/>
      <c r="R31" s="383"/>
      <c r="S31" s="383"/>
      <c r="T31" s="383"/>
      <c r="U31" s="383"/>
      <c r="V31" s="383"/>
      <c r="W31" s="383"/>
      <c r="X31" s="383"/>
      <c r="Y31" s="383"/>
      <c r="Z31" s="383"/>
      <c r="AA31" s="383"/>
    </row>
    <row r="32">
      <c r="A32" s="100" t="str">
        <f t="shared" si="1"/>
        <v>1유형_v1_img1_40</v>
      </c>
      <c r="B32" s="381" t="s">
        <v>2039</v>
      </c>
      <c r="C32" s="381" t="s">
        <v>615</v>
      </c>
      <c r="D32" s="382" t="s">
        <v>2084</v>
      </c>
      <c r="E32" s="381" t="s">
        <v>624</v>
      </c>
      <c r="F32" s="381"/>
      <c r="G32" s="381"/>
      <c r="H32" s="381"/>
      <c r="I32" s="383"/>
      <c r="J32" s="381"/>
      <c r="K32" s="381"/>
      <c r="L32" s="381"/>
      <c r="M32" s="383"/>
      <c r="N32" s="383"/>
      <c r="O32" s="383"/>
      <c r="P32" s="383"/>
      <c r="Q32" s="383"/>
      <c r="R32" s="383"/>
      <c r="S32" s="383"/>
      <c r="T32" s="383"/>
      <c r="U32" s="383"/>
      <c r="V32" s="383"/>
      <c r="W32" s="383"/>
      <c r="X32" s="383"/>
      <c r="Y32" s="383"/>
      <c r="Z32" s="383"/>
      <c r="AA32" s="383"/>
    </row>
    <row r="33">
      <c r="A33" s="100" t="str">
        <f t="shared" si="1"/>
        <v>1유형_v1_img2_1</v>
      </c>
      <c r="B33" s="381" t="s">
        <v>2039</v>
      </c>
      <c r="C33" s="381" t="s">
        <v>625</v>
      </c>
      <c r="D33" s="382" t="s">
        <v>2085</v>
      </c>
      <c r="E33" s="381" t="s">
        <v>635</v>
      </c>
      <c r="F33" s="381"/>
      <c r="G33" s="381"/>
      <c r="H33" s="381"/>
      <c r="I33" s="383"/>
      <c r="J33" s="381"/>
      <c r="K33" s="381"/>
      <c r="L33" s="381"/>
      <c r="M33" s="383"/>
      <c r="N33" s="383"/>
      <c r="O33" s="383"/>
      <c r="P33" s="383"/>
      <c r="Q33" s="383"/>
      <c r="R33" s="383"/>
      <c r="S33" s="383"/>
      <c r="T33" s="383"/>
      <c r="U33" s="383"/>
      <c r="V33" s="383"/>
      <c r="W33" s="383"/>
      <c r="X33" s="383"/>
      <c r="Y33" s="383"/>
      <c r="Z33" s="383"/>
      <c r="AA33" s="383"/>
    </row>
    <row r="34">
      <c r="A34" s="100" t="str">
        <f t="shared" si="1"/>
        <v>1유형_v1_img2_11</v>
      </c>
      <c r="B34" s="381" t="s">
        <v>2039</v>
      </c>
      <c r="C34" s="381" t="s">
        <v>636</v>
      </c>
      <c r="D34" s="382" t="s">
        <v>2086</v>
      </c>
      <c r="E34" s="381" t="s">
        <v>646</v>
      </c>
      <c r="F34" s="381"/>
      <c r="G34" s="381"/>
      <c r="H34" s="381"/>
      <c r="I34" s="383"/>
      <c r="J34" s="381"/>
      <c r="K34" s="381"/>
      <c r="L34" s="381"/>
      <c r="M34" s="383"/>
      <c r="N34" s="383"/>
      <c r="O34" s="383"/>
      <c r="P34" s="383"/>
      <c r="Q34" s="383"/>
      <c r="R34" s="383"/>
      <c r="S34" s="383"/>
      <c r="T34" s="383"/>
      <c r="U34" s="383"/>
      <c r="V34" s="383"/>
      <c r="W34" s="383"/>
      <c r="X34" s="383"/>
      <c r="Y34" s="383"/>
      <c r="Z34" s="383"/>
      <c r="AA34" s="383"/>
    </row>
    <row r="35">
      <c r="A35" s="100" t="str">
        <f t="shared" si="1"/>
        <v>1유형_v1_img001_001</v>
      </c>
      <c r="B35" s="381" t="s">
        <v>2039</v>
      </c>
      <c r="C35" s="381" t="s">
        <v>647</v>
      </c>
      <c r="D35" s="382" t="s">
        <v>2087</v>
      </c>
      <c r="E35" s="381" t="s">
        <v>656</v>
      </c>
      <c r="F35" s="381"/>
      <c r="G35" s="381"/>
      <c r="H35" s="381"/>
      <c r="I35" s="383"/>
      <c r="J35" s="381"/>
      <c r="K35" s="381"/>
      <c r="L35" s="381"/>
      <c r="M35" s="383"/>
      <c r="N35" s="383"/>
      <c r="O35" s="383"/>
      <c r="P35" s="383"/>
      <c r="Q35" s="383"/>
      <c r="R35" s="383"/>
      <c r="S35" s="383"/>
      <c r="T35" s="383"/>
      <c r="U35" s="383"/>
      <c r="V35" s="383"/>
      <c r="W35" s="383"/>
      <c r="X35" s="383"/>
      <c r="Y35" s="383"/>
      <c r="Z35" s="383"/>
      <c r="AA35" s="383"/>
    </row>
    <row r="36">
      <c r="A36" s="100" t="str">
        <f t="shared" si="1"/>
        <v>1유형_v1_img001_002</v>
      </c>
      <c r="B36" s="381" t="s">
        <v>2039</v>
      </c>
      <c r="C36" s="381" t="s">
        <v>657</v>
      </c>
      <c r="D36" s="382" t="s">
        <v>2088</v>
      </c>
      <c r="E36" s="381" t="s">
        <v>665</v>
      </c>
      <c r="F36" s="381"/>
      <c r="G36" s="381"/>
      <c r="H36" s="381"/>
      <c r="I36" s="383"/>
      <c r="J36" s="381"/>
      <c r="K36" s="381"/>
      <c r="L36" s="381"/>
      <c r="M36" s="383"/>
      <c r="N36" s="383"/>
      <c r="O36" s="383"/>
      <c r="P36" s="383"/>
      <c r="Q36" s="383"/>
      <c r="R36" s="383"/>
      <c r="S36" s="383"/>
      <c r="T36" s="383"/>
      <c r="U36" s="383"/>
      <c r="V36" s="383"/>
      <c r="W36" s="383"/>
      <c r="X36" s="383"/>
      <c r="Y36" s="383"/>
      <c r="Z36" s="383"/>
      <c r="AA36" s="383"/>
    </row>
    <row r="37">
      <c r="A37" s="100" t="str">
        <f t="shared" si="1"/>
        <v>1유형_v1_img001_003</v>
      </c>
      <c r="B37" s="381" t="s">
        <v>2039</v>
      </c>
      <c r="C37" s="381" t="s">
        <v>666</v>
      </c>
      <c r="D37" s="382" t="s">
        <v>2089</v>
      </c>
      <c r="E37" s="381" t="s">
        <v>674</v>
      </c>
      <c r="F37" s="381"/>
      <c r="G37" s="381"/>
      <c r="H37" s="381"/>
      <c r="I37" s="383"/>
      <c r="J37" s="381"/>
      <c r="K37" s="381"/>
      <c r="L37" s="381"/>
      <c r="M37" s="383"/>
      <c r="N37" s="383"/>
      <c r="O37" s="383"/>
      <c r="P37" s="383"/>
      <c r="Q37" s="383"/>
      <c r="R37" s="383"/>
      <c r="S37" s="383"/>
      <c r="T37" s="383"/>
      <c r="U37" s="383"/>
      <c r="V37" s="383"/>
      <c r="W37" s="383"/>
      <c r="X37" s="383"/>
      <c r="Y37" s="383"/>
      <c r="Z37" s="383"/>
      <c r="AA37" s="383"/>
    </row>
    <row r="38">
      <c r="A38" s="100" t="str">
        <f t="shared" si="1"/>
        <v>1유형_v1_img001_004</v>
      </c>
      <c r="B38" s="381" t="s">
        <v>2039</v>
      </c>
      <c r="C38" s="381" t="s">
        <v>675</v>
      </c>
      <c r="D38" s="382" t="s">
        <v>2090</v>
      </c>
      <c r="E38" s="381" t="s">
        <v>684</v>
      </c>
      <c r="F38" s="381"/>
      <c r="G38" s="381"/>
      <c r="H38" s="381"/>
      <c r="I38" s="383"/>
      <c r="J38" s="381"/>
      <c r="K38" s="381"/>
      <c r="L38" s="381"/>
      <c r="M38" s="383"/>
      <c r="N38" s="383"/>
      <c r="O38" s="383"/>
      <c r="P38" s="383"/>
      <c r="Q38" s="383"/>
      <c r="R38" s="383"/>
      <c r="S38" s="383"/>
      <c r="T38" s="383"/>
      <c r="U38" s="383"/>
      <c r="V38" s="383"/>
      <c r="W38" s="383"/>
      <c r="X38" s="383"/>
      <c r="Y38" s="383"/>
      <c r="Z38" s="383"/>
      <c r="AA38" s="383"/>
    </row>
    <row r="39">
      <c r="A39" s="100" t="str">
        <f t="shared" si="1"/>
        <v>1유형_v1_img001_005</v>
      </c>
      <c r="B39" s="381" t="s">
        <v>2039</v>
      </c>
      <c r="C39" s="381" t="s">
        <v>685</v>
      </c>
      <c r="D39" s="382" t="s">
        <v>2091</v>
      </c>
      <c r="E39" s="381" t="s">
        <v>694</v>
      </c>
      <c r="F39" s="381"/>
      <c r="G39" s="381"/>
      <c r="H39" s="381"/>
      <c r="I39" s="383"/>
      <c r="J39" s="381"/>
      <c r="K39" s="381"/>
      <c r="L39" s="381"/>
      <c r="M39" s="383"/>
      <c r="N39" s="383"/>
      <c r="O39" s="383"/>
      <c r="P39" s="383"/>
      <c r="Q39" s="383"/>
      <c r="R39" s="383"/>
      <c r="S39" s="383"/>
      <c r="T39" s="383"/>
      <c r="U39" s="383"/>
      <c r="V39" s="383"/>
      <c r="W39" s="383"/>
      <c r="X39" s="383"/>
      <c r="Y39" s="383"/>
      <c r="Z39" s="383"/>
      <c r="AA39" s="383"/>
    </row>
    <row r="40">
      <c r="A40" s="100" t="str">
        <f t="shared" si="1"/>
        <v>1유형_v1_img001_006</v>
      </c>
      <c r="B40" s="381" t="s">
        <v>2039</v>
      </c>
      <c r="C40" s="381" t="s">
        <v>695</v>
      </c>
      <c r="D40" s="382" t="s">
        <v>2092</v>
      </c>
      <c r="E40" s="381" t="s">
        <v>704</v>
      </c>
      <c r="F40" s="381"/>
      <c r="G40" s="381"/>
      <c r="H40" s="381"/>
      <c r="I40" s="383"/>
      <c r="J40" s="381"/>
      <c r="K40" s="381"/>
      <c r="L40" s="381"/>
      <c r="M40" s="383"/>
      <c r="N40" s="383"/>
      <c r="O40" s="383"/>
      <c r="P40" s="383"/>
      <c r="Q40" s="383"/>
      <c r="R40" s="383"/>
      <c r="S40" s="383"/>
      <c r="T40" s="383"/>
      <c r="U40" s="383"/>
      <c r="V40" s="383"/>
      <c r="W40" s="383"/>
      <c r="X40" s="383"/>
      <c r="Y40" s="383"/>
      <c r="Z40" s="383"/>
      <c r="AA40" s="383"/>
    </row>
    <row r="41">
      <c r="A41" s="100" t="str">
        <f t="shared" si="1"/>
        <v>1유형_v1_img001_007</v>
      </c>
      <c r="B41" s="381" t="s">
        <v>2039</v>
      </c>
      <c r="C41" s="381" t="s">
        <v>705</v>
      </c>
      <c r="D41" s="382" t="s">
        <v>2093</v>
      </c>
      <c r="E41" s="381" t="s">
        <v>712</v>
      </c>
      <c r="F41" s="381"/>
      <c r="G41" s="381"/>
      <c r="H41" s="381"/>
      <c r="I41" s="383"/>
      <c r="J41" s="381"/>
      <c r="K41" s="381"/>
      <c r="L41" s="381"/>
      <c r="M41" s="383"/>
      <c r="N41" s="383"/>
      <c r="O41" s="383"/>
      <c r="P41" s="383"/>
      <c r="Q41" s="383"/>
      <c r="R41" s="383"/>
      <c r="S41" s="383"/>
      <c r="T41" s="383"/>
      <c r="U41" s="383"/>
      <c r="V41" s="383"/>
      <c r="W41" s="383"/>
      <c r="X41" s="383"/>
      <c r="Y41" s="383"/>
      <c r="Z41" s="383"/>
      <c r="AA41" s="383"/>
    </row>
    <row r="42">
      <c r="A42" s="100" t="str">
        <f t="shared" si="1"/>
        <v>1유형_v1_img001_008</v>
      </c>
      <c r="B42" s="381" t="s">
        <v>2039</v>
      </c>
      <c r="C42" s="381" t="s">
        <v>713</v>
      </c>
      <c r="D42" s="382" t="s">
        <v>2094</v>
      </c>
      <c r="E42" s="381" t="s">
        <v>721</v>
      </c>
      <c r="F42" s="381"/>
      <c r="G42" s="381"/>
      <c r="H42" s="381"/>
      <c r="I42" s="383"/>
      <c r="J42" s="381"/>
      <c r="K42" s="381"/>
      <c r="L42" s="381"/>
      <c r="M42" s="383"/>
      <c r="N42" s="383"/>
      <c r="O42" s="383"/>
      <c r="P42" s="383"/>
      <c r="Q42" s="383"/>
      <c r="R42" s="383"/>
      <c r="S42" s="383"/>
      <c r="T42" s="383"/>
      <c r="U42" s="383"/>
      <c r="V42" s="383"/>
      <c r="W42" s="383"/>
      <c r="X42" s="383"/>
      <c r="Y42" s="383"/>
      <c r="Z42" s="383"/>
      <c r="AA42" s="383"/>
    </row>
    <row r="43">
      <c r="A43" s="100" t="str">
        <f t="shared" si="1"/>
        <v>1유형_v1_img001_009</v>
      </c>
      <c r="B43" s="381" t="s">
        <v>2039</v>
      </c>
      <c r="C43" s="381" t="s">
        <v>722</v>
      </c>
      <c r="D43" s="382" t="s">
        <v>2095</v>
      </c>
      <c r="E43" s="381" t="s">
        <v>729</v>
      </c>
      <c r="F43" s="381"/>
      <c r="G43" s="381"/>
      <c r="H43" s="381"/>
      <c r="I43" s="383"/>
      <c r="J43" s="381"/>
      <c r="K43" s="381"/>
      <c r="L43" s="381"/>
      <c r="M43" s="383"/>
      <c r="N43" s="383"/>
      <c r="O43" s="383"/>
      <c r="P43" s="383"/>
      <c r="Q43" s="383"/>
      <c r="R43" s="383"/>
      <c r="S43" s="383"/>
      <c r="T43" s="383"/>
      <c r="U43" s="383"/>
      <c r="V43" s="383"/>
      <c r="W43" s="383"/>
      <c r="X43" s="383"/>
      <c r="Y43" s="383"/>
      <c r="Z43" s="383"/>
      <c r="AA43" s="383"/>
    </row>
    <row r="44">
      <c r="A44" s="100" t="str">
        <f t="shared" si="1"/>
        <v>1유형_v1_img001_010</v>
      </c>
      <c r="B44" s="381" t="s">
        <v>2039</v>
      </c>
      <c r="C44" s="381" t="s">
        <v>730</v>
      </c>
      <c r="D44" s="382" t="s">
        <v>2096</v>
      </c>
      <c r="E44" s="381" t="s">
        <v>739</v>
      </c>
      <c r="F44" s="381"/>
      <c r="G44" s="381"/>
      <c r="H44" s="381"/>
      <c r="I44" s="383"/>
      <c r="K44" s="381"/>
      <c r="L44" s="381"/>
      <c r="M44" s="383"/>
      <c r="N44" s="383"/>
      <c r="O44" s="383"/>
      <c r="P44" s="383"/>
      <c r="Q44" s="383"/>
      <c r="R44" s="383"/>
      <c r="S44" s="383"/>
      <c r="T44" s="383"/>
      <c r="U44" s="383"/>
      <c r="V44" s="383"/>
      <c r="W44" s="383"/>
      <c r="X44" s="383"/>
      <c r="Y44" s="383"/>
      <c r="Z44" s="383"/>
      <c r="AA44" s="383"/>
    </row>
    <row r="45">
      <c r="A45" s="100" t="str">
        <f t="shared" si="1"/>
        <v>1유형_v1_img001_041</v>
      </c>
      <c r="B45" s="381" t="s">
        <v>2039</v>
      </c>
      <c r="C45" s="381" t="s">
        <v>741</v>
      </c>
      <c r="D45" s="382" t="s">
        <v>2097</v>
      </c>
      <c r="E45" s="381" t="s">
        <v>751</v>
      </c>
      <c r="F45" s="381"/>
      <c r="G45" s="381"/>
      <c r="H45" s="381"/>
      <c r="I45" s="383"/>
      <c r="K45" s="381"/>
      <c r="L45" s="381"/>
      <c r="M45" s="383"/>
      <c r="N45" s="383"/>
      <c r="O45" s="383"/>
      <c r="P45" s="383"/>
      <c r="Q45" s="383"/>
      <c r="R45" s="383"/>
      <c r="S45" s="383"/>
      <c r="T45" s="383"/>
      <c r="U45" s="383"/>
      <c r="V45" s="383"/>
      <c r="W45" s="383"/>
      <c r="X45" s="383"/>
      <c r="Y45" s="383"/>
      <c r="Z45" s="383"/>
      <c r="AA45" s="383"/>
    </row>
    <row r="46">
      <c r="A46" s="100" t="str">
        <f t="shared" si="1"/>
        <v>1유형_v1_img001_042</v>
      </c>
      <c r="B46" s="381" t="s">
        <v>2039</v>
      </c>
      <c r="C46" s="381" t="s">
        <v>752</v>
      </c>
      <c r="D46" s="382" t="s">
        <v>2098</v>
      </c>
      <c r="E46" s="381" t="s">
        <v>761</v>
      </c>
      <c r="F46" s="381"/>
      <c r="G46" s="381"/>
      <c r="H46" s="381"/>
      <c r="I46" s="383"/>
      <c r="K46" s="381"/>
      <c r="L46" s="381"/>
      <c r="M46" s="383"/>
      <c r="N46" s="383"/>
      <c r="O46" s="383"/>
      <c r="P46" s="383"/>
      <c r="Q46" s="383"/>
      <c r="R46" s="383"/>
      <c r="S46" s="383"/>
      <c r="T46" s="383"/>
      <c r="U46" s="383"/>
      <c r="V46" s="383"/>
      <c r="W46" s="383"/>
      <c r="X46" s="383"/>
      <c r="Y46" s="383"/>
      <c r="Z46" s="383"/>
      <c r="AA46" s="383"/>
    </row>
    <row r="47">
      <c r="A47" s="100" t="str">
        <f t="shared" si="1"/>
        <v>1유형_v1_img001_043</v>
      </c>
      <c r="B47" s="381" t="s">
        <v>2039</v>
      </c>
      <c r="C47" s="381" t="s">
        <v>762</v>
      </c>
      <c r="D47" s="382" t="s">
        <v>2099</v>
      </c>
      <c r="E47" s="381" t="s">
        <v>772</v>
      </c>
      <c r="F47" s="381"/>
      <c r="G47" s="381"/>
      <c r="H47" s="381"/>
      <c r="I47" s="383"/>
      <c r="K47" s="381"/>
      <c r="L47" s="381"/>
      <c r="M47" s="383"/>
      <c r="N47" s="383"/>
      <c r="O47" s="383"/>
      <c r="P47" s="383"/>
      <c r="Q47" s="383"/>
      <c r="R47" s="383"/>
      <c r="S47" s="383"/>
      <c r="T47" s="383"/>
      <c r="U47" s="383"/>
      <c r="V47" s="383"/>
      <c r="W47" s="383"/>
      <c r="X47" s="383"/>
      <c r="Y47" s="383"/>
      <c r="Z47" s="383"/>
      <c r="AA47" s="383"/>
    </row>
    <row r="48">
      <c r="A48" s="100" t="str">
        <f t="shared" si="1"/>
        <v>1유형_v1_img001_044</v>
      </c>
      <c r="B48" s="381" t="s">
        <v>2039</v>
      </c>
      <c r="C48" s="381" t="s">
        <v>774</v>
      </c>
      <c r="D48" s="382" t="s">
        <v>2100</v>
      </c>
      <c r="E48" s="381" t="s">
        <v>782</v>
      </c>
      <c r="F48" s="381"/>
      <c r="G48" s="381"/>
      <c r="H48" s="381"/>
      <c r="I48" s="383"/>
      <c r="K48" s="381"/>
      <c r="L48" s="381"/>
      <c r="M48" s="383"/>
      <c r="N48" s="383"/>
      <c r="O48" s="383"/>
      <c r="P48" s="383"/>
      <c r="Q48" s="383"/>
      <c r="R48" s="383"/>
      <c r="S48" s="383"/>
      <c r="T48" s="383"/>
      <c r="U48" s="383"/>
      <c r="V48" s="383"/>
      <c r="W48" s="383"/>
      <c r="X48" s="383"/>
      <c r="Y48" s="383"/>
      <c r="Z48" s="383"/>
      <c r="AA48" s="383"/>
    </row>
    <row r="49">
      <c r="A49" s="100" t="str">
        <f t="shared" si="1"/>
        <v>1유형_v1_img001_045</v>
      </c>
      <c r="B49" s="381" t="s">
        <v>2039</v>
      </c>
      <c r="C49" s="381" t="s">
        <v>783</v>
      </c>
      <c r="D49" s="382" t="s">
        <v>2101</v>
      </c>
      <c r="E49" s="381" t="s">
        <v>792</v>
      </c>
      <c r="F49" s="381"/>
      <c r="G49" s="381"/>
      <c r="H49" s="381"/>
      <c r="I49" s="383"/>
      <c r="K49" s="381"/>
      <c r="L49" s="381"/>
      <c r="M49" s="383"/>
      <c r="N49" s="383"/>
      <c r="O49" s="383"/>
      <c r="P49" s="383"/>
      <c r="Q49" s="383"/>
      <c r="R49" s="383"/>
      <c r="S49" s="383"/>
      <c r="T49" s="383"/>
      <c r="U49" s="383"/>
      <c r="V49" s="383"/>
      <c r="W49" s="383"/>
      <c r="X49" s="383"/>
      <c r="Y49" s="383"/>
      <c r="Z49" s="383"/>
      <c r="AA49" s="383"/>
    </row>
    <row r="50">
      <c r="A50" s="100" t="str">
        <f t="shared" si="1"/>
        <v>1유형_v1_img001_021</v>
      </c>
      <c r="B50" s="381" t="s">
        <v>2039</v>
      </c>
      <c r="C50" s="381" t="s">
        <v>793</v>
      </c>
      <c r="D50" s="382" t="s">
        <v>2102</v>
      </c>
      <c r="E50" s="381" t="s">
        <v>801</v>
      </c>
      <c r="F50" s="381"/>
      <c r="G50" s="381"/>
      <c r="H50" s="381"/>
      <c r="I50" s="383"/>
      <c r="K50" s="381"/>
      <c r="L50" s="381"/>
      <c r="M50" s="383"/>
      <c r="N50" s="383"/>
      <c r="O50" s="383"/>
      <c r="P50" s="383"/>
      <c r="Q50" s="383"/>
      <c r="R50" s="383"/>
      <c r="S50" s="383"/>
      <c r="T50" s="383"/>
      <c r="U50" s="383"/>
      <c r="V50" s="383"/>
      <c r="W50" s="383"/>
      <c r="X50" s="383"/>
      <c r="Y50" s="383"/>
      <c r="Z50" s="383"/>
      <c r="AA50" s="383"/>
    </row>
    <row r="51">
      <c r="A51" s="100" t="str">
        <f t="shared" si="1"/>
        <v>1유형_v1_img001_022</v>
      </c>
      <c r="B51" s="381" t="s">
        <v>2039</v>
      </c>
      <c r="C51" s="381" t="s">
        <v>802</v>
      </c>
      <c r="D51" s="382" t="s">
        <v>2103</v>
      </c>
      <c r="E51" s="381" t="s">
        <v>810</v>
      </c>
      <c r="F51" s="381"/>
      <c r="G51" s="381"/>
      <c r="H51" s="381"/>
      <c r="I51" s="383"/>
      <c r="K51" s="381"/>
      <c r="L51" s="381"/>
      <c r="M51" s="383"/>
      <c r="N51" s="383"/>
      <c r="O51" s="383"/>
      <c r="P51" s="383"/>
      <c r="Q51" s="383"/>
      <c r="R51" s="383"/>
      <c r="S51" s="383"/>
      <c r="T51" s="383"/>
      <c r="U51" s="383"/>
      <c r="V51" s="383"/>
      <c r="W51" s="383"/>
      <c r="X51" s="383"/>
      <c r="Y51" s="383"/>
      <c r="Z51" s="383"/>
      <c r="AA51" s="383"/>
    </row>
    <row r="52">
      <c r="A52" s="100" t="str">
        <f t="shared" si="1"/>
        <v>1유형_v1_img001_023</v>
      </c>
      <c r="B52" s="381" t="s">
        <v>2039</v>
      </c>
      <c r="C52" s="381" t="s">
        <v>811</v>
      </c>
      <c r="D52" s="382" t="s">
        <v>2104</v>
      </c>
      <c r="E52" s="381" t="s">
        <v>820</v>
      </c>
      <c r="F52" s="381"/>
      <c r="G52" s="381"/>
      <c r="H52" s="381"/>
      <c r="I52" s="383"/>
      <c r="K52" s="381"/>
      <c r="L52" s="381"/>
      <c r="M52" s="383"/>
      <c r="N52" s="383"/>
      <c r="O52" s="383"/>
      <c r="P52" s="383"/>
      <c r="Q52" s="383"/>
      <c r="R52" s="383"/>
      <c r="S52" s="383"/>
      <c r="T52" s="383"/>
      <c r="U52" s="383"/>
      <c r="V52" s="383"/>
      <c r="W52" s="383"/>
      <c r="X52" s="383"/>
      <c r="Y52" s="383"/>
      <c r="Z52" s="383"/>
      <c r="AA52" s="383"/>
    </row>
    <row r="53">
      <c r="A53" s="100" t="str">
        <f t="shared" si="1"/>
        <v>1유형_v1_img001_024</v>
      </c>
      <c r="B53" s="381" t="s">
        <v>2039</v>
      </c>
      <c r="C53" s="381" t="s">
        <v>821</v>
      </c>
      <c r="D53" s="382" t="s">
        <v>2105</v>
      </c>
      <c r="E53" s="381" t="s">
        <v>830</v>
      </c>
      <c r="F53" s="381"/>
      <c r="G53" s="381"/>
      <c r="H53" s="381"/>
      <c r="I53" s="383"/>
      <c r="K53" s="381"/>
      <c r="L53" s="381"/>
      <c r="M53" s="383"/>
      <c r="N53" s="383"/>
      <c r="O53" s="383"/>
      <c r="P53" s="383"/>
      <c r="Q53" s="383"/>
      <c r="R53" s="383"/>
      <c r="S53" s="383"/>
      <c r="T53" s="383"/>
      <c r="U53" s="383"/>
      <c r="V53" s="383"/>
      <c r="W53" s="383"/>
      <c r="X53" s="383"/>
      <c r="Y53" s="383"/>
      <c r="Z53" s="383"/>
      <c r="AA53" s="383"/>
    </row>
    <row r="54">
      <c r="A54" s="100" t="str">
        <f t="shared" si="1"/>
        <v>1유형_v1_img001_025</v>
      </c>
      <c r="B54" s="381" t="s">
        <v>2039</v>
      </c>
      <c r="C54" s="381" t="s">
        <v>831</v>
      </c>
      <c r="D54" s="382" t="s">
        <v>2106</v>
      </c>
      <c r="E54" s="381" t="s">
        <v>839</v>
      </c>
      <c r="F54" s="381"/>
      <c r="G54" s="381"/>
      <c r="H54" s="381"/>
      <c r="I54" s="383"/>
      <c r="K54" s="381"/>
      <c r="L54" s="381"/>
      <c r="M54" s="383"/>
      <c r="N54" s="383"/>
      <c r="O54" s="383"/>
      <c r="P54" s="383"/>
      <c r="Q54" s="383"/>
      <c r="R54" s="383"/>
      <c r="S54" s="383"/>
      <c r="T54" s="383"/>
      <c r="U54" s="383"/>
      <c r="V54" s="383"/>
      <c r="W54" s="383"/>
      <c r="X54" s="383"/>
      <c r="Y54" s="383"/>
      <c r="Z54" s="383"/>
      <c r="AA54" s="383"/>
    </row>
    <row r="55">
      <c r="A55" s="100" t="str">
        <f t="shared" si="1"/>
        <v>1유형_v1_img001_026</v>
      </c>
      <c r="B55" s="381" t="s">
        <v>2039</v>
      </c>
      <c r="C55" s="381" t="s">
        <v>840</v>
      </c>
      <c r="D55" s="382" t="s">
        <v>2107</v>
      </c>
      <c r="E55" s="381" t="s">
        <v>849</v>
      </c>
      <c r="F55" s="381"/>
      <c r="G55" s="381"/>
      <c r="H55" s="381"/>
      <c r="I55" s="383"/>
      <c r="K55" s="381"/>
      <c r="L55" s="381"/>
      <c r="M55" s="383"/>
      <c r="N55" s="383"/>
      <c r="O55" s="383"/>
      <c r="P55" s="383"/>
      <c r="Q55" s="383"/>
      <c r="R55" s="383"/>
      <c r="S55" s="383"/>
      <c r="T55" s="383"/>
      <c r="U55" s="383"/>
      <c r="V55" s="383"/>
      <c r="W55" s="383"/>
      <c r="X55" s="383"/>
      <c r="Y55" s="383"/>
      <c r="Z55" s="383"/>
      <c r="AA55" s="383"/>
    </row>
    <row r="56">
      <c r="A56" s="100" t="str">
        <f t="shared" si="1"/>
        <v>1유형_v1_img001_027</v>
      </c>
      <c r="B56" s="381" t="s">
        <v>2039</v>
      </c>
      <c r="C56" s="381" t="s">
        <v>850</v>
      </c>
      <c r="D56" s="382" t="s">
        <v>2108</v>
      </c>
      <c r="E56" s="381" t="s">
        <v>859</v>
      </c>
      <c r="F56" s="381"/>
      <c r="G56" s="381"/>
      <c r="H56" s="381"/>
      <c r="I56" s="383"/>
      <c r="K56" s="381"/>
      <c r="L56" s="381"/>
      <c r="M56" s="383"/>
      <c r="N56" s="383"/>
      <c r="O56" s="383"/>
      <c r="P56" s="383"/>
      <c r="Q56" s="383"/>
      <c r="R56" s="383"/>
      <c r="S56" s="383"/>
      <c r="T56" s="383"/>
      <c r="U56" s="383"/>
      <c r="V56" s="383"/>
      <c r="W56" s="383"/>
      <c r="X56" s="383"/>
      <c r="Y56" s="383"/>
      <c r="Z56" s="383"/>
      <c r="AA56" s="383"/>
    </row>
    <row r="57">
      <c r="A57" s="100" t="str">
        <f t="shared" si="1"/>
        <v>1유형_v1_img001_028</v>
      </c>
      <c r="B57" s="381" t="s">
        <v>2039</v>
      </c>
      <c r="C57" s="381" t="s">
        <v>860</v>
      </c>
      <c r="D57" s="382" t="s">
        <v>2109</v>
      </c>
      <c r="E57" s="381" t="s">
        <v>869</v>
      </c>
      <c r="F57" s="381"/>
      <c r="G57" s="381"/>
      <c r="H57" s="381"/>
      <c r="I57" s="383"/>
      <c r="K57" s="381"/>
      <c r="L57" s="381"/>
      <c r="M57" s="383"/>
      <c r="N57" s="383"/>
      <c r="O57" s="383"/>
      <c r="P57" s="383"/>
      <c r="Q57" s="383"/>
      <c r="R57" s="383"/>
      <c r="S57" s="383"/>
      <c r="T57" s="383"/>
      <c r="U57" s="383"/>
      <c r="V57" s="383"/>
      <c r="W57" s="383"/>
      <c r="X57" s="383"/>
      <c r="Y57" s="383"/>
      <c r="Z57" s="383"/>
      <c r="AA57" s="383"/>
    </row>
    <row r="58">
      <c r="A58" s="100" t="str">
        <f t="shared" si="1"/>
        <v>1유형_v1_img001_029</v>
      </c>
      <c r="B58" s="381" t="s">
        <v>2039</v>
      </c>
      <c r="C58" s="381" t="s">
        <v>870</v>
      </c>
      <c r="D58" s="382" t="s">
        <v>2110</v>
      </c>
      <c r="E58" s="381" t="s">
        <v>878</v>
      </c>
      <c r="F58" s="381"/>
      <c r="G58" s="381"/>
      <c r="H58" s="381"/>
      <c r="I58" s="383"/>
      <c r="K58" s="381"/>
      <c r="L58" s="381"/>
      <c r="M58" s="383"/>
      <c r="N58" s="383"/>
      <c r="O58" s="383"/>
      <c r="P58" s="383"/>
      <c r="Q58" s="383"/>
      <c r="R58" s="383"/>
      <c r="S58" s="383"/>
      <c r="T58" s="383"/>
      <c r="U58" s="383"/>
      <c r="V58" s="383"/>
      <c r="W58" s="383"/>
      <c r="X58" s="383"/>
      <c r="Y58" s="383"/>
      <c r="Z58" s="383"/>
      <c r="AA58" s="383"/>
    </row>
    <row r="59">
      <c r="A59" s="100" t="str">
        <f t="shared" si="1"/>
        <v>1유형_v1_img001_030</v>
      </c>
      <c r="B59" s="381" t="s">
        <v>2039</v>
      </c>
      <c r="C59" s="381" t="s">
        <v>879</v>
      </c>
      <c r="D59" s="382" t="s">
        <v>2111</v>
      </c>
      <c r="E59" s="381" t="s">
        <v>888</v>
      </c>
      <c r="F59" s="381"/>
      <c r="G59" s="381"/>
      <c r="H59" s="381"/>
      <c r="I59" s="383"/>
      <c r="K59" s="381"/>
      <c r="L59" s="381"/>
      <c r="M59" s="383"/>
      <c r="N59" s="383"/>
      <c r="O59" s="383"/>
      <c r="P59" s="383"/>
      <c r="Q59" s="383"/>
      <c r="R59" s="383"/>
      <c r="S59" s="383"/>
      <c r="T59" s="383"/>
      <c r="U59" s="383"/>
      <c r="V59" s="383"/>
      <c r="W59" s="383"/>
      <c r="X59" s="383"/>
      <c r="Y59" s="383"/>
      <c r="Z59" s="383"/>
      <c r="AA59" s="383"/>
    </row>
    <row r="60">
      <c r="A60" s="100" t="str">
        <f t="shared" si="1"/>
        <v>1유형_v1_img001_031</v>
      </c>
      <c r="B60" s="381" t="s">
        <v>2039</v>
      </c>
      <c r="C60" s="381" t="s">
        <v>889</v>
      </c>
      <c r="D60" s="382" t="s">
        <v>2112</v>
      </c>
      <c r="E60" s="381" t="s">
        <v>898</v>
      </c>
      <c r="F60" s="381"/>
      <c r="G60" s="381"/>
      <c r="H60" s="381"/>
      <c r="I60" s="383"/>
      <c r="K60" s="381"/>
      <c r="L60" s="381"/>
      <c r="M60" s="383"/>
      <c r="N60" s="383"/>
      <c r="O60" s="383"/>
      <c r="P60" s="383"/>
      <c r="Q60" s="383"/>
      <c r="R60" s="383"/>
      <c r="S60" s="383"/>
      <c r="T60" s="383"/>
      <c r="U60" s="383"/>
      <c r="V60" s="383"/>
      <c r="W60" s="383"/>
      <c r="X60" s="383"/>
      <c r="Y60" s="383"/>
      <c r="Z60" s="383"/>
      <c r="AA60" s="383"/>
    </row>
    <row r="61">
      <c r="A61" s="100" t="str">
        <f t="shared" si="1"/>
        <v>1유형_v1_img001_032</v>
      </c>
      <c r="B61" s="381" t="s">
        <v>2039</v>
      </c>
      <c r="C61" s="381" t="s">
        <v>899</v>
      </c>
      <c r="D61" s="382" t="s">
        <v>2113</v>
      </c>
      <c r="E61" s="381" t="s">
        <v>909</v>
      </c>
      <c r="F61" s="381"/>
      <c r="G61" s="381"/>
      <c r="H61" s="381"/>
      <c r="I61" s="383"/>
      <c r="K61" s="381"/>
      <c r="L61" s="381"/>
      <c r="M61" s="383"/>
      <c r="N61" s="383"/>
      <c r="O61" s="383"/>
      <c r="P61" s="383"/>
      <c r="Q61" s="383"/>
      <c r="R61" s="383"/>
      <c r="S61" s="383"/>
      <c r="T61" s="383"/>
      <c r="U61" s="383"/>
      <c r="V61" s="383"/>
      <c r="W61" s="383"/>
      <c r="X61" s="383"/>
      <c r="Y61" s="383"/>
      <c r="Z61" s="383"/>
      <c r="AA61" s="383"/>
    </row>
    <row r="62">
      <c r="A62" s="100" t="str">
        <f t="shared" si="1"/>
        <v>1유형_v1_img001_033</v>
      </c>
      <c r="B62" s="381" t="s">
        <v>2039</v>
      </c>
      <c r="C62" s="381" t="s">
        <v>910</v>
      </c>
      <c r="D62" s="382" t="s">
        <v>2114</v>
      </c>
      <c r="E62" s="381" t="s">
        <v>922</v>
      </c>
      <c r="F62" s="381"/>
      <c r="G62" s="381"/>
      <c r="H62" s="381"/>
      <c r="I62" s="383"/>
      <c r="K62" s="381"/>
      <c r="L62" s="381"/>
      <c r="M62" s="383"/>
      <c r="N62" s="383"/>
      <c r="O62" s="383"/>
      <c r="P62" s="383"/>
      <c r="Q62" s="383"/>
      <c r="R62" s="383"/>
      <c r="S62" s="383"/>
      <c r="T62" s="383"/>
      <c r="U62" s="383"/>
      <c r="V62" s="383"/>
      <c r="W62" s="383"/>
      <c r="X62" s="383"/>
      <c r="Y62" s="383"/>
      <c r="Z62" s="383"/>
      <c r="AA62" s="383"/>
    </row>
    <row r="63">
      <c r="A63" s="100" t="str">
        <f t="shared" si="1"/>
        <v>1유형_v1_img001_034</v>
      </c>
      <c r="B63" s="381" t="s">
        <v>2039</v>
      </c>
      <c r="C63" s="381" t="s">
        <v>923</v>
      </c>
      <c r="D63" s="382" t="s">
        <v>2115</v>
      </c>
      <c r="E63" s="381" t="s">
        <v>933</v>
      </c>
      <c r="F63" s="381"/>
      <c r="G63" s="381"/>
      <c r="H63" s="381"/>
      <c r="I63" s="383"/>
      <c r="K63" s="381"/>
      <c r="L63" s="381"/>
      <c r="M63" s="383"/>
      <c r="N63" s="383"/>
      <c r="O63" s="383"/>
      <c r="P63" s="383"/>
      <c r="Q63" s="383"/>
      <c r="R63" s="383"/>
      <c r="S63" s="383"/>
      <c r="T63" s="383"/>
      <c r="U63" s="383"/>
      <c r="V63" s="383"/>
      <c r="W63" s="383"/>
      <c r="X63" s="383"/>
      <c r="Y63" s="383"/>
      <c r="Z63" s="383"/>
      <c r="AA63" s="383"/>
    </row>
    <row r="64">
      <c r="A64" s="100" t="str">
        <f t="shared" si="1"/>
        <v>1유형_v1_img001_035</v>
      </c>
      <c r="B64" s="381" t="s">
        <v>2039</v>
      </c>
      <c r="C64" s="381" t="s">
        <v>934</v>
      </c>
      <c r="D64" s="382" t="s">
        <v>2116</v>
      </c>
      <c r="E64" s="381" t="s">
        <v>943</v>
      </c>
      <c r="F64" s="381"/>
      <c r="G64" s="381"/>
      <c r="H64" s="381"/>
      <c r="I64" s="383"/>
      <c r="K64" s="381"/>
      <c r="L64" s="381"/>
      <c r="M64" s="383"/>
      <c r="N64" s="383"/>
      <c r="O64" s="383"/>
      <c r="P64" s="383"/>
      <c r="Q64" s="383"/>
      <c r="R64" s="383"/>
      <c r="S64" s="383"/>
      <c r="T64" s="383"/>
      <c r="U64" s="383"/>
      <c r="V64" s="383"/>
      <c r="W64" s="383"/>
      <c r="X64" s="383"/>
      <c r="Y64" s="383"/>
      <c r="Z64" s="383"/>
      <c r="AA64" s="383"/>
    </row>
    <row r="65">
      <c r="A65" s="100" t="str">
        <f t="shared" si="1"/>
        <v>1유형_v1_img001_011</v>
      </c>
      <c r="B65" s="381" t="s">
        <v>2039</v>
      </c>
      <c r="C65" s="381" t="s">
        <v>945</v>
      </c>
      <c r="D65" s="382" t="s">
        <v>2117</v>
      </c>
      <c r="E65" s="381" t="s">
        <v>954</v>
      </c>
      <c r="F65" s="381"/>
      <c r="G65" s="381"/>
      <c r="H65" s="381"/>
      <c r="I65" s="383"/>
      <c r="K65" s="381"/>
      <c r="L65" s="381"/>
      <c r="M65" s="383"/>
      <c r="N65" s="383"/>
      <c r="O65" s="383"/>
      <c r="P65" s="383"/>
      <c r="Q65" s="383"/>
      <c r="R65" s="383"/>
      <c r="S65" s="383"/>
      <c r="T65" s="383"/>
      <c r="U65" s="383"/>
      <c r="V65" s="383"/>
      <c r="W65" s="383"/>
      <c r="X65" s="383"/>
      <c r="Y65" s="383"/>
      <c r="Z65" s="383"/>
      <c r="AA65" s="383"/>
    </row>
    <row r="66">
      <c r="A66" s="100" t="str">
        <f t="shared" si="1"/>
        <v>1유형_v1_img001_012</v>
      </c>
      <c r="B66" s="381" t="s">
        <v>2039</v>
      </c>
      <c r="C66" s="381" t="s">
        <v>955</v>
      </c>
      <c r="D66" s="382" t="s">
        <v>2118</v>
      </c>
      <c r="E66" s="381" t="s">
        <v>963</v>
      </c>
      <c r="F66" s="381"/>
      <c r="G66" s="381"/>
      <c r="H66" s="381"/>
      <c r="I66" s="383"/>
      <c r="K66" s="381"/>
      <c r="L66" s="381"/>
      <c r="M66" s="383"/>
      <c r="N66" s="383"/>
      <c r="O66" s="383"/>
      <c r="P66" s="383"/>
      <c r="Q66" s="383"/>
      <c r="R66" s="383"/>
      <c r="S66" s="383"/>
      <c r="T66" s="383"/>
      <c r="U66" s="383"/>
      <c r="V66" s="383"/>
      <c r="W66" s="383"/>
      <c r="X66" s="383"/>
      <c r="Y66" s="383"/>
      <c r="Z66" s="383"/>
      <c r="AA66" s="383"/>
    </row>
    <row r="67">
      <c r="A67" s="100" t="str">
        <f t="shared" si="1"/>
        <v>1유형_v1_img001_013</v>
      </c>
      <c r="B67" s="381" t="s">
        <v>2039</v>
      </c>
      <c r="C67" s="381" t="s">
        <v>965</v>
      </c>
      <c r="D67" s="382" t="s">
        <v>2119</v>
      </c>
      <c r="E67" s="381" t="s">
        <v>974</v>
      </c>
      <c r="F67" s="381"/>
      <c r="G67" s="381"/>
      <c r="H67" s="381"/>
      <c r="I67" s="383"/>
      <c r="K67" s="381"/>
      <c r="L67" s="381"/>
      <c r="M67" s="383"/>
      <c r="N67" s="383"/>
      <c r="O67" s="383"/>
      <c r="P67" s="383"/>
      <c r="Q67" s="383"/>
      <c r="R67" s="383"/>
      <c r="S67" s="383"/>
      <c r="T67" s="383"/>
      <c r="U67" s="383"/>
      <c r="V67" s="383"/>
      <c r="W67" s="383"/>
      <c r="X67" s="383"/>
      <c r="Y67" s="383"/>
      <c r="Z67" s="383"/>
      <c r="AA67" s="383"/>
    </row>
    <row r="68">
      <c r="A68" s="100" t="str">
        <f t="shared" si="1"/>
        <v>1유형_v1_img001_014</v>
      </c>
      <c r="B68" s="381" t="s">
        <v>2039</v>
      </c>
      <c r="C68" s="381" t="s">
        <v>975</v>
      </c>
      <c r="D68" s="382" t="s">
        <v>2120</v>
      </c>
      <c r="E68" s="381" t="s">
        <v>2121</v>
      </c>
      <c r="F68" s="381"/>
      <c r="G68" s="381"/>
      <c r="H68" s="381"/>
      <c r="I68" s="383"/>
      <c r="K68" s="381"/>
      <c r="L68" s="381"/>
      <c r="M68" s="383"/>
      <c r="N68" s="383"/>
      <c r="O68" s="383"/>
      <c r="P68" s="383"/>
      <c r="Q68" s="383"/>
      <c r="R68" s="383"/>
      <c r="S68" s="383"/>
      <c r="T68" s="383"/>
      <c r="U68" s="383"/>
      <c r="V68" s="383"/>
      <c r="W68" s="383"/>
      <c r="X68" s="383"/>
      <c r="Y68" s="383"/>
      <c r="Z68" s="383"/>
      <c r="AA68" s="383"/>
    </row>
    <row r="69">
      <c r="A69" s="100" t="str">
        <f t="shared" si="1"/>
        <v>1유형_v1_img001_015</v>
      </c>
      <c r="B69" s="381" t="s">
        <v>2039</v>
      </c>
      <c r="C69" s="381" t="s">
        <v>984</v>
      </c>
      <c r="D69" s="382" t="s">
        <v>2122</v>
      </c>
      <c r="E69" s="381" t="s">
        <v>994</v>
      </c>
      <c r="F69" s="381"/>
      <c r="G69" s="381"/>
      <c r="H69" s="381"/>
      <c r="I69" s="383"/>
      <c r="K69" s="381"/>
      <c r="L69" s="381"/>
      <c r="M69" s="383"/>
      <c r="N69" s="383"/>
      <c r="O69" s="383"/>
      <c r="P69" s="383"/>
      <c r="Q69" s="383"/>
      <c r="R69" s="383"/>
      <c r="S69" s="383"/>
      <c r="T69" s="383"/>
      <c r="U69" s="383"/>
      <c r="V69" s="383"/>
      <c r="W69" s="383"/>
      <c r="X69" s="383"/>
      <c r="Y69" s="383"/>
      <c r="Z69" s="383"/>
      <c r="AA69" s="383"/>
    </row>
    <row r="70">
      <c r="A70" s="100" t="str">
        <f t="shared" si="1"/>
        <v>1유형_v1_img001_016</v>
      </c>
      <c r="B70" s="381" t="s">
        <v>2039</v>
      </c>
      <c r="C70" s="381" t="s">
        <v>995</v>
      </c>
      <c r="D70" s="382" t="s">
        <v>2123</v>
      </c>
      <c r="E70" s="386" t="s">
        <v>1004</v>
      </c>
      <c r="F70" s="381"/>
      <c r="G70" s="381"/>
      <c r="H70" s="381"/>
      <c r="I70" s="383"/>
      <c r="K70" s="381"/>
      <c r="L70" s="381"/>
      <c r="M70" s="383"/>
      <c r="N70" s="383"/>
      <c r="O70" s="383"/>
      <c r="P70" s="383"/>
      <c r="Q70" s="383"/>
      <c r="R70" s="383"/>
      <c r="S70" s="383"/>
      <c r="T70" s="383"/>
      <c r="U70" s="383"/>
      <c r="V70" s="383"/>
      <c r="W70" s="383"/>
      <c r="X70" s="383"/>
      <c r="Y70" s="383"/>
      <c r="Z70" s="383"/>
      <c r="AA70" s="383"/>
    </row>
    <row r="71">
      <c r="A71" s="100" t="str">
        <f t="shared" si="1"/>
        <v>1유형_v1_img001_017</v>
      </c>
      <c r="B71" s="381" t="s">
        <v>2039</v>
      </c>
      <c r="C71" s="381" t="s">
        <v>1005</v>
      </c>
      <c r="D71" s="382" t="s">
        <v>2124</v>
      </c>
      <c r="E71" s="381" t="s">
        <v>1014</v>
      </c>
      <c r="F71" s="381"/>
      <c r="G71" s="381"/>
      <c r="H71" s="381"/>
      <c r="I71" s="383"/>
      <c r="K71" s="381"/>
      <c r="L71" s="381"/>
      <c r="M71" s="383"/>
      <c r="N71" s="383"/>
      <c r="O71" s="383"/>
      <c r="P71" s="383"/>
      <c r="Q71" s="383"/>
      <c r="R71" s="383"/>
      <c r="S71" s="383"/>
      <c r="T71" s="383"/>
      <c r="U71" s="383"/>
      <c r="V71" s="383"/>
      <c r="W71" s="383"/>
      <c r="X71" s="383"/>
      <c r="Y71" s="383"/>
      <c r="Z71" s="383"/>
      <c r="AA71" s="383"/>
    </row>
    <row r="72">
      <c r="A72" s="100" t="str">
        <f t="shared" si="1"/>
        <v>1유형_v1_img001_018</v>
      </c>
      <c r="B72" s="381" t="s">
        <v>2039</v>
      </c>
      <c r="C72" s="381" t="s">
        <v>1015</v>
      </c>
      <c r="D72" s="382" t="s">
        <v>2125</v>
      </c>
      <c r="E72" s="381" t="s">
        <v>2126</v>
      </c>
      <c r="F72" s="381"/>
      <c r="G72" s="381"/>
      <c r="H72" s="381"/>
      <c r="I72" s="383"/>
      <c r="K72" s="381"/>
      <c r="L72" s="381"/>
      <c r="M72" s="383"/>
      <c r="N72" s="383"/>
      <c r="O72" s="383"/>
      <c r="P72" s="383"/>
      <c r="Q72" s="383"/>
      <c r="R72" s="383"/>
      <c r="S72" s="383"/>
      <c r="T72" s="383"/>
      <c r="U72" s="383"/>
      <c r="V72" s="383"/>
      <c r="W72" s="383"/>
      <c r="X72" s="383"/>
      <c r="Y72" s="383"/>
      <c r="Z72" s="383"/>
      <c r="AA72" s="383"/>
    </row>
    <row r="73">
      <c r="A73" s="100" t="str">
        <f t="shared" si="1"/>
        <v>1유형_v1_img001_019</v>
      </c>
      <c r="B73" s="381" t="s">
        <v>2039</v>
      </c>
      <c r="C73" s="381" t="s">
        <v>1027</v>
      </c>
      <c r="D73" s="382" t="s">
        <v>2127</v>
      </c>
      <c r="E73" s="381" t="s">
        <v>1036</v>
      </c>
      <c r="F73" s="381"/>
      <c r="G73" s="381"/>
      <c r="H73" s="381"/>
      <c r="I73" s="383"/>
      <c r="K73" s="381"/>
      <c r="L73" s="381"/>
      <c r="M73" s="383"/>
      <c r="N73" s="383"/>
      <c r="O73" s="383"/>
      <c r="P73" s="383"/>
      <c r="Q73" s="383"/>
      <c r="R73" s="383"/>
      <c r="S73" s="383"/>
      <c r="T73" s="383"/>
      <c r="U73" s="383"/>
      <c r="V73" s="383"/>
      <c r="W73" s="383"/>
      <c r="X73" s="383"/>
      <c r="Y73" s="383"/>
      <c r="Z73" s="383"/>
      <c r="AA73" s="383"/>
    </row>
    <row r="74">
      <c r="A74" s="100" t="str">
        <f t="shared" si="1"/>
        <v>1유형_v1_img001_020</v>
      </c>
      <c r="B74" s="381" t="s">
        <v>2039</v>
      </c>
      <c r="C74" s="381" t="s">
        <v>1037</v>
      </c>
      <c r="D74" s="382" t="s">
        <v>2128</v>
      </c>
      <c r="E74" s="381" t="s">
        <v>1046</v>
      </c>
      <c r="F74" s="381"/>
      <c r="G74" s="381"/>
      <c r="H74" s="381"/>
      <c r="I74" s="383"/>
      <c r="K74" s="381"/>
      <c r="L74" s="381"/>
      <c r="M74" s="383"/>
      <c r="N74" s="383"/>
      <c r="O74" s="383"/>
      <c r="P74" s="383"/>
      <c r="Q74" s="383"/>
      <c r="R74" s="383"/>
      <c r="S74" s="383"/>
      <c r="T74" s="383"/>
      <c r="U74" s="383"/>
      <c r="V74" s="383"/>
      <c r="W74" s="383"/>
      <c r="X74" s="383"/>
      <c r="Y74" s="383"/>
      <c r="Z74" s="383"/>
      <c r="AA74" s="383"/>
    </row>
    <row r="75">
      <c r="A75" s="100" t="str">
        <f t="shared" si="1"/>
        <v>1유형_v1_img001_036</v>
      </c>
      <c r="B75" s="381" t="s">
        <v>2039</v>
      </c>
      <c r="C75" s="381" t="s">
        <v>1047</v>
      </c>
      <c r="D75" s="382" t="s">
        <v>2129</v>
      </c>
      <c r="E75" s="381" t="s">
        <v>1059</v>
      </c>
      <c r="F75" s="381"/>
      <c r="G75" s="381"/>
      <c r="H75" s="381"/>
      <c r="I75" s="383"/>
      <c r="K75" s="381"/>
      <c r="L75" s="381"/>
      <c r="M75" s="383"/>
      <c r="N75" s="383"/>
      <c r="O75" s="383"/>
      <c r="P75" s="383"/>
      <c r="Q75" s="383"/>
      <c r="R75" s="383"/>
      <c r="S75" s="383"/>
      <c r="T75" s="383"/>
      <c r="U75" s="383"/>
      <c r="V75" s="383"/>
      <c r="W75" s="383"/>
      <c r="X75" s="383"/>
      <c r="Y75" s="383"/>
      <c r="Z75" s="383"/>
      <c r="AA75" s="383"/>
    </row>
    <row r="76">
      <c r="A76" s="100" t="str">
        <f t="shared" si="1"/>
        <v>1유형_v1_img001_037</v>
      </c>
      <c r="B76" s="381" t="s">
        <v>2039</v>
      </c>
      <c r="C76" s="381" t="s">
        <v>1060</v>
      </c>
      <c r="D76" s="382" t="s">
        <v>2130</v>
      </c>
      <c r="E76" s="381" t="s">
        <v>1069</v>
      </c>
      <c r="F76" s="381"/>
      <c r="G76" s="381"/>
      <c r="H76" s="381"/>
      <c r="I76" s="383"/>
      <c r="K76" s="381"/>
      <c r="L76" s="381"/>
      <c r="M76" s="383"/>
      <c r="N76" s="383"/>
      <c r="O76" s="383"/>
      <c r="P76" s="383"/>
      <c r="Q76" s="383"/>
      <c r="R76" s="383"/>
      <c r="S76" s="383"/>
      <c r="T76" s="383"/>
      <c r="U76" s="383"/>
      <c r="V76" s="383"/>
      <c r="W76" s="383"/>
      <c r="X76" s="383"/>
      <c r="Y76" s="383"/>
      <c r="Z76" s="383"/>
      <c r="AA76" s="383"/>
    </row>
    <row r="77">
      <c r="A77" s="100" t="str">
        <f t="shared" si="1"/>
        <v>1유형_v1_img001_038</v>
      </c>
      <c r="B77" s="381" t="s">
        <v>2039</v>
      </c>
      <c r="C77" s="381" t="s">
        <v>1070</v>
      </c>
      <c r="D77" s="382" t="s">
        <v>2131</v>
      </c>
      <c r="E77" s="381" t="s">
        <v>1078</v>
      </c>
      <c r="F77" s="381"/>
      <c r="G77" s="381"/>
      <c r="H77" s="381"/>
      <c r="I77" s="383"/>
      <c r="K77" s="381"/>
      <c r="L77" s="381"/>
      <c r="M77" s="383"/>
      <c r="N77" s="383"/>
      <c r="O77" s="383"/>
      <c r="P77" s="383"/>
      <c r="Q77" s="383"/>
      <c r="R77" s="383"/>
      <c r="S77" s="383"/>
      <c r="T77" s="383"/>
      <c r="U77" s="383"/>
      <c r="V77" s="383"/>
      <c r="W77" s="383"/>
      <c r="X77" s="383"/>
      <c r="Y77" s="383"/>
      <c r="Z77" s="383"/>
      <c r="AA77" s="383"/>
    </row>
    <row r="78">
      <c r="A78" s="100" t="str">
        <f t="shared" si="1"/>
        <v>1유형_v1_img001_039</v>
      </c>
      <c r="B78" s="381" t="s">
        <v>2039</v>
      </c>
      <c r="C78" s="381" t="s">
        <v>1079</v>
      </c>
      <c r="D78" s="382" t="s">
        <v>2132</v>
      </c>
      <c r="E78" s="381" t="s">
        <v>1089</v>
      </c>
      <c r="F78" s="381"/>
      <c r="G78" s="381"/>
      <c r="H78" s="381"/>
      <c r="I78" s="383"/>
      <c r="K78" s="381"/>
      <c r="L78" s="381"/>
      <c r="M78" s="383"/>
      <c r="N78" s="383"/>
      <c r="O78" s="383"/>
      <c r="P78" s="383"/>
      <c r="Q78" s="383"/>
      <c r="R78" s="383"/>
      <c r="S78" s="383"/>
      <c r="T78" s="383"/>
      <c r="U78" s="383"/>
      <c r="V78" s="383"/>
      <c r="W78" s="383"/>
      <c r="X78" s="383"/>
      <c r="Y78" s="383"/>
      <c r="Z78" s="383"/>
      <c r="AA78" s="383"/>
    </row>
    <row r="79">
      <c r="A79" s="100" t="str">
        <f t="shared" si="1"/>
        <v>1유형_v1_img001_040</v>
      </c>
      <c r="B79" s="381" t="s">
        <v>2039</v>
      </c>
      <c r="C79" s="381" t="s">
        <v>1090</v>
      </c>
      <c r="D79" s="382" t="s">
        <v>2133</v>
      </c>
      <c r="E79" s="381" t="s">
        <v>1100</v>
      </c>
      <c r="F79" s="381"/>
      <c r="G79" s="381"/>
      <c r="H79" s="381"/>
      <c r="I79" s="383"/>
      <c r="K79" s="381"/>
      <c r="L79" s="381"/>
      <c r="M79" s="383"/>
      <c r="N79" s="383"/>
      <c r="O79" s="383"/>
      <c r="P79" s="383"/>
      <c r="Q79" s="383"/>
      <c r="R79" s="383"/>
      <c r="S79" s="383"/>
      <c r="T79" s="383"/>
      <c r="U79" s="383"/>
      <c r="V79" s="383"/>
      <c r="W79" s="383"/>
      <c r="X79" s="383"/>
      <c r="Y79" s="383"/>
      <c r="Z79" s="383"/>
      <c r="AA79" s="383"/>
    </row>
    <row r="80">
      <c r="A80" s="100" t="str">
        <f t="shared" si="1"/>
        <v>1유형_v2_img1_1</v>
      </c>
      <c r="B80" s="381" t="s">
        <v>2134</v>
      </c>
      <c r="C80" s="381" t="s">
        <v>299</v>
      </c>
      <c r="D80" s="382" t="s">
        <v>2135</v>
      </c>
      <c r="E80" s="381" t="s">
        <v>2136</v>
      </c>
      <c r="F80" s="381"/>
      <c r="G80" s="381"/>
      <c r="H80" s="381"/>
      <c r="I80" s="383"/>
      <c r="K80" s="381"/>
      <c r="L80" s="381"/>
      <c r="M80" s="383"/>
      <c r="N80" s="383"/>
      <c r="O80" s="383"/>
      <c r="P80" s="383"/>
      <c r="Q80" s="383"/>
      <c r="R80" s="383"/>
      <c r="S80" s="383"/>
      <c r="T80" s="383"/>
      <c r="U80" s="383"/>
      <c r="V80" s="383"/>
      <c r="W80" s="383"/>
      <c r="X80" s="383"/>
      <c r="Y80" s="383"/>
      <c r="Z80" s="383"/>
      <c r="AA80" s="383"/>
    </row>
    <row r="81">
      <c r="A81" s="100" t="str">
        <f t="shared" si="1"/>
        <v>1유형_v2_img1_2</v>
      </c>
      <c r="B81" s="381" t="s">
        <v>2134</v>
      </c>
      <c r="C81" s="381" t="s">
        <v>309</v>
      </c>
      <c r="D81" s="382" t="s">
        <v>314</v>
      </c>
      <c r="E81" s="381" t="s">
        <v>2137</v>
      </c>
      <c r="F81" s="381"/>
      <c r="G81" s="381"/>
      <c r="H81" s="381"/>
      <c r="I81" s="383"/>
      <c r="K81" s="381"/>
      <c r="L81" s="381"/>
      <c r="M81" s="383"/>
      <c r="N81" s="383"/>
      <c r="O81" s="383"/>
      <c r="P81" s="383"/>
      <c r="Q81" s="383"/>
      <c r="R81" s="383"/>
      <c r="S81" s="383"/>
      <c r="T81" s="383"/>
      <c r="U81" s="383"/>
      <c r="V81" s="383"/>
      <c r="W81" s="383"/>
      <c r="X81" s="383"/>
      <c r="Y81" s="383"/>
      <c r="Z81" s="383"/>
      <c r="AA81" s="383"/>
    </row>
    <row r="82">
      <c r="A82" s="100" t="str">
        <f t="shared" si="1"/>
        <v>1유형_v2_img1_4</v>
      </c>
      <c r="B82" s="381" t="s">
        <v>2134</v>
      </c>
      <c r="C82" s="381" t="s">
        <v>319</v>
      </c>
      <c r="D82" s="382" t="s">
        <v>2138</v>
      </c>
      <c r="E82" s="381" t="s">
        <v>2139</v>
      </c>
      <c r="F82" s="381"/>
      <c r="G82" s="381"/>
      <c r="H82" s="381"/>
      <c r="I82" s="383"/>
      <c r="K82" s="381"/>
      <c r="L82" s="381"/>
      <c r="M82" s="383"/>
      <c r="N82" s="383"/>
      <c r="O82" s="383"/>
      <c r="P82" s="383"/>
      <c r="Q82" s="383"/>
      <c r="R82" s="383"/>
      <c r="S82" s="383"/>
      <c r="T82" s="383"/>
      <c r="U82" s="383"/>
      <c r="V82" s="383"/>
      <c r="W82" s="383"/>
      <c r="X82" s="383"/>
      <c r="Y82" s="383"/>
      <c r="Z82" s="383"/>
      <c r="AA82" s="383"/>
    </row>
    <row r="83">
      <c r="A83" s="100" t="str">
        <f t="shared" si="1"/>
        <v>1유형_v2_img1_5</v>
      </c>
      <c r="B83" s="381" t="s">
        <v>2134</v>
      </c>
      <c r="C83" s="381" t="s">
        <v>331</v>
      </c>
      <c r="D83" s="382" t="s">
        <v>2140</v>
      </c>
      <c r="E83" s="381" t="s">
        <v>2141</v>
      </c>
      <c r="F83" s="381"/>
      <c r="G83" s="381"/>
      <c r="H83" s="381"/>
      <c r="I83" s="383"/>
      <c r="K83" s="381"/>
      <c r="L83" s="381"/>
      <c r="M83" s="383"/>
      <c r="N83" s="383"/>
      <c r="O83" s="383"/>
      <c r="P83" s="383"/>
      <c r="Q83" s="383"/>
      <c r="R83" s="383"/>
      <c r="S83" s="383"/>
      <c r="T83" s="383"/>
      <c r="U83" s="383"/>
      <c r="V83" s="383"/>
      <c r="W83" s="383"/>
      <c r="X83" s="383"/>
      <c r="Y83" s="383"/>
      <c r="Z83" s="383"/>
      <c r="AA83" s="383"/>
    </row>
    <row r="84">
      <c r="A84" s="100" t="str">
        <f t="shared" si="1"/>
        <v>1유형_v2_img1_6</v>
      </c>
      <c r="B84" s="381" t="s">
        <v>2134</v>
      </c>
      <c r="C84" s="381" t="s">
        <v>341</v>
      </c>
      <c r="D84" s="382" t="s">
        <v>2142</v>
      </c>
      <c r="E84" s="381" t="s">
        <v>2143</v>
      </c>
      <c r="F84" s="381"/>
      <c r="G84" s="381"/>
      <c r="H84" s="381"/>
      <c r="I84" s="383"/>
      <c r="K84" s="381"/>
      <c r="L84" s="381"/>
      <c r="M84" s="383"/>
      <c r="N84" s="383"/>
      <c r="O84" s="383"/>
      <c r="P84" s="383"/>
      <c r="Q84" s="383"/>
      <c r="R84" s="383"/>
      <c r="S84" s="383"/>
      <c r="T84" s="383"/>
      <c r="U84" s="383"/>
      <c r="V84" s="383"/>
      <c r="W84" s="383"/>
      <c r="X84" s="383"/>
      <c r="Y84" s="383"/>
      <c r="Z84" s="383"/>
      <c r="AA84" s="383"/>
    </row>
    <row r="85">
      <c r="A85" s="100" t="str">
        <f t="shared" si="1"/>
        <v>1유형_v2_img1_7</v>
      </c>
      <c r="B85" s="381" t="s">
        <v>2134</v>
      </c>
      <c r="C85" s="381" t="s">
        <v>351</v>
      </c>
      <c r="D85" s="382" t="s">
        <v>2144</v>
      </c>
      <c r="E85" s="381" t="s">
        <v>2145</v>
      </c>
      <c r="F85" s="381"/>
      <c r="G85" s="381"/>
      <c r="H85" s="383"/>
      <c r="I85" s="383"/>
      <c r="K85" s="381"/>
      <c r="L85" s="381"/>
      <c r="M85" s="383"/>
      <c r="N85" s="383"/>
      <c r="O85" s="383"/>
      <c r="P85" s="383"/>
      <c r="Q85" s="383"/>
      <c r="R85" s="383"/>
      <c r="S85" s="383"/>
      <c r="T85" s="383"/>
      <c r="U85" s="383"/>
      <c r="V85" s="383"/>
      <c r="W85" s="383"/>
      <c r="X85" s="383"/>
      <c r="Y85" s="383"/>
      <c r="Z85" s="383"/>
      <c r="AA85" s="383"/>
    </row>
    <row r="86">
      <c r="A86" s="100" t="str">
        <f t="shared" si="1"/>
        <v>1유형_v2_img1_9</v>
      </c>
      <c r="B86" s="381" t="s">
        <v>2134</v>
      </c>
      <c r="C86" s="381" t="s">
        <v>361</v>
      </c>
      <c r="D86" s="387" t="s">
        <v>2146</v>
      </c>
      <c r="E86" s="386" t="s">
        <v>2147</v>
      </c>
      <c r="F86" s="381"/>
      <c r="G86" s="381"/>
      <c r="H86" s="381"/>
      <c r="I86" s="383"/>
      <c r="J86" s="383"/>
      <c r="K86" s="383"/>
      <c r="L86" s="383"/>
      <c r="M86" s="383"/>
      <c r="N86" s="383"/>
      <c r="O86" s="383"/>
      <c r="P86" s="383"/>
      <c r="Q86" s="383"/>
      <c r="R86" s="383"/>
      <c r="S86" s="383"/>
      <c r="T86" s="383"/>
      <c r="U86" s="383"/>
      <c r="V86" s="383"/>
      <c r="W86" s="383"/>
      <c r="X86" s="383"/>
      <c r="Y86" s="383"/>
      <c r="Z86" s="383"/>
      <c r="AA86" s="383"/>
    </row>
    <row r="87">
      <c r="A87" s="100" t="str">
        <f t="shared" si="1"/>
        <v>1유형_v2_img1_10</v>
      </c>
      <c r="B87" s="381" t="s">
        <v>2134</v>
      </c>
      <c r="C87" s="381" t="s">
        <v>372</v>
      </c>
      <c r="D87" s="382" t="s">
        <v>2148</v>
      </c>
      <c r="E87" s="381" t="s">
        <v>2149</v>
      </c>
      <c r="F87" s="381"/>
      <c r="G87" s="381"/>
      <c r="H87" s="381"/>
      <c r="I87" s="383"/>
      <c r="J87" s="383"/>
      <c r="K87" s="383"/>
      <c r="L87" s="383"/>
      <c r="M87" s="383"/>
      <c r="N87" s="383"/>
      <c r="O87" s="383"/>
      <c r="P87" s="383"/>
      <c r="Q87" s="383"/>
      <c r="R87" s="383"/>
      <c r="S87" s="383"/>
      <c r="T87" s="383"/>
      <c r="U87" s="383"/>
      <c r="V87" s="383"/>
      <c r="W87" s="383"/>
      <c r="X87" s="383"/>
      <c r="Y87" s="383"/>
      <c r="Z87" s="383"/>
      <c r="AA87" s="383"/>
    </row>
    <row r="88">
      <c r="A88" s="100" t="str">
        <f t="shared" si="1"/>
        <v>1유형_v2_img1_11</v>
      </c>
      <c r="B88" s="381" t="s">
        <v>2134</v>
      </c>
      <c r="C88" s="381" t="s">
        <v>382</v>
      </c>
      <c r="D88" s="382" t="s">
        <v>2150</v>
      </c>
      <c r="E88" s="381" t="s">
        <v>2151</v>
      </c>
      <c r="F88" s="381"/>
      <c r="G88" s="381"/>
      <c r="H88" s="381"/>
      <c r="I88" s="383"/>
      <c r="J88" s="383"/>
      <c r="K88" s="383"/>
      <c r="L88" s="383"/>
      <c r="M88" s="383"/>
      <c r="N88" s="383"/>
      <c r="O88" s="383"/>
      <c r="P88" s="383"/>
      <c r="Q88" s="383"/>
      <c r="R88" s="383"/>
      <c r="S88" s="383"/>
      <c r="T88" s="383"/>
      <c r="U88" s="383"/>
      <c r="V88" s="383"/>
      <c r="W88" s="383"/>
      <c r="X88" s="383"/>
      <c r="Y88" s="383"/>
      <c r="Z88" s="383"/>
      <c r="AA88" s="383"/>
    </row>
    <row r="89">
      <c r="A89" s="100" t="str">
        <f t="shared" si="1"/>
        <v>1유형_v2_img1_14</v>
      </c>
      <c r="B89" s="381" t="s">
        <v>2134</v>
      </c>
      <c r="C89" s="381" t="s">
        <v>394</v>
      </c>
      <c r="D89" s="382" t="s">
        <v>2152</v>
      </c>
      <c r="E89" s="381" t="s">
        <v>2153</v>
      </c>
      <c r="F89" s="381"/>
      <c r="G89" s="381"/>
      <c r="H89" s="381"/>
      <c r="I89" s="383"/>
      <c r="J89" s="383"/>
      <c r="K89" s="383"/>
      <c r="L89" s="383"/>
      <c r="M89" s="383"/>
      <c r="N89" s="383"/>
      <c r="O89" s="383"/>
      <c r="P89" s="383"/>
      <c r="Q89" s="383"/>
      <c r="R89" s="383"/>
      <c r="S89" s="383"/>
      <c r="T89" s="383"/>
      <c r="U89" s="383"/>
      <c r="V89" s="383"/>
      <c r="W89" s="383"/>
      <c r="X89" s="383"/>
      <c r="Y89" s="383"/>
      <c r="Z89" s="383"/>
      <c r="AA89" s="383"/>
    </row>
    <row r="90">
      <c r="A90" s="100" t="str">
        <f t="shared" si="1"/>
        <v>1유형_v2_img1_15</v>
      </c>
      <c r="B90" s="381" t="s">
        <v>2134</v>
      </c>
      <c r="C90" s="381" t="s">
        <v>404</v>
      </c>
      <c r="D90" s="382" t="s">
        <v>2154</v>
      </c>
      <c r="E90" s="381" t="s">
        <v>2155</v>
      </c>
      <c r="F90" s="381"/>
      <c r="G90" s="381"/>
      <c r="H90" s="381"/>
      <c r="I90" s="383"/>
      <c r="J90" s="383"/>
      <c r="K90" s="383"/>
      <c r="L90" s="383"/>
      <c r="M90" s="383"/>
      <c r="N90" s="383"/>
      <c r="O90" s="383"/>
      <c r="P90" s="383"/>
      <c r="Q90" s="383"/>
      <c r="R90" s="383"/>
      <c r="S90" s="383"/>
      <c r="T90" s="383"/>
      <c r="U90" s="383"/>
      <c r="V90" s="383"/>
      <c r="W90" s="383"/>
      <c r="X90" s="383"/>
      <c r="Y90" s="383"/>
      <c r="Z90" s="383"/>
      <c r="AA90" s="383"/>
    </row>
    <row r="91">
      <c r="A91" s="100" t="str">
        <f t="shared" si="1"/>
        <v>1유형_v2_img1_17</v>
      </c>
      <c r="B91" s="381" t="s">
        <v>2134</v>
      </c>
      <c r="C91" s="381" t="s">
        <v>414</v>
      </c>
      <c r="D91" s="382" t="s">
        <v>2156</v>
      </c>
      <c r="E91" s="381" t="s">
        <v>2157</v>
      </c>
      <c r="F91" s="381"/>
      <c r="G91" s="381"/>
      <c r="H91" s="381"/>
      <c r="I91" s="383"/>
      <c r="J91" s="383"/>
      <c r="K91" s="383"/>
      <c r="L91" s="383"/>
      <c r="M91" s="383"/>
      <c r="N91" s="383"/>
      <c r="O91" s="383"/>
      <c r="P91" s="383"/>
      <c r="Q91" s="383"/>
      <c r="R91" s="383"/>
      <c r="S91" s="383"/>
      <c r="T91" s="383"/>
      <c r="U91" s="383"/>
      <c r="V91" s="383"/>
      <c r="W91" s="383"/>
      <c r="X91" s="383"/>
      <c r="Y91" s="383"/>
      <c r="Z91" s="383"/>
      <c r="AA91" s="383"/>
    </row>
    <row r="92">
      <c r="A92" s="100" t="str">
        <f t="shared" si="1"/>
        <v>1유형_v2_img1_18</v>
      </c>
      <c r="B92" s="381" t="s">
        <v>2134</v>
      </c>
      <c r="C92" s="381" t="s">
        <v>424</v>
      </c>
      <c r="D92" s="382" t="s">
        <v>2158</v>
      </c>
      <c r="E92" s="381" t="s">
        <v>2159</v>
      </c>
      <c r="F92" s="381"/>
      <c r="G92" s="381"/>
      <c r="H92" s="381"/>
      <c r="I92" s="383"/>
      <c r="J92" s="383"/>
      <c r="K92" s="383"/>
      <c r="L92" s="383"/>
      <c r="M92" s="383"/>
      <c r="N92" s="383"/>
      <c r="O92" s="383"/>
      <c r="P92" s="383"/>
      <c r="Q92" s="383"/>
      <c r="R92" s="383"/>
      <c r="S92" s="383"/>
      <c r="T92" s="383"/>
      <c r="U92" s="383"/>
      <c r="V92" s="383"/>
      <c r="W92" s="383"/>
      <c r="X92" s="383"/>
      <c r="Y92" s="383"/>
      <c r="Z92" s="383"/>
      <c r="AA92" s="383"/>
    </row>
    <row r="93">
      <c r="A93" s="100" t="str">
        <f t="shared" si="1"/>
        <v>1유형_v2_img1_19</v>
      </c>
      <c r="B93" s="381" t="s">
        <v>2134</v>
      </c>
      <c r="C93" s="381" t="s">
        <v>434</v>
      </c>
      <c r="D93" s="382" t="s">
        <v>2160</v>
      </c>
      <c r="E93" s="381" t="s">
        <v>2161</v>
      </c>
      <c r="F93" s="381"/>
      <c r="G93" s="381"/>
      <c r="H93" s="381"/>
      <c r="I93" s="383"/>
      <c r="J93" s="383"/>
      <c r="K93" s="383"/>
      <c r="L93" s="383"/>
      <c r="M93" s="383"/>
      <c r="N93" s="383"/>
      <c r="O93" s="383"/>
      <c r="P93" s="383"/>
      <c r="Q93" s="383"/>
      <c r="R93" s="383"/>
      <c r="S93" s="383"/>
      <c r="T93" s="383"/>
      <c r="U93" s="383"/>
      <c r="V93" s="383"/>
      <c r="W93" s="383"/>
      <c r="X93" s="383"/>
      <c r="Y93" s="383"/>
      <c r="Z93" s="383"/>
      <c r="AA93" s="383"/>
    </row>
    <row r="94">
      <c r="A94" s="100" t="str">
        <f t="shared" si="1"/>
        <v>1유형_v2_img1_21</v>
      </c>
      <c r="B94" s="381" t="s">
        <v>2134</v>
      </c>
      <c r="C94" s="381" t="s">
        <v>444</v>
      </c>
      <c r="D94" s="382" t="s">
        <v>2162</v>
      </c>
      <c r="E94" s="381" t="s">
        <v>2163</v>
      </c>
      <c r="F94" s="381"/>
      <c r="G94" s="381"/>
      <c r="H94" s="381"/>
      <c r="I94" s="383"/>
      <c r="J94" s="383"/>
      <c r="K94" s="383"/>
      <c r="L94" s="383"/>
      <c r="M94" s="383"/>
      <c r="N94" s="383"/>
      <c r="O94" s="383"/>
      <c r="P94" s="383"/>
      <c r="Q94" s="383"/>
      <c r="R94" s="383"/>
      <c r="S94" s="383"/>
      <c r="T94" s="383"/>
      <c r="U94" s="383"/>
      <c r="V94" s="383"/>
      <c r="W94" s="383"/>
      <c r="X94" s="383"/>
      <c r="Y94" s="383"/>
      <c r="Z94" s="383"/>
      <c r="AA94" s="383"/>
    </row>
    <row r="95">
      <c r="A95" s="100" t="str">
        <f t="shared" si="1"/>
        <v>1유형_v2_img1_22</v>
      </c>
      <c r="B95" s="381" t="s">
        <v>2134</v>
      </c>
      <c r="C95" s="381" t="s">
        <v>454</v>
      </c>
      <c r="D95" s="382" t="s">
        <v>2164</v>
      </c>
      <c r="E95" s="381" t="s">
        <v>2165</v>
      </c>
      <c r="F95" s="381"/>
      <c r="G95" s="381"/>
      <c r="H95" s="381"/>
      <c r="I95" s="383"/>
      <c r="J95" s="383"/>
      <c r="K95" s="383"/>
      <c r="L95" s="383"/>
      <c r="M95" s="383"/>
      <c r="N95" s="383"/>
      <c r="O95" s="383"/>
      <c r="P95" s="383"/>
      <c r="Q95" s="383"/>
      <c r="R95" s="383"/>
      <c r="S95" s="383"/>
      <c r="T95" s="383"/>
      <c r="U95" s="383"/>
      <c r="V95" s="383"/>
      <c r="W95" s="383"/>
      <c r="X95" s="383"/>
      <c r="Y95" s="383"/>
      <c r="Z95" s="383"/>
      <c r="AA95" s="383"/>
    </row>
    <row r="96">
      <c r="A96" s="100" t="str">
        <f t="shared" si="1"/>
        <v>1유형_v2_img1_23</v>
      </c>
      <c r="B96" s="381" t="s">
        <v>2134</v>
      </c>
      <c r="C96" s="381" t="s">
        <v>464</v>
      </c>
      <c r="D96" s="382" t="s">
        <v>2166</v>
      </c>
      <c r="E96" s="381" t="s">
        <v>2167</v>
      </c>
      <c r="F96" s="381"/>
      <c r="G96" s="381"/>
      <c r="H96" s="381"/>
      <c r="I96" s="383"/>
      <c r="J96" s="383"/>
      <c r="K96" s="383"/>
      <c r="L96" s="383"/>
      <c r="M96" s="383"/>
      <c r="N96" s="383"/>
      <c r="O96" s="383"/>
      <c r="P96" s="383"/>
      <c r="Q96" s="383"/>
      <c r="R96" s="383"/>
      <c r="S96" s="383"/>
      <c r="T96" s="383"/>
      <c r="U96" s="383"/>
      <c r="V96" s="383"/>
      <c r="W96" s="383"/>
      <c r="X96" s="383"/>
      <c r="Y96" s="383"/>
      <c r="Z96" s="383"/>
      <c r="AA96" s="383"/>
    </row>
    <row r="97">
      <c r="A97" s="100" t="str">
        <f t="shared" si="1"/>
        <v>1유형_v2_img1_24</v>
      </c>
      <c r="B97" s="381" t="s">
        <v>2134</v>
      </c>
      <c r="C97" s="381" t="s">
        <v>474</v>
      </c>
      <c r="D97" s="382" t="s">
        <v>2168</v>
      </c>
      <c r="E97" s="381" t="s">
        <v>2169</v>
      </c>
      <c r="F97" s="381"/>
      <c r="G97" s="381"/>
      <c r="H97" s="381"/>
      <c r="I97" s="383"/>
      <c r="J97" s="383"/>
      <c r="K97" s="383"/>
      <c r="L97" s="383"/>
      <c r="M97" s="383"/>
      <c r="N97" s="383"/>
      <c r="O97" s="383"/>
      <c r="P97" s="383"/>
      <c r="Q97" s="383"/>
      <c r="R97" s="383"/>
      <c r="S97" s="383"/>
      <c r="T97" s="383"/>
      <c r="U97" s="383"/>
      <c r="V97" s="383"/>
      <c r="W97" s="383"/>
      <c r="X97" s="383"/>
      <c r="Y97" s="383"/>
      <c r="Z97" s="383"/>
      <c r="AA97" s="383"/>
    </row>
    <row r="98">
      <c r="A98" s="100" t="str">
        <f t="shared" si="1"/>
        <v>1유형_v2_img1_26</v>
      </c>
      <c r="B98" s="381" t="s">
        <v>2134</v>
      </c>
      <c r="C98" s="381" t="s">
        <v>485</v>
      </c>
      <c r="D98" s="382" t="s">
        <v>2170</v>
      </c>
      <c r="E98" s="381" t="s">
        <v>2171</v>
      </c>
      <c r="F98" s="381"/>
      <c r="G98" s="381"/>
      <c r="H98" s="381"/>
      <c r="I98" s="383"/>
      <c r="J98" s="383"/>
      <c r="K98" s="383"/>
      <c r="L98" s="383"/>
      <c r="M98" s="383"/>
      <c r="N98" s="383"/>
      <c r="O98" s="383"/>
      <c r="P98" s="383"/>
      <c r="Q98" s="383"/>
      <c r="R98" s="383"/>
      <c r="S98" s="383"/>
      <c r="T98" s="383"/>
      <c r="U98" s="383"/>
      <c r="V98" s="383"/>
      <c r="W98" s="383"/>
      <c r="X98" s="383"/>
      <c r="Y98" s="383"/>
      <c r="Z98" s="383"/>
      <c r="AA98" s="383"/>
    </row>
    <row r="99">
      <c r="A99" s="100" t="str">
        <f t="shared" si="1"/>
        <v>1유형_v2_img1_27</v>
      </c>
      <c r="B99" s="381" t="s">
        <v>2134</v>
      </c>
      <c r="C99" s="381" t="s">
        <v>495</v>
      </c>
      <c r="D99" s="382" t="s">
        <v>2172</v>
      </c>
      <c r="E99" s="381" t="s">
        <v>2173</v>
      </c>
      <c r="F99" s="381"/>
      <c r="G99" s="381"/>
      <c r="H99" s="381"/>
      <c r="I99" s="383"/>
      <c r="J99" s="383"/>
      <c r="K99" s="383"/>
      <c r="L99" s="383"/>
      <c r="M99" s="383"/>
      <c r="N99" s="383"/>
      <c r="O99" s="383"/>
      <c r="P99" s="383"/>
      <c r="Q99" s="383"/>
      <c r="R99" s="383"/>
      <c r="S99" s="383"/>
      <c r="T99" s="383"/>
      <c r="U99" s="383"/>
      <c r="V99" s="383"/>
      <c r="W99" s="383"/>
      <c r="X99" s="383"/>
      <c r="Y99" s="383"/>
      <c r="Z99" s="383"/>
      <c r="AA99" s="383"/>
    </row>
    <row r="100">
      <c r="A100" s="100" t="str">
        <f t="shared" si="1"/>
        <v>1유형_v2_img1_28</v>
      </c>
      <c r="B100" s="381" t="s">
        <v>2134</v>
      </c>
      <c r="C100" s="381" t="s">
        <v>505</v>
      </c>
      <c r="D100" s="382" t="s">
        <v>2174</v>
      </c>
      <c r="E100" s="381" t="s">
        <v>2175</v>
      </c>
      <c r="F100" s="381"/>
      <c r="G100" s="381"/>
      <c r="H100" s="381"/>
      <c r="I100" s="383"/>
      <c r="J100" s="383"/>
      <c r="K100" s="383"/>
      <c r="L100" s="383"/>
      <c r="M100" s="383"/>
      <c r="N100" s="383"/>
      <c r="O100" s="383"/>
      <c r="P100" s="383"/>
      <c r="Q100" s="383"/>
      <c r="R100" s="383"/>
      <c r="S100" s="383"/>
      <c r="T100" s="383"/>
      <c r="U100" s="383"/>
      <c r="V100" s="383"/>
      <c r="W100" s="383"/>
      <c r="X100" s="383"/>
      <c r="Y100" s="383"/>
      <c r="Z100" s="383"/>
      <c r="AA100" s="383"/>
    </row>
    <row r="101">
      <c r="A101" s="100" t="str">
        <f t="shared" si="1"/>
        <v>1유형_v2_img1_29</v>
      </c>
      <c r="B101" s="381" t="s">
        <v>2134</v>
      </c>
      <c r="C101" s="381" t="s">
        <v>515</v>
      </c>
      <c r="D101" s="382" t="s">
        <v>2176</v>
      </c>
      <c r="E101" s="381" t="s">
        <v>2177</v>
      </c>
      <c r="F101" s="381"/>
      <c r="G101" s="381"/>
      <c r="H101" s="381"/>
      <c r="I101" s="383"/>
      <c r="J101" s="383"/>
      <c r="K101" s="383"/>
      <c r="L101" s="383"/>
      <c r="M101" s="383"/>
      <c r="N101" s="383"/>
      <c r="O101" s="383"/>
      <c r="P101" s="383"/>
      <c r="Q101" s="383"/>
      <c r="R101" s="383"/>
      <c r="S101" s="383"/>
      <c r="T101" s="383"/>
      <c r="U101" s="383"/>
      <c r="V101" s="383"/>
      <c r="W101" s="383"/>
      <c r="X101" s="383"/>
      <c r="Y101" s="383"/>
      <c r="Z101" s="383"/>
      <c r="AA101" s="383"/>
    </row>
    <row r="102">
      <c r="A102" s="100" t="str">
        <f t="shared" si="1"/>
        <v>1유형_v2_img1_30</v>
      </c>
      <c r="B102" s="381" t="s">
        <v>2134</v>
      </c>
      <c r="C102" s="381" t="s">
        <v>525</v>
      </c>
      <c r="D102" s="382" t="s">
        <v>2178</v>
      </c>
      <c r="E102" s="381" t="s">
        <v>2179</v>
      </c>
      <c r="F102" s="381"/>
      <c r="G102" s="381"/>
      <c r="H102" s="381"/>
      <c r="I102" s="383"/>
      <c r="J102" s="383"/>
      <c r="K102" s="383"/>
      <c r="L102" s="383"/>
      <c r="M102" s="383"/>
      <c r="N102" s="383"/>
      <c r="O102" s="383"/>
      <c r="P102" s="383"/>
      <c r="Q102" s="383"/>
      <c r="R102" s="383"/>
      <c r="S102" s="383"/>
      <c r="T102" s="383"/>
      <c r="U102" s="383"/>
      <c r="V102" s="383"/>
      <c r="W102" s="383"/>
      <c r="X102" s="383"/>
      <c r="Y102" s="383"/>
      <c r="Z102" s="383"/>
      <c r="AA102" s="383"/>
    </row>
    <row r="103">
      <c r="A103" s="100" t="str">
        <f t="shared" si="1"/>
        <v>1유형_v2_img1_31</v>
      </c>
      <c r="B103" s="381" t="s">
        <v>2134</v>
      </c>
      <c r="C103" s="381" t="s">
        <v>537</v>
      </c>
      <c r="D103" s="382" t="s">
        <v>2180</v>
      </c>
      <c r="E103" s="381" t="s">
        <v>2181</v>
      </c>
      <c r="F103" s="381"/>
      <c r="G103" s="381"/>
      <c r="H103" s="381"/>
      <c r="I103" s="383"/>
      <c r="J103" s="383"/>
      <c r="K103" s="383"/>
      <c r="L103" s="383"/>
      <c r="M103" s="383"/>
      <c r="N103" s="383"/>
      <c r="O103" s="383"/>
      <c r="P103" s="383"/>
      <c r="Q103" s="383"/>
      <c r="R103" s="383"/>
      <c r="S103" s="383"/>
      <c r="T103" s="383"/>
      <c r="U103" s="383"/>
      <c r="V103" s="383"/>
      <c r="W103" s="383"/>
      <c r="X103" s="383"/>
      <c r="Y103" s="383"/>
      <c r="Z103" s="383"/>
      <c r="AA103" s="383"/>
    </row>
    <row r="104">
      <c r="A104" s="100" t="str">
        <f t="shared" si="1"/>
        <v>1유형_v2_img1_32</v>
      </c>
      <c r="B104" s="381" t="s">
        <v>2134</v>
      </c>
      <c r="C104" s="381" t="s">
        <v>551</v>
      </c>
      <c r="D104" s="382" t="s">
        <v>2182</v>
      </c>
      <c r="E104" s="381" t="s">
        <v>2183</v>
      </c>
      <c r="F104" s="381"/>
      <c r="G104" s="381"/>
      <c r="H104" s="381"/>
      <c r="I104" s="383"/>
      <c r="J104" s="383"/>
      <c r="K104" s="383"/>
      <c r="L104" s="383"/>
      <c r="M104" s="383"/>
      <c r="N104" s="383"/>
      <c r="O104" s="383"/>
      <c r="P104" s="383"/>
      <c r="Q104" s="383"/>
      <c r="R104" s="383"/>
      <c r="S104" s="383"/>
      <c r="T104" s="383"/>
      <c r="U104" s="383"/>
      <c r="V104" s="383"/>
      <c r="W104" s="383"/>
      <c r="X104" s="383"/>
      <c r="Y104" s="383"/>
      <c r="Z104" s="383"/>
      <c r="AA104" s="383"/>
    </row>
    <row r="105">
      <c r="A105" s="100" t="str">
        <f t="shared" si="1"/>
        <v>1유형_v2_img1_33</v>
      </c>
      <c r="B105" s="381" t="s">
        <v>2134</v>
      </c>
      <c r="C105" s="381" t="s">
        <v>561</v>
      </c>
      <c r="D105" s="382" t="s">
        <v>2184</v>
      </c>
      <c r="E105" s="381" t="s">
        <v>2185</v>
      </c>
      <c r="F105" s="381"/>
      <c r="G105" s="381"/>
      <c r="H105" s="381"/>
      <c r="I105" s="383"/>
      <c r="J105" s="383"/>
      <c r="K105" s="383"/>
      <c r="L105" s="383"/>
      <c r="M105" s="383"/>
      <c r="N105" s="383"/>
      <c r="O105" s="383"/>
      <c r="P105" s="383"/>
      <c r="Q105" s="383"/>
      <c r="R105" s="383"/>
      <c r="S105" s="383"/>
      <c r="T105" s="383"/>
      <c r="U105" s="383"/>
      <c r="V105" s="383"/>
      <c r="W105" s="383"/>
      <c r="X105" s="383"/>
      <c r="Y105" s="383"/>
      <c r="Z105" s="383"/>
      <c r="AA105" s="383"/>
    </row>
    <row r="106">
      <c r="A106" s="100" t="str">
        <f t="shared" si="1"/>
        <v>1유형_v2_img1_35</v>
      </c>
      <c r="B106" s="381" t="s">
        <v>2134</v>
      </c>
      <c r="C106" s="381" t="s">
        <v>571</v>
      </c>
      <c r="D106" s="382" t="s">
        <v>2186</v>
      </c>
      <c r="E106" s="381" t="s">
        <v>2187</v>
      </c>
      <c r="F106" s="381"/>
      <c r="G106" s="381"/>
      <c r="H106" s="381"/>
      <c r="I106" s="383"/>
      <c r="J106" s="383"/>
      <c r="K106" s="383"/>
      <c r="L106" s="383"/>
      <c r="M106" s="383"/>
      <c r="N106" s="383"/>
      <c r="O106" s="383"/>
      <c r="P106" s="383"/>
      <c r="Q106" s="383"/>
      <c r="R106" s="383"/>
      <c r="S106" s="383"/>
      <c r="T106" s="383"/>
      <c r="U106" s="383"/>
      <c r="V106" s="383"/>
      <c r="W106" s="383"/>
      <c r="X106" s="383"/>
      <c r="Y106" s="383"/>
      <c r="Z106" s="383"/>
      <c r="AA106" s="383"/>
    </row>
    <row r="107">
      <c r="A107" s="100" t="str">
        <f t="shared" si="1"/>
        <v>1유형_v2_img1_36</v>
      </c>
      <c r="B107" s="381" t="s">
        <v>2134</v>
      </c>
      <c r="C107" s="381" t="s">
        <v>582</v>
      </c>
      <c r="D107" s="382" t="s">
        <v>2188</v>
      </c>
      <c r="E107" s="381" t="s">
        <v>2189</v>
      </c>
      <c r="F107" s="381"/>
      <c r="G107" s="381"/>
      <c r="H107" s="381"/>
      <c r="I107" s="383"/>
      <c r="J107" s="383"/>
      <c r="K107" s="383"/>
      <c r="L107" s="383"/>
      <c r="M107" s="383"/>
      <c r="N107" s="383"/>
      <c r="O107" s="383"/>
      <c r="P107" s="383"/>
      <c r="Q107" s="383"/>
      <c r="R107" s="383"/>
      <c r="S107" s="383"/>
      <c r="T107" s="383"/>
      <c r="U107" s="383"/>
      <c r="V107" s="383"/>
      <c r="W107" s="383"/>
      <c r="X107" s="383"/>
      <c r="Y107" s="383"/>
      <c r="Z107" s="383"/>
      <c r="AA107" s="383"/>
    </row>
    <row r="108">
      <c r="A108" s="100" t="str">
        <f t="shared" si="1"/>
        <v>1유형_v2_img1_37</v>
      </c>
      <c r="B108" s="381" t="s">
        <v>2134</v>
      </c>
      <c r="C108" s="381" t="s">
        <v>593</v>
      </c>
      <c r="D108" s="382" t="s">
        <v>2190</v>
      </c>
      <c r="E108" s="381" t="s">
        <v>2191</v>
      </c>
      <c r="F108" s="381"/>
      <c r="G108" s="381"/>
      <c r="H108" s="381"/>
      <c r="I108" s="383"/>
      <c r="J108" s="383"/>
      <c r="K108" s="383"/>
      <c r="L108" s="383"/>
      <c r="M108" s="383"/>
      <c r="N108" s="383"/>
      <c r="O108" s="383"/>
      <c r="P108" s="383"/>
      <c r="Q108" s="383"/>
      <c r="R108" s="383"/>
      <c r="S108" s="383"/>
      <c r="T108" s="383"/>
      <c r="U108" s="383"/>
      <c r="V108" s="383"/>
      <c r="W108" s="383"/>
      <c r="X108" s="383"/>
      <c r="Y108" s="383"/>
      <c r="Z108" s="383"/>
      <c r="AA108" s="383"/>
    </row>
    <row r="109">
      <c r="A109" s="100" t="str">
        <f t="shared" si="1"/>
        <v>1유형_v2_img1_38</v>
      </c>
      <c r="B109" s="381" t="s">
        <v>2134</v>
      </c>
      <c r="C109" s="381" t="s">
        <v>604</v>
      </c>
      <c r="D109" s="382" t="s">
        <v>2192</v>
      </c>
      <c r="E109" s="381" t="s">
        <v>2193</v>
      </c>
      <c r="F109" s="381"/>
      <c r="G109" s="381"/>
      <c r="H109" s="381"/>
      <c r="I109" s="383"/>
      <c r="J109" s="383"/>
      <c r="K109" s="383"/>
      <c r="L109" s="383"/>
      <c r="M109" s="383"/>
      <c r="N109" s="383"/>
      <c r="O109" s="383"/>
      <c r="P109" s="383"/>
      <c r="Q109" s="383"/>
      <c r="R109" s="383"/>
      <c r="S109" s="383"/>
      <c r="T109" s="383"/>
      <c r="U109" s="383"/>
      <c r="V109" s="383"/>
      <c r="W109" s="383"/>
      <c r="X109" s="383"/>
      <c r="Y109" s="383"/>
      <c r="Z109" s="383"/>
      <c r="AA109" s="383"/>
    </row>
    <row r="110">
      <c r="A110" s="100" t="str">
        <f t="shared" si="1"/>
        <v>1유형_v2_img1_40</v>
      </c>
      <c r="B110" s="381" t="s">
        <v>2134</v>
      </c>
      <c r="C110" s="381" t="s">
        <v>615</v>
      </c>
      <c r="D110" s="382" t="s">
        <v>2194</v>
      </c>
      <c r="E110" s="381" t="s">
        <v>2195</v>
      </c>
      <c r="F110" s="381"/>
      <c r="G110" s="381"/>
      <c r="H110" s="381"/>
      <c r="I110" s="383"/>
      <c r="J110" s="383"/>
      <c r="K110" s="383"/>
      <c r="L110" s="383"/>
      <c r="M110" s="383"/>
      <c r="N110" s="383"/>
      <c r="O110" s="383"/>
      <c r="P110" s="383"/>
      <c r="Q110" s="383"/>
      <c r="R110" s="383"/>
      <c r="S110" s="383"/>
      <c r="T110" s="383"/>
      <c r="U110" s="383"/>
      <c r="V110" s="383"/>
      <c r="W110" s="383"/>
      <c r="X110" s="383"/>
      <c r="Y110" s="383"/>
      <c r="Z110" s="383"/>
      <c r="AA110" s="383"/>
    </row>
    <row r="111">
      <c r="A111" s="100" t="str">
        <f t="shared" si="1"/>
        <v>1유형_v2_img2_1</v>
      </c>
      <c r="B111" s="381" t="s">
        <v>2134</v>
      </c>
      <c r="C111" s="381" t="s">
        <v>625</v>
      </c>
      <c r="D111" s="382" t="s">
        <v>2196</v>
      </c>
      <c r="E111" s="381" t="s">
        <v>2197</v>
      </c>
      <c r="F111" s="381"/>
      <c r="G111" s="381"/>
      <c r="H111" s="381"/>
      <c r="I111" s="383"/>
      <c r="J111" s="383"/>
      <c r="K111" s="383"/>
      <c r="L111" s="383"/>
      <c r="M111" s="383"/>
      <c r="N111" s="383"/>
      <c r="O111" s="383"/>
      <c r="P111" s="383"/>
      <c r="Q111" s="383"/>
      <c r="R111" s="383"/>
      <c r="S111" s="383"/>
      <c r="T111" s="383"/>
      <c r="U111" s="383"/>
      <c r="V111" s="383"/>
      <c r="W111" s="383"/>
      <c r="X111" s="383"/>
      <c r="Y111" s="383"/>
      <c r="Z111" s="383"/>
      <c r="AA111" s="383"/>
    </row>
    <row r="112">
      <c r="A112" s="100" t="str">
        <f t="shared" si="1"/>
        <v>1유형_v2_img2_11</v>
      </c>
      <c r="B112" s="381" t="s">
        <v>2134</v>
      </c>
      <c r="C112" s="381" t="s">
        <v>636</v>
      </c>
      <c r="D112" s="382" t="s">
        <v>2198</v>
      </c>
      <c r="E112" s="381" t="s">
        <v>2199</v>
      </c>
      <c r="F112" s="381"/>
      <c r="G112" s="381"/>
      <c r="H112" s="381"/>
      <c r="I112" s="383"/>
      <c r="J112" s="383"/>
      <c r="K112" s="383"/>
      <c r="L112" s="383"/>
      <c r="M112" s="383"/>
      <c r="N112" s="383"/>
      <c r="O112" s="383"/>
      <c r="P112" s="383"/>
      <c r="Q112" s="383"/>
      <c r="R112" s="383"/>
      <c r="S112" s="383"/>
      <c r="T112" s="383"/>
      <c r="U112" s="383"/>
      <c r="V112" s="383"/>
      <c r="W112" s="383"/>
      <c r="X112" s="383"/>
      <c r="Y112" s="383"/>
      <c r="Z112" s="383"/>
      <c r="AA112" s="383"/>
    </row>
    <row r="113">
      <c r="A113" s="100" t="str">
        <f t="shared" si="1"/>
        <v>1유형_v2_img001_001</v>
      </c>
      <c r="B113" s="381" t="s">
        <v>2134</v>
      </c>
      <c r="C113" s="381" t="s">
        <v>647</v>
      </c>
      <c r="D113" s="382" t="s">
        <v>2200</v>
      </c>
      <c r="E113" s="381" t="s">
        <v>2201</v>
      </c>
      <c r="F113" s="381"/>
      <c r="G113" s="381"/>
      <c r="H113" s="381"/>
      <c r="I113" s="383"/>
      <c r="J113" s="383"/>
      <c r="K113" s="383"/>
      <c r="L113" s="383"/>
      <c r="M113" s="383"/>
      <c r="N113" s="383"/>
      <c r="O113" s="383"/>
      <c r="P113" s="383"/>
      <c r="Q113" s="383"/>
      <c r="R113" s="383"/>
      <c r="S113" s="383"/>
      <c r="T113" s="383"/>
      <c r="U113" s="383"/>
      <c r="V113" s="383"/>
      <c r="W113" s="383"/>
      <c r="X113" s="383"/>
      <c r="Y113" s="383"/>
      <c r="Z113" s="383"/>
      <c r="AA113" s="383"/>
    </row>
    <row r="114">
      <c r="A114" s="100" t="str">
        <f t="shared" si="1"/>
        <v>1유형_v2_img001_002</v>
      </c>
      <c r="B114" s="381" t="s">
        <v>2134</v>
      </c>
      <c r="C114" s="381" t="s">
        <v>657</v>
      </c>
      <c r="D114" s="382" t="s">
        <v>2202</v>
      </c>
      <c r="E114" s="381" t="s">
        <v>2203</v>
      </c>
      <c r="F114" s="381"/>
      <c r="G114" s="381"/>
      <c r="H114" s="381"/>
      <c r="I114" s="383"/>
      <c r="J114" s="383"/>
      <c r="K114" s="383"/>
      <c r="L114" s="383"/>
      <c r="M114" s="383"/>
      <c r="N114" s="383"/>
      <c r="O114" s="383"/>
      <c r="P114" s="383"/>
      <c r="Q114" s="383"/>
      <c r="R114" s="383"/>
      <c r="S114" s="383"/>
      <c r="T114" s="383"/>
      <c r="U114" s="383"/>
      <c r="V114" s="383"/>
      <c r="W114" s="383"/>
      <c r="X114" s="383"/>
      <c r="Y114" s="383"/>
      <c r="Z114" s="383"/>
      <c r="AA114" s="383"/>
    </row>
    <row r="115">
      <c r="A115" s="100" t="str">
        <f t="shared" si="1"/>
        <v>1유형_v2_img001_003</v>
      </c>
      <c r="B115" s="381" t="s">
        <v>2134</v>
      </c>
      <c r="C115" s="381" t="s">
        <v>666</v>
      </c>
      <c r="D115" s="382" t="s">
        <v>2204</v>
      </c>
      <c r="E115" s="381" t="s">
        <v>2205</v>
      </c>
      <c r="F115" s="381"/>
      <c r="G115" s="381"/>
      <c r="H115" s="381"/>
      <c r="I115" s="383"/>
      <c r="J115" s="383"/>
      <c r="K115" s="383"/>
      <c r="L115" s="383"/>
      <c r="M115" s="383"/>
      <c r="N115" s="383"/>
      <c r="O115" s="383"/>
      <c r="P115" s="383"/>
      <c r="Q115" s="383"/>
      <c r="R115" s="383"/>
      <c r="S115" s="383"/>
      <c r="T115" s="383"/>
      <c r="U115" s="383"/>
      <c r="V115" s="383"/>
      <c r="W115" s="383"/>
      <c r="X115" s="383"/>
      <c r="Y115" s="383"/>
      <c r="Z115" s="383"/>
      <c r="AA115" s="383"/>
    </row>
    <row r="116">
      <c r="A116" s="100" t="str">
        <f t="shared" si="1"/>
        <v>1유형_v2_img001_004</v>
      </c>
      <c r="B116" s="381" t="s">
        <v>2134</v>
      </c>
      <c r="C116" s="381" t="s">
        <v>675</v>
      </c>
      <c r="D116" s="382" t="s">
        <v>2206</v>
      </c>
      <c r="E116" s="381" t="s">
        <v>2207</v>
      </c>
      <c r="F116" s="381"/>
      <c r="G116" s="381"/>
      <c r="H116" s="381"/>
      <c r="I116" s="383"/>
      <c r="J116" s="383"/>
      <c r="K116" s="383"/>
      <c r="L116" s="383"/>
      <c r="M116" s="383"/>
      <c r="N116" s="383"/>
      <c r="O116" s="383"/>
      <c r="P116" s="383"/>
      <c r="Q116" s="383"/>
      <c r="R116" s="383"/>
      <c r="S116" s="383"/>
      <c r="T116" s="383"/>
      <c r="U116" s="383"/>
      <c r="V116" s="383"/>
      <c r="W116" s="383"/>
      <c r="X116" s="383"/>
      <c r="Y116" s="383"/>
      <c r="Z116" s="383"/>
      <c r="AA116" s="383"/>
    </row>
    <row r="117">
      <c r="A117" s="100" t="str">
        <f t="shared" si="1"/>
        <v>1유형_v2_img001_005</v>
      </c>
      <c r="B117" s="381" t="s">
        <v>2134</v>
      </c>
      <c r="C117" s="381" t="s">
        <v>685</v>
      </c>
      <c r="D117" s="382" t="s">
        <v>2208</v>
      </c>
      <c r="E117" s="381" t="s">
        <v>2209</v>
      </c>
      <c r="F117" s="381"/>
      <c r="G117" s="381"/>
      <c r="H117" s="381"/>
      <c r="I117" s="383"/>
      <c r="J117" s="383"/>
      <c r="K117" s="383"/>
      <c r="L117" s="383"/>
      <c r="M117" s="383"/>
      <c r="N117" s="383"/>
      <c r="O117" s="383"/>
      <c r="P117" s="383"/>
      <c r="Q117" s="383"/>
      <c r="R117" s="383"/>
      <c r="S117" s="383"/>
      <c r="T117" s="383"/>
      <c r="U117" s="383"/>
      <c r="V117" s="383"/>
      <c r="W117" s="383"/>
      <c r="X117" s="383"/>
      <c r="Y117" s="383"/>
      <c r="Z117" s="383"/>
      <c r="AA117" s="383"/>
    </row>
    <row r="118">
      <c r="A118" s="100" t="str">
        <f t="shared" si="1"/>
        <v>1유형_v2_img001_006</v>
      </c>
      <c r="B118" s="381" t="s">
        <v>2134</v>
      </c>
      <c r="C118" s="381" t="s">
        <v>695</v>
      </c>
      <c r="D118" s="382" t="s">
        <v>2210</v>
      </c>
      <c r="E118" s="381" t="s">
        <v>2211</v>
      </c>
      <c r="F118" s="381"/>
      <c r="G118" s="381"/>
      <c r="H118" s="381"/>
      <c r="I118" s="383"/>
      <c r="J118" s="383"/>
      <c r="K118" s="383"/>
      <c r="L118" s="383"/>
      <c r="M118" s="383"/>
      <c r="N118" s="383"/>
      <c r="O118" s="383"/>
      <c r="P118" s="383"/>
      <c r="Q118" s="383"/>
      <c r="R118" s="383"/>
      <c r="S118" s="383"/>
      <c r="T118" s="383"/>
      <c r="U118" s="383"/>
      <c r="V118" s="383"/>
      <c r="W118" s="383"/>
      <c r="X118" s="383"/>
      <c r="Y118" s="383"/>
      <c r="Z118" s="383"/>
      <c r="AA118" s="383"/>
    </row>
    <row r="119">
      <c r="A119" s="100" t="str">
        <f t="shared" si="1"/>
        <v>1유형_v2_img001_007</v>
      </c>
      <c r="B119" s="381" t="s">
        <v>2134</v>
      </c>
      <c r="C119" s="381" t="s">
        <v>705</v>
      </c>
      <c r="D119" s="382" t="s">
        <v>2212</v>
      </c>
      <c r="E119" s="381" t="s">
        <v>2213</v>
      </c>
      <c r="F119" s="381"/>
      <c r="G119" s="381"/>
      <c r="H119" s="381"/>
      <c r="I119" s="383"/>
      <c r="J119" s="383"/>
      <c r="K119" s="383"/>
      <c r="L119" s="383"/>
      <c r="M119" s="383"/>
      <c r="N119" s="383"/>
      <c r="O119" s="383"/>
      <c r="P119" s="383"/>
      <c r="Q119" s="383"/>
      <c r="R119" s="383"/>
      <c r="S119" s="383"/>
      <c r="T119" s="383"/>
      <c r="U119" s="383"/>
      <c r="V119" s="383"/>
      <c r="W119" s="383"/>
      <c r="X119" s="383"/>
      <c r="Y119" s="383"/>
      <c r="Z119" s="383"/>
      <c r="AA119" s="383"/>
    </row>
    <row r="120">
      <c r="A120" s="100" t="str">
        <f t="shared" si="1"/>
        <v>1유형_v2_img001_008</v>
      </c>
      <c r="B120" s="381" t="s">
        <v>2134</v>
      </c>
      <c r="C120" s="381" t="s">
        <v>713</v>
      </c>
      <c r="D120" s="382" t="s">
        <v>2214</v>
      </c>
      <c r="E120" s="381" t="s">
        <v>2215</v>
      </c>
      <c r="F120" s="381"/>
      <c r="G120" s="381"/>
      <c r="H120" s="381"/>
      <c r="I120" s="383"/>
      <c r="J120" s="383"/>
      <c r="K120" s="383"/>
      <c r="L120" s="383"/>
      <c r="M120" s="383"/>
      <c r="N120" s="383"/>
      <c r="O120" s="383"/>
      <c r="P120" s="383"/>
      <c r="Q120" s="383"/>
      <c r="R120" s="383"/>
      <c r="S120" s="383"/>
      <c r="T120" s="383"/>
      <c r="U120" s="383"/>
      <c r="V120" s="383"/>
      <c r="W120" s="383"/>
      <c r="X120" s="383"/>
      <c r="Y120" s="383"/>
      <c r="Z120" s="383"/>
      <c r="AA120" s="383"/>
    </row>
    <row r="121">
      <c r="A121" s="100" t="str">
        <f t="shared" si="1"/>
        <v>1유형_v2_img001_009</v>
      </c>
      <c r="B121" s="381" t="s">
        <v>2134</v>
      </c>
      <c r="C121" s="381" t="s">
        <v>722</v>
      </c>
      <c r="D121" s="382" t="s">
        <v>2216</v>
      </c>
      <c r="E121" s="381" t="s">
        <v>2217</v>
      </c>
      <c r="F121" s="381"/>
      <c r="G121" s="381"/>
      <c r="H121" s="381"/>
      <c r="I121" s="383"/>
      <c r="J121" s="383"/>
      <c r="K121" s="383"/>
      <c r="L121" s="383"/>
      <c r="M121" s="383"/>
      <c r="N121" s="383"/>
      <c r="O121" s="383"/>
      <c r="P121" s="383"/>
      <c r="Q121" s="383"/>
      <c r="R121" s="383"/>
      <c r="S121" s="383"/>
      <c r="T121" s="383"/>
      <c r="U121" s="383"/>
      <c r="V121" s="383"/>
      <c r="W121" s="383"/>
      <c r="X121" s="383"/>
      <c r="Y121" s="383"/>
      <c r="Z121" s="383"/>
      <c r="AA121" s="383"/>
    </row>
    <row r="122">
      <c r="A122" s="100" t="str">
        <f t="shared" si="1"/>
        <v>1유형_v2_img001_010</v>
      </c>
      <c r="B122" s="381" t="s">
        <v>2134</v>
      </c>
      <c r="C122" s="381" t="s">
        <v>730</v>
      </c>
      <c r="D122" s="382" t="s">
        <v>2218</v>
      </c>
      <c r="E122" s="381" t="s">
        <v>2219</v>
      </c>
      <c r="F122" s="381"/>
      <c r="G122" s="381"/>
      <c r="H122" s="381"/>
      <c r="I122" s="383"/>
      <c r="J122" s="383"/>
      <c r="K122" s="383"/>
      <c r="L122" s="383"/>
      <c r="M122" s="383"/>
      <c r="N122" s="383"/>
      <c r="O122" s="383"/>
      <c r="P122" s="383"/>
      <c r="Q122" s="383"/>
      <c r="R122" s="383"/>
      <c r="S122" s="383"/>
      <c r="T122" s="383"/>
      <c r="U122" s="383"/>
      <c r="V122" s="383"/>
      <c r="W122" s="383"/>
      <c r="X122" s="383"/>
      <c r="Y122" s="383"/>
      <c r="Z122" s="383"/>
      <c r="AA122" s="383"/>
    </row>
    <row r="123">
      <c r="A123" s="100" t="str">
        <f t="shared" si="1"/>
        <v>1유형_v2_img001_044</v>
      </c>
      <c r="B123" s="381" t="s">
        <v>2134</v>
      </c>
      <c r="C123" s="381" t="s">
        <v>774</v>
      </c>
      <c r="D123" s="382" t="s">
        <v>2220</v>
      </c>
      <c r="E123" s="381" t="s">
        <v>2221</v>
      </c>
      <c r="F123" s="381"/>
      <c r="G123" s="381"/>
      <c r="H123" s="381"/>
      <c r="I123" s="383"/>
      <c r="J123" s="383"/>
      <c r="K123" s="383"/>
      <c r="L123" s="383"/>
      <c r="M123" s="383"/>
      <c r="N123" s="383"/>
      <c r="O123" s="383"/>
      <c r="P123" s="383"/>
      <c r="Q123" s="383"/>
      <c r="R123" s="383"/>
      <c r="S123" s="383"/>
      <c r="T123" s="383"/>
      <c r="U123" s="383"/>
      <c r="V123" s="383"/>
      <c r="W123" s="383"/>
      <c r="X123" s="383"/>
      <c r="Y123" s="383"/>
      <c r="Z123" s="383"/>
      <c r="AA123" s="383"/>
    </row>
    <row r="124">
      <c r="A124" s="100" t="str">
        <f t="shared" si="1"/>
        <v>1유형_v2_img001_045</v>
      </c>
      <c r="B124" s="381" t="s">
        <v>2134</v>
      </c>
      <c r="C124" s="381" t="s">
        <v>783</v>
      </c>
      <c r="D124" s="382"/>
      <c r="E124" s="381"/>
      <c r="F124" s="381"/>
      <c r="G124" s="381"/>
      <c r="H124" s="381"/>
      <c r="I124" s="383"/>
      <c r="J124" s="383"/>
      <c r="K124" s="383"/>
      <c r="L124" s="383"/>
      <c r="M124" s="383"/>
      <c r="N124" s="383"/>
      <c r="O124" s="383"/>
      <c r="P124" s="383"/>
      <c r="Q124" s="383"/>
      <c r="R124" s="383"/>
      <c r="S124" s="383"/>
      <c r="T124" s="383"/>
      <c r="U124" s="383"/>
      <c r="V124" s="383"/>
      <c r="W124" s="383"/>
      <c r="X124" s="383"/>
      <c r="Y124" s="383"/>
      <c r="Z124" s="383"/>
      <c r="AA124" s="383"/>
    </row>
    <row r="125">
      <c r="A125" s="100" t="str">
        <f t="shared" si="1"/>
        <v>1유형_v2_img001_021</v>
      </c>
      <c r="B125" s="381" t="s">
        <v>2134</v>
      </c>
      <c r="C125" s="381" t="s">
        <v>793</v>
      </c>
      <c r="D125" s="382" t="s">
        <v>2222</v>
      </c>
      <c r="E125" s="381" t="s">
        <v>2223</v>
      </c>
      <c r="F125" s="381"/>
      <c r="G125" s="381"/>
      <c r="H125" s="381"/>
      <c r="I125" s="383"/>
      <c r="J125" s="383"/>
      <c r="K125" s="383"/>
      <c r="L125" s="383"/>
      <c r="M125" s="383"/>
      <c r="N125" s="383"/>
      <c r="O125" s="383"/>
      <c r="P125" s="383"/>
      <c r="Q125" s="383"/>
      <c r="R125" s="383"/>
      <c r="S125" s="383"/>
      <c r="T125" s="383"/>
      <c r="U125" s="383"/>
      <c r="V125" s="383"/>
      <c r="W125" s="383"/>
      <c r="X125" s="383"/>
      <c r="Y125" s="383"/>
      <c r="Z125" s="383"/>
      <c r="AA125" s="383"/>
    </row>
    <row r="126">
      <c r="A126" s="100" t="str">
        <f t="shared" si="1"/>
        <v>1유형_v2_img001_022</v>
      </c>
      <c r="B126" s="381" t="s">
        <v>2134</v>
      </c>
      <c r="C126" s="381" t="s">
        <v>802</v>
      </c>
      <c r="D126" s="382" t="s">
        <v>2224</v>
      </c>
      <c r="E126" s="381" t="s">
        <v>2225</v>
      </c>
      <c r="F126" s="381"/>
      <c r="G126" s="381"/>
      <c r="H126" s="381"/>
      <c r="I126" s="383"/>
      <c r="J126" s="383"/>
      <c r="K126" s="383"/>
      <c r="L126" s="383"/>
      <c r="M126" s="383"/>
      <c r="N126" s="383"/>
      <c r="O126" s="383"/>
      <c r="P126" s="383"/>
      <c r="Q126" s="383"/>
      <c r="R126" s="383"/>
      <c r="S126" s="383"/>
      <c r="T126" s="383"/>
      <c r="U126" s="383"/>
      <c r="V126" s="383"/>
      <c r="W126" s="383"/>
      <c r="X126" s="383"/>
      <c r="Y126" s="383"/>
      <c r="Z126" s="383"/>
      <c r="AA126" s="383"/>
    </row>
    <row r="127">
      <c r="A127" s="100" t="str">
        <f t="shared" si="1"/>
        <v>1유형_v2_img001_023</v>
      </c>
      <c r="B127" s="381" t="s">
        <v>2134</v>
      </c>
      <c r="C127" s="381" t="s">
        <v>811</v>
      </c>
      <c r="D127" s="382" t="s">
        <v>2226</v>
      </c>
      <c r="E127" s="381" t="s">
        <v>2227</v>
      </c>
      <c r="F127" s="381"/>
      <c r="G127" s="381"/>
      <c r="H127" s="381"/>
      <c r="I127" s="383"/>
      <c r="J127" s="383"/>
      <c r="K127" s="383"/>
      <c r="L127" s="383"/>
      <c r="M127" s="383"/>
      <c r="N127" s="383"/>
      <c r="O127" s="383"/>
      <c r="P127" s="383"/>
      <c r="Q127" s="383"/>
      <c r="R127" s="383"/>
      <c r="S127" s="383"/>
      <c r="T127" s="383"/>
      <c r="U127" s="383"/>
      <c r="V127" s="383"/>
      <c r="W127" s="383"/>
      <c r="X127" s="383"/>
      <c r="Y127" s="383"/>
      <c r="Z127" s="383"/>
      <c r="AA127" s="383"/>
    </row>
    <row r="128">
      <c r="A128" s="100" t="str">
        <f t="shared" si="1"/>
        <v>1유형_v2_img001_024</v>
      </c>
      <c r="B128" s="381" t="s">
        <v>2134</v>
      </c>
      <c r="C128" s="381" t="s">
        <v>821</v>
      </c>
      <c r="D128" s="382" t="s">
        <v>2228</v>
      </c>
      <c r="E128" s="381" t="s">
        <v>2229</v>
      </c>
      <c r="F128" s="381"/>
      <c r="G128" s="381"/>
      <c r="H128" s="381"/>
      <c r="I128" s="383"/>
      <c r="J128" s="383"/>
      <c r="K128" s="383"/>
      <c r="L128" s="383"/>
      <c r="M128" s="383"/>
      <c r="N128" s="383"/>
      <c r="O128" s="383"/>
      <c r="P128" s="383"/>
      <c r="Q128" s="383"/>
      <c r="R128" s="383"/>
      <c r="S128" s="383"/>
      <c r="T128" s="383"/>
      <c r="U128" s="383"/>
      <c r="V128" s="383"/>
      <c r="W128" s="383"/>
      <c r="X128" s="383"/>
      <c r="Y128" s="383"/>
      <c r="Z128" s="383"/>
      <c r="AA128" s="383"/>
    </row>
    <row r="129">
      <c r="A129" s="100" t="str">
        <f t="shared" si="1"/>
        <v>1유형_v2_img001_025</v>
      </c>
      <c r="B129" s="381" t="s">
        <v>2134</v>
      </c>
      <c r="C129" s="381" t="s">
        <v>831</v>
      </c>
      <c r="D129" s="382" t="s">
        <v>2230</v>
      </c>
      <c r="E129" s="381" t="s">
        <v>2231</v>
      </c>
      <c r="F129" s="381"/>
      <c r="G129" s="381"/>
      <c r="H129" s="381"/>
      <c r="I129" s="383"/>
      <c r="J129" s="383"/>
      <c r="K129" s="383"/>
      <c r="L129" s="383"/>
      <c r="M129" s="383"/>
      <c r="N129" s="383"/>
      <c r="O129" s="383"/>
      <c r="P129" s="383"/>
      <c r="Q129" s="383"/>
      <c r="R129" s="383"/>
      <c r="S129" s="383"/>
      <c r="T129" s="383"/>
      <c r="U129" s="383"/>
      <c r="V129" s="383"/>
      <c r="W129" s="383"/>
      <c r="X129" s="383"/>
      <c r="Y129" s="383"/>
      <c r="Z129" s="383"/>
      <c r="AA129" s="383"/>
    </row>
    <row r="130">
      <c r="A130" s="100" t="str">
        <f t="shared" si="1"/>
        <v>1유형_v2_img001_026</v>
      </c>
      <c r="B130" s="381" t="s">
        <v>2134</v>
      </c>
      <c r="C130" s="381" t="s">
        <v>840</v>
      </c>
      <c r="D130" s="382" t="s">
        <v>2232</v>
      </c>
      <c r="E130" s="381" t="s">
        <v>2233</v>
      </c>
      <c r="F130" s="381"/>
      <c r="G130" s="381"/>
      <c r="H130" s="381"/>
      <c r="I130" s="383"/>
      <c r="J130" s="383"/>
      <c r="K130" s="383"/>
      <c r="L130" s="383"/>
      <c r="M130" s="383"/>
      <c r="N130" s="383"/>
      <c r="O130" s="383"/>
      <c r="P130" s="383"/>
      <c r="Q130" s="383"/>
      <c r="R130" s="383"/>
      <c r="S130" s="383"/>
      <c r="T130" s="383"/>
      <c r="U130" s="383"/>
      <c r="V130" s="383"/>
      <c r="W130" s="383"/>
      <c r="X130" s="383"/>
      <c r="Y130" s="383"/>
      <c r="Z130" s="383"/>
      <c r="AA130" s="383"/>
    </row>
    <row r="131">
      <c r="A131" s="100" t="str">
        <f t="shared" si="1"/>
        <v>1유형_v2_img001_027</v>
      </c>
      <c r="B131" s="381" t="s">
        <v>2134</v>
      </c>
      <c r="C131" s="381" t="s">
        <v>850</v>
      </c>
      <c r="D131" s="382" t="s">
        <v>2234</v>
      </c>
      <c r="E131" s="381" t="s">
        <v>2235</v>
      </c>
      <c r="F131" s="381"/>
      <c r="G131" s="381"/>
      <c r="H131" s="381"/>
      <c r="I131" s="383"/>
      <c r="J131" s="383"/>
      <c r="K131" s="383"/>
      <c r="L131" s="383"/>
      <c r="M131" s="383"/>
      <c r="N131" s="383"/>
      <c r="O131" s="383"/>
      <c r="P131" s="383"/>
      <c r="Q131" s="383"/>
      <c r="R131" s="383"/>
      <c r="S131" s="383"/>
      <c r="T131" s="383"/>
      <c r="U131" s="383"/>
      <c r="V131" s="383"/>
      <c r="W131" s="383"/>
      <c r="X131" s="383"/>
      <c r="Y131" s="383"/>
      <c r="Z131" s="383"/>
      <c r="AA131" s="383"/>
    </row>
    <row r="132">
      <c r="A132" s="100" t="str">
        <f t="shared" si="1"/>
        <v>1유형_v2_img001_028</v>
      </c>
      <c r="B132" s="381" t="s">
        <v>2134</v>
      </c>
      <c r="C132" s="381" t="s">
        <v>860</v>
      </c>
      <c r="D132" s="382" t="s">
        <v>2236</v>
      </c>
      <c r="E132" s="381" t="s">
        <v>2237</v>
      </c>
      <c r="F132" s="383"/>
      <c r="G132" s="383"/>
      <c r="H132" s="383"/>
      <c r="I132" s="383"/>
      <c r="J132" s="383"/>
      <c r="K132" s="383"/>
      <c r="L132" s="383"/>
      <c r="M132" s="383"/>
      <c r="N132" s="383"/>
      <c r="O132" s="383"/>
      <c r="P132" s="383"/>
      <c r="Q132" s="383"/>
      <c r="R132" s="383"/>
      <c r="S132" s="383"/>
      <c r="T132" s="383"/>
      <c r="U132" s="383"/>
      <c r="V132" s="383"/>
      <c r="W132" s="383"/>
      <c r="X132" s="383"/>
      <c r="Y132" s="383"/>
      <c r="Z132" s="383"/>
      <c r="AA132" s="383"/>
    </row>
    <row r="133">
      <c r="A133" s="100" t="str">
        <f t="shared" si="1"/>
        <v>1유형_v2_img001_029</v>
      </c>
      <c r="B133" s="381" t="s">
        <v>2134</v>
      </c>
      <c r="C133" s="381" t="s">
        <v>870</v>
      </c>
      <c r="D133" s="382" t="s">
        <v>2238</v>
      </c>
      <c r="E133" s="386" t="s">
        <v>2239</v>
      </c>
      <c r="F133" s="383"/>
      <c r="G133" s="383"/>
      <c r="H133" s="383"/>
      <c r="I133" s="383"/>
      <c r="J133" s="383"/>
      <c r="K133" s="383"/>
      <c r="L133" s="383"/>
      <c r="M133" s="383"/>
      <c r="N133" s="383"/>
      <c r="O133" s="383"/>
      <c r="P133" s="383"/>
      <c r="Q133" s="383"/>
      <c r="R133" s="383"/>
      <c r="S133" s="383"/>
      <c r="T133" s="383"/>
      <c r="U133" s="383"/>
      <c r="V133" s="383"/>
      <c r="W133" s="383"/>
      <c r="X133" s="383"/>
      <c r="Y133" s="383"/>
      <c r="Z133" s="383"/>
      <c r="AA133" s="383"/>
    </row>
    <row r="134">
      <c r="A134" s="100" t="str">
        <f t="shared" si="1"/>
        <v>1유형_v2_img001_030</v>
      </c>
      <c r="B134" s="381" t="s">
        <v>2134</v>
      </c>
      <c r="C134" s="381" t="s">
        <v>879</v>
      </c>
      <c r="D134" s="382" t="s">
        <v>2240</v>
      </c>
      <c r="E134" s="386" t="s">
        <v>2241</v>
      </c>
      <c r="F134" s="383"/>
      <c r="G134" s="383"/>
      <c r="H134" s="383"/>
      <c r="I134" s="383"/>
      <c r="J134" s="383"/>
      <c r="K134" s="383"/>
      <c r="L134" s="383"/>
      <c r="M134" s="383"/>
      <c r="N134" s="383"/>
      <c r="O134" s="383"/>
      <c r="P134" s="383"/>
      <c r="Q134" s="383"/>
      <c r="R134" s="383"/>
      <c r="S134" s="383"/>
      <c r="T134" s="383"/>
      <c r="U134" s="383"/>
      <c r="V134" s="383"/>
      <c r="W134" s="383"/>
      <c r="X134" s="383"/>
      <c r="Y134" s="383"/>
      <c r="Z134" s="383"/>
      <c r="AA134" s="383"/>
    </row>
    <row r="135">
      <c r="A135" s="100" t="str">
        <f t="shared" si="1"/>
        <v>1유형_v2_img001_031</v>
      </c>
      <c r="B135" s="381" t="s">
        <v>2134</v>
      </c>
      <c r="C135" s="381" t="s">
        <v>889</v>
      </c>
      <c r="D135" s="382" t="s">
        <v>2242</v>
      </c>
      <c r="E135" s="381" t="s">
        <v>2243</v>
      </c>
      <c r="F135" s="383"/>
      <c r="G135" s="383"/>
      <c r="H135" s="383"/>
      <c r="I135" s="383"/>
      <c r="J135" s="383"/>
      <c r="K135" s="383"/>
      <c r="L135" s="383"/>
      <c r="M135" s="383"/>
      <c r="N135" s="383"/>
      <c r="O135" s="383"/>
      <c r="P135" s="383"/>
      <c r="Q135" s="383"/>
      <c r="R135" s="383"/>
      <c r="S135" s="383"/>
      <c r="T135" s="383"/>
      <c r="U135" s="383"/>
      <c r="V135" s="383"/>
      <c r="W135" s="383"/>
      <c r="X135" s="383"/>
      <c r="Y135" s="383"/>
      <c r="Z135" s="383"/>
      <c r="AA135" s="383"/>
    </row>
    <row r="136">
      <c r="A136" s="100" t="str">
        <f t="shared" si="1"/>
        <v>1유형_v2_img001_032</v>
      </c>
      <c r="B136" s="381" t="s">
        <v>2134</v>
      </c>
      <c r="C136" s="381" t="s">
        <v>899</v>
      </c>
      <c r="D136" s="382" t="s">
        <v>2244</v>
      </c>
      <c r="E136" s="381" t="s">
        <v>2245</v>
      </c>
      <c r="F136" s="383"/>
      <c r="G136" s="383"/>
      <c r="H136" s="383"/>
      <c r="I136" s="383"/>
      <c r="J136" s="383"/>
      <c r="K136" s="383"/>
      <c r="L136" s="383"/>
      <c r="M136" s="383"/>
      <c r="N136" s="383"/>
      <c r="O136" s="383"/>
      <c r="P136" s="383"/>
      <c r="Q136" s="383"/>
      <c r="R136" s="383"/>
      <c r="S136" s="383"/>
      <c r="T136" s="383"/>
      <c r="U136" s="383"/>
      <c r="V136" s="383"/>
      <c r="W136" s="383"/>
      <c r="X136" s="383"/>
      <c r="Y136" s="383"/>
      <c r="Z136" s="383"/>
      <c r="AA136" s="383"/>
    </row>
    <row r="137">
      <c r="A137" s="100" t="str">
        <f t="shared" si="1"/>
        <v>1유형_v2_img001_033</v>
      </c>
      <c r="B137" s="381" t="s">
        <v>2134</v>
      </c>
      <c r="C137" s="381" t="s">
        <v>910</v>
      </c>
      <c r="D137" s="382" t="s">
        <v>2246</v>
      </c>
      <c r="E137" s="381" t="s">
        <v>2247</v>
      </c>
      <c r="F137" s="383"/>
      <c r="G137" s="383"/>
      <c r="H137" s="383"/>
      <c r="I137" s="383"/>
      <c r="J137" s="383"/>
      <c r="K137" s="383"/>
      <c r="L137" s="383"/>
      <c r="M137" s="383"/>
      <c r="N137" s="383"/>
      <c r="O137" s="383"/>
      <c r="P137" s="383"/>
      <c r="Q137" s="383"/>
      <c r="R137" s="383"/>
      <c r="S137" s="383"/>
      <c r="T137" s="383"/>
      <c r="U137" s="383"/>
      <c r="V137" s="383"/>
      <c r="W137" s="383"/>
      <c r="X137" s="383"/>
      <c r="Y137" s="383"/>
      <c r="Z137" s="383"/>
      <c r="AA137" s="383"/>
    </row>
    <row r="138">
      <c r="A138" s="100" t="str">
        <f t="shared" si="1"/>
        <v>1유형_v2_img001_034</v>
      </c>
      <c r="B138" s="381" t="s">
        <v>2134</v>
      </c>
      <c r="C138" s="381" t="s">
        <v>923</v>
      </c>
      <c r="D138" s="382" t="s">
        <v>2248</v>
      </c>
      <c r="E138" s="386" t="s">
        <v>2249</v>
      </c>
      <c r="F138" s="383"/>
      <c r="G138" s="383"/>
      <c r="H138" s="383"/>
      <c r="I138" s="383"/>
      <c r="J138" s="383"/>
      <c r="K138" s="383"/>
      <c r="L138" s="383"/>
      <c r="M138" s="383"/>
      <c r="N138" s="383"/>
      <c r="O138" s="383"/>
      <c r="P138" s="383"/>
      <c r="Q138" s="383"/>
      <c r="R138" s="383"/>
      <c r="S138" s="383"/>
      <c r="T138" s="383"/>
      <c r="U138" s="383"/>
      <c r="V138" s="383"/>
      <c r="W138" s="383"/>
      <c r="X138" s="383"/>
      <c r="Y138" s="383"/>
      <c r="Z138" s="383"/>
      <c r="AA138" s="383"/>
    </row>
    <row r="139">
      <c r="A139" s="100" t="str">
        <f t="shared" si="1"/>
        <v>1유형_v2_img001_035</v>
      </c>
      <c r="B139" s="381" t="s">
        <v>2134</v>
      </c>
      <c r="C139" s="381" t="s">
        <v>934</v>
      </c>
      <c r="D139" s="382" t="s">
        <v>2250</v>
      </c>
      <c r="E139" s="381" t="s">
        <v>2251</v>
      </c>
      <c r="F139" s="383"/>
      <c r="G139" s="383"/>
      <c r="H139" s="383"/>
      <c r="I139" s="383"/>
      <c r="J139" s="383"/>
      <c r="K139" s="383"/>
      <c r="L139" s="383"/>
      <c r="M139" s="383"/>
      <c r="N139" s="383"/>
      <c r="O139" s="383"/>
      <c r="P139" s="383"/>
      <c r="Q139" s="383"/>
      <c r="R139" s="383"/>
      <c r="S139" s="383"/>
      <c r="T139" s="383"/>
      <c r="U139" s="383"/>
      <c r="V139" s="383"/>
      <c r="W139" s="383"/>
      <c r="X139" s="383"/>
      <c r="Y139" s="383"/>
      <c r="Z139" s="383"/>
      <c r="AA139" s="383"/>
    </row>
    <row r="140">
      <c r="A140" s="100" t="str">
        <f t="shared" si="1"/>
        <v>1유형_v2_img001_011</v>
      </c>
      <c r="B140" s="381" t="s">
        <v>2134</v>
      </c>
      <c r="C140" s="381" t="s">
        <v>945</v>
      </c>
      <c r="D140" s="382" t="s">
        <v>2252</v>
      </c>
      <c r="E140" s="381" t="s">
        <v>2253</v>
      </c>
      <c r="F140" s="383"/>
      <c r="G140" s="383"/>
      <c r="H140" s="383"/>
      <c r="I140" s="383"/>
      <c r="J140" s="383"/>
      <c r="K140" s="383"/>
      <c r="L140" s="383"/>
      <c r="M140" s="383"/>
      <c r="N140" s="383"/>
      <c r="O140" s="383"/>
      <c r="P140" s="383"/>
      <c r="Q140" s="383"/>
      <c r="R140" s="383"/>
      <c r="S140" s="383"/>
      <c r="T140" s="383"/>
      <c r="U140" s="383"/>
      <c r="V140" s="383"/>
      <c r="W140" s="383"/>
      <c r="X140" s="383"/>
      <c r="Y140" s="383"/>
      <c r="Z140" s="383"/>
      <c r="AA140" s="383"/>
    </row>
    <row r="141">
      <c r="A141" s="100" t="str">
        <f t="shared" si="1"/>
        <v>1유형_v2_img001_012</v>
      </c>
      <c r="B141" s="381" t="s">
        <v>2134</v>
      </c>
      <c r="C141" s="381" t="s">
        <v>955</v>
      </c>
      <c r="D141" s="382" t="s">
        <v>2254</v>
      </c>
      <c r="E141" s="381" t="s">
        <v>2255</v>
      </c>
      <c r="F141" s="383"/>
      <c r="G141" s="383"/>
      <c r="H141" s="383"/>
      <c r="I141" s="383"/>
      <c r="J141" s="383"/>
      <c r="K141" s="383"/>
      <c r="L141" s="383"/>
      <c r="M141" s="383"/>
      <c r="N141" s="383"/>
      <c r="O141" s="383"/>
      <c r="P141" s="383"/>
      <c r="Q141" s="383"/>
      <c r="R141" s="383"/>
      <c r="S141" s="383"/>
      <c r="T141" s="383"/>
      <c r="U141" s="383"/>
      <c r="V141" s="383"/>
      <c r="W141" s="383"/>
      <c r="X141" s="383"/>
      <c r="Y141" s="383"/>
      <c r="Z141" s="383"/>
      <c r="AA141" s="383"/>
    </row>
    <row r="142">
      <c r="A142" s="100" t="str">
        <f t="shared" si="1"/>
        <v>1유형_v2_img001_013</v>
      </c>
      <c r="B142" s="381" t="s">
        <v>2134</v>
      </c>
      <c r="C142" s="381" t="s">
        <v>965</v>
      </c>
      <c r="D142" s="382" t="s">
        <v>2256</v>
      </c>
      <c r="E142" s="381" t="s">
        <v>2257</v>
      </c>
      <c r="F142" s="383"/>
      <c r="G142" s="383"/>
      <c r="H142" s="383"/>
      <c r="I142" s="383"/>
      <c r="J142" s="383"/>
      <c r="K142" s="383"/>
      <c r="L142" s="383"/>
      <c r="M142" s="383"/>
      <c r="N142" s="383"/>
      <c r="O142" s="383"/>
      <c r="P142" s="383"/>
      <c r="Q142" s="383"/>
      <c r="R142" s="383"/>
      <c r="S142" s="383"/>
      <c r="T142" s="383"/>
      <c r="U142" s="383"/>
      <c r="V142" s="383"/>
      <c r="W142" s="383"/>
      <c r="X142" s="383"/>
      <c r="Y142" s="383"/>
      <c r="Z142" s="383"/>
      <c r="AA142" s="383"/>
    </row>
    <row r="143">
      <c r="A143" s="100" t="str">
        <f t="shared" si="1"/>
        <v>1유형_v2_img001_014</v>
      </c>
      <c r="B143" s="381" t="s">
        <v>2134</v>
      </c>
      <c r="C143" s="381" t="s">
        <v>975</v>
      </c>
      <c r="D143" s="382" t="s">
        <v>2258</v>
      </c>
      <c r="E143" s="381" t="s">
        <v>2259</v>
      </c>
      <c r="F143" s="383"/>
      <c r="G143" s="383"/>
      <c r="H143" s="383"/>
      <c r="I143" s="383"/>
      <c r="J143" s="383"/>
      <c r="K143" s="383"/>
      <c r="L143" s="383"/>
      <c r="M143" s="383"/>
      <c r="N143" s="383"/>
      <c r="O143" s="383"/>
      <c r="P143" s="383"/>
      <c r="Q143" s="383"/>
      <c r="R143" s="383"/>
      <c r="S143" s="383"/>
      <c r="T143" s="383"/>
      <c r="U143" s="383"/>
      <c r="V143" s="383"/>
      <c r="W143" s="383"/>
      <c r="X143" s="383"/>
      <c r="Y143" s="383"/>
      <c r="Z143" s="383"/>
      <c r="AA143" s="383"/>
    </row>
    <row r="144">
      <c r="A144" s="100" t="str">
        <f t="shared" si="1"/>
        <v>1유형_v2_img001_015</v>
      </c>
      <c r="B144" s="381" t="s">
        <v>2134</v>
      </c>
      <c r="C144" s="381" t="s">
        <v>984</v>
      </c>
      <c r="D144" s="382" t="s">
        <v>2260</v>
      </c>
      <c r="E144" s="381" t="s">
        <v>2261</v>
      </c>
      <c r="F144" s="383"/>
      <c r="G144" s="383"/>
      <c r="H144" s="383"/>
      <c r="I144" s="383"/>
      <c r="J144" s="383"/>
      <c r="K144" s="383"/>
      <c r="L144" s="383"/>
      <c r="M144" s="383"/>
      <c r="N144" s="383"/>
      <c r="O144" s="383"/>
      <c r="P144" s="383"/>
      <c r="Q144" s="383"/>
      <c r="R144" s="383"/>
      <c r="S144" s="383"/>
      <c r="T144" s="383"/>
      <c r="U144" s="383"/>
      <c r="V144" s="383"/>
      <c r="W144" s="383"/>
      <c r="X144" s="383"/>
      <c r="Y144" s="383"/>
      <c r="Z144" s="383"/>
      <c r="AA144" s="383"/>
    </row>
    <row r="145">
      <c r="A145" s="100" t="str">
        <f t="shared" si="1"/>
        <v>1유형_v2_img001_016</v>
      </c>
      <c r="B145" s="381" t="s">
        <v>2134</v>
      </c>
      <c r="C145" s="381" t="s">
        <v>995</v>
      </c>
      <c r="D145" s="387" t="s">
        <v>2262</v>
      </c>
      <c r="E145" s="386" t="s">
        <v>2263</v>
      </c>
      <c r="F145" s="383"/>
      <c r="G145" s="383"/>
      <c r="H145" s="383"/>
      <c r="I145" s="383"/>
      <c r="J145" s="383"/>
      <c r="K145" s="383"/>
      <c r="L145" s="383"/>
      <c r="M145" s="383"/>
      <c r="N145" s="383"/>
      <c r="O145" s="383"/>
      <c r="P145" s="383"/>
      <c r="Q145" s="383"/>
      <c r="R145" s="383"/>
      <c r="S145" s="383"/>
      <c r="T145" s="383"/>
      <c r="U145" s="383"/>
      <c r="V145" s="383"/>
      <c r="W145" s="383"/>
      <c r="X145" s="383"/>
      <c r="Y145" s="383"/>
      <c r="Z145" s="383"/>
      <c r="AA145" s="383"/>
    </row>
    <row r="146">
      <c r="A146" s="100" t="str">
        <f t="shared" si="1"/>
        <v>1유형_v2_img001_017</v>
      </c>
      <c r="B146" s="381" t="s">
        <v>2134</v>
      </c>
      <c r="C146" s="381" t="s">
        <v>1005</v>
      </c>
      <c r="D146" s="382" t="s">
        <v>2264</v>
      </c>
      <c r="E146" s="381" t="s">
        <v>2265</v>
      </c>
      <c r="F146" s="383"/>
      <c r="G146" s="383"/>
      <c r="H146" s="383"/>
      <c r="I146" s="383"/>
      <c r="J146" s="383"/>
      <c r="K146" s="383"/>
      <c r="L146" s="383"/>
      <c r="M146" s="383"/>
      <c r="N146" s="383"/>
      <c r="O146" s="383"/>
      <c r="P146" s="383"/>
      <c r="Q146" s="383"/>
      <c r="R146" s="383"/>
      <c r="S146" s="383"/>
      <c r="T146" s="383"/>
      <c r="U146" s="383"/>
      <c r="V146" s="383"/>
      <c r="W146" s="383"/>
      <c r="X146" s="383"/>
      <c r="Y146" s="383"/>
      <c r="Z146" s="383"/>
      <c r="AA146" s="383"/>
    </row>
    <row r="147">
      <c r="A147" s="100" t="str">
        <f t="shared" si="1"/>
        <v>1유형_v2_img001_018</v>
      </c>
      <c r="B147" s="381" t="s">
        <v>2134</v>
      </c>
      <c r="C147" s="381" t="s">
        <v>1015</v>
      </c>
      <c r="D147" s="382" t="s">
        <v>2266</v>
      </c>
      <c r="E147" s="381" t="s">
        <v>2267</v>
      </c>
      <c r="F147" s="383"/>
      <c r="G147" s="383"/>
      <c r="H147" s="383"/>
      <c r="I147" s="383"/>
      <c r="J147" s="383"/>
      <c r="K147" s="383"/>
      <c r="L147" s="383"/>
      <c r="M147" s="383"/>
      <c r="N147" s="383"/>
      <c r="O147" s="383"/>
      <c r="P147" s="383"/>
      <c r="Q147" s="383"/>
      <c r="R147" s="383"/>
      <c r="S147" s="383"/>
      <c r="T147" s="383"/>
      <c r="U147" s="383"/>
      <c r="V147" s="383"/>
      <c r="W147" s="383"/>
      <c r="X147" s="383"/>
      <c r="Y147" s="383"/>
      <c r="Z147" s="383"/>
      <c r="AA147" s="383"/>
    </row>
    <row r="148">
      <c r="A148" s="100" t="str">
        <f t="shared" si="1"/>
        <v>1유형_v2_img001_019</v>
      </c>
      <c r="B148" s="381" t="s">
        <v>2134</v>
      </c>
      <c r="C148" s="381" t="s">
        <v>1027</v>
      </c>
      <c r="D148" s="382" t="s">
        <v>2268</v>
      </c>
      <c r="E148" s="381" t="s">
        <v>2269</v>
      </c>
      <c r="F148" s="383"/>
      <c r="G148" s="383"/>
      <c r="H148" s="383"/>
      <c r="I148" s="383"/>
      <c r="J148" s="383"/>
      <c r="K148" s="383"/>
      <c r="L148" s="383"/>
      <c r="M148" s="383"/>
      <c r="N148" s="383"/>
      <c r="O148" s="383"/>
      <c r="P148" s="383"/>
      <c r="Q148" s="383"/>
      <c r="R148" s="383"/>
      <c r="S148" s="383"/>
      <c r="T148" s="383"/>
      <c r="U148" s="383"/>
      <c r="V148" s="383"/>
      <c r="W148" s="383"/>
      <c r="X148" s="383"/>
      <c r="Y148" s="383"/>
      <c r="Z148" s="383"/>
      <c r="AA148" s="383"/>
    </row>
    <row r="149">
      <c r="A149" s="100" t="str">
        <f t="shared" si="1"/>
        <v>1유형_v2_img001_020</v>
      </c>
      <c r="B149" s="381" t="s">
        <v>2134</v>
      </c>
      <c r="C149" s="381" t="s">
        <v>1037</v>
      </c>
      <c r="D149" s="382" t="s">
        <v>2270</v>
      </c>
      <c r="E149" s="381" t="s">
        <v>2271</v>
      </c>
      <c r="F149" s="383"/>
      <c r="G149" s="383"/>
      <c r="H149" s="383"/>
      <c r="I149" s="383"/>
      <c r="J149" s="383"/>
      <c r="K149" s="383"/>
      <c r="L149" s="383"/>
      <c r="M149" s="383"/>
      <c r="N149" s="383"/>
      <c r="O149" s="383"/>
      <c r="P149" s="383"/>
      <c r="Q149" s="383"/>
      <c r="R149" s="383"/>
      <c r="S149" s="383"/>
      <c r="T149" s="383"/>
      <c r="U149" s="383"/>
      <c r="V149" s="383"/>
      <c r="W149" s="383"/>
      <c r="X149" s="383"/>
      <c r="Y149" s="383"/>
      <c r="Z149" s="383"/>
      <c r="AA149" s="383"/>
    </row>
    <row r="150">
      <c r="A150" s="100" t="str">
        <f t="shared" si="1"/>
        <v>1유형_v2_img001_036</v>
      </c>
      <c r="B150" s="381" t="s">
        <v>2134</v>
      </c>
      <c r="C150" s="381" t="s">
        <v>1047</v>
      </c>
      <c r="D150" s="382" t="s">
        <v>2272</v>
      </c>
      <c r="E150" s="381" t="s">
        <v>2273</v>
      </c>
      <c r="F150" s="383"/>
      <c r="G150" s="383"/>
      <c r="H150" s="383"/>
      <c r="I150" s="383"/>
      <c r="J150" s="383"/>
      <c r="K150" s="383"/>
      <c r="L150" s="383"/>
      <c r="M150" s="383"/>
      <c r="N150" s="383"/>
      <c r="O150" s="383"/>
      <c r="P150" s="383"/>
      <c r="Q150" s="383"/>
      <c r="R150" s="383"/>
      <c r="S150" s="383"/>
      <c r="T150" s="383"/>
      <c r="U150" s="383"/>
      <c r="V150" s="383"/>
      <c r="W150" s="383"/>
      <c r="X150" s="383"/>
      <c r="Y150" s="383"/>
      <c r="Z150" s="383"/>
      <c r="AA150" s="383"/>
    </row>
    <row r="151">
      <c r="A151" s="100" t="str">
        <f t="shared" si="1"/>
        <v>1유형_v2_img001_037</v>
      </c>
      <c r="B151" s="381" t="s">
        <v>2134</v>
      </c>
      <c r="C151" s="381" t="s">
        <v>1060</v>
      </c>
      <c r="D151" s="382" t="s">
        <v>2274</v>
      </c>
      <c r="E151" s="381" t="s">
        <v>2275</v>
      </c>
      <c r="F151" s="383"/>
      <c r="G151" s="383"/>
      <c r="H151" s="383"/>
      <c r="I151" s="383"/>
      <c r="J151" s="383"/>
      <c r="K151" s="383"/>
      <c r="L151" s="383"/>
      <c r="M151" s="383"/>
      <c r="N151" s="383"/>
      <c r="O151" s="383"/>
      <c r="P151" s="383"/>
      <c r="Q151" s="383"/>
      <c r="R151" s="383"/>
      <c r="S151" s="383"/>
      <c r="T151" s="383"/>
      <c r="U151" s="383"/>
      <c r="V151" s="383"/>
      <c r="W151" s="383"/>
      <c r="X151" s="383"/>
      <c r="Y151" s="383"/>
      <c r="Z151" s="383"/>
      <c r="AA151" s="383"/>
    </row>
    <row r="152">
      <c r="A152" s="100" t="str">
        <f t="shared" si="1"/>
        <v>1유형_v2_img001_038</v>
      </c>
      <c r="B152" s="381" t="s">
        <v>2134</v>
      </c>
      <c r="C152" s="381" t="s">
        <v>1070</v>
      </c>
      <c r="D152" s="382" t="s">
        <v>2276</v>
      </c>
      <c r="E152" s="381" t="s">
        <v>2277</v>
      </c>
      <c r="F152" s="383"/>
      <c r="G152" s="383"/>
      <c r="H152" s="383"/>
      <c r="I152" s="383"/>
      <c r="J152" s="383"/>
      <c r="K152" s="383"/>
      <c r="L152" s="383"/>
      <c r="M152" s="383"/>
      <c r="N152" s="383"/>
      <c r="O152" s="383"/>
      <c r="P152" s="383"/>
      <c r="Q152" s="383"/>
      <c r="R152" s="383"/>
      <c r="S152" s="383"/>
      <c r="T152" s="383"/>
      <c r="U152" s="383"/>
      <c r="V152" s="383"/>
      <c r="W152" s="383"/>
      <c r="X152" s="383"/>
      <c r="Y152" s="383"/>
      <c r="Z152" s="383"/>
      <c r="AA152" s="383"/>
    </row>
    <row r="153">
      <c r="A153" s="100" t="str">
        <f t="shared" si="1"/>
        <v>1유형_v2_img001_039</v>
      </c>
      <c r="B153" s="381" t="s">
        <v>2134</v>
      </c>
      <c r="C153" s="381" t="s">
        <v>1079</v>
      </c>
      <c r="D153" s="382" t="s">
        <v>2278</v>
      </c>
      <c r="E153" s="381" t="s">
        <v>2279</v>
      </c>
      <c r="F153" s="383"/>
      <c r="G153" s="383"/>
      <c r="H153" s="383"/>
      <c r="I153" s="383"/>
      <c r="J153" s="383"/>
      <c r="K153" s="383"/>
      <c r="L153" s="383"/>
      <c r="M153" s="383"/>
      <c r="N153" s="383"/>
      <c r="O153" s="383"/>
      <c r="P153" s="383"/>
      <c r="Q153" s="383"/>
      <c r="R153" s="383"/>
      <c r="S153" s="383"/>
      <c r="T153" s="383"/>
      <c r="U153" s="383"/>
      <c r="V153" s="383"/>
      <c r="W153" s="383"/>
      <c r="X153" s="383"/>
      <c r="Y153" s="383"/>
      <c r="Z153" s="383"/>
      <c r="AA153" s="383"/>
    </row>
    <row r="154">
      <c r="A154" s="100" t="str">
        <f t="shared" si="1"/>
        <v>1유형_v2_img001_040</v>
      </c>
      <c r="B154" s="381" t="s">
        <v>2134</v>
      </c>
      <c r="C154" s="381" t="s">
        <v>1090</v>
      </c>
      <c r="D154" s="382" t="s">
        <v>2280</v>
      </c>
      <c r="E154" s="381" t="s">
        <v>2281</v>
      </c>
      <c r="F154" s="383"/>
      <c r="G154" s="383"/>
      <c r="H154" s="383"/>
      <c r="I154" s="383"/>
      <c r="J154" s="383"/>
      <c r="K154" s="383"/>
      <c r="L154" s="383"/>
      <c r="M154" s="383"/>
      <c r="N154" s="383"/>
      <c r="O154" s="383"/>
      <c r="P154" s="383"/>
      <c r="Q154" s="383"/>
      <c r="R154" s="383"/>
      <c r="S154" s="383"/>
      <c r="T154" s="383"/>
      <c r="U154" s="383"/>
      <c r="V154" s="383"/>
      <c r="W154" s="383"/>
      <c r="X154" s="383"/>
      <c r="Y154" s="383"/>
      <c r="Z154" s="383"/>
      <c r="AA154" s="383"/>
    </row>
    <row r="155">
      <c r="A155" s="100" t="str">
        <f t="shared" si="1"/>
        <v>1유형_v2_img1_03_001</v>
      </c>
      <c r="B155" s="381" t="s">
        <v>2134</v>
      </c>
      <c r="C155" s="381" t="s">
        <v>1101</v>
      </c>
      <c r="D155" s="382" t="s">
        <v>2282</v>
      </c>
      <c r="E155" s="381" t="s">
        <v>2283</v>
      </c>
      <c r="F155" s="383"/>
      <c r="G155" s="383"/>
      <c r="H155" s="383"/>
      <c r="I155" s="383"/>
      <c r="J155" s="383"/>
      <c r="K155" s="383"/>
      <c r="L155" s="383"/>
      <c r="M155" s="383"/>
      <c r="N155" s="383"/>
      <c r="O155" s="383"/>
      <c r="P155" s="383"/>
      <c r="Q155" s="383"/>
      <c r="R155" s="383"/>
      <c r="S155" s="383"/>
      <c r="T155" s="383"/>
      <c r="U155" s="383"/>
      <c r="V155" s="383"/>
      <c r="W155" s="383"/>
      <c r="X155" s="383"/>
      <c r="Y155" s="383"/>
      <c r="Z155" s="383"/>
      <c r="AA155" s="383"/>
    </row>
    <row r="156">
      <c r="A156" s="100" t="str">
        <f t="shared" si="1"/>
        <v>1유형_v2_img1_03_002</v>
      </c>
      <c r="B156" s="381" t="s">
        <v>2134</v>
      </c>
      <c r="C156" s="381" t="s">
        <v>1109</v>
      </c>
      <c r="D156" s="382" t="s">
        <v>2284</v>
      </c>
      <c r="E156" s="381" t="s">
        <v>2285</v>
      </c>
      <c r="F156" s="383"/>
      <c r="G156" s="383"/>
      <c r="H156" s="383"/>
      <c r="I156" s="383"/>
      <c r="J156" s="383"/>
      <c r="K156" s="383"/>
      <c r="L156" s="383"/>
      <c r="M156" s="383"/>
      <c r="N156" s="383"/>
      <c r="O156" s="383"/>
      <c r="P156" s="383"/>
      <c r="Q156" s="383"/>
      <c r="R156" s="383"/>
      <c r="S156" s="383"/>
      <c r="T156" s="383"/>
      <c r="U156" s="383"/>
      <c r="V156" s="383"/>
      <c r="W156" s="383"/>
      <c r="X156" s="383"/>
      <c r="Y156" s="383"/>
      <c r="Z156" s="383"/>
      <c r="AA156" s="383"/>
    </row>
    <row r="157">
      <c r="A157" s="100" t="str">
        <f t="shared" si="1"/>
        <v>1유형_v2_img1_03_003</v>
      </c>
      <c r="B157" s="381" t="s">
        <v>2134</v>
      </c>
      <c r="C157" s="381" t="s">
        <v>1115</v>
      </c>
      <c r="D157" s="382" t="s">
        <v>2286</v>
      </c>
      <c r="E157" s="381" t="s">
        <v>2287</v>
      </c>
      <c r="F157" s="383"/>
      <c r="G157" s="383"/>
      <c r="H157" s="383"/>
      <c r="I157" s="383"/>
      <c r="J157" s="383"/>
      <c r="K157" s="383"/>
      <c r="L157" s="383"/>
      <c r="M157" s="383"/>
      <c r="N157" s="383"/>
      <c r="O157" s="383"/>
      <c r="P157" s="383"/>
      <c r="Q157" s="383"/>
      <c r="R157" s="383"/>
      <c r="S157" s="383"/>
      <c r="T157" s="383"/>
      <c r="U157" s="383"/>
      <c r="V157" s="383"/>
      <c r="W157" s="383"/>
      <c r="X157" s="383"/>
      <c r="Y157" s="383"/>
      <c r="Z157" s="383"/>
      <c r="AA157" s="383"/>
    </row>
    <row r="158">
      <c r="A158" s="100" t="str">
        <f t="shared" si="1"/>
        <v>1유형_v2_img1_03_004</v>
      </c>
      <c r="B158" s="381" t="s">
        <v>2134</v>
      </c>
      <c r="C158" s="381" t="s">
        <v>1121</v>
      </c>
      <c r="D158" s="382" t="s">
        <v>2288</v>
      </c>
      <c r="E158" s="381" t="s">
        <v>2289</v>
      </c>
      <c r="F158" s="383"/>
      <c r="G158" s="383"/>
      <c r="H158" s="383"/>
      <c r="I158" s="383"/>
      <c r="J158" s="383"/>
      <c r="K158" s="383"/>
      <c r="L158" s="383"/>
      <c r="M158" s="383"/>
      <c r="N158" s="383"/>
      <c r="O158" s="383"/>
      <c r="P158" s="383"/>
      <c r="Q158" s="383"/>
      <c r="R158" s="383"/>
      <c r="S158" s="383"/>
      <c r="T158" s="383"/>
      <c r="U158" s="383"/>
      <c r="V158" s="383"/>
      <c r="W158" s="383"/>
      <c r="X158" s="383"/>
      <c r="Y158" s="383"/>
      <c r="Z158" s="383"/>
      <c r="AA158" s="383"/>
    </row>
    <row r="159">
      <c r="A159" s="100" t="str">
        <f t="shared" si="1"/>
        <v>1유형_v2_img1_03_005</v>
      </c>
      <c r="B159" s="381" t="s">
        <v>2134</v>
      </c>
      <c r="C159" s="381" t="s">
        <v>1127</v>
      </c>
      <c r="D159" s="382" t="s">
        <v>1131</v>
      </c>
      <c r="E159" s="381" t="s">
        <v>2290</v>
      </c>
      <c r="F159" s="383"/>
      <c r="G159" s="383"/>
      <c r="H159" s="383"/>
      <c r="I159" s="383"/>
      <c r="J159" s="383"/>
      <c r="K159" s="383"/>
      <c r="L159" s="383"/>
      <c r="M159" s="383"/>
      <c r="N159" s="383"/>
      <c r="O159" s="383"/>
      <c r="P159" s="383"/>
      <c r="Q159" s="383"/>
      <c r="R159" s="383"/>
      <c r="S159" s="383"/>
      <c r="T159" s="383"/>
      <c r="U159" s="383"/>
      <c r="V159" s="383"/>
      <c r="W159" s="383"/>
      <c r="X159" s="383"/>
      <c r="Y159" s="383"/>
      <c r="Z159" s="383"/>
      <c r="AA159" s="383"/>
    </row>
    <row r="160">
      <c r="A160" s="100" t="str">
        <f t="shared" si="1"/>
        <v>1유형_v2_img1_03_006</v>
      </c>
      <c r="B160" s="381" t="s">
        <v>2134</v>
      </c>
      <c r="C160" s="381" t="s">
        <v>1133</v>
      </c>
      <c r="D160" s="382" t="s">
        <v>1137</v>
      </c>
      <c r="E160" s="381" t="s">
        <v>2291</v>
      </c>
      <c r="F160" s="383"/>
      <c r="G160" s="383"/>
      <c r="H160" s="383"/>
      <c r="I160" s="383"/>
      <c r="J160" s="383"/>
      <c r="K160" s="383"/>
      <c r="L160" s="383"/>
      <c r="M160" s="383"/>
      <c r="N160" s="383"/>
      <c r="O160" s="383"/>
      <c r="P160" s="383"/>
      <c r="Q160" s="383"/>
      <c r="R160" s="383"/>
      <c r="S160" s="383"/>
      <c r="T160" s="383"/>
      <c r="U160" s="383"/>
      <c r="V160" s="383"/>
      <c r="W160" s="383"/>
      <c r="X160" s="383"/>
      <c r="Y160" s="383"/>
      <c r="Z160" s="383"/>
      <c r="AA160" s="383"/>
    </row>
    <row r="161">
      <c r="A161" s="100" t="str">
        <f t="shared" si="1"/>
        <v>1유형_v2_img1_03_007</v>
      </c>
      <c r="B161" s="381" t="s">
        <v>2134</v>
      </c>
      <c r="C161" s="381" t="s">
        <v>1139</v>
      </c>
      <c r="D161" s="382" t="s">
        <v>2292</v>
      </c>
      <c r="E161" s="381" t="s">
        <v>2293</v>
      </c>
      <c r="F161" s="383"/>
      <c r="G161" s="383"/>
      <c r="H161" s="383"/>
      <c r="I161" s="383"/>
      <c r="J161" s="383"/>
      <c r="K161" s="383"/>
      <c r="L161" s="383"/>
      <c r="M161" s="383"/>
      <c r="N161" s="383"/>
      <c r="O161" s="383"/>
      <c r="P161" s="383"/>
      <c r="Q161" s="383"/>
      <c r="R161" s="383"/>
      <c r="S161" s="383"/>
      <c r="T161" s="383"/>
      <c r="U161" s="383"/>
      <c r="V161" s="383"/>
      <c r="W161" s="383"/>
      <c r="X161" s="383"/>
      <c r="Y161" s="383"/>
      <c r="Z161" s="383"/>
      <c r="AA161" s="383"/>
    </row>
    <row r="162">
      <c r="A162" s="100" t="str">
        <f t="shared" si="1"/>
        <v>1유형_v2_img1_03_008</v>
      </c>
      <c r="B162" s="381" t="s">
        <v>2134</v>
      </c>
      <c r="C162" s="381" t="s">
        <v>1146</v>
      </c>
      <c r="D162" s="382" t="s">
        <v>2294</v>
      </c>
      <c r="E162" s="381" t="s">
        <v>2295</v>
      </c>
      <c r="F162" s="383"/>
      <c r="G162" s="383"/>
      <c r="H162" s="383"/>
      <c r="I162" s="383"/>
      <c r="J162" s="383"/>
      <c r="K162" s="383"/>
      <c r="L162" s="383"/>
      <c r="M162" s="383"/>
      <c r="N162" s="383"/>
      <c r="O162" s="383"/>
      <c r="P162" s="383"/>
      <c r="Q162" s="383"/>
      <c r="R162" s="383"/>
      <c r="S162" s="383"/>
      <c r="T162" s="383"/>
      <c r="U162" s="383"/>
      <c r="V162" s="383"/>
      <c r="W162" s="383"/>
      <c r="X162" s="383"/>
      <c r="Y162" s="383"/>
      <c r="Z162" s="383"/>
      <c r="AA162" s="383"/>
    </row>
    <row r="163">
      <c r="A163" s="100" t="str">
        <f t="shared" si="1"/>
        <v>1유형_v2_img1_03_009</v>
      </c>
      <c r="B163" s="381" t="s">
        <v>2134</v>
      </c>
      <c r="C163" s="381" t="s">
        <v>1152</v>
      </c>
      <c r="D163" s="382" t="s">
        <v>2296</v>
      </c>
      <c r="E163" s="381" t="s">
        <v>2297</v>
      </c>
      <c r="F163" s="383"/>
      <c r="G163" s="383"/>
      <c r="H163" s="383"/>
      <c r="I163" s="383"/>
      <c r="J163" s="383"/>
      <c r="K163" s="383"/>
      <c r="L163" s="383"/>
      <c r="M163" s="383"/>
      <c r="N163" s="383"/>
      <c r="O163" s="383"/>
      <c r="P163" s="383"/>
      <c r="Q163" s="383"/>
      <c r="R163" s="383"/>
      <c r="S163" s="383"/>
      <c r="T163" s="383"/>
      <c r="U163" s="383"/>
      <c r="V163" s="383"/>
      <c r="W163" s="383"/>
      <c r="X163" s="383"/>
      <c r="Y163" s="383"/>
      <c r="Z163" s="383"/>
      <c r="AA163" s="383"/>
    </row>
    <row r="164">
      <c r="A164" s="100" t="str">
        <f t="shared" si="1"/>
        <v>1유형_v2_img1_03_010</v>
      </c>
      <c r="B164" s="381" t="s">
        <v>2134</v>
      </c>
      <c r="C164" s="381" t="s">
        <v>159</v>
      </c>
      <c r="D164" s="382" t="s">
        <v>2298</v>
      </c>
      <c r="E164" s="381" t="s">
        <v>2299</v>
      </c>
      <c r="F164" s="383"/>
      <c r="G164" s="383"/>
      <c r="H164" s="383"/>
      <c r="I164" s="383"/>
      <c r="J164" s="383"/>
      <c r="K164" s="383"/>
      <c r="L164" s="383"/>
      <c r="M164" s="383"/>
      <c r="N164" s="383"/>
      <c r="O164" s="383"/>
      <c r="P164" s="383"/>
      <c r="Q164" s="383"/>
      <c r="R164" s="383"/>
      <c r="S164" s="383"/>
      <c r="T164" s="383"/>
      <c r="U164" s="383"/>
      <c r="V164" s="383"/>
      <c r="W164" s="383"/>
      <c r="X164" s="383"/>
      <c r="Y164" s="383"/>
      <c r="Z164" s="383"/>
      <c r="AA164" s="383"/>
    </row>
    <row r="165">
      <c r="A165" s="100" t="str">
        <f t="shared" si="1"/>
        <v>1유형_v2_img1_03_011</v>
      </c>
      <c r="B165" s="381" t="s">
        <v>2134</v>
      </c>
      <c r="C165" s="381" t="s">
        <v>1164</v>
      </c>
      <c r="D165" s="382" t="s">
        <v>2300</v>
      </c>
      <c r="E165" s="381" t="s">
        <v>2301</v>
      </c>
      <c r="F165" s="383"/>
      <c r="G165" s="383"/>
      <c r="H165" s="383"/>
      <c r="I165" s="383"/>
      <c r="J165" s="383"/>
      <c r="K165" s="383"/>
      <c r="L165" s="383"/>
      <c r="M165" s="383"/>
      <c r="N165" s="383"/>
      <c r="O165" s="383"/>
      <c r="P165" s="383"/>
      <c r="Q165" s="383"/>
      <c r="R165" s="383"/>
      <c r="S165" s="383"/>
      <c r="T165" s="383"/>
      <c r="U165" s="383"/>
      <c r="V165" s="383"/>
      <c r="W165" s="383"/>
      <c r="X165" s="383"/>
      <c r="Y165" s="383"/>
      <c r="Z165" s="383"/>
      <c r="AA165" s="383"/>
    </row>
    <row r="166">
      <c r="A166" s="100" t="str">
        <f t="shared" si="1"/>
        <v>1유형_v2_img1_03_012</v>
      </c>
      <c r="B166" s="381" t="s">
        <v>2134</v>
      </c>
      <c r="C166" s="381" t="s">
        <v>1171</v>
      </c>
      <c r="D166" s="382" t="s">
        <v>2302</v>
      </c>
      <c r="E166" s="381" t="s">
        <v>2303</v>
      </c>
      <c r="F166" s="383"/>
      <c r="G166" s="383"/>
      <c r="H166" s="383"/>
      <c r="I166" s="383"/>
      <c r="J166" s="383"/>
      <c r="K166" s="383"/>
      <c r="L166" s="383"/>
      <c r="M166" s="383"/>
      <c r="N166" s="383"/>
      <c r="O166" s="383"/>
      <c r="P166" s="383"/>
      <c r="Q166" s="383"/>
      <c r="R166" s="383"/>
      <c r="S166" s="383"/>
      <c r="T166" s="383"/>
      <c r="U166" s="383"/>
      <c r="V166" s="383"/>
      <c r="W166" s="383"/>
      <c r="X166" s="383"/>
      <c r="Y166" s="383"/>
      <c r="Z166" s="383"/>
      <c r="AA166" s="383"/>
    </row>
    <row r="167">
      <c r="A167" s="100" t="str">
        <f t="shared" si="1"/>
        <v>1유형_v2_img1_03_013</v>
      </c>
      <c r="B167" s="381" t="s">
        <v>2134</v>
      </c>
      <c r="C167" s="381" t="s">
        <v>1177</v>
      </c>
      <c r="D167" s="382" t="s">
        <v>2304</v>
      </c>
      <c r="E167" s="381" t="s">
        <v>2305</v>
      </c>
      <c r="F167" s="383"/>
      <c r="G167" s="383"/>
      <c r="H167" s="383"/>
      <c r="I167" s="383"/>
      <c r="J167" s="383"/>
      <c r="K167" s="383"/>
      <c r="L167" s="383"/>
      <c r="M167" s="383"/>
      <c r="N167" s="383"/>
      <c r="O167" s="383"/>
      <c r="P167" s="383"/>
      <c r="Q167" s="383"/>
      <c r="R167" s="383"/>
      <c r="S167" s="383"/>
      <c r="T167" s="383"/>
      <c r="U167" s="383"/>
      <c r="V167" s="383"/>
      <c r="W167" s="383"/>
      <c r="X167" s="383"/>
      <c r="Y167" s="383"/>
      <c r="Z167" s="383"/>
      <c r="AA167" s="383"/>
    </row>
    <row r="168">
      <c r="A168" s="100" t="str">
        <f t="shared" si="1"/>
        <v>1유형_v2_img1_03_014</v>
      </c>
      <c r="B168" s="381" t="s">
        <v>2134</v>
      </c>
      <c r="C168" s="381" t="s">
        <v>1183</v>
      </c>
      <c r="D168" s="382" t="s">
        <v>2306</v>
      </c>
      <c r="E168" s="381" t="s">
        <v>2307</v>
      </c>
      <c r="F168" s="383"/>
      <c r="G168" s="383"/>
      <c r="H168" s="383"/>
      <c r="I168" s="383"/>
      <c r="J168" s="383"/>
      <c r="K168" s="383"/>
      <c r="L168" s="383"/>
      <c r="M168" s="383"/>
      <c r="N168" s="383"/>
      <c r="O168" s="383"/>
      <c r="P168" s="383"/>
      <c r="Q168" s="383"/>
      <c r="R168" s="383"/>
      <c r="S168" s="383"/>
      <c r="T168" s="383"/>
      <c r="U168" s="383"/>
      <c r="V168" s="383"/>
      <c r="W168" s="383"/>
      <c r="X168" s="383"/>
      <c r="Y168" s="383"/>
      <c r="Z168" s="383"/>
      <c r="AA168" s="383"/>
    </row>
    <row r="169">
      <c r="A169" s="100" t="str">
        <f t="shared" si="1"/>
        <v>1유형_v2_img1_03_015</v>
      </c>
      <c r="B169" s="381" t="s">
        <v>2134</v>
      </c>
      <c r="C169" s="381" t="s">
        <v>1189</v>
      </c>
      <c r="D169" s="382" t="s">
        <v>2308</v>
      </c>
      <c r="E169" s="381" t="s">
        <v>2309</v>
      </c>
      <c r="F169" s="383"/>
      <c r="G169" s="383"/>
      <c r="H169" s="383"/>
      <c r="I169" s="383"/>
      <c r="J169" s="383"/>
      <c r="K169" s="383"/>
      <c r="L169" s="383"/>
      <c r="M169" s="383"/>
      <c r="N169" s="383"/>
      <c r="O169" s="383"/>
      <c r="P169" s="383"/>
      <c r="Q169" s="383"/>
      <c r="R169" s="383"/>
      <c r="S169" s="383"/>
      <c r="T169" s="383"/>
      <c r="U169" s="383"/>
      <c r="V169" s="383"/>
      <c r="W169" s="383"/>
      <c r="X169" s="383"/>
      <c r="Y169" s="383"/>
      <c r="Z169" s="383"/>
      <c r="AA169" s="383"/>
    </row>
    <row r="170">
      <c r="A170" s="100" t="str">
        <f t="shared" si="1"/>
        <v>1유형_v2_img1_03_016</v>
      </c>
      <c r="B170" s="381" t="s">
        <v>2134</v>
      </c>
      <c r="C170" s="381" t="s">
        <v>1195</v>
      </c>
      <c r="D170" s="382" t="s">
        <v>2310</v>
      </c>
      <c r="E170" s="381" t="s">
        <v>2311</v>
      </c>
      <c r="F170" s="383"/>
      <c r="G170" s="383"/>
      <c r="H170" s="383"/>
      <c r="I170" s="383"/>
      <c r="J170" s="383"/>
      <c r="K170" s="383"/>
      <c r="L170" s="383"/>
      <c r="M170" s="383"/>
      <c r="N170" s="383"/>
      <c r="O170" s="383"/>
      <c r="P170" s="383"/>
      <c r="Q170" s="383"/>
      <c r="R170" s="383"/>
      <c r="S170" s="383"/>
      <c r="T170" s="383"/>
      <c r="U170" s="383"/>
      <c r="V170" s="383"/>
      <c r="W170" s="383"/>
      <c r="X170" s="383"/>
      <c r="Y170" s="383"/>
      <c r="Z170" s="383"/>
      <c r="AA170" s="383"/>
    </row>
    <row r="171">
      <c r="A171" s="100" t="str">
        <f t="shared" si="1"/>
        <v>1유형_v2_img1_03_017</v>
      </c>
      <c r="B171" s="381" t="s">
        <v>2134</v>
      </c>
      <c r="C171" s="381" t="s">
        <v>1201</v>
      </c>
      <c r="D171" s="382" t="s">
        <v>2312</v>
      </c>
      <c r="E171" s="381" t="s">
        <v>2313</v>
      </c>
      <c r="F171" s="383"/>
      <c r="G171" s="383"/>
      <c r="H171" s="383"/>
      <c r="I171" s="383"/>
      <c r="J171" s="383"/>
      <c r="K171" s="383"/>
      <c r="L171" s="383"/>
      <c r="M171" s="383"/>
      <c r="N171" s="383"/>
      <c r="O171" s="383"/>
      <c r="P171" s="383"/>
      <c r="Q171" s="383"/>
      <c r="R171" s="383"/>
      <c r="S171" s="383"/>
      <c r="T171" s="383"/>
      <c r="U171" s="383"/>
      <c r="V171" s="383"/>
      <c r="W171" s="383"/>
      <c r="X171" s="383"/>
      <c r="Y171" s="383"/>
      <c r="Z171" s="383"/>
      <c r="AA171" s="383"/>
    </row>
    <row r="172">
      <c r="A172" s="100" t="str">
        <f t="shared" si="1"/>
        <v>1유형_v2_img1_03_018</v>
      </c>
      <c r="B172" s="381" t="s">
        <v>2134</v>
      </c>
      <c r="C172" s="381" t="s">
        <v>1207</v>
      </c>
      <c r="D172" s="382" t="s">
        <v>2314</v>
      </c>
      <c r="E172" s="381" t="s">
        <v>2315</v>
      </c>
      <c r="F172" s="383"/>
      <c r="G172" s="383"/>
      <c r="H172" s="383"/>
      <c r="I172" s="383"/>
      <c r="J172" s="383"/>
      <c r="K172" s="383"/>
      <c r="L172" s="383"/>
      <c r="M172" s="383"/>
      <c r="N172" s="383"/>
      <c r="O172" s="383"/>
      <c r="P172" s="383"/>
      <c r="Q172" s="383"/>
      <c r="R172" s="383"/>
      <c r="S172" s="383"/>
      <c r="T172" s="383"/>
      <c r="U172" s="383"/>
      <c r="V172" s="383"/>
      <c r="W172" s="383"/>
      <c r="X172" s="383"/>
      <c r="Y172" s="383"/>
      <c r="Z172" s="383"/>
      <c r="AA172" s="383"/>
    </row>
    <row r="173">
      <c r="A173" s="100" t="str">
        <f t="shared" si="1"/>
        <v>1유형_v2_img1_03_019</v>
      </c>
      <c r="B173" s="381" t="s">
        <v>2134</v>
      </c>
      <c r="C173" s="381" t="s">
        <v>1213</v>
      </c>
      <c r="D173" s="382" t="s">
        <v>2316</v>
      </c>
      <c r="E173" s="381" t="s">
        <v>2317</v>
      </c>
      <c r="F173" s="383"/>
      <c r="G173" s="383"/>
      <c r="H173" s="383"/>
      <c r="I173" s="383"/>
      <c r="J173" s="383"/>
      <c r="K173" s="383"/>
      <c r="L173" s="383"/>
      <c r="M173" s="383"/>
      <c r="N173" s="383"/>
      <c r="O173" s="383"/>
      <c r="P173" s="383"/>
      <c r="Q173" s="383"/>
      <c r="R173" s="383"/>
      <c r="S173" s="383"/>
      <c r="T173" s="383"/>
      <c r="U173" s="383"/>
      <c r="V173" s="383"/>
      <c r="W173" s="383"/>
      <c r="X173" s="383"/>
      <c r="Y173" s="383"/>
      <c r="Z173" s="383"/>
      <c r="AA173" s="383"/>
    </row>
    <row r="174">
      <c r="A174" s="100" t="str">
        <f t="shared" si="1"/>
        <v>1유형_v2_img1_03_020</v>
      </c>
      <c r="B174" s="381" t="s">
        <v>2134</v>
      </c>
      <c r="C174" s="381" t="s">
        <v>1219</v>
      </c>
      <c r="D174" s="382" t="s">
        <v>2318</v>
      </c>
      <c r="E174" s="381" t="s">
        <v>2319</v>
      </c>
      <c r="F174" s="383"/>
      <c r="G174" s="383"/>
      <c r="H174" s="383"/>
      <c r="I174" s="383"/>
      <c r="J174" s="383"/>
      <c r="K174" s="383"/>
      <c r="L174" s="383"/>
      <c r="M174" s="383"/>
      <c r="N174" s="383"/>
      <c r="O174" s="383"/>
      <c r="P174" s="383"/>
      <c r="Q174" s="383"/>
      <c r="R174" s="383"/>
      <c r="S174" s="383"/>
      <c r="T174" s="383"/>
      <c r="U174" s="383"/>
      <c r="V174" s="383"/>
      <c r="W174" s="383"/>
      <c r="X174" s="383"/>
      <c r="Y174" s="383"/>
      <c r="Z174" s="383"/>
      <c r="AA174" s="383"/>
    </row>
    <row r="175">
      <c r="A175" s="100" t="str">
        <f t="shared" si="1"/>
        <v>1유형_v2_img1_03_021</v>
      </c>
      <c r="B175" s="381" t="s">
        <v>2134</v>
      </c>
      <c r="C175" s="381" t="s">
        <v>1225</v>
      </c>
      <c r="D175" s="382" t="s">
        <v>2320</v>
      </c>
      <c r="E175" s="381" t="s">
        <v>2321</v>
      </c>
      <c r="F175" s="383"/>
      <c r="G175" s="383"/>
      <c r="H175" s="383"/>
      <c r="I175" s="383"/>
      <c r="J175" s="383"/>
      <c r="K175" s="383"/>
      <c r="L175" s="383"/>
      <c r="M175" s="383"/>
      <c r="N175" s="383"/>
      <c r="O175" s="383"/>
      <c r="P175" s="383"/>
      <c r="Q175" s="383"/>
      <c r="R175" s="383"/>
      <c r="S175" s="383"/>
      <c r="T175" s="383"/>
      <c r="U175" s="383"/>
      <c r="V175" s="383"/>
      <c r="W175" s="383"/>
      <c r="X175" s="383"/>
      <c r="Y175" s="383"/>
      <c r="Z175" s="383"/>
      <c r="AA175" s="383"/>
    </row>
    <row r="176">
      <c r="A176" s="100" t="str">
        <f t="shared" si="1"/>
        <v>1유형_v2_img1_03_022</v>
      </c>
      <c r="B176" s="381" t="s">
        <v>2134</v>
      </c>
      <c r="C176" s="381" t="s">
        <v>1232</v>
      </c>
      <c r="D176" s="382" t="s">
        <v>2322</v>
      </c>
      <c r="E176" s="381" t="s">
        <v>2323</v>
      </c>
      <c r="F176" s="383"/>
      <c r="G176" s="383"/>
      <c r="H176" s="383"/>
      <c r="I176" s="383"/>
      <c r="J176" s="383"/>
      <c r="K176" s="383"/>
      <c r="L176" s="383"/>
      <c r="M176" s="383"/>
      <c r="N176" s="383"/>
      <c r="O176" s="383"/>
      <c r="P176" s="383"/>
      <c r="Q176" s="383"/>
      <c r="R176" s="383"/>
      <c r="S176" s="383"/>
      <c r="T176" s="383"/>
      <c r="U176" s="383"/>
      <c r="V176" s="383"/>
      <c r="W176" s="383"/>
      <c r="X176" s="383"/>
      <c r="Y176" s="383"/>
      <c r="Z176" s="383"/>
      <c r="AA176" s="383"/>
    </row>
    <row r="177">
      <c r="A177" s="100" t="str">
        <f t="shared" si="1"/>
        <v>1유형_v2_img1_03_023</v>
      </c>
      <c r="B177" s="381" t="s">
        <v>2134</v>
      </c>
      <c r="C177" s="381" t="s">
        <v>1238</v>
      </c>
      <c r="D177" s="382" t="s">
        <v>2324</v>
      </c>
      <c r="E177" s="381" t="s">
        <v>2325</v>
      </c>
      <c r="F177" s="383"/>
      <c r="G177" s="383"/>
      <c r="H177" s="383"/>
      <c r="I177" s="383"/>
      <c r="J177" s="383"/>
      <c r="K177" s="383"/>
      <c r="L177" s="383"/>
      <c r="M177" s="383"/>
      <c r="N177" s="383"/>
      <c r="O177" s="383"/>
      <c r="P177" s="383"/>
      <c r="Q177" s="383"/>
      <c r="R177" s="383"/>
      <c r="S177" s="383"/>
      <c r="T177" s="383"/>
      <c r="U177" s="383"/>
      <c r="V177" s="383"/>
      <c r="W177" s="383"/>
      <c r="X177" s="383"/>
      <c r="Y177" s="383"/>
      <c r="Z177" s="383"/>
      <c r="AA177" s="383"/>
    </row>
    <row r="178">
      <c r="A178" s="100" t="str">
        <f t="shared" si="1"/>
        <v>1유형_v2_img1_03_024</v>
      </c>
      <c r="B178" s="381" t="s">
        <v>2134</v>
      </c>
      <c r="C178" s="381" t="s">
        <v>1245</v>
      </c>
      <c r="D178" s="382" t="s">
        <v>2326</v>
      </c>
      <c r="E178" s="381" t="s">
        <v>2327</v>
      </c>
      <c r="F178" s="383"/>
      <c r="G178" s="383"/>
      <c r="H178" s="383"/>
      <c r="I178" s="383"/>
      <c r="J178" s="383"/>
      <c r="K178" s="383"/>
      <c r="L178" s="383"/>
      <c r="M178" s="383"/>
      <c r="N178" s="383"/>
      <c r="O178" s="383"/>
      <c r="P178" s="383"/>
      <c r="Q178" s="383"/>
      <c r="R178" s="383"/>
      <c r="S178" s="383"/>
      <c r="T178" s="383"/>
      <c r="U178" s="383"/>
      <c r="V178" s="383"/>
      <c r="W178" s="383"/>
      <c r="X178" s="383"/>
      <c r="Y178" s="383"/>
      <c r="Z178" s="383"/>
      <c r="AA178" s="383"/>
    </row>
    <row r="179">
      <c r="A179" s="100" t="str">
        <f t="shared" si="1"/>
        <v>1유형_v2_img1_03_025</v>
      </c>
      <c r="B179" s="381" t="s">
        <v>2134</v>
      </c>
      <c r="C179" s="381" t="s">
        <v>1251</v>
      </c>
      <c r="D179" s="382" t="s">
        <v>2328</v>
      </c>
      <c r="E179" s="381" t="s">
        <v>2329</v>
      </c>
      <c r="F179" s="383"/>
      <c r="G179" s="383"/>
      <c r="H179" s="383"/>
      <c r="I179" s="383"/>
      <c r="J179" s="383"/>
      <c r="K179" s="383"/>
      <c r="L179" s="383"/>
      <c r="M179" s="383"/>
      <c r="N179" s="383"/>
      <c r="O179" s="383"/>
      <c r="P179" s="383"/>
      <c r="Q179" s="383"/>
      <c r="R179" s="383"/>
      <c r="S179" s="383"/>
      <c r="T179" s="383"/>
      <c r="U179" s="383"/>
      <c r="V179" s="383"/>
      <c r="W179" s="383"/>
      <c r="X179" s="383"/>
      <c r="Y179" s="383"/>
      <c r="Z179" s="383"/>
      <c r="AA179" s="383"/>
    </row>
    <row r="180">
      <c r="A180" s="100" t="str">
        <f t="shared" si="1"/>
        <v>1유형_v2_img1_03_026</v>
      </c>
      <c r="B180" s="381" t="s">
        <v>2134</v>
      </c>
      <c r="C180" s="382" t="s">
        <v>1257</v>
      </c>
      <c r="D180" s="381" t="s">
        <v>2330</v>
      </c>
      <c r="E180" s="381" t="s">
        <v>2331</v>
      </c>
      <c r="F180" s="383"/>
      <c r="G180" s="383"/>
      <c r="H180" s="383"/>
      <c r="I180" s="383"/>
      <c r="J180" s="383"/>
      <c r="K180" s="383"/>
      <c r="L180" s="383"/>
      <c r="M180" s="383"/>
      <c r="N180" s="383"/>
      <c r="O180" s="383"/>
      <c r="P180" s="383"/>
      <c r="Q180" s="383"/>
      <c r="R180" s="383"/>
      <c r="S180" s="383"/>
      <c r="T180" s="383"/>
      <c r="U180" s="383"/>
      <c r="V180" s="383"/>
      <c r="W180" s="383"/>
      <c r="X180" s="383"/>
      <c r="Y180" s="383"/>
      <c r="Z180" s="383"/>
      <c r="AA180" s="383"/>
    </row>
    <row r="181">
      <c r="A181" s="100" t="str">
        <f t="shared" si="1"/>
        <v>1유형_v2_img1_03_027</v>
      </c>
      <c r="B181" s="381" t="s">
        <v>2134</v>
      </c>
      <c r="C181" s="382" t="s">
        <v>1263</v>
      </c>
      <c r="D181" s="381" t="s">
        <v>2332</v>
      </c>
      <c r="E181" s="381" t="s">
        <v>2333</v>
      </c>
      <c r="F181" s="383"/>
      <c r="G181" s="383"/>
      <c r="H181" s="383"/>
      <c r="I181" s="383"/>
      <c r="J181" s="383"/>
      <c r="K181" s="383"/>
      <c r="L181" s="383"/>
      <c r="M181" s="383"/>
      <c r="N181" s="383"/>
      <c r="O181" s="383"/>
      <c r="P181" s="383"/>
      <c r="Q181" s="383"/>
      <c r="R181" s="383"/>
      <c r="S181" s="383"/>
      <c r="T181" s="383"/>
      <c r="U181" s="383"/>
      <c r="V181" s="383"/>
      <c r="W181" s="383"/>
      <c r="X181" s="383"/>
      <c r="Y181" s="383"/>
      <c r="Z181" s="383"/>
      <c r="AA181" s="383"/>
    </row>
    <row r="182">
      <c r="A182" s="100" t="str">
        <f t="shared" si="1"/>
        <v>1유형_v2_img1_03_028</v>
      </c>
      <c r="B182" s="381" t="s">
        <v>2134</v>
      </c>
      <c r="C182" s="382" t="s">
        <v>1269</v>
      </c>
      <c r="D182" s="381" t="s">
        <v>2334</v>
      </c>
      <c r="E182" s="381" t="s">
        <v>2335</v>
      </c>
      <c r="F182" s="383"/>
      <c r="G182" s="383"/>
      <c r="H182" s="383"/>
      <c r="I182" s="383"/>
      <c r="J182" s="383"/>
      <c r="K182" s="383"/>
      <c r="L182" s="383"/>
      <c r="M182" s="383"/>
      <c r="N182" s="383"/>
      <c r="O182" s="383"/>
      <c r="P182" s="383"/>
      <c r="Q182" s="383"/>
      <c r="R182" s="383"/>
      <c r="S182" s="383"/>
      <c r="T182" s="383"/>
      <c r="U182" s="383"/>
      <c r="V182" s="383"/>
      <c r="W182" s="383"/>
      <c r="X182" s="383"/>
      <c r="Y182" s="383"/>
      <c r="Z182" s="383"/>
      <c r="AA182" s="383"/>
    </row>
    <row r="183">
      <c r="A183" s="100" t="str">
        <f t="shared" si="1"/>
        <v>1유형_v2_img1_03_029</v>
      </c>
      <c r="B183" s="381" t="s">
        <v>2134</v>
      </c>
      <c r="C183" s="382" t="s">
        <v>1275</v>
      </c>
      <c r="D183" s="381" t="s">
        <v>2336</v>
      </c>
      <c r="E183" s="381" t="s">
        <v>2337</v>
      </c>
      <c r="F183" s="383"/>
      <c r="G183" s="383"/>
      <c r="H183" s="383"/>
      <c r="I183" s="383"/>
      <c r="J183" s="383"/>
      <c r="K183" s="383"/>
      <c r="L183" s="383"/>
      <c r="M183" s="383"/>
      <c r="N183" s="383"/>
      <c r="O183" s="383"/>
      <c r="P183" s="383"/>
      <c r="Q183" s="383"/>
      <c r="R183" s="383"/>
      <c r="S183" s="383"/>
      <c r="T183" s="383"/>
      <c r="U183" s="383"/>
      <c r="V183" s="383"/>
      <c r="W183" s="383"/>
      <c r="X183" s="383"/>
      <c r="Y183" s="383"/>
      <c r="Z183" s="383"/>
      <c r="AA183" s="383"/>
    </row>
    <row r="184">
      <c r="A184" s="100" t="str">
        <f t="shared" si="1"/>
        <v>1유형_v2_img1_03_030</v>
      </c>
      <c r="B184" s="381" t="s">
        <v>2134</v>
      </c>
      <c r="C184" s="382" t="s">
        <v>1282</v>
      </c>
      <c r="D184" s="381" t="s">
        <v>2338</v>
      </c>
      <c r="E184" s="381" t="s">
        <v>2339</v>
      </c>
      <c r="F184" s="383"/>
      <c r="G184" s="383"/>
      <c r="H184" s="383"/>
      <c r="I184" s="383"/>
      <c r="J184" s="383"/>
      <c r="K184" s="383"/>
      <c r="L184" s="383"/>
      <c r="M184" s="383"/>
      <c r="N184" s="383"/>
      <c r="O184" s="383"/>
      <c r="P184" s="383"/>
      <c r="Q184" s="383"/>
      <c r="R184" s="383"/>
      <c r="S184" s="383"/>
      <c r="T184" s="383"/>
      <c r="U184" s="383"/>
      <c r="V184" s="383"/>
      <c r="W184" s="383"/>
      <c r="X184" s="383"/>
      <c r="Y184" s="383"/>
      <c r="Z184" s="383"/>
      <c r="AA184" s="383"/>
    </row>
    <row r="185">
      <c r="A185" s="100" t="str">
        <f t="shared" si="1"/>
        <v>1유형_v2_img1_03_031</v>
      </c>
      <c r="B185" s="381" t="s">
        <v>2134</v>
      </c>
      <c r="C185" s="382" t="s">
        <v>1288</v>
      </c>
      <c r="D185" s="381" t="s">
        <v>2340</v>
      </c>
      <c r="E185" s="381" t="s">
        <v>2341</v>
      </c>
      <c r="F185" s="383"/>
      <c r="G185" s="383"/>
      <c r="H185" s="383"/>
      <c r="I185" s="383"/>
      <c r="J185" s="383"/>
      <c r="K185" s="383"/>
      <c r="L185" s="383"/>
      <c r="M185" s="383"/>
      <c r="N185" s="383"/>
      <c r="O185" s="383"/>
      <c r="P185" s="383"/>
      <c r="Q185" s="383"/>
      <c r="R185" s="383"/>
      <c r="S185" s="383"/>
      <c r="T185" s="383"/>
      <c r="U185" s="383"/>
      <c r="V185" s="383"/>
      <c r="W185" s="383"/>
      <c r="X185" s="383"/>
      <c r="Y185" s="383"/>
      <c r="Z185" s="383"/>
      <c r="AA185" s="383"/>
    </row>
    <row r="186">
      <c r="A186" s="100" t="str">
        <f t="shared" si="1"/>
        <v>1유형_v2_img1_03_032</v>
      </c>
      <c r="B186" s="381" t="s">
        <v>2134</v>
      </c>
      <c r="C186" s="382" t="s">
        <v>1294</v>
      </c>
      <c r="D186" s="381" t="s">
        <v>1298</v>
      </c>
      <c r="E186" s="381" t="s">
        <v>2342</v>
      </c>
      <c r="F186" s="383"/>
      <c r="G186" s="383"/>
      <c r="H186" s="383"/>
      <c r="I186" s="383"/>
      <c r="J186" s="383"/>
      <c r="K186" s="383"/>
      <c r="L186" s="383"/>
      <c r="M186" s="383"/>
      <c r="N186" s="383"/>
      <c r="O186" s="383"/>
      <c r="P186" s="383"/>
      <c r="Q186" s="383"/>
      <c r="R186" s="383"/>
      <c r="S186" s="383"/>
      <c r="T186" s="383"/>
      <c r="U186" s="383"/>
      <c r="V186" s="383"/>
      <c r="W186" s="383"/>
      <c r="X186" s="383"/>
      <c r="Y186" s="383"/>
      <c r="Z186" s="383"/>
      <c r="AA186" s="383"/>
    </row>
    <row r="187">
      <c r="A187" s="100" t="str">
        <f t="shared" si="1"/>
        <v>1유형_v2_img1_03_033</v>
      </c>
      <c r="B187" s="381" t="s">
        <v>2134</v>
      </c>
      <c r="C187" s="382" t="s">
        <v>1300</v>
      </c>
      <c r="D187" s="381" t="s">
        <v>2343</v>
      </c>
      <c r="E187" s="381" t="s">
        <v>2344</v>
      </c>
      <c r="F187" s="383"/>
      <c r="G187" s="383"/>
      <c r="H187" s="383"/>
      <c r="I187" s="383"/>
      <c r="J187" s="383"/>
      <c r="K187" s="383"/>
      <c r="L187" s="383"/>
      <c r="M187" s="383"/>
      <c r="N187" s="383"/>
      <c r="O187" s="383"/>
      <c r="P187" s="383"/>
      <c r="Q187" s="383"/>
      <c r="R187" s="383"/>
      <c r="S187" s="383"/>
      <c r="T187" s="383"/>
      <c r="U187" s="383"/>
      <c r="V187" s="383"/>
      <c r="W187" s="383"/>
      <c r="X187" s="383"/>
      <c r="Y187" s="383"/>
      <c r="Z187" s="383"/>
      <c r="AA187" s="383"/>
    </row>
    <row r="188">
      <c r="A188" s="100" t="str">
        <f t="shared" si="1"/>
        <v>1유형_v2_img1_03_034</v>
      </c>
      <c r="B188" s="381" t="s">
        <v>2134</v>
      </c>
      <c r="C188" s="382" t="s">
        <v>1306</v>
      </c>
      <c r="D188" s="381" t="s">
        <v>2345</v>
      </c>
      <c r="E188" s="381" t="s">
        <v>2346</v>
      </c>
      <c r="F188" s="383"/>
      <c r="G188" s="383"/>
      <c r="H188" s="383"/>
      <c r="I188" s="383"/>
      <c r="J188" s="383"/>
      <c r="K188" s="383"/>
      <c r="L188" s="383"/>
      <c r="M188" s="383"/>
      <c r="N188" s="383"/>
      <c r="O188" s="383"/>
      <c r="P188" s="383"/>
      <c r="Q188" s="383"/>
      <c r="R188" s="383"/>
      <c r="S188" s="383"/>
      <c r="T188" s="383"/>
      <c r="U188" s="383"/>
      <c r="V188" s="383"/>
      <c r="W188" s="383"/>
      <c r="X188" s="383"/>
      <c r="Y188" s="383"/>
      <c r="Z188" s="383"/>
      <c r="AA188" s="383"/>
    </row>
    <row r="189">
      <c r="A189" s="100" t="str">
        <f t="shared" si="1"/>
        <v>1유형_v2_img1_03_035</v>
      </c>
      <c r="B189" s="381" t="s">
        <v>2134</v>
      </c>
      <c r="C189" s="382" t="s">
        <v>167</v>
      </c>
      <c r="D189" s="381" t="s">
        <v>2347</v>
      </c>
      <c r="E189" s="381" t="s">
        <v>2348</v>
      </c>
      <c r="F189" s="383"/>
      <c r="G189" s="383"/>
      <c r="H189" s="383"/>
      <c r="I189" s="383"/>
      <c r="J189" s="383"/>
      <c r="K189" s="383"/>
      <c r="L189" s="383"/>
      <c r="M189" s="383"/>
      <c r="N189" s="383"/>
      <c r="O189" s="383"/>
      <c r="P189" s="383"/>
      <c r="Q189" s="383"/>
      <c r="R189" s="383"/>
      <c r="S189" s="383"/>
      <c r="T189" s="383"/>
      <c r="U189" s="383"/>
      <c r="V189" s="383"/>
      <c r="W189" s="383"/>
      <c r="X189" s="383"/>
      <c r="Y189" s="383"/>
      <c r="Z189" s="383"/>
      <c r="AA189" s="383"/>
    </row>
    <row r="190">
      <c r="A190" s="100" t="str">
        <f t="shared" si="1"/>
        <v>1유형_v2_img1_03_036</v>
      </c>
      <c r="B190" s="381" t="s">
        <v>2134</v>
      </c>
      <c r="C190" s="382" t="s">
        <v>174</v>
      </c>
      <c r="D190" s="381" t="s">
        <v>2349</v>
      </c>
      <c r="E190" s="381" t="s">
        <v>2350</v>
      </c>
      <c r="F190" s="383"/>
      <c r="G190" s="383"/>
      <c r="H190" s="383"/>
      <c r="I190" s="383"/>
      <c r="J190" s="383"/>
      <c r="K190" s="383"/>
      <c r="L190" s="383"/>
      <c r="M190" s="383"/>
      <c r="N190" s="383"/>
      <c r="O190" s="383"/>
      <c r="P190" s="383"/>
      <c r="Q190" s="383"/>
      <c r="R190" s="383"/>
      <c r="S190" s="383"/>
      <c r="T190" s="383"/>
      <c r="U190" s="383"/>
      <c r="V190" s="383"/>
      <c r="W190" s="383"/>
      <c r="X190" s="383"/>
      <c r="Y190" s="383"/>
      <c r="Z190" s="383"/>
      <c r="AA190" s="383"/>
    </row>
    <row r="191">
      <c r="A191" s="100" t="str">
        <f t="shared" si="1"/>
        <v>1유형_v2_img1_03_037</v>
      </c>
      <c r="B191" s="381" t="s">
        <v>2134</v>
      </c>
      <c r="C191" s="382" t="s">
        <v>1320</v>
      </c>
      <c r="D191" s="381" t="s">
        <v>2351</v>
      </c>
      <c r="E191" s="381" t="s">
        <v>2352</v>
      </c>
      <c r="F191" s="383"/>
      <c r="G191" s="383"/>
      <c r="H191" s="383"/>
      <c r="I191" s="383"/>
      <c r="J191" s="383"/>
      <c r="K191" s="383"/>
      <c r="L191" s="383"/>
      <c r="M191" s="383"/>
      <c r="N191" s="383"/>
      <c r="O191" s="383"/>
      <c r="P191" s="383"/>
      <c r="Q191" s="383"/>
      <c r="R191" s="383"/>
      <c r="S191" s="383"/>
      <c r="T191" s="383"/>
      <c r="U191" s="383"/>
      <c r="V191" s="383"/>
      <c r="W191" s="383"/>
      <c r="X191" s="383"/>
      <c r="Y191" s="383"/>
      <c r="Z191" s="383"/>
      <c r="AA191" s="383"/>
    </row>
    <row r="192">
      <c r="A192" s="100" t="str">
        <f t="shared" si="1"/>
        <v>1유형_v2_img1_03_038</v>
      </c>
      <c r="B192" s="381" t="s">
        <v>2134</v>
      </c>
      <c r="C192" s="382" t="s">
        <v>1327</v>
      </c>
      <c r="D192" s="381" t="s">
        <v>2353</v>
      </c>
      <c r="E192" s="381" t="s">
        <v>2354</v>
      </c>
      <c r="F192" s="383"/>
      <c r="G192" s="383"/>
      <c r="H192" s="383"/>
      <c r="I192" s="383"/>
      <c r="J192" s="383"/>
      <c r="K192" s="383"/>
      <c r="L192" s="383"/>
      <c r="M192" s="383"/>
      <c r="N192" s="383"/>
      <c r="O192" s="383"/>
      <c r="P192" s="383"/>
      <c r="Q192" s="383"/>
      <c r="R192" s="383"/>
      <c r="S192" s="383"/>
      <c r="T192" s="383"/>
      <c r="U192" s="383"/>
      <c r="V192" s="383"/>
      <c r="W192" s="383"/>
      <c r="X192" s="383"/>
      <c r="Y192" s="383"/>
      <c r="Z192" s="383"/>
      <c r="AA192" s="383"/>
    </row>
    <row r="193">
      <c r="A193" s="100" t="str">
        <f t="shared" si="1"/>
        <v>1유형_v2_img1_03_039</v>
      </c>
      <c r="B193" s="381" t="s">
        <v>2134</v>
      </c>
      <c r="C193" s="382" t="s">
        <v>1333</v>
      </c>
      <c r="D193" s="381" t="s">
        <v>2355</v>
      </c>
      <c r="E193" s="381" t="s">
        <v>2356</v>
      </c>
      <c r="F193" s="383"/>
      <c r="G193" s="383"/>
      <c r="H193" s="383"/>
      <c r="I193" s="383"/>
      <c r="J193" s="383"/>
      <c r="K193" s="383"/>
      <c r="L193" s="383"/>
      <c r="M193" s="383"/>
      <c r="N193" s="383"/>
      <c r="O193" s="383"/>
      <c r="P193" s="383"/>
      <c r="Q193" s="383"/>
      <c r="R193" s="383"/>
      <c r="S193" s="383"/>
      <c r="T193" s="383"/>
      <c r="U193" s="383"/>
      <c r="V193" s="383"/>
      <c r="W193" s="383"/>
      <c r="X193" s="383"/>
      <c r="Y193" s="383"/>
      <c r="Z193" s="383"/>
      <c r="AA193" s="383"/>
    </row>
    <row r="194">
      <c r="A194" s="100" t="str">
        <f t="shared" si="1"/>
        <v>1유형_v2_img1_03_040</v>
      </c>
      <c r="B194" s="381" t="s">
        <v>2134</v>
      </c>
      <c r="C194" s="382" t="s">
        <v>1339</v>
      </c>
      <c r="D194" s="381" t="s">
        <v>2357</v>
      </c>
      <c r="E194" s="381" t="s">
        <v>2358</v>
      </c>
      <c r="F194" s="383"/>
      <c r="G194" s="383"/>
      <c r="H194" s="383"/>
      <c r="I194" s="383"/>
      <c r="J194" s="383"/>
      <c r="K194" s="383"/>
      <c r="L194" s="383"/>
      <c r="M194" s="383"/>
      <c r="N194" s="383"/>
      <c r="O194" s="383"/>
      <c r="P194" s="383"/>
      <c r="Q194" s="383"/>
      <c r="R194" s="383"/>
      <c r="S194" s="383"/>
      <c r="T194" s="383"/>
      <c r="U194" s="383"/>
      <c r="V194" s="383"/>
      <c r="W194" s="383"/>
      <c r="X194" s="383"/>
      <c r="Y194" s="383"/>
      <c r="Z194" s="383"/>
      <c r="AA194" s="383"/>
    </row>
    <row r="195">
      <c r="A195" s="100" t="str">
        <f t="shared" si="1"/>
        <v>1유형_v2_img1_03_041</v>
      </c>
      <c r="B195" s="381" t="s">
        <v>2134</v>
      </c>
      <c r="C195" s="382" t="s">
        <v>1346</v>
      </c>
      <c r="D195" s="381" t="s">
        <v>2359</v>
      </c>
      <c r="E195" s="381" t="s">
        <v>2360</v>
      </c>
      <c r="F195" s="383"/>
      <c r="G195" s="383"/>
      <c r="H195" s="383"/>
      <c r="I195" s="383"/>
      <c r="J195" s="383"/>
      <c r="K195" s="383"/>
      <c r="L195" s="383"/>
      <c r="M195" s="383"/>
      <c r="N195" s="383"/>
      <c r="O195" s="383"/>
      <c r="P195" s="383"/>
      <c r="Q195" s="383"/>
      <c r="R195" s="383"/>
      <c r="S195" s="383"/>
      <c r="T195" s="383"/>
      <c r="U195" s="383"/>
      <c r="V195" s="383"/>
      <c r="W195" s="383"/>
      <c r="X195" s="383"/>
      <c r="Y195" s="383"/>
      <c r="Z195" s="383"/>
      <c r="AA195" s="383"/>
    </row>
    <row r="196">
      <c r="A196" s="100" t="str">
        <f t="shared" si="1"/>
        <v>1유형_v2_img1_03_042</v>
      </c>
      <c r="B196" s="381" t="s">
        <v>2134</v>
      </c>
      <c r="C196" s="382" t="s">
        <v>1352</v>
      </c>
      <c r="D196" s="381" t="s">
        <v>2361</v>
      </c>
      <c r="E196" s="381" t="s">
        <v>2362</v>
      </c>
      <c r="F196" s="383"/>
      <c r="G196" s="383"/>
      <c r="H196" s="383"/>
      <c r="I196" s="383"/>
      <c r="J196" s="383"/>
      <c r="K196" s="383"/>
      <c r="L196" s="383"/>
      <c r="M196" s="383"/>
      <c r="N196" s="383"/>
      <c r="O196" s="383"/>
      <c r="P196" s="383"/>
      <c r="Q196" s="383"/>
      <c r="R196" s="383"/>
      <c r="S196" s="383"/>
      <c r="T196" s="383"/>
      <c r="U196" s="383"/>
      <c r="V196" s="383"/>
      <c r="W196" s="383"/>
      <c r="X196" s="383"/>
      <c r="Y196" s="383"/>
      <c r="Z196" s="383"/>
      <c r="AA196" s="383"/>
    </row>
    <row r="197">
      <c r="A197" s="100" t="str">
        <f t="shared" si="1"/>
        <v>1유형_v2_img1_03_043</v>
      </c>
      <c r="B197" s="381" t="s">
        <v>2134</v>
      </c>
      <c r="C197" s="382" t="s">
        <v>1359</v>
      </c>
      <c r="D197" s="381" t="s">
        <v>2363</v>
      </c>
      <c r="E197" s="381" t="s">
        <v>2364</v>
      </c>
      <c r="F197" s="383"/>
      <c r="G197" s="383"/>
      <c r="H197" s="383"/>
      <c r="I197" s="383"/>
      <c r="J197" s="383"/>
      <c r="K197" s="383"/>
      <c r="L197" s="383"/>
      <c r="M197" s="383"/>
      <c r="N197" s="383"/>
      <c r="O197" s="383"/>
      <c r="P197" s="383"/>
      <c r="Q197" s="383"/>
      <c r="R197" s="383"/>
      <c r="S197" s="383"/>
      <c r="T197" s="383"/>
      <c r="U197" s="383"/>
      <c r="V197" s="383"/>
      <c r="W197" s="383"/>
      <c r="X197" s="383"/>
      <c r="Y197" s="383"/>
      <c r="Z197" s="383"/>
      <c r="AA197" s="383"/>
    </row>
    <row r="198">
      <c r="A198" s="100" t="str">
        <f t="shared" si="1"/>
        <v>1유형_v2_img1_03_044</v>
      </c>
      <c r="B198" s="381" t="s">
        <v>2134</v>
      </c>
      <c r="C198" s="382" t="s">
        <v>1365</v>
      </c>
      <c r="D198" s="381" t="s">
        <v>2365</v>
      </c>
      <c r="E198" s="381" t="s">
        <v>2366</v>
      </c>
      <c r="F198" s="383"/>
      <c r="G198" s="383"/>
      <c r="H198" s="383"/>
      <c r="I198" s="383"/>
      <c r="J198" s="383"/>
      <c r="K198" s="383"/>
      <c r="L198" s="383"/>
      <c r="M198" s="383"/>
      <c r="N198" s="383"/>
      <c r="O198" s="383"/>
      <c r="P198" s="383"/>
      <c r="Q198" s="383"/>
      <c r="R198" s="383"/>
      <c r="S198" s="383"/>
      <c r="T198" s="383"/>
      <c r="U198" s="383"/>
      <c r="V198" s="383"/>
      <c r="W198" s="383"/>
      <c r="X198" s="383"/>
      <c r="Y198" s="383"/>
      <c r="Z198" s="383"/>
      <c r="AA198" s="383"/>
    </row>
    <row r="199">
      <c r="A199" s="100" t="str">
        <f t="shared" si="1"/>
        <v>1유형_v2_img1_03_045</v>
      </c>
      <c r="B199" s="381" t="s">
        <v>2134</v>
      </c>
      <c r="C199" s="382" t="s">
        <v>1371</v>
      </c>
      <c r="D199" s="381" t="s">
        <v>2367</v>
      </c>
      <c r="E199" s="381" t="s">
        <v>2368</v>
      </c>
      <c r="F199" s="383"/>
      <c r="G199" s="383"/>
      <c r="H199" s="383"/>
      <c r="I199" s="383"/>
      <c r="J199" s="383"/>
      <c r="K199" s="383"/>
      <c r="L199" s="383"/>
      <c r="M199" s="383"/>
      <c r="N199" s="383"/>
      <c r="O199" s="383"/>
      <c r="P199" s="383"/>
      <c r="Q199" s="383"/>
      <c r="R199" s="383"/>
      <c r="S199" s="383"/>
      <c r="T199" s="383"/>
      <c r="U199" s="383"/>
      <c r="V199" s="383"/>
      <c r="W199" s="383"/>
      <c r="X199" s="383"/>
      <c r="Y199" s="383"/>
      <c r="Z199" s="383"/>
      <c r="AA199" s="383"/>
    </row>
    <row r="200">
      <c r="A200" s="100" t="str">
        <f t="shared" si="1"/>
        <v>1유형_v2_img1_03_046</v>
      </c>
      <c r="B200" s="381" t="s">
        <v>2134</v>
      </c>
      <c r="C200" s="382" t="s">
        <v>1377</v>
      </c>
      <c r="D200" s="381" t="s">
        <v>2369</v>
      </c>
      <c r="E200" s="381" t="s">
        <v>2370</v>
      </c>
      <c r="F200" s="383"/>
      <c r="G200" s="383"/>
      <c r="H200" s="383"/>
      <c r="I200" s="383"/>
      <c r="J200" s="383"/>
      <c r="K200" s="383"/>
      <c r="L200" s="383"/>
      <c r="M200" s="383"/>
      <c r="N200" s="383"/>
      <c r="O200" s="383"/>
      <c r="P200" s="383"/>
      <c r="Q200" s="383"/>
      <c r="R200" s="383"/>
      <c r="S200" s="383"/>
      <c r="T200" s="383"/>
      <c r="U200" s="383"/>
      <c r="V200" s="383"/>
      <c r="W200" s="383"/>
      <c r="X200" s="383"/>
      <c r="Y200" s="383"/>
      <c r="Z200" s="383"/>
      <c r="AA200" s="383"/>
    </row>
    <row r="201">
      <c r="A201" s="100" t="str">
        <f t="shared" si="1"/>
        <v>1유형_v2_img1_03_047</v>
      </c>
      <c r="B201" s="381" t="s">
        <v>2134</v>
      </c>
      <c r="C201" s="382" t="s">
        <v>1384</v>
      </c>
      <c r="D201" s="381" t="s">
        <v>2371</v>
      </c>
      <c r="E201" s="381" t="s">
        <v>2372</v>
      </c>
      <c r="F201" s="383"/>
      <c r="G201" s="383"/>
      <c r="H201" s="383"/>
      <c r="I201" s="383"/>
      <c r="J201" s="383"/>
      <c r="K201" s="383"/>
      <c r="L201" s="383"/>
      <c r="M201" s="383"/>
      <c r="N201" s="383"/>
      <c r="O201" s="383"/>
      <c r="P201" s="383"/>
      <c r="Q201" s="383"/>
      <c r="R201" s="383"/>
      <c r="S201" s="383"/>
      <c r="T201" s="383"/>
      <c r="U201" s="383"/>
      <c r="V201" s="383"/>
      <c r="W201" s="383"/>
      <c r="X201" s="383"/>
      <c r="Y201" s="383"/>
      <c r="Z201" s="383"/>
      <c r="AA201" s="383"/>
    </row>
    <row r="202">
      <c r="A202" s="100" t="str">
        <f t="shared" si="1"/>
        <v>1유형_v2_img1_03_048</v>
      </c>
      <c r="B202" s="381" t="s">
        <v>2134</v>
      </c>
      <c r="C202" s="382" t="s">
        <v>1390</v>
      </c>
      <c r="D202" s="381" t="s">
        <v>2373</v>
      </c>
      <c r="E202" s="381" t="s">
        <v>2374</v>
      </c>
      <c r="F202" s="383"/>
      <c r="G202" s="383"/>
      <c r="H202" s="383"/>
      <c r="I202" s="383"/>
      <c r="J202" s="383"/>
      <c r="K202" s="383"/>
      <c r="L202" s="383"/>
      <c r="M202" s="383"/>
      <c r="N202" s="383"/>
      <c r="O202" s="383"/>
      <c r="P202" s="383"/>
      <c r="Q202" s="383"/>
      <c r="R202" s="383"/>
      <c r="S202" s="383"/>
      <c r="T202" s="383"/>
      <c r="U202" s="383"/>
      <c r="V202" s="383"/>
      <c r="W202" s="383"/>
      <c r="X202" s="383"/>
      <c r="Y202" s="383"/>
      <c r="Z202" s="383"/>
      <c r="AA202" s="383"/>
    </row>
    <row r="203">
      <c r="A203" s="100" t="str">
        <f t="shared" si="1"/>
        <v>1유형_v2_img1_03_049</v>
      </c>
      <c r="B203" s="381" t="s">
        <v>2134</v>
      </c>
      <c r="C203" s="382" t="s">
        <v>1396</v>
      </c>
      <c r="D203" s="381" t="s">
        <v>2375</v>
      </c>
      <c r="E203" s="381" t="s">
        <v>2376</v>
      </c>
      <c r="F203" s="383"/>
      <c r="G203" s="383"/>
      <c r="H203" s="383"/>
      <c r="I203" s="383"/>
      <c r="J203" s="383"/>
      <c r="K203" s="383"/>
      <c r="L203" s="383"/>
      <c r="M203" s="383"/>
      <c r="N203" s="383"/>
      <c r="O203" s="383"/>
      <c r="P203" s="383"/>
      <c r="Q203" s="383"/>
      <c r="R203" s="383"/>
      <c r="S203" s="383"/>
      <c r="T203" s="383"/>
      <c r="U203" s="383"/>
      <c r="V203" s="383"/>
      <c r="W203" s="383"/>
      <c r="X203" s="383"/>
      <c r="Y203" s="383"/>
      <c r="Z203" s="383"/>
      <c r="AA203" s="383"/>
    </row>
    <row r="204">
      <c r="A204" s="100" t="str">
        <f t="shared" si="1"/>
        <v>1유형_v2_img1_03_050</v>
      </c>
      <c r="B204" s="381" t="s">
        <v>2134</v>
      </c>
      <c r="C204" s="382" t="s">
        <v>1402</v>
      </c>
      <c r="D204" s="381" t="s">
        <v>1406</v>
      </c>
      <c r="E204" s="381" t="s">
        <v>2377</v>
      </c>
      <c r="F204" s="383"/>
      <c r="G204" s="383"/>
      <c r="H204" s="383"/>
      <c r="I204" s="383"/>
      <c r="J204" s="383"/>
      <c r="K204" s="383"/>
      <c r="L204" s="383"/>
      <c r="M204" s="383"/>
      <c r="N204" s="383"/>
      <c r="O204" s="383"/>
      <c r="P204" s="383"/>
      <c r="Q204" s="383"/>
      <c r="R204" s="383"/>
      <c r="S204" s="383"/>
      <c r="T204" s="383"/>
      <c r="U204" s="383"/>
      <c r="V204" s="383"/>
      <c r="W204" s="383"/>
      <c r="X204" s="383"/>
      <c r="Y204" s="383"/>
      <c r="Z204" s="383"/>
      <c r="AA204" s="383"/>
    </row>
    <row r="205">
      <c r="A205" s="100" t="str">
        <f t="shared" si="1"/>
        <v>1유형_v2_img1_03_051</v>
      </c>
      <c r="B205" s="381" t="s">
        <v>2134</v>
      </c>
      <c r="C205" s="382" t="s">
        <v>1408</v>
      </c>
      <c r="D205" s="381" t="s">
        <v>2378</v>
      </c>
      <c r="E205" s="381" t="s">
        <v>2379</v>
      </c>
      <c r="F205" s="383"/>
      <c r="G205" s="383"/>
      <c r="H205" s="383"/>
      <c r="I205" s="383"/>
      <c r="J205" s="383"/>
      <c r="K205" s="383"/>
      <c r="L205" s="383"/>
      <c r="M205" s="383"/>
      <c r="N205" s="383"/>
      <c r="O205" s="383"/>
      <c r="P205" s="383"/>
      <c r="Q205" s="383"/>
      <c r="R205" s="383"/>
      <c r="S205" s="383"/>
      <c r="T205" s="383"/>
      <c r="U205" s="383"/>
      <c r="V205" s="383"/>
      <c r="W205" s="383"/>
      <c r="X205" s="383"/>
      <c r="Y205" s="383"/>
      <c r="Z205" s="383"/>
      <c r="AA205" s="383"/>
    </row>
    <row r="206">
      <c r="A206" s="100" t="str">
        <f t="shared" si="1"/>
        <v>1유형_v2_img1_03_052</v>
      </c>
      <c r="B206" s="381" t="s">
        <v>2134</v>
      </c>
      <c r="C206" s="382" t="s">
        <v>1415</v>
      </c>
      <c r="D206" s="381" t="s">
        <v>2380</v>
      </c>
      <c r="E206" s="381" t="s">
        <v>2381</v>
      </c>
      <c r="F206" s="383"/>
      <c r="G206" s="383"/>
      <c r="H206" s="383"/>
      <c r="I206" s="383"/>
      <c r="J206" s="383"/>
      <c r="K206" s="383"/>
      <c r="L206" s="383"/>
      <c r="M206" s="383"/>
      <c r="N206" s="383"/>
      <c r="O206" s="383"/>
      <c r="P206" s="383"/>
      <c r="Q206" s="383"/>
      <c r="R206" s="383"/>
      <c r="S206" s="383"/>
      <c r="T206" s="383"/>
      <c r="U206" s="383"/>
      <c r="V206" s="383"/>
      <c r="W206" s="383"/>
      <c r="X206" s="383"/>
      <c r="Y206" s="383"/>
      <c r="Z206" s="383"/>
      <c r="AA206" s="383"/>
    </row>
    <row r="207">
      <c r="A207" s="100" t="str">
        <f t="shared" si="1"/>
        <v>1유형_v2_img1_03_053</v>
      </c>
      <c r="B207" s="381" t="s">
        <v>2134</v>
      </c>
      <c r="C207" s="382" t="s">
        <v>1421</v>
      </c>
      <c r="D207" s="381" t="s">
        <v>2382</v>
      </c>
      <c r="E207" s="381" t="s">
        <v>2383</v>
      </c>
      <c r="F207" s="383"/>
      <c r="G207" s="383"/>
      <c r="H207" s="383"/>
      <c r="I207" s="383"/>
      <c r="J207" s="383"/>
      <c r="K207" s="383"/>
      <c r="L207" s="383"/>
      <c r="M207" s="383"/>
      <c r="N207" s="383"/>
      <c r="O207" s="383"/>
      <c r="P207" s="383"/>
      <c r="Q207" s="383"/>
      <c r="R207" s="383"/>
      <c r="S207" s="383"/>
      <c r="T207" s="383"/>
      <c r="U207" s="383"/>
      <c r="V207" s="383"/>
      <c r="W207" s="383"/>
      <c r="X207" s="383"/>
      <c r="Y207" s="383"/>
      <c r="Z207" s="383"/>
      <c r="AA207" s="383"/>
    </row>
    <row r="208">
      <c r="A208" s="100" t="str">
        <f t="shared" si="1"/>
        <v>1유형_v2_img1_03_054</v>
      </c>
      <c r="B208" s="381" t="s">
        <v>2134</v>
      </c>
      <c r="C208" s="382" t="s">
        <v>1429</v>
      </c>
      <c r="D208" s="381" t="s">
        <v>2384</v>
      </c>
      <c r="E208" s="381" t="s">
        <v>2385</v>
      </c>
      <c r="F208" s="383"/>
      <c r="G208" s="383"/>
      <c r="H208" s="383"/>
      <c r="I208" s="383"/>
      <c r="J208" s="383"/>
      <c r="K208" s="383"/>
      <c r="L208" s="383"/>
      <c r="M208" s="383"/>
      <c r="N208" s="383"/>
      <c r="O208" s="383"/>
      <c r="P208" s="383"/>
      <c r="Q208" s="383"/>
      <c r="R208" s="383"/>
      <c r="S208" s="383"/>
      <c r="T208" s="383"/>
      <c r="U208" s="383"/>
      <c r="V208" s="383"/>
      <c r="W208" s="383"/>
      <c r="X208" s="383"/>
      <c r="Y208" s="383"/>
      <c r="Z208" s="383"/>
      <c r="AA208" s="383"/>
    </row>
    <row r="209">
      <c r="A209" s="100" t="str">
        <f t="shared" si="1"/>
        <v>1유형_v2_img1_03_055</v>
      </c>
      <c r="B209" s="381" t="s">
        <v>2134</v>
      </c>
      <c r="C209" s="382" t="s">
        <v>1437</v>
      </c>
      <c r="D209" s="381" t="s">
        <v>2386</v>
      </c>
      <c r="E209" s="381" t="s">
        <v>2387</v>
      </c>
      <c r="F209" s="383"/>
      <c r="G209" s="383"/>
      <c r="H209" s="383"/>
      <c r="I209" s="383"/>
      <c r="J209" s="383"/>
      <c r="K209" s="383"/>
      <c r="L209" s="383"/>
      <c r="M209" s="383"/>
      <c r="N209" s="383"/>
      <c r="O209" s="383"/>
      <c r="P209" s="383"/>
      <c r="Q209" s="383"/>
      <c r="R209" s="383"/>
      <c r="S209" s="383"/>
      <c r="T209" s="383"/>
      <c r="U209" s="383"/>
      <c r="V209" s="383"/>
      <c r="W209" s="383"/>
      <c r="X209" s="383"/>
      <c r="Y209" s="383"/>
      <c r="Z209" s="383"/>
      <c r="AA209" s="383"/>
    </row>
    <row r="210">
      <c r="A210" s="100" t="str">
        <f t="shared" si="1"/>
        <v>1유형_v2_img1_03_056</v>
      </c>
      <c r="B210" s="381" t="s">
        <v>2134</v>
      </c>
      <c r="C210" s="382" t="s">
        <v>1444</v>
      </c>
      <c r="D210" s="381" t="s">
        <v>2388</v>
      </c>
      <c r="E210" s="381" t="s">
        <v>2389</v>
      </c>
      <c r="F210" s="383"/>
      <c r="G210" s="383"/>
      <c r="H210" s="383"/>
      <c r="I210" s="383"/>
      <c r="J210" s="383"/>
      <c r="K210" s="383"/>
      <c r="L210" s="383"/>
      <c r="M210" s="383"/>
      <c r="N210" s="383"/>
      <c r="O210" s="383"/>
      <c r="P210" s="383"/>
      <c r="Q210" s="383"/>
      <c r="R210" s="383"/>
      <c r="S210" s="383"/>
      <c r="T210" s="383"/>
      <c r="U210" s="383"/>
      <c r="V210" s="383"/>
      <c r="W210" s="383"/>
      <c r="X210" s="383"/>
      <c r="Y210" s="383"/>
      <c r="Z210" s="383"/>
      <c r="AA210" s="383"/>
    </row>
    <row r="211">
      <c r="A211" s="100" t="str">
        <f t="shared" si="1"/>
        <v>1유형_v2_img1_03_057</v>
      </c>
      <c r="B211" s="381" t="s">
        <v>2134</v>
      </c>
      <c r="C211" s="382" t="s">
        <v>1450</v>
      </c>
      <c r="D211" s="381" t="s">
        <v>2390</v>
      </c>
      <c r="E211" s="381" t="s">
        <v>2391</v>
      </c>
      <c r="F211" s="383"/>
      <c r="G211" s="383"/>
      <c r="H211" s="383"/>
      <c r="I211" s="383"/>
      <c r="J211" s="383"/>
      <c r="K211" s="383"/>
      <c r="L211" s="383"/>
      <c r="M211" s="383"/>
      <c r="N211" s="383"/>
      <c r="O211" s="383"/>
      <c r="P211" s="383"/>
      <c r="Q211" s="383"/>
      <c r="R211" s="383"/>
      <c r="S211" s="383"/>
      <c r="T211" s="383"/>
      <c r="U211" s="383"/>
      <c r="V211" s="383"/>
      <c r="W211" s="383"/>
      <c r="X211" s="383"/>
      <c r="Y211" s="383"/>
      <c r="Z211" s="383"/>
      <c r="AA211" s="383"/>
    </row>
    <row r="212">
      <c r="A212" s="100" t="str">
        <f t="shared" si="1"/>
        <v>1유형_v2_img1_03_058</v>
      </c>
      <c r="B212" s="381" t="s">
        <v>2134</v>
      </c>
      <c r="C212" s="382" t="s">
        <v>1456</v>
      </c>
      <c r="D212" s="381" t="s">
        <v>2392</v>
      </c>
      <c r="E212" s="381" t="s">
        <v>2393</v>
      </c>
      <c r="F212" s="383"/>
      <c r="G212" s="383"/>
      <c r="H212" s="383"/>
      <c r="I212" s="383"/>
      <c r="J212" s="383"/>
      <c r="K212" s="383"/>
      <c r="L212" s="383"/>
      <c r="M212" s="383"/>
      <c r="N212" s="383"/>
      <c r="O212" s="383"/>
      <c r="P212" s="383"/>
      <c r="Q212" s="383"/>
      <c r="R212" s="383"/>
      <c r="S212" s="383"/>
      <c r="T212" s="383"/>
      <c r="U212" s="383"/>
      <c r="V212" s="383"/>
      <c r="W212" s="383"/>
      <c r="X212" s="383"/>
      <c r="Y212" s="383"/>
      <c r="Z212" s="383"/>
      <c r="AA212" s="383"/>
    </row>
    <row r="213">
      <c r="A213" s="100" t="str">
        <f t="shared" si="1"/>
        <v>1유형_v2_img1_03_059</v>
      </c>
      <c r="B213" s="381" t="s">
        <v>2134</v>
      </c>
      <c r="C213" s="382" t="s">
        <v>1463</v>
      </c>
      <c r="D213" s="381" t="s">
        <v>2394</v>
      </c>
      <c r="E213" s="381" t="s">
        <v>2395</v>
      </c>
      <c r="F213" s="383"/>
      <c r="G213" s="383"/>
      <c r="H213" s="383"/>
      <c r="I213" s="383"/>
      <c r="J213" s="383"/>
      <c r="K213" s="383"/>
      <c r="L213" s="383"/>
      <c r="M213" s="383"/>
      <c r="N213" s="383"/>
      <c r="O213" s="383"/>
      <c r="P213" s="383"/>
      <c r="Q213" s="383"/>
      <c r="R213" s="383"/>
      <c r="S213" s="383"/>
      <c r="T213" s="383"/>
      <c r="U213" s="383"/>
      <c r="V213" s="383"/>
      <c r="W213" s="383"/>
      <c r="X213" s="383"/>
      <c r="Y213" s="383"/>
      <c r="Z213" s="383"/>
      <c r="AA213" s="383"/>
    </row>
    <row r="214">
      <c r="A214" s="100" t="str">
        <f t="shared" si="1"/>
        <v>1유형_v2_img1_03_060</v>
      </c>
      <c r="B214" s="381" t="s">
        <v>2134</v>
      </c>
      <c r="C214" s="382" t="s">
        <v>1469</v>
      </c>
      <c r="D214" s="381" t="s">
        <v>2396</v>
      </c>
      <c r="E214" s="381" t="s">
        <v>2397</v>
      </c>
      <c r="F214" s="383"/>
      <c r="G214" s="383"/>
      <c r="H214" s="383"/>
      <c r="I214" s="383"/>
      <c r="J214" s="383"/>
      <c r="K214" s="383"/>
      <c r="L214" s="383"/>
      <c r="M214" s="383"/>
      <c r="N214" s="383"/>
      <c r="O214" s="383"/>
      <c r="P214" s="383"/>
      <c r="Q214" s="383"/>
      <c r="R214" s="383"/>
      <c r="S214" s="383"/>
      <c r="T214" s="383"/>
      <c r="U214" s="383"/>
      <c r="V214" s="383"/>
      <c r="W214" s="383"/>
      <c r="X214" s="383"/>
      <c r="Y214" s="383"/>
      <c r="Z214" s="383"/>
      <c r="AA214" s="383"/>
    </row>
    <row r="215">
      <c r="A215" s="100" t="str">
        <f t="shared" si="1"/>
        <v>1유형_v2_img1_03_061</v>
      </c>
      <c r="B215" s="381" t="s">
        <v>2134</v>
      </c>
      <c r="C215" s="382" t="s">
        <v>1475</v>
      </c>
      <c r="D215" s="381" t="s">
        <v>2398</v>
      </c>
      <c r="E215" s="381" t="s">
        <v>2399</v>
      </c>
      <c r="F215" s="383"/>
      <c r="G215" s="383"/>
      <c r="H215" s="383"/>
      <c r="I215" s="383"/>
      <c r="J215" s="383"/>
      <c r="K215" s="383"/>
      <c r="L215" s="383"/>
      <c r="M215" s="383"/>
      <c r="N215" s="383"/>
      <c r="O215" s="383"/>
      <c r="P215" s="383"/>
      <c r="Q215" s="383"/>
      <c r="R215" s="383"/>
      <c r="S215" s="383"/>
      <c r="T215" s="383"/>
      <c r="U215" s="383"/>
      <c r="V215" s="383"/>
      <c r="W215" s="383"/>
      <c r="X215" s="383"/>
      <c r="Y215" s="383"/>
      <c r="Z215" s="383"/>
      <c r="AA215" s="383"/>
    </row>
    <row r="216">
      <c r="A216" s="100" t="str">
        <f t="shared" si="1"/>
        <v>1유형_v2_img1_03_062</v>
      </c>
      <c r="B216" s="381" t="s">
        <v>2134</v>
      </c>
      <c r="C216" s="382" t="s">
        <v>1482</v>
      </c>
      <c r="D216" s="381" t="s">
        <v>2400</v>
      </c>
      <c r="E216" s="381" t="s">
        <v>2401</v>
      </c>
      <c r="F216" s="383"/>
      <c r="G216" s="383"/>
      <c r="H216" s="383"/>
      <c r="I216" s="383"/>
      <c r="J216" s="383"/>
      <c r="K216" s="383"/>
      <c r="L216" s="383"/>
      <c r="M216" s="383"/>
      <c r="N216" s="383"/>
      <c r="O216" s="383"/>
      <c r="P216" s="383"/>
      <c r="Q216" s="383"/>
      <c r="R216" s="383"/>
      <c r="S216" s="383"/>
      <c r="T216" s="383"/>
      <c r="U216" s="383"/>
      <c r="V216" s="383"/>
      <c r="W216" s="383"/>
      <c r="X216" s="383"/>
      <c r="Y216" s="383"/>
      <c r="Z216" s="383"/>
      <c r="AA216" s="383"/>
    </row>
    <row r="217">
      <c r="A217" s="100" t="str">
        <f t="shared" si="1"/>
        <v>1유형_v2_img1_03_063</v>
      </c>
      <c r="B217" s="381" t="s">
        <v>2134</v>
      </c>
      <c r="C217" s="382" t="s">
        <v>1488</v>
      </c>
      <c r="D217" s="381" t="s">
        <v>2402</v>
      </c>
      <c r="E217" s="381" t="s">
        <v>2403</v>
      </c>
      <c r="F217" s="383"/>
      <c r="G217" s="383"/>
      <c r="H217" s="383"/>
      <c r="I217" s="383"/>
      <c r="J217" s="383"/>
      <c r="K217" s="383"/>
      <c r="L217" s="383"/>
      <c r="M217" s="383"/>
      <c r="N217" s="383"/>
      <c r="O217" s="383"/>
      <c r="P217" s="383"/>
      <c r="Q217" s="383"/>
      <c r="R217" s="383"/>
      <c r="S217" s="383"/>
      <c r="T217" s="383"/>
      <c r="U217" s="383"/>
      <c r="V217" s="383"/>
      <c r="W217" s="383"/>
      <c r="X217" s="383"/>
      <c r="Y217" s="383"/>
      <c r="Z217" s="383"/>
      <c r="AA217" s="383"/>
    </row>
    <row r="218">
      <c r="A218" s="100" t="str">
        <f t="shared" si="1"/>
        <v>1유형_v2_img1_03_064</v>
      </c>
      <c r="B218" s="381" t="s">
        <v>2134</v>
      </c>
      <c r="C218" s="382" t="s">
        <v>1495</v>
      </c>
      <c r="D218" s="381" t="s">
        <v>2404</v>
      </c>
      <c r="E218" s="381" t="s">
        <v>2405</v>
      </c>
      <c r="F218" s="383"/>
      <c r="G218" s="383"/>
      <c r="H218" s="383"/>
      <c r="I218" s="383"/>
      <c r="J218" s="383"/>
      <c r="K218" s="383"/>
      <c r="L218" s="383"/>
      <c r="M218" s="383"/>
      <c r="N218" s="383"/>
      <c r="O218" s="383"/>
      <c r="P218" s="383"/>
      <c r="Q218" s="383"/>
      <c r="R218" s="383"/>
      <c r="S218" s="383"/>
      <c r="T218" s="383"/>
      <c r="U218" s="383"/>
      <c r="V218" s="383"/>
      <c r="W218" s="383"/>
      <c r="X218" s="383"/>
      <c r="Y218" s="383"/>
      <c r="Z218" s="383"/>
      <c r="AA218" s="383"/>
    </row>
    <row r="219">
      <c r="A219" s="100" t="str">
        <f t="shared" si="1"/>
        <v>1유형_v2_img1_03_065</v>
      </c>
      <c r="B219" s="381" t="s">
        <v>2134</v>
      </c>
      <c r="C219" s="382" t="s">
        <v>1502</v>
      </c>
      <c r="D219" s="381" t="s">
        <v>2406</v>
      </c>
      <c r="E219" s="386" t="s">
        <v>2407</v>
      </c>
      <c r="F219" s="383"/>
      <c r="G219" s="383"/>
      <c r="H219" s="383"/>
      <c r="I219" s="383"/>
      <c r="J219" s="383"/>
      <c r="K219" s="383"/>
      <c r="L219" s="383"/>
      <c r="M219" s="383"/>
      <c r="N219" s="383"/>
      <c r="O219" s="383"/>
      <c r="P219" s="383"/>
      <c r="Q219" s="383"/>
      <c r="R219" s="383"/>
      <c r="S219" s="383"/>
      <c r="T219" s="383"/>
      <c r="U219" s="383"/>
      <c r="V219" s="383"/>
      <c r="W219" s="383"/>
      <c r="X219" s="383"/>
      <c r="Y219" s="383"/>
      <c r="Z219" s="383"/>
      <c r="AA219" s="383"/>
    </row>
    <row r="220">
      <c r="A220" s="100" t="str">
        <f t="shared" si="1"/>
        <v>1유형_v2_img1_03_066</v>
      </c>
      <c r="B220" s="381" t="s">
        <v>2134</v>
      </c>
      <c r="C220" s="382" t="s">
        <v>1508</v>
      </c>
      <c r="D220" s="381" t="s">
        <v>2408</v>
      </c>
      <c r="E220" s="381" t="s">
        <v>2409</v>
      </c>
      <c r="F220" s="383"/>
      <c r="G220" s="383"/>
      <c r="H220" s="383"/>
      <c r="I220" s="383"/>
      <c r="J220" s="383"/>
      <c r="K220" s="383"/>
      <c r="L220" s="383"/>
      <c r="M220" s="383"/>
      <c r="N220" s="383"/>
      <c r="O220" s="383"/>
      <c r="P220" s="383"/>
      <c r="Q220" s="383"/>
      <c r="R220" s="383"/>
      <c r="S220" s="383"/>
      <c r="T220" s="383"/>
      <c r="U220" s="383"/>
      <c r="V220" s="383"/>
      <c r="W220" s="383"/>
      <c r="X220" s="383"/>
      <c r="Y220" s="383"/>
      <c r="Z220" s="383"/>
      <c r="AA220" s="383"/>
    </row>
    <row r="221">
      <c r="A221" s="100" t="str">
        <f t="shared" si="1"/>
        <v>1유형_v2_img1_03_067</v>
      </c>
      <c r="B221" s="381" t="s">
        <v>2134</v>
      </c>
      <c r="C221" s="382" t="s">
        <v>1514</v>
      </c>
      <c r="D221" s="381" t="s">
        <v>2410</v>
      </c>
      <c r="E221" s="381" t="s">
        <v>2411</v>
      </c>
      <c r="F221" s="383"/>
      <c r="G221" s="383"/>
      <c r="H221" s="383"/>
      <c r="I221" s="383"/>
      <c r="J221" s="383"/>
      <c r="K221" s="383"/>
      <c r="L221" s="383"/>
      <c r="M221" s="383"/>
      <c r="N221" s="383"/>
      <c r="O221" s="383"/>
      <c r="P221" s="383"/>
      <c r="Q221" s="383"/>
      <c r="R221" s="383"/>
      <c r="S221" s="383"/>
      <c r="T221" s="383"/>
      <c r="U221" s="383"/>
      <c r="V221" s="383"/>
      <c r="W221" s="383"/>
      <c r="X221" s="383"/>
      <c r="Y221" s="383"/>
      <c r="Z221" s="383"/>
      <c r="AA221" s="383"/>
    </row>
    <row r="222">
      <c r="A222" s="100" t="str">
        <f t="shared" si="1"/>
        <v>1유형_v2_img1_03_068</v>
      </c>
      <c r="B222" s="381" t="s">
        <v>2134</v>
      </c>
      <c r="C222" s="382" t="s">
        <v>1521</v>
      </c>
      <c r="D222" s="381" t="s">
        <v>2412</v>
      </c>
      <c r="E222" s="381" t="s">
        <v>2413</v>
      </c>
      <c r="F222" s="383"/>
      <c r="G222" s="383"/>
      <c r="H222" s="383"/>
      <c r="I222" s="383"/>
      <c r="J222" s="383"/>
      <c r="K222" s="383"/>
      <c r="L222" s="383"/>
      <c r="M222" s="383"/>
      <c r="N222" s="383"/>
      <c r="O222" s="383"/>
      <c r="P222" s="383"/>
      <c r="Q222" s="383"/>
      <c r="R222" s="383"/>
      <c r="S222" s="383"/>
      <c r="T222" s="383"/>
      <c r="U222" s="383"/>
      <c r="V222" s="383"/>
      <c r="W222" s="383"/>
      <c r="X222" s="383"/>
      <c r="Y222" s="383"/>
      <c r="Z222" s="383"/>
      <c r="AA222" s="383"/>
    </row>
    <row r="223">
      <c r="A223" s="100" t="str">
        <f t="shared" si="1"/>
        <v>1유형_v2_img1_03_069</v>
      </c>
      <c r="B223" s="381" t="s">
        <v>2134</v>
      </c>
      <c r="C223" s="382" t="s">
        <v>1527</v>
      </c>
      <c r="D223" s="381" t="s">
        <v>2414</v>
      </c>
      <c r="E223" s="381" t="s">
        <v>2415</v>
      </c>
      <c r="F223" s="383"/>
      <c r="G223" s="383"/>
      <c r="H223" s="383"/>
      <c r="I223" s="383"/>
      <c r="J223" s="383"/>
      <c r="K223" s="383"/>
      <c r="L223" s="383"/>
      <c r="M223" s="383"/>
      <c r="N223" s="383"/>
      <c r="O223" s="383"/>
      <c r="P223" s="383"/>
      <c r="Q223" s="383"/>
      <c r="R223" s="383"/>
      <c r="S223" s="383"/>
      <c r="T223" s="383"/>
      <c r="U223" s="383"/>
      <c r="V223" s="383"/>
      <c r="W223" s="383"/>
      <c r="X223" s="383"/>
      <c r="Y223" s="383"/>
      <c r="Z223" s="383"/>
      <c r="AA223" s="383"/>
    </row>
    <row r="224">
      <c r="A224" s="100" t="str">
        <f t="shared" si="1"/>
        <v>1유형_v2_img1_03_070</v>
      </c>
      <c r="B224" s="381" t="s">
        <v>2134</v>
      </c>
      <c r="C224" s="382" t="s">
        <v>1533</v>
      </c>
      <c r="D224" s="381" t="s">
        <v>2416</v>
      </c>
      <c r="E224" s="381" t="s">
        <v>2417</v>
      </c>
      <c r="F224" s="383"/>
      <c r="G224" s="383"/>
      <c r="H224" s="383"/>
      <c r="I224" s="383"/>
      <c r="J224" s="383"/>
      <c r="K224" s="383"/>
      <c r="L224" s="383"/>
      <c r="M224" s="383"/>
      <c r="N224" s="383"/>
      <c r="O224" s="383"/>
      <c r="P224" s="383"/>
      <c r="Q224" s="383"/>
      <c r="R224" s="383"/>
      <c r="S224" s="383"/>
      <c r="T224" s="383"/>
      <c r="U224" s="383"/>
      <c r="V224" s="383"/>
      <c r="W224" s="383"/>
      <c r="X224" s="383"/>
      <c r="Y224" s="383"/>
      <c r="Z224" s="383"/>
      <c r="AA224" s="383"/>
    </row>
    <row r="225">
      <c r="A225" s="100" t="str">
        <f t="shared" si="1"/>
        <v>1유형_v2_img1_03_071</v>
      </c>
      <c r="B225" s="381" t="s">
        <v>2134</v>
      </c>
      <c r="C225" s="382" t="s">
        <v>196</v>
      </c>
      <c r="D225" s="381" t="s">
        <v>2418</v>
      </c>
      <c r="E225" s="381" t="s">
        <v>2419</v>
      </c>
      <c r="F225" s="383"/>
      <c r="G225" s="383"/>
      <c r="H225" s="383"/>
      <c r="I225" s="383"/>
      <c r="J225" s="383"/>
      <c r="K225" s="383"/>
      <c r="L225" s="383"/>
      <c r="M225" s="383"/>
      <c r="N225" s="383"/>
      <c r="O225" s="383"/>
      <c r="P225" s="383"/>
      <c r="Q225" s="383"/>
      <c r="R225" s="383"/>
      <c r="S225" s="383"/>
      <c r="T225" s="383"/>
      <c r="U225" s="383"/>
      <c r="V225" s="383"/>
      <c r="W225" s="383"/>
      <c r="X225" s="383"/>
      <c r="Y225" s="383"/>
      <c r="Z225" s="383"/>
      <c r="AA225" s="383"/>
    </row>
    <row r="226">
      <c r="A226" s="100" t="str">
        <f t="shared" si="1"/>
        <v>1유형_v2_img1_03_072</v>
      </c>
      <c r="B226" s="381" t="s">
        <v>2134</v>
      </c>
      <c r="C226" s="382" t="s">
        <v>1543</v>
      </c>
      <c r="D226" s="381" t="s">
        <v>2420</v>
      </c>
      <c r="E226" s="381" t="s">
        <v>2421</v>
      </c>
      <c r="F226" s="383"/>
      <c r="G226" s="383"/>
      <c r="H226" s="383"/>
      <c r="I226" s="383"/>
      <c r="J226" s="383"/>
      <c r="K226" s="383"/>
      <c r="L226" s="383"/>
      <c r="M226" s="383"/>
      <c r="N226" s="383"/>
      <c r="O226" s="383"/>
      <c r="P226" s="383"/>
      <c r="Q226" s="383"/>
      <c r="R226" s="383"/>
      <c r="S226" s="383"/>
      <c r="T226" s="383"/>
      <c r="U226" s="383"/>
      <c r="V226" s="383"/>
      <c r="W226" s="383"/>
      <c r="X226" s="383"/>
      <c r="Y226" s="383"/>
      <c r="Z226" s="383"/>
      <c r="AA226" s="383"/>
    </row>
    <row r="227">
      <c r="A227" s="100" t="str">
        <f t="shared" si="1"/>
        <v>1유형_v2_img1_03_073</v>
      </c>
      <c r="B227" s="381" t="s">
        <v>2134</v>
      </c>
      <c r="C227" s="382" t="s">
        <v>1549</v>
      </c>
      <c r="D227" s="381" t="s">
        <v>1554</v>
      </c>
      <c r="E227" s="386" t="s">
        <v>2422</v>
      </c>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row>
    <row r="228">
      <c r="A228" s="100" t="str">
        <f t="shared" si="1"/>
        <v>1유형_v2_img1_03_074</v>
      </c>
      <c r="B228" s="381" t="s">
        <v>2134</v>
      </c>
      <c r="C228" s="382" t="s">
        <v>1556</v>
      </c>
      <c r="D228" s="381" t="s">
        <v>2423</v>
      </c>
      <c r="E228" s="386" t="s">
        <v>2424</v>
      </c>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row>
    <row r="229">
      <c r="A229" s="100" t="str">
        <f t="shared" si="1"/>
        <v>1유형_v2_img1_03_075</v>
      </c>
      <c r="B229" s="381" t="s">
        <v>2134</v>
      </c>
      <c r="C229" s="382" t="s">
        <v>1562</v>
      </c>
      <c r="D229" s="381" t="s">
        <v>2425</v>
      </c>
      <c r="E229" s="381" t="s">
        <v>2426</v>
      </c>
      <c r="F229" s="383"/>
      <c r="G229" s="383"/>
      <c r="H229" s="383"/>
      <c r="I229" s="383"/>
      <c r="J229" s="383"/>
      <c r="K229" s="383"/>
      <c r="L229" s="383"/>
      <c r="M229" s="383"/>
      <c r="N229" s="383"/>
      <c r="O229" s="383"/>
      <c r="P229" s="383"/>
      <c r="Q229" s="383"/>
      <c r="R229" s="383"/>
      <c r="S229" s="383"/>
      <c r="T229" s="383"/>
      <c r="U229" s="383"/>
      <c r="V229" s="383"/>
      <c r="W229" s="383"/>
      <c r="X229" s="383"/>
      <c r="Y229" s="383"/>
      <c r="Z229" s="383"/>
      <c r="AA229" s="383"/>
    </row>
    <row r="230">
      <c r="A230" s="100" t="str">
        <f t="shared" si="1"/>
        <v>1유형_v2_img1_03_076</v>
      </c>
      <c r="B230" s="381" t="s">
        <v>2134</v>
      </c>
      <c r="C230" s="382" t="s">
        <v>1569</v>
      </c>
      <c r="D230" s="381" t="s">
        <v>2427</v>
      </c>
      <c r="E230" s="381" t="s">
        <v>2428</v>
      </c>
      <c r="F230" s="383"/>
      <c r="G230" s="383"/>
      <c r="H230" s="383"/>
      <c r="I230" s="383"/>
      <c r="J230" s="383"/>
      <c r="K230" s="383"/>
      <c r="L230" s="383"/>
      <c r="M230" s="383"/>
      <c r="N230" s="383"/>
      <c r="O230" s="383"/>
      <c r="P230" s="383"/>
      <c r="Q230" s="383"/>
      <c r="R230" s="383"/>
      <c r="S230" s="383"/>
      <c r="T230" s="383"/>
      <c r="U230" s="383"/>
      <c r="V230" s="383"/>
      <c r="W230" s="383"/>
      <c r="X230" s="383"/>
      <c r="Y230" s="383"/>
      <c r="Z230" s="383"/>
      <c r="AA230" s="383"/>
    </row>
    <row r="231">
      <c r="A231" s="100" t="str">
        <f t="shared" si="1"/>
        <v>1유형_v2_img1_03_077</v>
      </c>
      <c r="B231" s="381" t="s">
        <v>2134</v>
      </c>
      <c r="C231" s="382" t="s">
        <v>1576</v>
      </c>
      <c r="D231" s="381" t="s">
        <v>2429</v>
      </c>
      <c r="E231" s="381" t="s">
        <v>2430</v>
      </c>
      <c r="F231" s="383"/>
      <c r="G231" s="383"/>
      <c r="H231" s="383"/>
      <c r="I231" s="383"/>
      <c r="J231" s="383"/>
      <c r="K231" s="383"/>
      <c r="L231" s="383"/>
      <c r="M231" s="383"/>
      <c r="N231" s="383"/>
      <c r="O231" s="383"/>
      <c r="P231" s="383"/>
      <c r="Q231" s="383"/>
      <c r="R231" s="383"/>
      <c r="S231" s="383"/>
      <c r="T231" s="383"/>
      <c r="U231" s="383"/>
      <c r="V231" s="383"/>
      <c r="W231" s="383"/>
      <c r="X231" s="383"/>
      <c r="Y231" s="383"/>
      <c r="Z231" s="383"/>
      <c r="AA231" s="383"/>
    </row>
    <row r="232">
      <c r="A232" s="100" t="str">
        <f t="shared" si="1"/>
        <v>1유형_v2_img1_03_078</v>
      </c>
      <c r="B232" s="381" t="s">
        <v>2134</v>
      </c>
      <c r="C232" s="382" t="s">
        <v>1583</v>
      </c>
      <c r="D232" s="381" t="s">
        <v>2431</v>
      </c>
      <c r="E232" s="381" t="s">
        <v>2432</v>
      </c>
      <c r="F232" s="383"/>
      <c r="G232" s="383"/>
      <c r="H232" s="383"/>
      <c r="I232" s="383"/>
      <c r="J232" s="383"/>
      <c r="K232" s="383"/>
      <c r="L232" s="383"/>
      <c r="M232" s="383"/>
      <c r="N232" s="383"/>
      <c r="O232" s="383"/>
      <c r="P232" s="383"/>
      <c r="Q232" s="383"/>
      <c r="R232" s="383"/>
      <c r="S232" s="383"/>
      <c r="T232" s="383"/>
      <c r="U232" s="383"/>
      <c r="V232" s="383"/>
      <c r="W232" s="383"/>
      <c r="X232" s="383"/>
      <c r="Y232" s="383"/>
      <c r="Z232" s="383"/>
      <c r="AA232" s="383"/>
    </row>
    <row r="233">
      <c r="A233" s="100" t="str">
        <f t="shared" si="1"/>
        <v>1유형_v2_img1_03_079</v>
      </c>
      <c r="B233" s="381" t="s">
        <v>2134</v>
      </c>
      <c r="C233" s="382" t="s">
        <v>1590</v>
      </c>
      <c r="D233" s="381" t="s">
        <v>2433</v>
      </c>
      <c r="E233" s="381" t="s">
        <v>2434</v>
      </c>
      <c r="F233" s="383"/>
      <c r="G233" s="383"/>
      <c r="H233" s="383"/>
      <c r="I233" s="383"/>
      <c r="J233" s="383"/>
      <c r="K233" s="383"/>
      <c r="L233" s="383"/>
      <c r="M233" s="383"/>
      <c r="N233" s="383"/>
      <c r="O233" s="383"/>
      <c r="P233" s="383"/>
      <c r="Q233" s="383"/>
      <c r="R233" s="383"/>
      <c r="S233" s="383"/>
      <c r="T233" s="383"/>
      <c r="U233" s="383"/>
      <c r="V233" s="383"/>
      <c r="W233" s="383"/>
      <c r="X233" s="383"/>
      <c r="Y233" s="383"/>
      <c r="Z233" s="383"/>
      <c r="AA233" s="383"/>
    </row>
    <row r="234">
      <c r="A234" s="100" t="str">
        <f t="shared" si="1"/>
        <v>1유형_v2_img1_03_080</v>
      </c>
      <c r="B234" s="381" t="s">
        <v>2134</v>
      </c>
      <c r="C234" s="382" t="s">
        <v>1596</v>
      </c>
      <c r="D234" s="381" t="s">
        <v>2435</v>
      </c>
      <c r="E234" s="381" t="s">
        <v>2436</v>
      </c>
      <c r="F234" s="383"/>
      <c r="G234" s="383"/>
      <c r="H234" s="383"/>
      <c r="I234" s="383"/>
      <c r="J234" s="383"/>
      <c r="K234" s="383"/>
      <c r="L234" s="383"/>
      <c r="M234" s="383"/>
      <c r="N234" s="383"/>
      <c r="O234" s="383"/>
      <c r="P234" s="383"/>
      <c r="Q234" s="383"/>
      <c r="R234" s="383"/>
      <c r="S234" s="383"/>
      <c r="T234" s="383"/>
      <c r="U234" s="383"/>
      <c r="V234" s="383"/>
      <c r="W234" s="383"/>
      <c r="X234" s="383"/>
      <c r="Y234" s="383"/>
      <c r="Z234" s="383"/>
      <c r="AA234" s="383"/>
    </row>
    <row r="235">
      <c r="A235" s="100" t="str">
        <f t="shared" si="1"/>
        <v>1유형_v2_img1_03_081</v>
      </c>
      <c r="B235" s="381" t="s">
        <v>2134</v>
      </c>
      <c r="C235" s="382" t="s">
        <v>1603</v>
      </c>
      <c r="D235" s="381" t="s">
        <v>2437</v>
      </c>
      <c r="E235" s="381" t="s">
        <v>2438</v>
      </c>
      <c r="F235" s="383"/>
      <c r="G235" s="383"/>
      <c r="H235" s="383"/>
      <c r="I235" s="383"/>
      <c r="J235" s="383"/>
      <c r="K235" s="383"/>
      <c r="L235" s="383"/>
      <c r="M235" s="383"/>
      <c r="N235" s="383"/>
      <c r="O235" s="383"/>
      <c r="P235" s="383"/>
      <c r="Q235" s="383"/>
      <c r="R235" s="383"/>
      <c r="S235" s="383"/>
      <c r="T235" s="383"/>
      <c r="U235" s="383"/>
      <c r="V235" s="383"/>
      <c r="W235" s="383"/>
      <c r="X235" s="383"/>
      <c r="Y235" s="383"/>
      <c r="Z235" s="383"/>
      <c r="AA235" s="383"/>
    </row>
    <row r="236">
      <c r="A236" s="100" t="str">
        <f t="shared" si="1"/>
        <v>1유형_v2_img1_03_082</v>
      </c>
      <c r="B236" s="381" t="s">
        <v>2134</v>
      </c>
      <c r="C236" s="382" t="s">
        <v>1609</v>
      </c>
      <c r="D236" s="381" t="s">
        <v>2439</v>
      </c>
      <c r="E236" s="381" t="s">
        <v>2440</v>
      </c>
      <c r="F236" s="383"/>
      <c r="G236" s="383"/>
      <c r="H236" s="383"/>
      <c r="I236" s="383"/>
      <c r="J236" s="383"/>
      <c r="K236" s="383"/>
      <c r="L236" s="383"/>
      <c r="M236" s="383"/>
      <c r="N236" s="383"/>
      <c r="O236" s="383"/>
      <c r="P236" s="383"/>
      <c r="Q236" s="383"/>
      <c r="R236" s="383"/>
      <c r="S236" s="383"/>
      <c r="T236" s="383"/>
      <c r="U236" s="383"/>
      <c r="V236" s="383"/>
      <c r="W236" s="383"/>
      <c r="X236" s="383"/>
      <c r="Y236" s="383"/>
      <c r="Z236" s="383"/>
      <c r="AA236" s="383"/>
    </row>
    <row r="237">
      <c r="A237" s="100" t="str">
        <f t="shared" si="1"/>
        <v>1유형_v2_img1_03_083</v>
      </c>
      <c r="B237" s="381" t="s">
        <v>2134</v>
      </c>
      <c r="C237" s="382" t="s">
        <v>1616</v>
      </c>
      <c r="D237" s="381" t="s">
        <v>2441</v>
      </c>
      <c r="E237" s="381" t="s">
        <v>2442</v>
      </c>
      <c r="F237" s="383"/>
      <c r="G237" s="383"/>
      <c r="H237" s="383"/>
      <c r="I237" s="383"/>
      <c r="J237" s="383"/>
      <c r="K237" s="383"/>
      <c r="L237" s="383"/>
      <c r="M237" s="383"/>
      <c r="N237" s="383"/>
      <c r="O237" s="383"/>
      <c r="P237" s="383"/>
      <c r="Q237" s="383"/>
      <c r="R237" s="383"/>
      <c r="S237" s="383"/>
      <c r="T237" s="383"/>
      <c r="U237" s="383"/>
      <c r="V237" s="383"/>
      <c r="W237" s="383"/>
      <c r="X237" s="383"/>
      <c r="Y237" s="383"/>
      <c r="Z237" s="383"/>
      <c r="AA237" s="383"/>
    </row>
    <row r="238">
      <c r="A238" s="100" t="str">
        <f t="shared" si="1"/>
        <v>1유형_v2_img1_03_084</v>
      </c>
      <c r="B238" s="381" t="s">
        <v>2134</v>
      </c>
      <c r="C238" s="382" t="s">
        <v>1623</v>
      </c>
      <c r="D238" s="381" t="s">
        <v>2443</v>
      </c>
      <c r="E238" s="381" t="s">
        <v>2444</v>
      </c>
      <c r="F238" s="383"/>
      <c r="G238" s="383"/>
      <c r="H238" s="383"/>
      <c r="I238" s="383"/>
      <c r="J238" s="383"/>
      <c r="K238" s="383"/>
      <c r="L238" s="383"/>
      <c r="M238" s="383"/>
      <c r="N238" s="383"/>
      <c r="O238" s="383"/>
      <c r="P238" s="383"/>
      <c r="Q238" s="383"/>
      <c r="R238" s="383"/>
      <c r="S238" s="383"/>
      <c r="T238" s="383"/>
      <c r="U238" s="383"/>
      <c r="V238" s="383"/>
      <c r="W238" s="383"/>
      <c r="X238" s="383"/>
      <c r="Y238" s="383"/>
      <c r="Z238" s="383"/>
      <c r="AA238" s="383"/>
    </row>
    <row r="239">
      <c r="A239" s="100" t="str">
        <f t="shared" si="1"/>
        <v>1유형_v2_img1_03_085</v>
      </c>
      <c r="B239" s="381" t="s">
        <v>2134</v>
      </c>
      <c r="C239" s="382" t="s">
        <v>1629</v>
      </c>
      <c r="D239" s="381" t="s">
        <v>2445</v>
      </c>
      <c r="E239" s="381" t="s">
        <v>2446</v>
      </c>
      <c r="F239" s="383"/>
      <c r="G239" s="383"/>
      <c r="H239" s="383"/>
      <c r="I239" s="383"/>
      <c r="J239" s="383"/>
      <c r="K239" s="383"/>
      <c r="L239" s="383"/>
      <c r="M239" s="383"/>
      <c r="N239" s="383"/>
      <c r="O239" s="383"/>
      <c r="P239" s="383"/>
      <c r="Q239" s="383"/>
      <c r="R239" s="383"/>
      <c r="S239" s="383"/>
      <c r="T239" s="383"/>
      <c r="U239" s="383"/>
      <c r="V239" s="383"/>
      <c r="W239" s="383"/>
      <c r="X239" s="383"/>
      <c r="Y239" s="383"/>
      <c r="Z239" s="383"/>
      <c r="AA239" s="383"/>
    </row>
    <row r="240">
      <c r="A240" s="100" t="str">
        <f t="shared" si="1"/>
        <v>1유형_v2_img1_03_086</v>
      </c>
      <c r="B240" s="381" t="s">
        <v>2134</v>
      </c>
      <c r="C240" s="382" t="s">
        <v>1636</v>
      </c>
      <c r="D240" s="381" t="s">
        <v>2447</v>
      </c>
      <c r="E240" s="381" t="s">
        <v>2448</v>
      </c>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row>
    <row r="241">
      <c r="A241" s="100" t="str">
        <f t="shared" si="1"/>
        <v>1유형_v2_img1_03_087</v>
      </c>
      <c r="B241" s="381" t="s">
        <v>2134</v>
      </c>
      <c r="C241" s="382" t="s">
        <v>1642</v>
      </c>
      <c r="D241" s="381" t="s">
        <v>2449</v>
      </c>
      <c r="E241" s="381" t="s">
        <v>2450</v>
      </c>
      <c r="F241" s="383"/>
      <c r="G241" s="383"/>
      <c r="H241" s="383"/>
      <c r="I241" s="383"/>
      <c r="J241" s="383"/>
      <c r="K241" s="383"/>
      <c r="L241" s="383"/>
      <c r="M241" s="383"/>
      <c r="N241" s="383"/>
      <c r="O241" s="383"/>
      <c r="P241" s="383"/>
      <c r="Q241" s="383"/>
      <c r="R241" s="383"/>
      <c r="S241" s="383"/>
      <c r="T241" s="383"/>
      <c r="U241" s="383"/>
      <c r="V241" s="383"/>
      <c r="W241" s="383"/>
      <c r="X241" s="383"/>
      <c r="Y241" s="383"/>
      <c r="Z241" s="383"/>
      <c r="AA241" s="383"/>
    </row>
    <row r="242">
      <c r="A242" s="100" t="str">
        <f t="shared" si="1"/>
        <v>1유형_v2_img1_03_088</v>
      </c>
      <c r="B242" s="381" t="s">
        <v>2134</v>
      </c>
      <c r="C242" s="382" t="s">
        <v>1649</v>
      </c>
      <c r="D242" s="381" t="s">
        <v>2451</v>
      </c>
      <c r="E242" s="381" t="s">
        <v>2452</v>
      </c>
      <c r="F242" s="383"/>
      <c r="G242" s="383"/>
      <c r="H242" s="383"/>
      <c r="I242" s="383"/>
      <c r="J242" s="383"/>
      <c r="K242" s="383"/>
      <c r="L242" s="383"/>
      <c r="M242" s="383"/>
      <c r="N242" s="383"/>
      <c r="O242" s="383"/>
      <c r="P242" s="383"/>
      <c r="Q242" s="383"/>
      <c r="R242" s="383"/>
      <c r="S242" s="383"/>
      <c r="T242" s="383"/>
      <c r="U242" s="383"/>
      <c r="V242" s="383"/>
      <c r="W242" s="383"/>
      <c r="X242" s="383"/>
      <c r="Y242" s="383"/>
      <c r="Z242" s="383"/>
      <c r="AA242" s="383"/>
    </row>
    <row r="243">
      <c r="A243" s="100" t="str">
        <f t="shared" si="1"/>
        <v>1유형_v2_img1_03_089</v>
      </c>
      <c r="B243" s="381" t="s">
        <v>2134</v>
      </c>
      <c r="C243" s="382" t="s">
        <v>188</v>
      </c>
      <c r="D243" s="381" t="s">
        <v>2453</v>
      </c>
      <c r="E243" s="381" t="s">
        <v>2454</v>
      </c>
      <c r="F243" s="383"/>
      <c r="G243" s="383"/>
      <c r="H243" s="383"/>
      <c r="I243" s="383"/>
      <c r="J243" s="383"/>
      <c r="K243" s="383"/>
      <c r="L243" s="383"/>
      <c r="M243" s="383"/>
      <c r="N243" s="383"/>
      <c r="O243" s="383"/>
      <c r="P243" s="383"/>
      <c r="Q243" s="383"/>
      <c r="R243" s="383"/>
      <c r="S243" s="383"/>
      <c r="T243" s="383"/>
      <c r="U243" s="383"/>
      <c r="V243" s="383"/>
      <c r="W243" s="383"/>
      <c r="X243" s="383"/>
      <c r="Y243" s="383"/>
      <c r="Z243" s="383"/>
      <c r="AA243" s="383"/>
    </row>
    <row r="244">
      <c r="A244" s="100" t="str">
        <f t="shared" si="1"/>
        <v>1유형_v2_img1_03_090</v>
      </c>
      <c r="B244" s="381" t="s">
        <v>2134</v>
      </c>
      <c r="C244" s="382" t="s">
        <v>1658</v>
      </c>
      <c r="D244" s="381" t="s">
        <v>2455</v>
      </c>
      <c r="E244" s="381" t="s">
        <v>2456</v>
      </c>
      <c r="F244" s="383"/>
      <c r="G244" s="383"/>
      <c r="H244" s="383"/>
      <c r="I244" s="383"/>
      <c r="J244" s="383"/>
      <c r="K244" s="383"/>
      <c r="L244" s="383"/>
      <c r="M244" s="383"/>
      <c r="N244" s="383"/>
      <c r="O244" s="383"/>
      <c r="P244" s="383"/>
      <c r="Q244" s="383"/>
      <c r="R244" s="383"/>
      <c r="S244" s="383"/>
      <c r="T244" s="383"/>
      <c r="U244" s="383"/>
      <c r="V244" s="383"/>
      <c r="W244" s="383"/>
      <c r="X244" s="383"/>
      <c r="Y244" s="383"/>
      <c r="Z244" s="383"/>
      <c r="AA244" s="383"/>
    </row>
    <row r="245">
      <c r="A245" s="100" t="str">
        <f t="shared" si="1"/>
        <v>1유형_v2_img1_03_091</v>
      </c>
      <c r="B245" s="381" t="s">
        <v>2134</v>
      </c>
      <c r="C245" s="382" t="s">
        <v>1664</v>
      </c>
      <c r="D245" s="381" t="s">
        <v>2457</v>
      </c>
      <c r="E245" s="381" t="s">
        <v>2458</v>
      </c>
      <c r="F245" s="383"/>
      <c r="G245" s="383"/>
      <c r="H245" s="383"/>
      <c r="I245" s="383"/>
      <c r="J245" s="383"/>
      <c r="K245" s="383"/>
      <c r="L245" s="383"/>
      <c r="M245" s="383"/>
      <c r="N245" s="383"/>
      <c r="O245" s="383"/>
      <c r="P245" s="383"/>
      <c r="Q245" s="383"/>
      <c r="R245" s="383"/>
      <c r="S245" s="383"/>
      <c r="T245" s="383"/>
      <c r="U245" s="383"/>
      <c r="V245" s="383"/>
      <c r="W245" s="383"/>
      <c r="X245" s="383"/>
      <c r="Y245" s="383"/>
      <c r="Z245" s="383"/>
      <c r="AA245" s="383"/>
    </row>
    <row r="246">
      <c r="A246" s="100" t="str">
        <f t="shared" si="1"/>
        <v>1유형_v2_img1_03_092</v>
      </c>
      <c r="B246" s="381" t="s">
        <v>2134</v>
      </c>
      <c r="C246" s="382" t="s">
        <v>1670</v>
      </c>
      <c r="D246" s="381" t="s">
        <v>2459</v>
      </c>
      <c r="E246" s="381" t="s">
        <v>2460</v>
      </c>
      <c r="F246" s="383"/>
      <c r="G246" s="383"/>
      <c r="H246" s="383"/>
      <c r="I246" s="383"/>
      <c r="J246" s="383"/>
      <c r="K246" s="383"/>
      <c r="L246" s="383"/>
      <c r="M246" s="383"/>
      <c r="N246" s="383"/>
      <c r="O246" s="383"/>
      <c r="P246" s="383"/>
      <c r="Q246" s="383"/>
      <c r="R246" s="383"/>
      <c r="S246" s="383"/>
      <c r="T246" s="383"/>
      <c r="U246" s="383"/>
      <c r="V246" s="383"/>
      <c r="W246" s="383"/>
      <c r="X246" s="383"/>
      <c r="Y246" s="383"/>
      <c r="Z246" s="383"/>
      <c r="AA246" s="383"/>
    </row>
    <row r="247">
      <c r="A247" s="100" t="str">
        <f t="shared" si="1"/>
        <v>1유형_v2_img1_03_093</v>
      </c>
      <c r="B247" s="381" t="s">
        <v>2134</v>
      </c>
      <c r="C247" s="382" t="s">
        <v>1677</v>
      </c>
      <c r="D247" s="381" t="s">
        <v>2461</v>
      </c>
      <c r="E247" s="381" t="s">
        <v>2462</v>
      </c>
      <c r="F247" s="383"/>
      <c r="G247" s="383"/>
      <c r="H247" s="383"/>
      <c r="I247" s="383"/>
      <c r="J247" s="383"/>
      <c r="K247" s="383"/>
      <c r="L247" s="383"/>
      <c r="M247" s="383"/>
      <c r="N247" s="383"/>
      <c r="O247" s="383"/>
      <c r="P247" s="383"/>
      <c r="Q247" s="383"/>
      <c r="R247" s="383"/>
      <c r="S247" s="383"/>
      <c r="T247" s="383"/>
      <c r="U247" s="383"/>
      <c r="V247" s="383"/>
      <c r="W247" s="383"/>
      <c r="X247" s="383"/>
      <c r="Y247" s="383"/>
      <c r="Z247" s="383"/>
      <c r="AA247" s="383"/>
    </row>
    <row r="248">
      <c r="A248" s="100" t="str">
        <f t="shared" si="1"/>
        <v>1유형_v2_img1_03_094</v>
      </c>
      <c r="B248" s="381" t="s">
        <v>2134</v>
      </c>
      <c r="C248" s="382" t="s">
        <v>1683</v>
      </c>
      <c r="D248" s="381" t="s">
        <v>2463</v>
      </c>
      <c r="E248" s="381" t="s">
        <v>2464</v>
      </c>
      <c r="F248" s="383"/>
      <c r="G248" s="383"/>
      <c r="H248" s="383"/>
      <c r="I248" s="383"/>
      <c r="J248" s="383"/>
      <c r="K248" s="383"/>
      <c r="L248" s="383"/>
      <c r="M248" s="383"/>
      <c r="N248" s="383"/>
      <c r="O248" s="383"/>
      <c r="P248" s="383"/>
      <c r="Q248" s="383"/>
      <c r="R248" s="383"/>
      <c r="S248" s="383"/>
      <c r="T248" s="383"/>
      <c r="U248" s="383"/>
      <c r="V248" s="383"/>
      <c r="W248" s="383"/>
      <c r="X248" s="383"/>
      <c r="Y248" s="383"/>
      <c r="Z248" s="383"/>
      <c r="AA248" s="383"/>
    </row>
    <row r="249">
      <c r="A249" s="100" t="str">
        <f t="shared" si="1"/>
        <v>1유형_v2_img1_03_095</v>
      </c>
      <c r="B249" s="381" t="s">
        <v>2134</v>
      </c>
      <c r="C249" s="382" t="s">
        <v>181</v>
      </c>
      <c r="D249" s="381" t="s">
        <v>2465</v>
      </c>
      <c r="E249" s="381" t="s">
        <v>2466</v>
      </c>
      <c r="F249" s="383"/>
      <c r="G249" s="383"/>
      <c r="H249" s="383"/>
      <c r="I249" s="383"/>
      <c r="J249" s="383"/>
      <c r="K249" s="383"/>
      <c r="L249" s="383"/>
      <c r="M249" s="383"/>
      <c r="N249" s="383"/>
      <c r="O249" s="383"/>
      <c r="P249" s="383"/>
      <c r="Q249" s="383"/>
      <c r="R249" s="383"/>
      <c r="S249" s="383"/>
      <c r="T249" s="383"/>
      <c r="U249" s="383"/>
      <c r="V249" s="383"/>
      <c r="W249" s="383"/>
      <c r="X249" s="383"/>
      <c r="Y249" s="383"/>
      <c r="Z249" s="383"/>
      <c r="AA249" s="383"/>
    </row>
    <row r="250">
      <c r="A250" s="100" t="str">
        <f t="shared" si="1"/>
        <v>1유형_v2_img1_03_096</v>
      </c>
      <c r="B250" s="381" t="s">
        <v>2134</v>
      </c>
      <c r="C250" s="382" t="s">
        <v>1694</v>
      </c>
      <c r="D250" s="381" t="s">
        <v>2467</v>
      </c>
      <c r="E250" s="381" t="s">
        <v>2468</v>
      </c>
      <c r="F250" s="383"/>
      <c r="G250" s="383"/>
      <c r="H250" s="383"/>
      <c r="I250" s="383"/>
      <c r="J250" s="383"/>
      <c r="K250" s="383"/>
      <c r="L250" s="383"/>
      <c r="M250" s="383"/>
      <c r="N250" s="383"/>
      <c r="O250" s="383"/>
      <c r="P250" s="383"/>
      <c r="Q250" s="383"/>
      <c r="R250" s="383"/>
      <c r="S250" s="383"/>
      <c r="T250" s="383"/>
      <c r="U250" s="383"/>
      <c r="V250" s="383"/>
      <c r="W250" s="383"/>
      <c r="X250" s="383"/>
      <c r="Y250" s="383"/>
      <c r="Z250" s="383"/>
      <c r="AA250" s="383"/>
    </row>
    <row r="251">
      <c r="A251" s="100" t="str">
        <f t="shared" si="1"/>
        <v>1유형_v2_img1_03_097</v>
      </c>
      <c r="B251" s="381" t="s">
        <v>2134</v>
      </c>
      <c r="C251" s="382" t="s">
        <v>1701</v>
      </c>
      <c r="D251" s="381" t="s">
        <v>2469</v>
      </c>
      <c r="E251" s="381" t="s">
        <v>2470</v>
      </c>
      <c r="F251" s="383"/>
      <c r="G251" s="383"/>
      <c r="H251" s="383"/>
      <c r="I251" s="383"/>
      <c r="J251" s="383"/>
      <c r="K251" s="383"/>
      <c r="L251" s="383"/>
      <c r="M251" s="383"/>
      <c r="N251" s="383"/>
      <c r="O251" s="383"/>
      <c r="P251" s="383"/>
      <c r="Q251" s="383"/>
      <c r="R251" s="383"/>
      <c r="S251" s="383"/>
      <c r="T251" s="383"/>
      <c r="U251" s="383"/>
      <c r="V251" s="383"/>
      <c r="W251" s="383"/>
      <c r="X251" s="383"/>
      <c r="Y251" s="383"/>
      <c r="Z251" s="383"/>
      <c r="AA251" s="383"/>
    </row>
    <row r="252">
      <c r="A252" s="100" t="str">
        <f t="shared" si="1"/>
        <v>1유형_v2_img1_03_098</v>
      </c>
      <c r="B252" s="381" t="s">
        <v>2134</v>
      </c>
      <c r="C252" s="382" t="s">
        <v>1707</v>
      </c>
      <c r="D252" s="381" t="s">
        <v>2471</v>
      </c>
      <c r="E252" s="381" t="s">
        <v>2472</v>
      </c>
      <c r="F252" s="383"/>
      <c r="G252" s="383"/>
      <c r="H252" s="383"/>
      <c r="I252" s="383"/>
      <c r="J252" s="383"/>
      <c r="K252" s="383"/>
      <c r="L252" s="383"/>
      <c r="M252" s="383"/>
      <c r="N252" s="383"/>
      <c r="O252" s="383"/>
      <c r="P252" s="383"/>
      <c r="Q252" s="383"/>
      <c r="R252" s="383"/>
      <c r="S252" s="383"/>
      <c r="T252" s="383"/>
      <c r="U252" s="383"/>
      <c r="V252" s="383"/>
      <c r="W252" s="383"/>
      <c r="X252" s="383"/>
      <c r="Y252" s="383"/>
      <c r="Z252" s="383"/>
      <c r="AA252" s="383"/>
    </row>
    <row r="253">
      <c r="A253" s="100" t="str">
        <f t="shared" si="1"/>
        <v>1유형_v2_img1_03_099</v>
      </c>
      <c r="B253" s="381" t="s">
        <v>2134</v>
      </c>
      <c r="C253" s="382" t="s">
        <v>1713</v>
      </c>
      <c r="D253" s="381" t="s">
        <v>2473</v>
      </c>
      <c r="E253" s="381" t="s">
        <v>2474</v>
      </c>
      <c r="F253" s="383"/>
      <c r="G253" s="383"/>
      <c r="H253" s="383"/>
      <c r="I253" s="383"/>
      <c r="J253" s="383"/>
      <c r="K253" s="383"/>
      <c r="L253" s="383"/>
      <c r="M253" s="383"/>
      <c r="N253" s="383"/>
      <c r="O253" s="383"/>
      <c r="P253" s="383"/>
      <c r="Q253" s="383"/>
      <c r="R253" s="383"/>
      <c r="S253" s="383"/>
      <c r="T253" s="383"/>
      <c r="U253" s="383"/>
      <c r="V253" s="383"/>
      <c r="W253" s="383"/>
      <c r="X253" s="383"/>
      <c r="Y253" s="383"/>
      <c r="Z253" s="383"/>
      <c r="AA253" s="383"/>
    </row>
    <row r="254">
      <c r="A254" s="100" t="str">
        <f t="shared" si="1"/>
        <v>1유형_v2_img1_03_100</v>
      </c>
      <c r="B254" s="381" t="s">
        <v>2134</v>
      </c>
      <c r="C254" s="382" t="s">
        <v>1719</v>
      </c>
      <c r="D254" s="381" t="s">
        <v>2475</v>
      </c>
      <c r="E254" s="381" t="s">
        <v>2476</v>
      </c>
      <c r="F254" s="383"/>
      <c r="G254" s="383"/>
      <c r="H254" s="383"/>
      <c r="I254" s="383"/>
      <c r="J254" s="383"/>
      <c r="K254" s="383"/>
      <c r="L254" s="383"/>
      <c r="M254" s="383"/>
      <c r="N254" s="383"/>
      <c r="O254" s="383"/>
      <c r="P254" s="383"/>
      <c r="Q254" s="383"/>
      <c r="R254" s="383"/>
      <c r="S254" s="383"/>
      <c r="T254" s="383"/>
      <c r="U254" s="383"/>
      <c r="V254" s="383"/>
      <c r="W254" s="383"/>
      <c r="X254" s="383"/>
      <c r="Y254" s="383"/>
      <c r="Z254" s="383"/>
      <c r="AA254" s="383"/>
    </row>
    <row r="255">
      <c r="A255" s="383"/>
      <c r="B255" s="383"/>
      <c r="C255" s="388"/>
      <c r="D255" s="383"/>
      <c r="E255" s="383"/>
      <c r="F255" s="383"/>
      <c r="G255" s="383"/>
      <c r="H255" s="383"/>
      <c r="I255" s="383"/>
      <c r="J255" s="383"/>
      <c r="K255" s="383"/>
      <c r="L255" s="383"/>
      <c r="M255" s="383"/>
      <c r="N255" s="383"/>
      <c r="O255" s="383"/>
      <c r="P255" s="383"/>
      <c r="Q255" s="383"/>
      <c r="R255" s="383"/>
      <c r="S255" s="383"/>
      <c r="T255" s="383"/>
      <c r="U255" s="383"/>
      <c r="V255" s="383"/>
      <c r="W255" s="383"/>
      <c r="X255" s="383"/>
      <c r="Y255" s="383"/>
      <c r="Z255" s="383"/>
      <c r="AA255" s="383"/>
    </row>
    <row r="256">
      <c r="A256" s="383"/>
      <c r="B256" s="383"/>
      <c r="C256" s="388"/>
      <c r="D256" s="383"/>
      <c r="E256" s="383"/>
      <c r="F256" s="383"/>
      <c r="G256" s="383"/>
      <c r="H256" s="383"/>
      <c r="I256" s="383"/>
      <c r="J256" s="383"/>
      <c r="K256" s="383"/>
      <c r="L256" s="383"/>
      <c r="M256" s="383"/>
      <c r="N256" s="383"/>
      <c r="O256" s="383"/>
      <c r="P256" s="383"/>
      <c r="Q256" s="383"/>
      <c r="R256" s="383"/>
      <c r="S256" s="383"/>
      <c r="T256" s="383"/>
      <c r="U256" s="383"/>
      <c r="V256" s="383"/>
      <c r="W256" s="383"/>
      <c r="X256" s="383"/>
      <c r="Y256" s="383"/>
      <c r="Z256" s="383"/>
      <c r="AA256" s="383"/>
    </row>
    <row r="257">
      <c r="A257" s="383"/>
      <c r="B257" s="383"/>
      <c r="C257" s="388"/>
      <c r="D257" s="383"/>
      <c r="E257" s="383"/>
      <c r="F257" s="383"/>
      <c r="G257" s="383"/>
      <c r="H257" s="383"/>
      <c r="I257" s="383"/>
      <c r="J257" s="383"/>
      <c r="K257" s="383"/>
      <c r="L257" s="383"/>
      <c r="M257" s="383"/>
      <c r="N257" s="383"/>
      <c r="O257" s="383"/>
      <c r="P257" s="383"/>
      <c r="Q257" s="383"/>
      <c r="R257" s="383"/>
      <c r="S257" s="383"/>
      <c r="T257" s="383"/>
      <c r="U257" s="383"/>
      <c r="V257" s="383"/>
      <c r="W257" s="383"/>
      <c r="X257" s="383"/>
      <c r="Y257" s="383"/>
      <c r="Z257" s="383"/>
      <c r="AA257" s="383"/>
    </row>
    <row r="258">
      <c r="A258" s="383"/>
      <c r="B258" s="383"/>
      <c r="C258" s="388"/>
      <c r="D258" s="383"/>
      <c r="E258" s="383"/>
      <c r="F258" s="383"/>
      <c r="G258" s="383"/>
      <c r="H258" s="383"/>
      <c r="I258" s="383"/>
      <c r="J258" s="383"/>
      <c r="K258" s="383"/>
      <c r="L258" s="383"/>
      <c r="M258" s="383"/>
      <c r="N258" s="383"/>
      <c r="O258" s="383"/>
      <c r="P258" s="383"/>
      <c r="Q258" s="383"/>
      <c r="R258" s="383"/>
      <c r="S258" s="383"/>
      <c r="T258" s="383"/>
      <c r="U258" s="383"/>
      <c r="V258" s="383"/>
      <c r="W258" s="383"/>
      <c r="X258" s="383"/>
      <c r="Y258" s="383"/>
      <c r="Z258" s="383"/>
      <c r="AA258" s="383"/>
    </row>
    <row r="259">
      <c r="A259" s="383"/>
      <c r="B259" s="383"/>
      <c r="C259" s="388"/>
      <c r="D259" s="383"/>
      <c r="E259" s="383"/>
      <c r="F259" s="383"/>
      <c r="G259" s="383"/>
      <c r="H259" s="383"/>
      <c r="I259" s="383"/>
      <c r="J259" s="383"/>
      <c r="K259" s="383"/>
      <c r="L259" s="383"/>
      <c r="M259" s="383"/>
      <c r="N259" s="383"/>
      <c r="O259" s="383"/>
      <c r="P259" s="383"/>
      <c r="Q259" s="383"/>
      <c r="R259" s="383"/>
      <c r="S259" s="383"/>
      <c r="T259" s="383"/>
      <c r="U259" s="383"/>
      <c r="V259" s="383"/>
      <c r="W259" s="383"/>
      <c r="X259" s="383"/>
      <c r="Y259" s="383"/>
      <c r="Z259" s="383"/>
      <c r="AA259" s="383"/>
    </row>
    <row r="260">
      <c r="A260" s="383"/>
      <c r="B260" s="383"/>
      <c r="C260" s="388"/>
      <c r="D260" s="383"/>
      <c r="E260" s="383"/>
      <c r="F260" s="383"/>
      <c r="G260" s="383"/>
      <c r="H260" s="383"/>
      <c r="I260" s="383"/>
      <c r="J260" s="383"/>
      <c r="K260" s="383"/>
      <c r="L260" s="383"/>
      <c r="M260" s="383"/>
      <c r="N260" s="383"/>
      <c r="O260" s="383"/>
      <c r="P260" s="383"/>
      <c r="Q260" s="383"/>
      <c r="R260" s="383"/>
      <c r="S260" s="383"/>
      <c r="T260" s="383"/>
      <c r="U260" s="383"/>
      <c r="V260" s="383"/>
      <c r="W260" s="383"/>
      <c r="X260" s="383"/>
      <c r="Y260" s="383"/>
      <c r="Z260" s="383"/>
      <c r="AA260" s="383"/>
    </row>
    <row r="261">
      <c r="A261" s="383"/>
      <c r="B261" s="383"/>
      <c r="C261" s="388"/>
      <c r="D261" s="383"/>
      <c r="E261" s="383"/>
      <c r="F261" s="383"/>
      <c r="G261" s="383"/>
      <c r="H261" s="383"/>
      <c r="I261" s="383"/>
      <c r="J261" s="383"/>
      <c r="K261" s="383"/>
      <c r="L261" s="383"/>
      <c r="M261" s="383"/>
      <c r="N261" s="383"/>
      <c r="O261" s="383"/>
      <c r="P261" s="383"/>
      <c r="Q261" s="383"/>
      <c r="R261" s="383"/>
      <c r="S261" s="383"/>
      <c r="T261" s="383"/>
      <c r="U261" s="383"/>
      <c r="V261" s="383"/>
      <c r="W261" s="383"/>
      <c r="X261" s="383"/>
      <c r="Y261" s="383"/>
      <c r="Z261" s="383"/>
      <c r="AA261" s="383"/>
    </row>
    <row r="262">
      <c r="A262" s="383"/>
      <c r="B262" s="383"/>
      <c r="C262" s="388"/>
      <c r="D262" s="383"/>
      <c r="E262" s="383"/>
      <c r="F262" s="383"/>
      <c r="G262" s="383"/>
      <c r="H262" s="383"/>
      <c r="I262" s="383"/>
      <c r="J262" s="383"/>
      <c r="K262" s="383"/>
      <c r="L262" s="383"/>
      <c r="M262" s="383"/>
      <c r="N262" s="383"/>
      <c r="O262" s="383"/>
      <c r="P262" s="383"/>
      <c r="Q262" s="383"/>
      <c r="R262" s="383"/>
      <c r="S262" s="383"/>
      <c r="T262" s="383"/>
      <c r="U262" s="383"/>
      <c r="V262" s="383"/>
      <c r="W262" s="383"/>
      <c r="X262" s="383"/>
      <c r="Y262" s="383"/>
      <c r="Z262" s="383"/>
      <c r="AA262" s="383"/>
    </row>
    <row r="263">
      <c r="A263" s="383"/>
      <c r="B263" s="383"/>
      <c r="C263" s="388"/>
      <c r="D263" s="383"/>
      <c r="E263" s="383"/>
      <c r="F263" s="383"/>
      <c r="G263" s="383"/>
      <c r="H263" s="383"/>
      <c r="I263" s="383"/>
      <c r="J263" s="383"/>
      <c r="K263" s="383"/>
      <c r="L263" s="383"/>
      <c r="M263" s="383"/>
      <c r="N263" s="383"/>
      <c r="O263" s="383"/>
      <c r="P263" s="383"/>
      <c r="Q263" s="383"/>
      <c r="R263" s="383"/>
      <c r="S263" s="383"/>
      <c r="T263" s="383"/>
      <c r="U263" s="383"/>
      <c r="V263" s="383"/>
      <c r="W263" s="383"/>
      <c r="X263" s="383"/>
      <c r="Y263" s="383"/>
      <c r="Z263" s="383"/>
      <c r="AA263" s="383"/>
    </row>
    <row r="264">
      <c r="A264" s="383"/>
      <c r="B264" s="383"/>
      <c r="C264" s="388"/>
      <c r="D264" s="383"/>
      <c r="E264" s="383"/>
      <c r="F264" s="383"/>
      <c r="G264" s="383"/>
      <c r="H264" s="383"/>
      <c r="I264" s="383"/>
      <c r="J264" s="383"/>
      <c r="K264" s="383"/>
      <c r="L264" s="383"/>
      <c r="M264" s="383"/>
      <c r="N264" s="383"/>
      <c r="O264" s="383"/>
      <c r="P264" s="383"/>
      <c r="Q264" s="383"/>
      <c r="R264" s="383"/>
      <c r="S264" s="383"/>
      <c r="T264" s="383"/>
      <c r="U264" s="383"/>
      <c r="V264" s="383"/>
      <c r="W264" s="383"/>
      <c r="X264" s="383"/>
      <c r="Y264" s="383"/>
      <c r="Z264" s="383"/>
      <c r="AA264" s="383"/>
    </row>
    <row r="265">
      <c r="A265" s="383"/>
      <c r="B265" s="383"/>
      <c r="C265" s="388"/>
      <c r="D265" s="383"/>
      <c r="E265" s="383"/>
      <c r="F265" s="383"/>
      <c r="G265" s="383"/>
      <c r="H265" s="383"/>
      <c r="I265" s="383"/>
      <c r="J265" s="383"/>
      <c r="K265" s="383"/>
      <c r="L265" s="383"/>
      <c r="M265" s="383"/>
      <c r="N265" s="383"/>
      <c r="O265" s="383"/>
      <c r="P265" s="383"/>
      <c r="Q265" s="383"/>
      <c r="R265" s="383"/>
      <c r="S265" s="383"/>
      <c r="T265" s="383"/>
      <c r="U265" s="383"/>
      <c r="V265" s="383"/>
      <c r="W265" s="383"/>
      <c r="X265" s="383"/>
      <c r="Y265" s="383"/>
      <c r="Z265" s="383"/>
      <c r="AA265" s="383"/>
    </row>
    <row r="266">
      <c r="A266" s="383"/>
      <c r="B266" s="383"/>
      <c r="C266" s="388"/>
      <c r="D266" s="383"/>
      <c r="E266" s="383"/>
      <c r="F266" s="383"/>
      <c r="G266" s="383"/>
      <c r="H266" s="383"/>
      <c r="I266" s="383"/>
      <c r="J266" s="383"/>
      <c r="K266" s="383"/>
      <c r="L266" s="383"/>
      <c r="M266" s="383"/>
      <c r="N266" s="383"/>
      <c r="O266" s="383"/>
      <c r="P266" s="383"/>
      <c r="Q266" s="383"/>
      <c r="R266" s="383"/>
      <c r="S266" s="383"/>
      <c r="T266" s="383"/>
      <c r="U266" s="383"/>
      <c r="V266" s="383"/>
      <c r="W266" s="383"/>
      <c r="X266" s="383"/>
      <c r="Y266" s="383"/>
      <c r="Z266" s="383"/>
      <c r="AA266" s="383"/>
    </row>
    <row r="267">
      <c r="A267" s="383"/>
      <c r="B267" s="383"/>
      <c r="C267" s="388"/>
      <c r="D267" s="383"/>
      <c r="E267" s="383"/>
      <c r="F267" s="383"/>
      <c r="G267" s="383"/>
      <c r="H267" s="383"/>
      <c r="I267" s="383"/>
      <c r="J267" s="383"/>
      <c r="K267" s="383"/>
      <c r="L267" s="383"/>
      <c r="M267" s="383"/>
      <c r="N267" s="383"/>
      <c r="O267" s="383"/>
      <c r="P267" s="383"/>
      <c r="Q267" s="383"/>
      <c r="R267" s="383"/>
      <c r="S267" s="383"/>
      <c r="T267" s="383"/>
      <c r="U267" s="383"/>
      <c r="V267" s="383"/>
      <c r="W267" s="383"/>
      <c r="X267" s="383"/>
      <c r="Y267" s="383"/>
      <c r="Z267" s="383"/>
      <c r="AA267" s="383"/>
    </row>
    <row r="268">
      <c r="A268" s="383"/>
      <c r="B268" s="383"/>
      <c r="C268" s="388"/>
      <c r="D268" s="383"/>
      <c r="E268" s="383"/>
      <c r="F268" s="383"/>
      <c r="G268" s="383"/>
      <c r="H268" s="383"/>
      <c r="I268" s="383"/>
      <c r="J268" s="383"/>
      <c r="K268" s="383"/>
      <c r="L268" s="383"/>
      <c r="M268" s="383"/>
      <c r="N268" s="383"/>
      <c r="O268" s="383"/>
      <c r="P268" s="383"/>
      <c r="Q268" s="383"/>
      <c r="R268" s="383"/>
      <c r="S268" s="383"/>
      <c r="T268" s="383"/>
      <c r="U268" s="383"/>
      <c r="V268" s="383"/>
      <c r="W268" s="383"/>
      <c r="X268" s="383"/>
      <c r="Y268" s="383"/>
      <c r="Z268" s="383"/>
      <c r="AA268" s="383"/>
    </row>
    <row r="269">
      <c r="A269" s="383"/>
      <c r="B269" s="383"/>
      <c r="C269" s="388"/>
      <c r="D269" s="383"/>
      <c r="E269" s="383"/>
      <c r="F269" s="383"/>
      <c r="G269" s="383"/>
      <c r="H269" s="383"/>
      <c r="I269" s="383"/>
      <c r="J269" s="383"/>
      <c r="K269" s="383"/>
      <c r="L269" s="383"/>
      <c r="M269" s="383"/>
      <c r="N269" s="383"/>
      <c r="O269" s="383"/>
      <c r="P269" s="383"/>
      <c r="Q269" s="383"/>
      <c r="R269" s="383"/>
      <c r="S269" s="383"/>
      <c r="T269" s="383"/>
      <c r="U269" s="383"/>
      <c r="V269" s="383"/>
      <c r="W269" s="383"/>
      <c r="X269" s="383"/>
      <c r="Y269" s="383"/>
      <c r="Z269" s="383"/>
      <c r="AA269" s="383"/>
    </row>
    <row r="270">
      <c r="A270" s="383"/>
      <c r="B270" s="383"/>
      <c r="C270" s="388"/>
      <c r="D270" s="383"/>
      <c r="E270" s="383"/>
      <c r="F270" s="383"/>
      <c r="G270" s="383"/>
      <c r="H270" s="383"/>
      <c r="I270" s="383"/>
      <c r="J270" s="383"/>
      <c r="K270" s="383"/>
      <c r="L270" s="383"/>
      <c r="M270" s="383"/>
      <c r="N270" s="383"/>
      <c r="O270" s="383"/>
      <c r="P270" s="383"/>
      <c r="Q270" s="383"/>
      <c r="R270" s="383"/>
      <c r="S270" s="383"/>
      <c r="T270" s="383"/>
      <c r="U270" s="383"/>
      <c r="V270" s="383"/>
      <c r="W270" s="383"/>
      <c r="X270" s="383"/>
      <c r="Y270" s="383"/>
      <c r="Z270" s="383"/>
      <c r="AA270" s="383"/>
    </row>
    <row r="271">
      <c r="A271" s="383"/>
      <c r="B271" s="383"/>
      <c r="C271" s="388"/>
      <c r="D271" s="383"/>
      <c r="E271" s="383"/>
      <c r="F271" s="383"/>
      <c r="G271" s="383"/>
      <c r="H271" s="383"/>
      <c r="I271" s="383"/>
      <c r="J271" s="383"/>
      <c r="K271" s="383"/>
      <c r="L271" s="383"/>
      <c r="M271" s="383"/>
      <c r="N271" s="383"/>
      <c r="O271" s="383"/>
      <c r="P271" s="383"/>
      <c r="Q271" s="383"/>
      <c r="R271" s="383"/>
      <c r="S271" s="383"/>
      <c r="T271" s="383"/>
      <c r="U271" s="383"/>
      <c r="V271" s="383"/>
      <c r="W271" s="383"/>
      <c r="X271" s="383"/>
      <c r="Y271" s="383"/>
      <c r="Z271" s="383"/>
      <c r="AA271" s="383"/>
    </row>
    <row r="272">
      <c r="A272" s="383"/>
      <c r="B272" s="383"/>
      <c r="C272" s="388"/>
      <c r="D272" s="383"/>
      <c r="E272" s="383"/>
      <c r="F272" s="383"/>
      <c r="G272" s="383"/>
      <c r="H272" s="383"/>
      <c r="I272" s="383"/>
      <c r="J272" s="383"/>
      <c r="K272" s="383"/>
      <c r="L272" s="383"/>
      <c r="M272" s="383"/>
      <c r="N272" s="383"/>
      <c r="O272" s="383"/>
      <c r="P272" s="383"/>
      <c r="Q272" s="383"/>
      <c r="R272" s="383"/>
      <c r="S272" s="383"/>
      <c r="T272" s="383"/>
      <c r="U272" s="383"/>
      <c r="V272" s="383"/>
      <c r="W272" s="383"/>
      <c r="X272" s="383"/>
      <c r="Y272" s="383"/>
      <c r="Z272" s="383"/>
      <c r="AA272" s="383"/>
    </row>
    <row r="273">
      <c r="A273" s="383"/>
      <c r="B273" s="383"/>
      <c r="C273" s="388"/>
      <c r="D273" s="383"/>
      <c r="E273" s="383"/>
      <c r="F273" s="383"/>
      <c r="G273" s="383"/>
      <c r="H273" s="383"/>
      <c r="I273" s="383"/>
      <c r="J273" s="383"/>
      <c r="K273" s="383"/>
      <c r="L273" s="383"/>
      <c r="M273" s="383"/>
      <c r="N273" s="383"/>
      <c r="O273" s="383"/>
      <c r="P273" s="383"/>
      <c r="Q273" s="383"/>
      <c r="R273" s="383"/>
      <c r="S273" s="383"/>
      <c r="T273" s="383"/>
      <c r="U273" s="383"/>
      <c r="V273" s="383"/>
      <c r="W273" s="383"/>
      <c r="X273" s="383"/>
      <c r="Y273" s="383"/>
      <c r="Z273" s="383"/>
      <c r="AA273" s="383"/>
    </row>
    <row r="274">
      <c r="A274" s="383"/>
      <c r="B274" s="383"/>
      <c r="C274" s="388"/>
      <c r="D274" s="383"/>
      <c r="E274" s="383"/>
      <c r="F274" s="383"/>
      <c r="G274" s="383"/>
      <c r="H274" s="383"/>
      <c r="I274" s="383"/>
      <c r="J274" s="383"/>
      <c r="K274" s="383"/>
      <c r="L274" s="383"/>
      <c r="M274" s="383"/>
      <c r="N274" s="383"/>
      <c r="O274" s="383"/>
      <c r="P274" s="383"/>
      <c r="Q274" s="383"/>
      <c r="R274" s="383"/>
      <c r="S274" s="383"/>
      <c r="T274" s="383"/>
      <c r="U274" s="383"/>
      <c r="V274" s="383"/>
      <c r="W274" s="383"/>
      <c r="X274" s="383"/>
      <c r="Y274" s="383"/>
      <c r="Z274" s="383"/>
      <c r="AA274" s="383"/>
    </row>
    <row r="275">
      <c r="A275" s="383"/>
      <c r="B275" s="383"/>
      <c r="C275" s="388"/>
      <c r="D275" s="383"/>
      <c r="E275" s="383"/>
      <c r="F275" s="383"/>
      <c r="G275" s="383"/>
      <c r="H275" s="383"/>
      <c r="I275" s="383"/>
      <c r="J275" s="383"/>
      <c r="K275" s="383"/>
      <c r="L275" s="383"/>
      <c r="M275" s="383"/>
      <c r="N275" s="383"/>
      <c r="O275" s="383"/>
      <c r="P275" s="383"/>
      <c r="Q275" s="383"/>
      <c r="R275" s="383"/>
      <c r="S275" s="383"/>
      <c r="T275" s="383"/>
      <c r="U275" s="383"/>
      <c r="V275" s="383"/>
      <c r="W275" s="383"/>
      <c r="X275" s="383"/>
      <c r="Y275" s="383"/>
      <c r="Z275" s="383"/>
      <c r="AA275" s="383"/>
    </row>
    <row r="276">
      <c r="A276" s="383"/>
      <c r="B276" s="383"/>
      <c r="C276" s="388"/>
      <c r="D276" s="383"/>
      <c r="E276" s="383"/>
      <c r="F276" s="383"/>
      <c r="G276" s="383"/>
      <c r="H276" s="383"/>
      <c r="I276" s="383"/>
      <c r="J276" s="383"/>
      <c r="K276" s="383"/>
      <c r="L276" s="383"/>
      <c r="M276" s="383"/>
      <c r="N276" s="383"/>
      <c r="O276" s="383"/>
      <c r="P276" s="383"/>
      <c r="Q276" s="383"/>
      <c r="R276" s="383"/>
      <c r="S276" s="383"/>
      <c r="T276" s="383"/>
      <c r="U276" s="383"/>
      <c r="V276" s="383"/>
      <c r="W276" s="383"/>
      <c r="X276" s="383"/>
      <c r="Y276" s="383"/>
      <c r="Z276" s="383"/>
      <c r="AA276" s="383"/>
    </row>
    <row r="277">
      <c r="A277" s="383"/>
      <c r="B277" s="383"/>
      <c r="C277" s="388"/>
      <c r="D277" s="383"/>
      <c r="E277" s="383"/>
      <c r="F277" s="383"/>
      <c r="G277" s="383"/>
      <c r="H277" s="383"/>
      <c r="I277" s="383"/>
      <c r="J277" s="383"/>
      <c r="K277" s="383"/>
      <c r="L277" s="383"/>
      <c r="M277" s="383"/>
      <c r="N277" s="383"/>
      <c r="O277" s="383"/>
      <c r="P277" s="383"/>
      <c r="Q277" s="383"/>
      <c r="R277" s="383"/>
      <c r="S277" s="383"/>
      <c r="T277" s="383"/>
      <c r="U277" s="383"/>
      <c r="V277" s="383"/>
      <c r="W277" s="383"/>
      <c r="X277" s="383"/>
      <c r="Y277" s="383"/>
      <c r="Z277" s="383"/>
      <c r="AA277" s="383"/>
    </row>
    <row r="278">
      <c r="A278" s="383"/>
      <c r="B278" s="383"/>
      <c r="C278" s="388"/>
      <c r="D278" s="383"/>
      <c r="E278" s="383"/>
      <c r="F278" s="383"/>
      <c r="G278" s="383"/>
      <c r="H278" s="383"/>
      <c r="I278" s="383"/>
      <c r="J278" s="383"/>
      <c r="K278" s="383"/>
      <c r="L278" s="383"/>
      <c r="M278" s="383"/>
      <c r="N278" s="383"/>
      <c r="O278" s="383"/>
      <c r="P278" s="383"/>
      <c r="Q278" s="383"/>
      <c r="R278" s="383"/>
      <c r="S278" s="383"/>
      <c r="T278" s="383"/>
      <c r="U278" s="383"/>
      <c r="V278" s="383"/>
      <c r="W278" s="383"/>
      <c r="X278" s="383"/>
      <c r="Y278" s="383"/>
      <c r="Z278" s="383"/>
      <c r="AA278" s="383"/>
    </row>
    <row r="279">
      <c r="A279" s="383"/>
      <c r="B279" s="383"/>
      <c r="C279" s="388"/>
      <c r="D279" s="383"/>
      <c r="E279" s="383"/>
      <c r="F279" s="383"/>
      <c r="G279" s="383"/>
      <c r="H279" s="383"/>
      <c r="I279" s="383"/>
      <c r="J279" s="383"/>
      <c r="K279" s="383"/>
      <c r="L279" s="383"/>
      <c r="M279" s="383"/>
      <c r="N279" s="383"/>
      <c r="O279" s="383"/>
      <c r="P279" s="383"/>
      <c r="Q279" s="383"/>
      <c r="R279" s="383"/>
      <c r="S279" s="383"/>
      <c r="T279" s="383"/>
      <c r="U279" s="383"/>
      <c r="V279" s="383"/>
      <c r="W279" s="383"/>
      <c r="X279" s="383"/>
      <c r="Y279" s="383"/>
      <c r="Z279" s="383"/>
      <c r="AA279" s="383"/>
    </row>
    <row r="280">
      <c r="A280" s="383"/>
      <c r="B280" s="383"/>
      <c r="C280" s="388"/>
      <c r="D280" s="383"/>
      <c r="E280" s="383"/>
      <c r="F280" s="383"/>
      <c r="G280" s="383"/>
      <c r="H280" s="383"/>
      <c r="I280" s="383"/>
      <c r="J280" s="383"/>
      <c r="K280" s="383"/>
      <c r="L280" s="383"/>
      <c r="M280" s="383"/>
      <c r="N280" s="383"/>
      <c r="O280" s="383"/>
      <c r="P280" s="383"/>
      <c r="Q280" s="383"/>
      <c r="R280" s="383"/>
      <c r="S280" s="383"/>
      <c r="T280" s="383"/>
      <c r="U280" s="383"/>
      <c r="V280" s="383"/>
      <c r="W280" s="383"/>
      <c r="X280" s="383"/>
      <c r="Y280" s="383"/>
      <c r="Z280" s="383"/>
      <c r="AA280" s="383"/>
    </row>
    <row r="281">
      <c r="A281" s="383"/>
      <c r="B281" s="383"/>
      <c r="C281" s="388"/>
      <c r="D281" s="383"/>
      <c r="E281" s="383"/>
      <c r="F281" s="383"/>
      <c r="G281" s="383"/>
      <c r="H281" s="383"/>
      <c r="I281" s="383"/>
      <c r="J281" s="383"/>
      <c r="K281" s="383"/>
      <c r="L281" s="383"/>
      <c r="M281" s="383"/>
      <c r="N281" s="383"/>
      <c r="O281" s="383"/>
      <c r="P281" s="383"/>
      <c r="Q281" s="383"/>
      <c r="R281" s="383"/>
      <c r="S281" s="383"/>
      <c r="T281" s="383"/>
      <c r="U281" s="383"/>
      <c r="V281" s="383"/>
      <c r="W281" s="383"/>
      <c r="X281" s="383"/>
      <c r="Y281" s="383"/>
      <c r="Z281" s="383"/>
      <c r="AA281" s="383"/>
    </row>
    <row r="282">
      <c r="A282" s="383"/>
      <c r="B282" s="383"/>
      <c r="C282" s="388"/>
      <c r="D282" s="383"/>
      <c r="E282" s="383"/>
      <c r="F282" s="383"/>
      <c r="G282" s="383"/>
      <c r="H282" s="383"/>
      <c r="I282" s="383"/>
      <c r="J282" s="383"/>
      <c r="K282" s="383"/>
      <c r="L282" s="383"/>
      <c r="M282" s="383"/>
      <c r="N282" s="383"/>
      <c r="O282" s="383"/>
      <c r="P282" s="383"/>
      <c r="Q282" s="383"/>
      <c r="R282" s="383"/>
      <c r="S282" s="383"/>
      <c r="T282" s="383"/>
      <c r="U282" s="383"/>
      <c r="V282" s="383"/>
      <c r="W282" s="383"/>
      <c r="X282" s="383"/>
      <c r="Y282" s="383"/>
      <c r="Z282" s="383"/>
      <c r="AA282" s="383"/>
    </row>
    <row r="283">
      <c r="A283" s="383"/>
      <c r="B283" s="383"/>
      <c r="C283" s="388"/>
      <c r="D283" s="383"/>
      <c r="E283" s="383"/>
      <c r="F283" s="383"/>
      <c r="G283" s="383"/>
      <c r="H283" s="383"/>
      <c r="I283" s="383"/>
      <c r="J283" s="383"/>
      <c r="K283" s="383"/>
      <c r="L283" s="383"/>
      <c r="M283" s="383"/>
      <c r="N283" s="383"/>
      <c r="O283" s="383"/>
      <c r="P283" s="383"/>
      <c r="Q283" s="383"/>
      <c r="R283" s="383"/>
      <c r="S283" s="383"/>
      <c r="T283" s="383"/>
      <c r="U283" s="383"/>
      <c r="V283" s="383"/>
      <c r="W283" s="383"/>
      <c r="X283" s="383"/>
      <c r="Y283" s="383"/>
      <c r="Z283" s="383"/>
      <c r="AA283" s="383"/>
    </row>
    <row r="284">
      <c r="A284" s="383"/>
      <c r="B284" s="383"/>
      <c r="C284" s="388"/>
      <c r="D284" s="383"/>
      <c r="E284" s="383"/>
      <c r="F284" s="383"/>
      <c r="G284" s="383"/>
      <c r="H284" s="383"/>
      <c r="I284" s="383"/>
      <c r="J284" s="383"/>
      <c r="K284" s="383"/>
      <c r="L284" s="383"/>
      <c r="M284" s="383"/>
      <c r="N284" s="383"/>
      <c r="O284" s="383"/>
      <c r="P284" s="383"/>
      <c r="Q284" s="383"/>
      <c r="R284" s="383"/>
      <c r="S284" s="383"/>
      <c r="T284" s="383"/>
      <c r="U284" s="383"/>
      <c r="V284" s="383"/>
      <c r="W284" s="383"/>
      <c r="X284" s="383"/>
      <c r="Y284" s="383"/>
      <c r="Z284" s="383"/>
      <c r="AA284" s="383"/>
    </row>
    <row r="285">
      <c r="A285" s="383"/>
      <c r="B285" s="383"/>
      <c r="C285" s="388"/>
      <c r="D285" s="383"/>
      <c r="E285" s="383"/>
      <c r="F285" s="383"/>
      <c r="G285" s="383"/>
      <c r="H285" s="383"/>
      <c r="I285" s="383"/>
      <c r="J285" s="383"/>
      <c r="K285" s="383"/>
      <c r="L285" s="383"/>
      <c r="M285" s="383"/>
      <c r="N285" s="383"/>
      <c r="O285" s="383"/>
      <c r="P285" s="383"/>
      <c r="Q285" s="383"/>
      <c r="R285" s="383"/>
      <c r="S285" s="383"/>
      <c r="T285" s="383"/>
      <c r="U285" s="383"/>
      <c r="V285" s="383"/>
      <c r="W285" s="383"/>
      <c r="X285" s="383"/>
      <c r="Y285" s="383"/>
      <c r="Z285" s="383"/>
      <c r="AA285" s="383"/>
    </row>
    <row r="286">
      <c r="A286" s="383"/>
      <c r="B286" s="383"/>
      <c r="C286" s="388"/>
      <c r="D286" s="383"/>
      <c r="E286" s="383"/>
      <c r="F286" s="383"/>
      <c r="G286" s="383"/>
      <c r="H286" s="383"/>
      <c r="I286" s="383"/>
      <c r="J286" s="383"/>
      <c r="K286" s="383"/>
      <c r="L286" s="383"/>
      <c r="M286" s="383"/>
      <c r="N286" s="383"/>
      <c r="O286" s="383"/>
      <c r="P286" s="383"/>
      <c r="Q286" s="383"/>
      <c r="R286" s="383"/>
      <c r="S286" s="383"/>
      <c r="T286" s="383"/>
      <c r="U286" s="383"/>
      <c r="V286" s="383"/>
      <c r="W286" s="383"/>
      <c r="X286" s="383"/>
      <c r="Y286" s="383"/>
      <c r="Z286" s="383"/>
      <c r="AA286" s="383"/>
    </row>
    <row r="287">
      <c r="A287" s="383"/>
      <c r="B287" s="383"/>
      <c r="C287" s="388"/>
      <c r="D287" s="383"/>
      <c r="E287" s="383"/>
      <c r="F287" s="383"/>
      <c r="G287" s="383"/>
      <c r="H287" s="383"/>
      <c r="I287" s="383"/>
      <c r="J287" s="383"/>
      <c r="K287" s="383"/>
      <c r="L287" s="383"/>
      <c r="M287" s="383"/>
      <c r="N287" s="383"/>
      <c r="O287" s="383"/>
      <c r="P287" s="383"/>
      <c r="Q287" s="383"/>
      <c r="R287" s="383"/>
      <c r="S287" s="383"/>
      <c r="T287" s="383"/>
      <c r="U287" s="383"/>
      <c r="V287" s="383"/>
      <c r="W287" s="383"/>
      <c r="X287" s="383"/>
      <c r="Y287" s="383"/>
      <c r="Z287" s="383"/>
      <c r="AA287" s="383"/>
    </row>
    <row r="288">
      <c r="A288" s="383"/>
      <c r="B288" s="383"/>
      <c r="C288" s="388"/>
      <c r="D288" s="383"/>
      <c r="E288" s="383"/>
      <c r="F288" s="383"/>
      <c r="G288" s="383"/>
      <c r="H288" s="383"/>
      <c r="I288" s="383"/>
      <c r="J288" s="383"/>
      <c r="K288" s="383"/>
      <c r="L288" s="383"/>
      <c r="M288" s="383"/>
      <c r="N288" s="383"/>
      <c r="O288" s="383"/>
      <c r="P288" s="383"/>
      <c r="Q288" s="383"/>
      <c r="R288" s="383"/>
      <c r="S288" s="383"/>
      <c r="T288" s="383"/>
      <c r="U288" s="383"/>
      <c r="V288" s="383"/>
      <c r="W288" s="383"/>
      <c r="X288" s="383"/>
      <c r="Y288" s="383"/>
      <c r="Z288" s="383"/>
      <c r="AA288" s="383"/>
    </row>
    <row r="289">
      <c r="A289" s="383"/>
      <c r="B289" s="383"/>
      <c r="C289" s="388"/>
      <c r="D289" s="383"/>
      <c r="E289" s="383"/>
      <c r="F289" s="383"/>
      <c r="G289" s="383"/>
      <c r="H289" s="383"/>
      <c r="I289" s="383"/>
      <c r="J289" s="383"/>
      <c r="K289" s="383"/>
      <c r="L289" s="383"/>
      <c r="M289" s="383"/>
      <c r="N289" s="383"/>
      <c r="O289" s="383"/>
      <c r="P289" s="383"/>
      <c r="Q289" s="383"/>
      <c r="R289" s="383"/>
      <c r="S289" s="383"/>
      <c r="T289" s="383"/>
      <c r="U289" s="383"/>
      <c r="V289" s="383"/>
      <c r="W289" s="383"/>
      <c r="X289" s="383"/>
      <c r="Y289" s="383"/>
      <c r="Z289" s="383"/>
      <c r="AA289" s="383"/>
    </row>
    <row r="290">
      <c r="A290" s="383"/>
      <c r="B290" s="383"/>
      <c r="C290" s="388"/>
      <c r="D290" s="383"/>
      <c r="E290" s="383"/>
      <c r="F290" s="383"/>
      <c r="G290" s="383"/>
      <c r="H290" s="383"/>
      <c r="I290" s="383"/>
      <c r="J290" s="383"/>
      <c r="K290" s="383"/>
      <c r="L290" s="383"/>
      <c r="M290" s="383"/>
      <c r="N290" s="383"/>
      <c r="O290" s="383"/>
      <c r="P290" s="383"/>
      <c r="Q290" s="383"/>
      <c r="R290" s="383"/>
      <c r="S290" s="383"/>
      <c r="T290" s="383"/>
      <c r="U290" s="383"/>
      <c r="V290" s="383"/>
      <c r="W290" s="383"/>
      <c r="X290" s="383"/>
      <c r="Y290" s="383"/>
      <c r="Z290" s="383"/>
      <c r="AA290" s="383"/>
    </row>
    <row r="291">
      <c r="A291" s="383"/>
      <c r="B291" s="383"/>
      <c r="C291" s="388"/>
      <c r="D291" s="383"/>
      <c r="E291" s="383"/>
      <c r="F291" s="383"/>
      <c r="G291" s="383"/>
      <c r="H291" s="383"/>
      <c r="I291" s="383"/>
      <c r="J291" s="383"/>
      <c r="K291" s="383"/>
      <c r="L291" s="383"/>
      <c r="M291" s="383"/>
      <c r="N291" s="383"/>
      <c r="O291" s="383"/>
      <c r="P291" s="383"/>
      <c r="Q291" s="383"/>
      <c r="R291" s="383"/>
      <c r="S291" s="383"/>
      <c r="T291" s="383"/>
      <c r="U291" s="383"/>
      <c r="V291" s="383"/>
      <c r="W291" s="383"/>
      <c r="X291" s="383"/>
      <c r="Y291" s="383"/>
      <c r="Z291" s="383"/>
      <c r="AA291" s="383"/>
    </row>
    <row r="292">
      <c r="A292" s="383"/>
      <c r="B292" s="383"/>
      <c r="C292" s="388"/>
      <c r="D292" s="383"/>
      <c r="E292" s="383"/>
      <c r="F292" s="383"/>
      <c r="G292" s="383"/>
      <c r="H292" s="383"/>
      <c r="I292" s="383"/>
      <c r="J292" s="383"/>
      <c r="K292" s="383"/>
      <c r="L292" s="383"/>
      <c r="M292" s="383"/>
      <c r="N292" s="383"/>
      <c r="O292" s="383"/>
      <c r="P292" s="383"/>
      <c r="Q292" s="383"/>
      <c r="R292" s="383"/>
      <c r="S292" s="383"/>
      <c r="T292" s="383"/>
      <c r="U292" s="383"/>
      <c r="V292" s="383"/>
      <c r="W292" s="383"/>
      <c r="X292" s="383"/>
      <c r="Y292" s="383"/>
      <c r="Z292" s="383"/>
      <c r="AA292" s="383"/>
    </row>
    <row r="293">
      <c r="A293" s="383"/>
      <c r="B293" s="383"/>
      <c r="C293" s="388"/>
      <c r="D293" s="383"/>
      <c r="E293" s="383"/>
      <c r="F293" s="383"/>
      <c r="G293" s="383"/>
      <c r="H293" s="383"/>
      <c r="I293" s="383"/>
      <c r="J293" s="383"/>
      <c r="K293" s="383"/>
      <c r="L293" s="383"/>
      <c r="M293" s="383"/>
      <c r="N293" s="383"/>
      <c r="O293" s="383"/>
      <c r="P293" s="383"/>
      <c r="Q293" s="383"/>
      <c r="R293" s="383"/>
      <c r="S293" s="383"/>
      <c r="T293" s="383"/>
      <c r="U293" s="383"/>
      <c r="V293" s="383"/>
      <c r="W293" s="383"/>
      <c r="X293" s="383"/>
      <c r="Y293" s="383"/>
      <c r="Z293" s="383"/>
      <c r="AA293" s="383"/>
    </row>
    <row r="294">
      <c r="A294" s="383"/>
      <c r="B294" s="383"/>
      <c r="C294" s="388"/>
      <c r="D294" s="383"/>
      <c r="E294" s="383"/>
      <c r="F294" s="383"/>
      <c r="G294" s="383"/>
      <c r="H294" s="383"/>
      <c r="I294" s="383"/>
      <c r="J294" s="383"/>
      <c r="K294" s="383"/>
      <c r="L294" s="383"/>
      <c r="M294" s="383"/>
      <c r="N294" s="383"/>
      <c r="O294" s="383"/>
      <c r="P294" s="383"/>
      <c r="Q294" s="383"/>
      <c r="R294" s="383"/>
      <c r="S294" s="383"/>
      <c r="T294" s="383"/>
      <c r="U294" s="383"/>
      <c r="V294" s="383"/>
      <c r="W294" s="383"/>
      <c r="X294" s="383"/>
      <c r="Y294" s="383"/>
      <c r="Z294" s="383"/>
      <c r="AA294" s="383"/>
    </row>
    <row r="295">
      <c r="A295" s="383"/>
      <c r="B295" s="383"/>
      <c r="C295" s="388"/>
      <c r="D295" s="383"/>
      <c r="E295" s="383"/>
      <c r="F295" s="383"/>
      <c r="G295" s="383"/>
      <c r="H295" s="383"/>
      <c r="I295" s="383"/>
      <c r="J295" s="383"/>
      <c r="K295" s="383"/>
      <c r="L295" s="383"/>
      <c r="M295" s="383"/>
      <c r="N295" s="383"/>
      <c r="O295" s="383"/>
      <c r="P295" s="383"/>
      <c r="Q295" s="383"/>
      <c r="R295" s="383"/>
      <c r="S295" s="383"/>
      <c r="T295" s="383"/>
      <c r="U295" s="383"/>
      <c r="V295" s="383"/>
      <c r="W295" s="383"/>
      <c r="X295" s="383"/>
      <c r="Y295" s="383"/>
      <c r="Z295" s="383"/>
      <c r="AA295" s="383"/>
    </row>
    <row r="296">
      <c r="A296" s="383"/>
      <c r="B296" s="383"/>
      <c r="C296" s="388"/>
      <c r="D296" s="383"/>
      <c r="E296" s="383"/>
      <c r="F296" s="383"/>
      <c r="G296" s="383"/>
      <c r="H296" s="383"/>
      <c r="I296" s="383"/>
      <c r="J296" s="383"/>
      <c r="K296" s="383"/>
      <c r="L296" s="383"/>
      <c r="M296" s="383"/>
      <c r="N296" s="383"/>
      <c r="O296" s="383"/>
      <c r="P296" s="383"/>
      <c r="Q296" s="383"/>
      <c r="R296" s="383"/>
      <c r="S296" s="383"/>
      <c r="T296" s="383"/>
      <c r="U296" s="383"/>
      <c r="V296" s="383"/>
      <c r="W296" s="383"/>
      <c r="X296" s="383"/>
      <c r="Y296" s="383"/>
      <c r="Z296" s="383"/>
      <c r="AA296" s="383"/>
    </row>
    <row r="297">
      <c r="A297" s="383"/>
      <c r="B297" s="383"/>
      <c r="C297" s="388"/>
      <c r="D297" s="383"/>
      <c r="E297" s="383"/>
      <c r="F297" s="383"/>
      <c r="G297" s="383"/>
      <c r="H297" s="383"/>
      <c r="I297" s="383"/>
      <c r="J297" s="383"/>
      <c r="K297" s="383"/>
      <c r="L297" s="383"/>
      <c r="M297" s="383"/>
      <c r="N297" s="383"/>
      <c r="O297" s="383"/>
      <c r="P297" s="383"/>
      <c r="Q297" s="383"/>
      <c r="R297" s="383"/>
      <c r="S297" s="383"/>
      <c r="T297" s="383"/>
      <c r="U297" s="383"/>
      <c r="V297" s="383"/>
      <c r="W297" s="383"/>
      <c r="X297" s="383"/>
      <c r="Y297" s="383"/>
      <c r="Z297" s="383"/>
      <c r="AA297" s="383"/>
    </row>
    <row r="298">
      <c r="A298" s="383"/>
      <c r="B298" s="383"/>
      <c r="C298" s="388"/>
      <c r="D298" s="383"/>
      <c r="E298" s="383"/>
      <c r="F298" s="383"/>
      <c r="G298" s="383"/>
      <c r="H298" s="383"/>
      <c r="I298" s="383"/>
      <c r="J298" s="383"/>
      <c r="K298" s="383"/>
      <c r="L298" s="383"/>
      <c r="M298" s="383"/>
      <c r="N298" s="383"/>
      <c r="O298" s="383"/>
      <c r="P298" s="383"/>
      <c r="Q298" s="383"/>
      <c r="R298" s="383"/>
      <c r="S298" s="383"/>
      <c r="T298" s="383"/>
      <c r="U298" s="383"/>
      <c r="V298" s="383"/>
      <c r="W298" s="383"/>
      <c r="X298" s="383"/>
      <c r="Y298" s="383"/>
      <c r="Z298" s="383"/>
      <c r="AA298" s="383"/>
    </row>
    <row r="299">
      <c r="A299" s="383"/>
      <c r="B299" s="383"/>
      <c r="C299" s="388"/>
      <c r="D299" s="383"/>
      <c r="E299" s="383"/>
      <c r="F299" s="383"/>
      <c r="G299" s="383"/>
      <c r="H299" s="383"/>
      <c r="I299" s="383"/>
      <c r="J299" s="383"/>
      <c r="K299" s="383"/>
      <c r="L299" s="383"/>
      <c r="M299" s="383"/>
      <c r="N299" s="383"/>
      <c r="O299" s="383"/>
      <c r="P299" s="383"/>
      <c r="Q299" s="383"/>
      <c r="R299" s="383"/>
      <c r="S299" s="383"/>
      <c r="T299" s="383"/>
      <c r="U299" s="383"/>
      <c r="V299" s="383"/>
      <c r="W299" s="383"/>
      <c r="X299" s="383"/>
      <c r="Y299" s="383"/>
      <c r="Z299" s="383"/>
      <c r="AA299" s="383"/>
    </row>
    <row r="300">
      <c r="A300" s="383"/>
      <c r="B300" s="383"/>
      <c r="C300" s="388"/>
      <c r="D300" s="383"/>
      <c r="E300" s="383"/>
      <c r="F300" s="383"/>
      <c r="G300" s="383"/>
      <c r="H300" s="383"/>
      <c r="I300" s="383"/>
      <c r="J300" s="383"/>
      <c r="K300" s="383"/>
      <c r="L300" s="383"/>
      <c r="M300" s="383"/>
      <c r="N300" s="383"/>
      <c r="O300" s="383"/>
      <c r="P300" s="383"/>
      <c r="Q300" s="383"/>
      <c r="R300" s="383"/>
      <c r="S300" s="383"/>
      <c r="T300" s="383"/>
      <c r="U300" s="383"/>
      <c r="V300" s="383"/>
      <c r="W300" s="383"/>
      <c r="X300" s="383"/>
      <c r="Y300" s="383"/>
      <c r="Z300" s="383"/>
      <c r="AA300" s="383"/>
    </row>
    <row r="301">
      <c r="A301" s="383"/>
      <c r="B301" s="383"/>
      <c r="C301" s="388"/>
      <c r="D301" s="383"/>
      <c r="E301" s="383"/>
      <c r="F301" s="383"/>
      <c r="G301" s="383"/>
      <c r="H301" s="383"/>
      <c r="I301" s="383"/>
      <c r="J301" s="383"/>
      <c r="K301" s="383"/>
      <c r="L301" s="383"/>
      <c r="M301" s="383"/>
      <c r="N301" s="383"/>
      <c r="O301" s="383"/>
      <c r="P301" s="383"/>
      <c r="Q301" s="383"/>
      <c r="R301" s="383"/>
      <c r="S301" s="383"/>
      <c r="T301" s="383"/>
      <c r="U301" s="383"/>
      <c r="V301" s="383"/>
      <c r="W301" s="383"/>
      <c r="X301" s="383"/>
      <c r="Y301" s="383"/>
      <c r="Z301" s="383"/>
      <c r="AA301" s="383"/>
    </row>
    <row r="302">
      <c r="A302" s="383"/>
      <c r="B302" s="383"/>
      <c r="C302" s="388"/>
      <c r="D302" s="383"/>
      <c r="E302" s="383"/>
      <c r="F302" s="383"/>
      <c r="G302" s="383"/>
      <c r="H302" s="383"/>
      <c r="I302" s="383"/>
      <c r="J302" s="383"/>
      <c r="K302" s="383"/>
      <c r="L302" s="383"/>
      <c r="M302" s="383"/>
      <c r="N302" s="383"/>
      <c r="O302" s="383"/>
      <c r="P302" s="383"/>
      <c r="Q302" s="383"/>
      <c r="R302" s="383"/>
      <c r="S302" s="383"/>
      <c r="T302" s="383"/>
      <c r="U302" s="383"/>
      <c r="V302" s="383"/>
      <c r="W302" s="383"/>
      <c r="X302" s="383"/>
      <c r="Y302" s="383"/>
      <c r="Z302" s="383"/>
      <c r="AA302" s="383"/>
    </row>
    <row r="303">
      <c r="A303" s="383"/>
      <c r="B303" s="383"/>
      <c r="C303" s="388"/>
      <c r="D303" s="383"/>
      <c r="E303" s="383"/>
      <c r="F303" s="383"/>
      <c r="G303" s="383"/>
      <c r="H303" s="383"/>
      <c r="I303" s="383"/>
      <c r="J303" s="383"/>
      <c r="K303" s="383"/>
      <c r="L303" s="383"/>
      <c r="M303" s="383"/>
      <c r="N303" s="383"/>
      <c r="O303" s="383"/>
      <c r="P303" s="383"/>
      <c r="Q303" s="383"/>
      <c r="R303" s="383"/>
      <c r="S303" s="383"/>
      <c r="T303" s="383"/>
      <c r="U303" s="383"/>
      <c r="V303" s="383"/>
      <c r="W303" s="383"/>
      <c r="X303" s="383"/>
      <c r="Y303" s="383"/>
      <c r="Z303" s="383"/>
      <c r="AA303" s="383"/>
    </row>
    <row r="304">
      <c r="A304" s="383"/>
      <c r="B304" s="383"/>
      <c r="C304" s="388"/>
      <c r="D304" s="383"/>
      <c r="E304" s="383"/>
      <c r="F304" s="383"/>
      <c r="G304" s="383"/>
      <c r="H304" s="383"/>
      <c r="I304" s="383"/>
      <c r="J304" s="383"/>
      <c r="K304" s="383"/>
      <c r="L304" s="383"/>
      <c r="M304" s="383"/>
      <c r="N304" s="383"/>
      <c r="O304" s="383"/>
      <c r="P304" s="383"/>
      <c r="Q304" s="383"/>
      <c r="R304" s="383"/>
      <c r="S304" s="383"/>
      <c r="T304" s="383"/>
      <c r="U304" s="383"/>
      <c r="V304" s="383"/>
      <c r="W304" s="383"/>
      <c r="X304" s="383"/>
      <c r="Y304" s="383"/>
      <c r="Z304" s="383"/>
      <c r="AA304" s="383"/>
    </row>
    <row r="305">
      <c r="A305" s="383"/>
      <c r="B305" s="383"/>
      <c r="C305" s="388"/>
      <c r="D305" s="383"/>
      <c r="E305" s="383"/>
      <c r="F305" s="383"/>
      <c r="G305" s="383"/>
      <c r="H305" s="383"/>
      <c r="I305" s="383"/>
      <c r="J305" s="383"/>
      <c r="K305" s="383"/>
      <c r="L305" s="383"/>
      <c r="M305" s="383"/>
      <c r="N305" s="383"/>
      <c r="O305" s="383"/>
      <c r="P305" s="383"/>
      <c r="Q305" s="383"/>
      <c r="R305" s="383"/>
      <c r="S305" s="383"/>
      <c r="T305" s="383"/>
      <c r="U305" s="383"/>
      <c r="V305" s="383"/>
      <c r="W305" s="383"/>
      <c r="X305" s="383"/>
      <c r="Y305" s="383"/>
      <c r="Z305" s="383"/>
      <c r="AA305" s="383"/>
    </row>
    <row r="306">
      <c r="A306" s="383"/>
      <c r="B306" s="383"/>
      <c r="C306" s="388"/>
      <c r="D306" s="383"/>
      <c r="E306" s="383"/>
      <c r="F306" s="383"/>
      <c r="G306" s="383"/>
      <c r="H306" s="383"/>
      <c r="I306" s="383"/>
      <c r="J306" s="383"/>
      <c r="K306" s="383"/>
      <c r="L306" s="383"/>
      <c r="M306" s="383"/>
      <c r="N306" s="383"/>
      <c r="O306" s="383"/>
      <c r="P306" s="383"/>
      <c r="Q306" s="383"/>
      <c r="R306" s="383"/>
      <c r="S306" s="383"/>
      <c r="T306" s="383"/>
      <c r="U306" s="383"/>
      <c r="V306" s="383"/>
      <c r="W306" s="383"/>
      <c r="X306" s="383"/>
      <c r="Y306" s="383"/>
      <c r="Z306" s="383"/>
      <c r="AA306" s="383"/>
    </row>
    <row r="307">
      <c r="A307" s="383"/>
      <c r="B307" s="383"/>
      <c r="C307" s="388"/>
      <c r="D307" s="383"/>
      <c r="E307" s="383"/>
      <c r="F307" s="383"/>
      <c r="G307" s="383"/>
      <c r="H307" s="383"/>
      <c r="I307" s="383"/>
      <c r="J307" s="383"/>
      <c r="K307" s="383"/>
      <c r="L307" s="383"/>
      <c r="M307" s="383"/>
      <c r="N307" s="383"/>
      <c r="O307" s="383"/>
      <c r="P307" s="383"/>
      <c r="Q307" s="383"/>
      <c r="R307" s="383"/>
      <c r="S307" s="383"/>
      <c r="T307" s="383"/>
      <c r="U307" s="383"/>
      <c r="V307" s="383"/>
      <c r="W307" s="383"/>
      <c r="X307" s="383"/>
      <c r="Y307" s="383"/>
      <c r="Z307" s="383"/>
      <c r="AA307" s="383"/>
    </row>
    <row r="308">
      <c r="A308" s="383"/>
      <c r="B308" s="383"/>
      <c r="C308" s="388"/>
      <c r="D308" s="383"/>
      <c r="E308" s="383"/>
      <c r="F308" s="383"/>
      <c r="G308" s="383"/>
      <c r="H308" s="383"/>
      <c r="I308" s="383"/>
      <c r="J308" s="383"/>
      <c r="K308" s="383"/>
      <c r="L308" s="383"/>
      <c r="M308" s="383"/>
      <c r="N308" s="383"/>
      <c r="O308" s="383"/>
      <c r="P308" s="383"/>
      <c r="Q308" s="383"/>
      <c r="R308" s="383"/>
      <c r="S308" s="383"/>
      <c r="T308" s="383"/>
      <c r="U308" s="383"/>
      <c r="V308" s="383"/>
      <c r="W308" s="383"/>
      <c r="X308" s="383"/>
      <c r="Y308" s="383"/>
      <c r="Z308" s="383"/>
      <c r="AA308" s="383"/>
    </row>
    <row r="309">
      <c r="A309" s="383"/>
      <c r="B309" s="383"/>
      <c r="C309" s="388"/>
      <c r="D309" s="383"/>
      <c r="E309" s="383"/>
      <c r="F309" s="383"/>
      <c r="G309" s="383"/>
      <c r="H309" s="383"/>
      <c r="I309" s="383"/>
      <c r="J309" s="383"/>
      <c r="K309" s="383"/>
      <c r="L309" s="383"/>
      <c r="M309" s="383"/>
      <c r="N309" s="383"/>
      <c r="O309" s="383"/>
      <c r="P309" s="383"/>
      <c r="Q309" s="383"/>
      <c r="R309" s="383"/>
      <c r="S309" s="383"/>
      <c r="T309" s="383"/>
      <c r="U309" s="383"/>
      <c r="V309" s="383"/>
      <c r="W309" s="383"/>
      <c r="X309" s="383"/>
      <c r="Y309" s="383"/>
      <c r="Z309" s="383"/>
      <c r="AA309" s="383"/>
    </row>
    <row r="310">
      <c r="A310" s="383"/>
      <c r="B310" s="383"/>
      <c r="C310" s="388"/>
      <c r="D310" s="383"/>
      <c r="E310" s="383"/>
      <c r="F310" s="383"/>
      <c r="G310" s="383"/>
      <c r="H310" s="383"/>
      <c r="I310" s="383"/>
      <c r="J310" s="383"/>
      <c r="K310" s="383"/>
      <c r="L310" s="383"/>
      <c r="M310" s="383"/>
      <c r="N310" s="383"/>
      <c r="O310" s="383"/>
      <c r="P310" s="383"/>
      <c r="Q310" s="383"/>
      <c r="R310" s="383"/>
      <c r="S310" s="383"/>
      <c r="T310" s="383"/>
      <c r="U310" s="383"/>
      <c r="V310" s="383"/>
      <c r="W310" s="383"/>
      <c r="X310" s="383"/>
      <c r="Y310" s="383"/>
      <c r="Z310" s="383"/>
      <c r="AA310" s="383"/>
    </row>
    <row r="311">
      <c r="A311" s="383"/>
      <c r="B311" s="383"/>
      <c r="C311" s="388"/>
      <c r="D311" s="383"/>
      <c r="E311" s="383"/>
      <c r="F311" s="383"/>
      <c r="G311" s="383"/>
      <c r="H311" s="383"/>
      <c r="I311" s="383"/>
      <c r="J311" s="383"/>
      <c r="K311" s="383"/>
      <c r="L311" s="383"/>
      <c r="M311" s="383"/>
      <c r="N311" s="383"/>
      <c r="O311" s="383"/>
      <c r="P311" s="383"/>
      <c r="Q311" s="383"/>
      <c r="R311" s="383"/>
      <c r="S311" s="383"/>
      <c r="T311" s="383"/>
      <c r="U311" s="383"/>
      <c r="V311" s="383"/>
      <c r="W311" s="383"/>
      <c r="X311" s="383"/>
      <c r="Y311" s="383"/>
      <c r="Z311" s="383"/>
      <c r="AA311" s="383"/>
    </row>
    <row r="312">
      <c r="A312" s="383"/>
      <c r="B312" s="383"/>
      <c r="C312" s="388"/>
      <c r="D312" s="383"/>
      <c r="E312" s="383"/>
      <c r="F312" s="383"/>
      <c r="G312" s="383"/>
      <c r="H312" s="383"/>
      <c r="I312" s="383"/>
      <c r="J312" s="383"/>
      <c r="K312" s="383"/>
      <c r="L312" s="383"/>
      <c r="M312" s="383"/>
      <c r="N312" s="383"/>
      <c r="O312" s="383"/>
      <c r="P312" s="383"/>
      <c r="Q312" s="383"/>
      <c r="R312" s="383"/>
      <c r="S312" s="383"/>
      <c r="T312" s="383"/>
      <c r="U312" s="383"/>
      <c r="V312" s="383"/>
      <c r="W312" s="383"/>
      <c r="X312" s="383"/>
      <c r="Y312" s="383"/>
      <c r="Z312" s="383"/>
      <c r="AA312" s="383"/>
    </row>
    <row r="313">
      <c r="A313" s="383"/>
      <c r="B313" s="383"/>
      <c r="C313" s="388"/>
      <c r="D313" s="383"/>
      <c r="E313" s="383"/>
      <c r="F313" s="383"/>
      <c r="G313" s="383"/>
      <c r="H313" s="383"/>
      <c r="I313" s="383"/>
      <c r="J313" s="383"/>
      <c r="K313" s="383"/>
      <c r="L313" s="383"/>
      <c r="M313" s="383"/>
      <c r="N313" s="383"/>
      <c r="O313" s="383"/>
      <c r="P313" s="383"/>
      <c r="Q313" s="383"/>
      <c r="R313" s="383"/>
      <c r="S313" s="383"/>
      <c r="T313" s="383"/>
      <c r="U313" s="383"/>
      <c r="V313" s="383"/>
      <c r="W313" s="383"/>
      <c r="X313" s="383"/>
      <c r="Y313" s="383"/>
      <c r="Z313" s="383"/>
      <c r="AA313" s="383"/>
    </row>
    <row r="314">
      <c r="A314" s="383"/>
      <c r="B314" s="383"/>
      <c r="C314" s="388"/>
      <c r="D314" s="383"/>
      <c r="E314" s="383"/>
      <c r="F314" s="383"/>
      <c r="G314" s="383"/>
      <c r="H314" s="383"/>
      <c r="I314" s="383"/>
      <c r="J314" s="383"/>
      <c r="K314" s="383"/>
      <c r="L314" s="383"/>
      <c r="M314" s="383"/>
      <c r="N314" s="383"/>
      <c r="O314" s="383"/>
      <c r="P314" s="383"/>
      <c r="Q314" s="383"/>
      <c r="R314" s="383"/>
      <c r="S314" s="383"/>
      <c r="T314" s="383"/>
      <c r="U314" s="383"/>
      <c r="V314" s="383"/>
      <c r="W314" s="383"/>
      <c r="X314" s="383"/>
      <c r="Y314" s="383"/>
      <c r="Z314" s="383"/>
      <c r="AA314" s="383"/>
    </row>
    <row r="315">
      <c r="A315" s="383"/>
      <c r="B315" s="383"/>
      <c r="C315" s="388"/>
      <c r="D315" s="383"/>
      <c r="E315" s="383"/>
      <c r="F315" s="383"/>
      <c r="G315" s="383"/>
      <c r="H315" s="383"/>
      <c r="I315" s="383"/>
      <c r="J315" s="383"/>
      <c r="K315" s="383"/>
      <c r="L315" s="383"/>
      <c r="M315" s="383"/>
      <c r="N315" s="383"/>
      <c r="O315" s="383"/>
      <c r="P315" s="383"/>
      <c r="Q315" s="383"/>
      <c r="R315" s="383"/>
      <c r="S315" s="383"/>
      <c r="T315" s="383"/>
      <c r="U315" s="383"/>
      <c r="V315" s="383"/>
      <c r="W315" s="383"/>
      <c r="X315" s="383"/>
      <c r="Y315" s="383"/>
      <c r="Z315" s="383"/>
      <c r="AA315" s="383"/>
    </row>
    <row r="316">
      <c r="A316" s="383"/>
      <c r="B316" s="383"/>
      <c r="C316" s="388"/>
      <c r="D316" s="383"/>
      <c r="E316" s="383"/>
      <c r="F316" s="383"/>
      <c r="G316" s="383"/>
      <c r="H316" s="383"/>
      <c r="I316" s="383"/>
      <c r="J316" s="383"/>
      <c r="K316" s="383"/>
      <c r="L316" s="383"/>
      <c r="M316" s="383"/>
      <c r="N316" s="383"/>
      <c r="O316" s="383"/>
      <c r="P316" s="383"/>
      <c r="Q316" s="383"/>
      <c r="R316" s="383"/>
      <c r="S316" s="383"/>
      <c r="T316" s="383"/>
      <c r="U316" s="383"/>
      <c r="V316" s="383"/>
      <c r="W316" s="383"/>
      <c r="X316" s="383"/>
      <c r="Y316" s="383"/>
      <c r="Z316" s="383"/>
      <c r="AA316" s="383"/>
    </row>
    <row r="317">
      <c r="A317" s="383"/>
      <c r="B317" s="383"/>
      <c r="C317" s="388"/>
      <c r="D317" s="383"/>
      <c r="E317" s="383"/>
      <c r="F317" s="383"/>
      <c r="G317" s="383"/>
      <c r="H317" s="383"/>
      <c r="I317" s="383"/>
      <c r="J317" s="383"/>
      <c r="K317" s="383"/>
      <c r="L317" s="383"/>
      <c r="M317" s="383"/>
      <c r="N317" s="383"/>
      <c r="O317" s="383"/>
      <c r="P317" s="383"/>
      <c r="Q317" s="383"/>
      <c r="R317" s="383"/>
      <c r="S317" s="383"/>
      <c r="T317" s="383"/>
      <c r="U317" s="383"/>
      <c r="V317" s="383"/>
      <c r="W317" s="383"/>
      <c r="X317" s="383"/>
      <c r="Y317" s="383"/>
      <c r="Z317" s="383"/>
      <c r="AA317" s="383"/>
    </row>
    <row r="318">
      <c r="A318" s="383"/>
      <c r="B318" s="383"/>
      <c r="C318" s="388"/>
      <c r="D318" s="383"/>
      <c r="E318" s="383"/>
      <c r="F318" s="383"/>
      <c r="G318" s="383"/>
      <c r="H318" s="383"/>
      <c r="I318" s="383"/>
      <c r="J318" s="383"/>
      <c r="K318" s="383"/>
      <c r="L318" s="383"/>
      <c r="M318" s="383"/>
      <c r="N318" s="383"/>
      <c r="O318" s="383"/>
      <c r="P318" s="383"/>
      <c r="Q318" s="383"/>
      <c r="R318" s="383"/>
      <c r="S318" s="383"/>
      <c r="T318" s="383"/>
      <c r="U318" s="383"/>
      <c r="V318" s="383"/>
      <c r="W318" s="383"/>
      <c r="X318" s="383"/>
      <c r="Y318" s="383"/>
      <c r="Z318" s="383"/>
      <c r="AA318" s="383"/>
    </row>
    <row r="319">
      <c r="A319" s="383"/>
      <c r="B319" s="383"/>
      <c r="C319" s="388"/>
      <c r="D319" s="383"/>
      <c r="E319" s="383"/>
      <c r="F319" s="383"/>
      <c r="G319" s="383"/>
      <c r="H319" s="383"/>
      <c r="I319" s="383"/>
      <c r="J319" s="383"/>
      <c r="K319" s="383"/>
      <c r="L319" s="383"/>
      <c r="M319" s="383"/>
      <c r="N319" s="383"/>
      <c r="O319" s="383"/>
      <c r="P319" s="383"/>
      <c r="Q319" s="383"/>
      <c r="R319" s="383"/>
      <c r="S319" s="383"/>
      <c r="T319" s="383"/>
      <c r="U319" s="383"/>
      <c r="V319" s="383"/>
      <c r="W319" s="383"/>
      <c r="X319" s="383"/>
      <c r="Y319" s="383"/>
      <c r="Z319" s="383"/>
      <c r="AA319" s="383"/>
    </row>
    <row r="320">
      <c r="A320" s="383"/>
      <c r="B320" s="383"/>
      <c r="C320" s="388"/>
      <c r="D320" s="383"/>
      <c r="E320" s="383"/>
      <c r="F320" s="383"/>
      <c r="G320" s="383"/>
      <c r="H320" s="383"/>
      <c r="I320" s="383"/>
      <c r="J320" s="383"/>
      <c r="K320" s="383"/>
      <c r="L320" s="383"/>
      <c r="M320" s="383"/>
      <c r="N320" s="383"/>
      <c r="O320" s="383"/>
      <c r="P320" s="383"/>
      <c r="Q320" s="383"/>
      <c r="R320" s="383"/>
      <c r="S320" s="383"/>
      <c r="T320" s="383"/>
      <c r="U320" s="383"/>
      <c r="V320" s="383"/>
      <c r="W320" s="383"/>
      <c r="X320" s="383"/>
      <c r="Y320" s="383"/>
      <c r="Z320" s="383"/>
      <c r="AA320" s="383"/>
    </row>
    <row r="321">
      <c r="A321" s="383"/>
      <c r="B321" s="383"/>
      <c r="C321" s="388"/>
      <c r="D321" s="383"/>
      <c r="E321" s="383"/>
      <c r="F321" s="383"/>
      <c r="G321" s="383"/>
      <c r="H321" s="383"/>
      <c r="I321" s="383"/>
      <c r="J321" s="383"/>
      <c r="K321" s="383"/>
      <c r="L321" s="383"/>
      <c r="M321" s="383"/>
      <c r="N321" s="383"/>
      <c r="O321" s="383"/>
      <c r="P321" s="383"/>
      <c r="Q321" s="383"/>
      <c r="R321" s="383"/>
      <c r="S321" s="383"/>
      <c r="T321" s="383"/>
      <c r="U321" s="383"/>
      <c r="V321" s="383"/>
      <c r="W321" s="383"/>
      <c r="X321" s="383"/>
      <c r="Y321" s="383"/>
      <c r="Z321" s="383"/>
      <c r="AA321" s="383"/>
    </row>
    <row r="322">
      <c r="A322" s="383"/>
      <c r="B322" s="383"/>
      <c r="C322" s="388"/>
      <c r="D322" s="383"/>
      <c r="E322" s="383"/>
      <c r="F322" s="383"/>
      <c r="G322" s="383"/>
      <c r="H322" s="383"/>
      <c r="I322" s="383"/>
      <c r="J322" s="383"/>
      <c r="K322" s="383"/>
      <c r="L322" s="383"/>
      <c r="M322" s="383"/>
      <c r="N322" s="383"/>
      <c r="O322" s="383"/>
      <c r="P322" s="383"/>
      <c r="Q322" s="383"/>
      <c r="R322" s="383"/>
      <c r="S322" s="383"/>
      <c r="T322" s="383"/>
      <c r="U322" s="383"/>
      <c r="V322" s="383"/>
      <c r="W322" s="383"/>
      <c r="X322" s="383"/>
      <c r="Y322" s="383"/>
      <c r="Z322" s="383"/>
      <c r="AA322" s="383"/>
    </row>
    <row r="323">
      <c r="A323" s="383"/>
      <c r="B323" s="383"/>
      <c r="C323" s="388"/>
      <c r="D323" s="383"/>
      <c r="E323" s="383"/>
      <c r="F323" s="383"/>
      <c r="G323" s="383"/>
      <c r="H323" s="383"/>
      <c r="I323" s="383"/>
      <c r="J323" s="383"/>
      <c r="K323" s="383"/>
      <c r="L323" s="383"/>
      <c r="M323" s="383"/>
      <c r="N323" s="383"/>
      <c r="O323" s="383"/>
      <c r="P323" s="383"/>
      <c r="Q323" s="383"/>
      <c r="R323" s="383"/>
      <c r="S323" s="383"/>
      <c r="T323" s="383"/>
      <c r="U323" s="383"/>
      <c r="V323" s="383"/>
      <c r="W323" s="383"/>
      <c r="X323" s="383"/>
      <c r="Y323" s="383"/>
      <c r="Z323" s="383"/>
      <c r="AA323" s="383"/>
    </row>
    <row r="324">
      <c r="A324" s="383"/>
      <c r="B324" s="383"/>
      <c r="C324" s="388"/>
      <c r="D324" s="383"/>
      <c r="E324" s="383"/>
      <c r="F324" s="383"/>
      <c r="G324" s="383"/>
      <c r="H324" s="383"/>
      <c r="I324" s="383"/>
      <c r="J324" s="383"/>
      <c r="K324" s="383"/>
      <c r="L324" s="383"/>
      <c r="M324" s="383"/>
      <c r="N324" s="383"/>
      <c r="O324" s="383"/>
      <c r="P324" s="383"/>
      <c r="Q324" s="383"/>
      <c r="R324" s="383"/>
      <c r="S324" s="383"/>
      <c r="T324" s="383"/>
      <c r="U324" s="383"/>
      <c r="V324" s="383"/>
      <c r="W324" s="383"/>
      <c r="X324" s="383"/>
      <c r="Y324" s="383"/>
      <c r="Z324" s="383"/>
      <c r="AA324" s="383"/>
    </row>
    <row r="325">
      <c r="A325" s="383"/>
      <c r="B325" s="383"/>
      <c r="C325" s="388"/>
      <c r="D325" s="383"/>
      <c r="E325" s="383"/>
      <c r="F325" s="383"/>
      <c r="G325" s="383"/>
      <c r="H325" s="383"/>
      <c r="I325" s="383"/>
      <c r="J325" s="383"/>
      <c r="K325" s="383"/>
      <c r="L325" s="383"/>
      <c r="M325" s="383"/>
      <c r="N325" s="383"/>
      <c r="O325" s="383"/>
      <c r="P325" s="383"/>
      <c r="Q325" s="383"/>
      <c r="R325" s="383"/>
      <c r="S325" s="383"/>
      <c r="T325" s="383"/>
      <c r="U325" s="383"/>
      <c r="V325" s="383"/>
      <c r="W325" s="383"/>
      <c r="X325" s="383"/>
      <c r="Y325" s="383"/>
      <c r="Z325" s="383"/>
      <c r="AA325" s="383"/>
    </row>
    <row r="326">
      <c r="A326" s="383"/>
      <c r="B326" s="383"/>
      <c r="C326" s="388"/>
      <c r="D326" s="383"/>
      <c r="E326" s="383"/>
      <c r="F326" s="383"/>
      <c r="G326" s="383"/>
      <c r="H326" s="383"/>
      <c r="I326" s="383"/>
      <c r="J326" s="383"/>
      <c r="K326" s="383"/>
      <c r="L326" s="383"/>
      <c r="M326" s="383"/>
      <c r="N326" s="383"/>
      <c r="O326" s="383"/>
      <c r="P326" s="383"/>
      <c r="Q326" s="383"/>
      <c r="R326" s="383"/>
      <c r="S326" s="383"/>
      <c r="T326" s="383"/>
      <c r="U326" s="383"/>
      <c r="V326" s="383"/>
      <c r="W326" s="383"/>
      <c r="X326" s="383"/>
      <c r="Y326" s="383"/>
      <c r="Z326" s="383"/>
      <c r="AA326" s="383"/>
    </row>
    <row r="327">
      <c r="A327" s="383"/>
      <c r="B327" s="383"/>
      <c r="C327" s="388"/>
      <c r="D327" s="383"/>
      <c r="E327" s="383"/>
      <c r="F327" s="383"/>
      <c r="G327" s="383"/>
      <c r="H327" s="383"/>
      <c r="I327" s="383"/>
      <c r="J327" s="383"/>
      <c r="K327" s="383"/>
      <c r="L327" s="383"/>
      <c r="M327" s="383"/>
      <c r="N327" s="383"/>
      <c r="O327" s="383"/>
      <c r="P327" s="383"/>
      <c r="Q327" s="383"/>
      <c r="R327" s="383"/>
      <c r="S327" s="383"/>
      <c r="T327" s="383"/>
      <c r="U327" s="383"/>
      <c r="V327" s="383"/>
      <c r="W327" s="383"/>
      <c r="X327" s="383"/>
      <c r="Y327" s="383"/>
      <c r="Z327" s="383"/>
      <c r="AA327" s="383"/>
    </row>
    <row r="328">
      <c r="A328" s="383"/>
      <c r="B328" s="383"/>
      <c r="C328" s="388"/>
      <c r="D328" s="383"/>
      <c r="E328" s="383"/>
      <c r="F328" s="383"/>
      <c r="G328" s="383"/>
      <c r="H328" s="383"/>
      <c r="I328" s="383"/>
      <c r="J328" s="383"/>
      <c r="K328" s="383"/>
      <c r="L328" s="383"/>
      <c r="M328" s="383"/>
      <c r="N328" s="383"/>
      <c r="O328" s="383"/>
      <c r="P328" s="383"/>
      <c r="Q328" s="383"/>
      <c r="R328" s="383"/>
      <c r="S328" s="383"/>
      <c r="T328" s="383"/>
      <c r="U328" s="383"/>
      <c r="V328" s="383"/>
      <c r="W328" s="383"/>
      <c r="X328" s="383"/>
      <c r="Y328" s="383"/>
      <c r="Z328" s="383"/>
      <c r="AA328" s="383"/>
    </row>
    <row r="329">
      <c r="A329" s="383"/>
      <c r="B329" s="383"/>
      <c r="C329" s="388"/>
      <c r="D329" s="383"/>
      <c r="E329" s="383"/>
      <c r="F329" s="383"/>
      <c r="G329" s="383"/>
      <c r="H329" s="383"/>
      <c r="I329" s="383"/>
      <c r="J329" s="383"/>
      <c r="K329" s="383"/>
      <c r="L329" s="383"/>
      <c r="M329" s="383"/>
      <c r="N329" s="383"/>
      <c r="O329" s="383"/>
      <c r="P329" s="383"/>
      <c r="Q329" s="383"/>
      <c r="R329" s="383"/>
      <c r="S329" s="383"/>
      <c r="T329" s="383"/>
      <c r="U329" s="383"/>
      <c r="V329" s="383"/>
      <c r="W329" s="383"/>
      <c r="X329" s="383"/>
      <c r="Y329" s="383"/>
      <c r="Z329" s="383"/>
      <c r="AA329" s="383"/>
    </row>
    <row r="330">
      <c r="A330" s="383"/>
      <c r="B330" s="383"/>
      <c r="C330" s="388"/>
      <c r="D330" s="383"/>
      <c r="E330" s="383"/>
      <c r="F330" s="383"/>
      <c r="G330" s="383"/>
      <c r="H330" s="383"/>
      <c r="I330" s="383"/>
      <c r="J330" s="383"/>
      <c r="K330" s="383"/>
      <c r="L330" s="383"/>
      <c r="M330" s="383"/>
      <c r="N330" s="383"/>
      <c r="O330" s="383"/>
      <c r="P330" s="383"/>
      <c r="Q330" s="383"/>
      <c r="R330" s="383"/>
      <c r="S330" s="383"/>
      <c r="T330" s="383"/>
      <c r="U330" s="383"/>
      <c r="V330" s="383"/>
      <c r="W330" s="383"/>
      <c r="X330" s="383"/>
      <c r="Y330" s="383"/>
      <c r="Z330" s="383"/>
      <c r="AA330" s="383"/>
    </row>
    <row r="331">
      <c r="A331" s="383"/>
      <c r="B331" s="383"/>
      <c r="C331" s="388"/>
      <c r="D331" s="383"/>
      <c r="E331" s="383"/>
      <c r="F331" s="383"/>
      <c r="G331" s="383"/>
      <c r="H331" s="383"/>
      <c r="I331" s="383"/>
      <c r="J331" s="383"/>
      <c r="K331" s="383"/>
      <c r="L331" s="383"/>
      <c r="M331" s="383"/>
      <c r="N331" s="383"/>
      <c r="O331" s="383"/>
      <c r="P331" s="383"/>
      <c r="Q331" s="383"/>
      <c r="R331" s="383"/>
      <c r="S331" s="383"/>
      <c r="T331" s="383"/>
      <c r="U331" s="383"/>
      <c r="V331" s="383"/>
      <c r="W331" s="383"/>
      <c r="X331" s="383"/>
      <c r="Y331" s="383"/>
      <c r="Z331" s="383"/>
      <c r="AA331" s="383"/>
    </row>
    <row r="332">
      <c r="A332" s="383"/>
      <c r="B332" s="383"/>
      <c r="C332" s="388"/>
      <c r="D332" s="383"/>
      <c r="E332" s="383"/>
      <c r="F332" s="383"/>
      <c r="G332" s="383"/>
      <c r="H332" s="383"/>
      <c r="I332" s="383"/>
      <c r="J332" s="383"/>
      <c r="K332" s="383"/>
      <c r="L332" s="383"/>
      <c r="M332" s="383"/>
      <c r="N332" s="383"/>
      <c r="O332" s="383"/>
      <c r="P332" s="383"/>
      <c r="Q332" s="383"/>
      <c r="R332" s="383"/>
      <c r="S332" s="383"/>
      <c r="T332" s="383"/>
      <c r="U332" s="383"/>
      <c r="V332" s="383"/>
      <c r="W332" s="383"/>
      <c r="X332" s="383"/>
      <c r="Y332" s="383"/>
      <c r="Z332" s="383"/>
      <c r="AA332" s="383"/>
    </row>
    <row r="333">
      <c r="A333" s="383"/>
      <c r="B333" s="383"/>
      <c r="C333" s="388"/>
      <c r="D333" s="383"/>
      <c r="E333" s="383"/>
      <c r="F333" s="383"/>
      <c r="G333" s="383"/>
      <c r="H333" s="383"/>
      <c r="I333" s="383"/>
      <c r="J333" s="383"/>
      <c r="K333" s="383"/>
      <c r="L333" s="383"/>
      <c r="M333" s="383"/>
      <c r="N333" s="383"/>
      <c r="O333" s="383"/>
      <c r="P333" s="383"/>
      <c r="Q333" s="383"/>
      <c r="R333" s="383"/>
      <c r="S333" s="383"/>
      <c r="T333" s="383"/>
      <c r="U333" s="383"/>
      <c r="V333" s="383"/>
      <c r="W333" s="383"/>
      <c r="X333" s="383"/>
      <c r="Y333" s="383"/>
      <c r="Z333" s="383"/>
      <c r="AA333" s="383"/>
    </row>
    <row r="334">
      <c r="A334" s="383"/>
      <c r="B334" s="383"/>
      <c r="C334" s="388"/>
      <c r="D334" s="383"/>
      <c r="E334" s="383"/>
      <c r="F334" s="383"/>
      <c r="G334" s="383"/>
      <c r="H334" s="383"/>
      <c r="I334" s="383"/>
      <c r="J334" s="383"/>
      <c r="K334" s="383"/>
      <c r="L334" s="383"/>
      <c r="M334" s="383"/>
      <c r="N334" s="383"/>
      <c r="O334" s="383"/>
      <c r="P334" s="383"/>
      <c r="Q334" s="383"/>
      <c r="R334" s="383"/>
      <c r="S334" s="383"/>
      <c r="T334" s="383"/>
      <c r="U334" s="383"/>
      <c r="V334" s="383"/>
      <c r="W334" s="383"/>
      <c r="X334" s="383"/>
      <c r="Y334" s="383"/>
      <c r="Z334" s="383"/>
      <c r="AA334" s="383"/>
    </row>
    <row r="335">
      <c r="A335" s="383"/>
      <c r="B335" s="383"/>
      <c r="C335" s="388"/>
      <c r="D335" s="383"/>
      <c r="E335" s="383"/>
      <c r="F335" s="383"/>
      <c r="G335" s="383"/>
      <c r="H335" s="383"/>
      <c r="I335" s="383"/>
      <c r="J335" s="383"/>
      <c r="K335" s="383"/>
      <c r="L335" s="383"/>
      <c r="M335" s="383"/>
      <c r="N335" s="383"/>
      <c r="O335" s="383"/>
      <c r="P335" s="383"/>
      <c r="Q335" s="383"/>
      <c r="R335" s="383"/>
      <c r="S335" s="383"/>
      <c r="T335" s="383"/>
      <c r="U335" s="383"/>
      <c r="V335" s="383"/>
      <c r="W335" s="383"/>
      <c r="X335" s="383"/>
      <c r="Y335" s="383"/>
      <c r="Z335" s="383"/>
      <c r="AA335" s="383"/>
    </row>
    <row r="336">
      <c r="A336" s="383"/>
      <c r="B336" s="383"/>
      <c r="C336" s="388"/>
      <c r="D336" s="383"/>
      <c r="E336" s="383"/>
      <c r="F336" s="383"/>
      <c r="G336" s="383"/>
      <c r="H336" s="383"/>
      <c r="I336" s="383"/>
      <c r="J336" s="383"/>
      <c r="K336" s="383"/>
      <c r="L336" s="383"/>
      <c r="M336" s="383"/>
      <c r="N336" s="383"/>
      <c r="O336" s="383"/>
      <c r="P336" s="383"/>
      <c r="Q336" s="383"/>
      <c r="R336" s="383"/>
      <c r="S336" s="383"/>
      <c r="T336" s="383"/>
      <c r="U336" s="383"/>
      <c r="V336" s="383"/>
      <c r="W336" s="383"/>
      <c r="X336" s="383"/>
      <c r="Y336" s="383"/>
      <c r="Z336" s="383"/>
      <c r="AA336" s="383"/>
    </row>
    <row r="337">
      <c r="A337" s="383"/>
      <c r="B337" s="383"/>
      <c r="C337" s="388"/>
      <c r="D337" s="383"/>
      <c r="E337" s="383"/>
      <c r="F337" s="383"/>
      <c r="G337" s="383"/>
      <c r="H337" s="383"/>
      <c r="I337" s="383"/>
      <c r="J337" s="383"/>
      <c r="K337" s="383"/>
      <c r="L337" s="383"/>
      <c r="M337" s="383"/>
      <c r="N337" s="383"/>
      <c r="O337" s="383"/>
      <c r="P337" s="383"/>
      <c r="Q337" s="383"/>
      <c r="R337" s="383"/>
      <c r="S337" s="383"/>
      <c r="T337" s="383"/>
      <c r="U337" s="383"/>
      <c r="V337" s="383"/>
      <c r="W337" s="383"/>
      <c r="X337" s="383"/>
      <c r="Y337" s="383"/>
      <c r="Z337" s="383"/>
      <c r="AA337" s="383"/>
    </row>
    <row r="338">
      <c r="A338" s="383"/>
      <c r="B338" s="383"/>
      <c r="C338" s="388"/>
      <c r="D338" s="383"/>
      <c r="E338" s="383"/>
      <c r="F338" s="383"/>
      <c r="G338" s="383"/>
      <c r="H338" s="383"/>
      <c r="I338" s="383"/>
      <c r="J338" s="383"/>
      <c r="K338" s="383"/>
      <c r="L338" s="383"/>
      <c r="M338" s="383"/>
      <c r="N338" s="383"/>
      <c r="O338" s="383"/>
      <c r="P338" s="383"/>
      <c r="Q338" s="383"/>
      <c r="R338" s="383"/>
      <c r="S338" s="383"/>
      <c r="T338" s="383"/>
      <c r="U338" s="383"/>
      <c r="V338" s="383"/>
      <c r="W338" s="383"/>
      <c r="X338" s="383"/>
      <c r="Y338" s="383"/>
      <c r="Z338" s="383"/>
      <c r="AA338" s="383"/>
    </row>
    <row r="339">
      <c r="A339" s="383"/>
      <c r="B339" s="383"/>
      <c r="C339" s="388"/>
      <c r="D339" s="383"/>
      <c r="E339" s="383"/>
      <c r="F339" s="383"/>
      <c r="G339" s="383"/>
      <c r="H339" s="383"/>
      <c r="I339" s="383"/>
      <c r="J339" s="383"/>
      <c r="K339" s="383"/>
      <c r="L339" s="383"/>
      <c r="M339" s="383"/>
      <c r="N339" s="383"/>
      <c r="O339" s="383"/>
      <c r="P339" s="383"/>
      <c r="Q339" s="383"/>
      <c r="R339" s="383"/>
      <c r="S339" s="383"/>
      <c r="T339" s="383"/>
      <c r="U339" s="383"/>
      <c r="V339" s="383"/>
      <c r="W339" s="383"/>
      <c r="X339" s="383"/>
      <c r="Y339" s="383"/>
      <c r="Z339" s="383"/>
      <c r="AA339" s="383"/>
    </row>
    <row r="340">
      <c r="A340" s="383"/>
      <c r="B340" s="383"/>
      <c r="C340" s="388"/>
      <c r="D340" s="383"/>
      <c r="E340" s="383"/>
      <c r="F340" s="383"/>
      <c r="G340" s="383"/>
      <c r="H340" s="383"/>
      <c r="I340" s="383"/>
      <c r="J340" s="383"/>
      <c r="K340" s="383"/>
      <c r="L340" s="383"/>
      <c r="M340" s="383"/>
      <c r="N340" s="383"/>
      <c r="O340" s="383"/>
      <c r="P340" s="383"/>
      <c r="Q340" s="383"/>
      <c r="R340" s="383"/>
      <c r="S340" s="383"/>
      <c r="T340" s="383"/>
      <c r="U340" s="383"/>
      <c r="V340" s="383"/>
      <c r="W340" s="383"/>
      <c r="X340" s="383"/>
      <c r="Y340" s="383"/>
      <c r="Z340" s="383"/>
      <c r="AA340" s="383"/>
    </row>
    <row r="341">
      <c r="A341" s="383"/>
      <c r="B341" s="383"/>
      <c r="C341" s="388"/>
      <c r="D341" s="383"/>
      <c r="E341" s="383"/>
      <c r="F341" s="383"/>
      <c r="G341" s="383"/>
      <c r="H341" s="383"/>
      <c r="I341" s="383"/>
      <c r="J341" s="383"/>
      <c r="K341" s="383"/>
      <c r="L341" s="383"/>
      <c r="M341" s="383"/>
      <c r="N341" s="383"/>
      <c r="O341" s="383"/>
      <c r="P341" s="383"/>
      <c r="Q341" s="383"/>
      <c r="R341" s="383"/>
      <c r="S341" s="383"/>
      <c r="T341" s="383"/>
      <c r="U341" s="383"/>
      <c r="V341" s="383"/>
      <c r="W341" s="383"/>
      <c r="X341" s="383"/>
      <c r="Y341" s="383"/>
      <c r="Z341" s="383"/>
      <c r="AA341" s="383"/>
    </row>
    <row r="342">
      <c r="A342" s="383"/>
      <c r="B342" s="383"/>
      <c r="C342" s="388"/>
      <c r="D342" s="383"/>
      <c r="E342" s="383"/>
      <c r="F342" s="383"/>
      <c r="G342" s="383"/>
      <c r="H342" s="383"/>
      <c r="I342" s="383"/>
      <c r="J342" s="383"/>
      <c r="K342" s="383"/>
      <c r="L342" s="383"/>
      <c r="M342" s="383"/>
      <c r="N342" s="383"/>
      <c r="O342" s="383"/>
      <c r="P342" s="383"/>
      <c r="Q342" s="383"/>
      <c r="R342" s="383"/>
      <c r="S342" s="383"/>
      <c r="T342" s="383"/>
      <c r="U342" s="383"/>
      <c r="V342" s="383"/>
      <c r="W342" s="383"/>
      <c r="X342" s="383"/>
      <c r="Y342" s="383"/>
      <c r="Z342" s="383"/>
      <c r="AA342" s="383"/>
    </row>
    <row r="343">
      <c r="A343" s="383"/>
      <c r="B343" s="383"/>
      <c r="C343" s="388"/>
      <c r="D343" s="383"/>
      <c r="E343" s="383"/>
      <c r="F343" s="383"/>
      <c r="G343" s="383"/>
      <c r="H343" s="383"/>
      <c r="I343" s="383"/>
      <c r="J343" s="383"/>
      <c r="K343" s="383"/>
      <c r="L343" s="383"/>
      <c r="M343" s="383"/>
      <c r="N343" s="383"/>
      <c r="O343" s="383"/>
      <c r="P343" s="383"/>
      <c r="Q343" s="383"/>
      <c r="R343" s="383"/>
      <c r="S343" s="383"/>
      <c r="T343" s="383"/>
      <c r="U343" s="383"/>
      <c r="V343" s="383"/>
      <c r="W343" s="383"/>
      <c r="X343" s="383"/>
      <c r="Y343" s="383"/>
      <c r="Z343" s="383"/>
      <c r="AA343" s="383"/>
    </row>
    <row r="344">
      <c r="A344" s="383"/>
      <c r="B344" s="383"/>
      <c r="C344" s="388"/>
      <c r="D344" s="383"/>
      <c r="E344" s="383"/>
      <c r="F344" s="383"/>
      <c r="G344" s="383"/>
      <c r="H344" s="383"/>
      <c r="I344" s="383"/>
      <c r="J344" s="383"/>
      <c r="K344" s="383"/>
      <c r="L344" s="383"/>
      <c r="M344" s="383"/>
      <c r="N344" s="383"/>
      <c r="O344" s="383"/>
      <c r="P344" s="383"/>
      <c r="Q344" s="383"/>
      <c r="R344" s="383"/>
      <c r="S344" s="383"/>
      <c r="T344" s="383"/>
      <c r="U344" s="383"/>
      <c r="V344" s="383"/>
      <c r="W344" s="383"/>
      <c r="X344" s="383"/>
      <c r="Y344" s="383"/>
      <c r="Z344" s="383"/>
      <c r="AA344" s="383"/>
    </row>
    <row r="345">
      <c r="A345" s="383"/>
      <c r="B345" s="383"/>
      <c r="C345" s="388"/>
      <c r="D345" s="383"/>
      <c r="E345" s="383"/>
      <c r="F345" s="383"/>
      <c r="G345" s="383"/>
      <c r="H345" s="383"/>
      <c r="I345" s="383"/>
      <c r="J345" s="383"/>
      <c r="K345" s="383"/>
      <c r="L345" s="383"/>
      <c r="M345" s="383"/>
      <c r="N345" s="383"/>
      <c r="O345" s="383"/>
      <c r="P345" s="383"/>
      <c r="Q345" s="383"/>
      <c r="R345" s="383"/>
      <c r="S345" s="383"/>
      <c r="T345" s="383"/>
      <c r="U345" s="383"/>
      <c r="V345" s="383"/>
      <c r="W345" s="383"/>
      <c r="X345" s="383"/>
      <c r="Y345" s="383"/>
      <c r="Z345" s="383"/>
      <c r="AA345" s="383"/>
    </row>
    <row r="346">
      <c r="A346" s="383"/>
      <c r="B346" s="383"/>
      <c r="C346" s="388"/>
      <c r="D346" s="383"/>
      <c r="E346" s="383"/>
      <c r="F346" s="383"/>
      <c r="G346" s="383"/>
      <c r="H346" s="383"/>
      <c r="I346" s="383"/>
      <c r="J346" s="383"/>
      <c r="K346" s="383"/>
      <c r="L346" s="383"/>
      <c r="M346" s="383"/>
      <c r="N346" s="383"/>
      <c r="O346" s="383"/>
      <c r="P346" s="383"/>
      <c r="Q346" s="383"/>
      <c r="R346" s="383"/>
      <c r="S346" s="383"/>
      <c r="T346" s="383"/>
      <c r="U346" s="383"/>
      <c r="V346" s="383"/>
      <c r="W346" s="383"/>
      <c r="X346" s="383"/>
      <c r="Y346" s="383"/>
      <c r="Z346" s="383"/>
      <c r="AA346" s="383"/>
    </row>
    <row r="347">
      <c r="A347" s="383"/>
      <c r="B347" s="383"/>
      <c r="C347" s="388"/>
      <c r="D347" s="383"/>
      <c r="E347" s="383"/>
      <c r="F347" s="383"/>
      <c r="G347" s="383"/>
      <c r="H347" s="383"/>
      <c r="I347" s="383"/>
      <c r="J347" s="383"/>
      <c r="K347" s="383"/>
      <c r="L347" s="383"/>
      <c r="M347" s="383"/>
      <c r="N347" s="383"/>
      <c r="O347" s="383"/>
      <c r="P347" s="383"/>
      <c r="Q347" s="383"/>
      <c r="R347" s="383"/>
      <c r="S347" s="383"/>
      <c r="T347" s="383"/>
      <c r="U347" s="383"/>
      <c r="V347" s="383"/>
      <c r="W347" s="383"/>
      <c r="X347" s="383"/>
      <c r="Y347" s="383"/>
      <c r="Z347" s="383"/>
      <c r="AA347" s="383"/>
    </row>
    <row r="348">
      <c r="A348" s="383"/>
      <c r="B348" s="383"/>
      <c r="C348" s="388"/>
      <c r="D348" s="383"/>
      <c r="E348" s="383"/>
      <c r="F348" s="383"/>
      <c r="G348" s="383"/>
      <c r="H348" s="383"/>
      <c r="I348" s="383"/>
      <c r="J348" s="383"/>
      <c r="K348" s="383"/>
      <c r="L348" s="383"/>
      <c r="M348" s="383"/>
      <c r="N348" s="383"/>
      <c r="O348" s="383"/>
      <c r="P348" s="383"/>
      <c r="Q348" s="383"/>
      <c r="R348" s="383"/>
      <c r="S348" s="383"/>
      <c r="T348" s="383"/>
      <c r="U348" s="383"/>
      <c r="V348" s="383"/>
      <c r="W348" s="383"/>
      <c r="X348" s="383"/>
      <c r="Y348" s="383"/>
      <c r="Z348" s="383"/>
      <c r="AA348" s="383"/>
    </row>
    <row r="349">
      <c r="A349" s="383"/>
      <c r="B349" s="383"/>
      <c r="C349" s="388"/>
      <c r="D349" s="383"/>
      <c r="E349" s="383"/>
      <c r="F349" s="383"/>
      <c r="G349" s="383"/>
      <c r="H349" s="383"/>
      <c r="I349" s="383"/>
      <c r="J349" s="383"/>
      <c r="K349" s="383"/>
      <c r="L349" s="383"/>
      <c r="M349" s="383"/>
      <c r="N349" s="383"/>
      <c r="O349" s="383"/>
      <c r="P349" s="383"/>
      <c r="Q349" s="383"/>
      <c r="R349" s="383"/>
      <c r="S349" s="383"/>
      <c r="T349" s="383"/>
      <c r="U349" s="383"/>
      <c r="V349" s="383"/>
      <c r="W349" s="383"/>
      <c r="X349" s="383"/>
      <c r="Y349" s="383"/>
      <c r="Z349" s="383"/>
      <c r="AA349" s="383"/>
    </row>
    <row r="350">
      <c r="A350" s="383"/>
      <c r="B350" s="383"/>
      <c r="C350" s="388"/>
      <c r="D350" s="383"/>
      <c r="E350" s="383"/>
      <c r="F350" s="383"/>
      <c r="G350" s="383"/>
      <c r="H350" s="383"/>
      <c r="I350" s="383"/>
      <c r="J350" s="383"/>
      <c r="K350" s="383"/>
      <c r="L350" s="383"/>
      <c r="M350" s="383"/>
      <c r="N350" s="383"/>
      <c r="O350" s="383"/>
      <c r="P350" s="383"/>
      <c r="Q350" s="383"/>
      <c r="R350" s="383"/>
      <c r="S350" s="383"/>
      <c r="T350" s="383"/>
      <c r="U350" s="383"/>
      <c r="V350" s="383"/>
      <c r="W350" s="383"/>
      <c r="X350" s="383"/>
      <c r="Y350" s="383"/>
      <c r="Z350" s="383"/>
      <c r="AA350" s="383"/>
    </row>
    <row r="351">
      <c r="A351" s="383"/>
      <c r="B351" s="383"/>
      <c r="C351" s="388"/>
      <c r="D351" s="383"/>
      <c r="E351" s="383"/>
      <c r="F351" s="383"/>
      <c r="G351" s="383"/>
      <c r="H351" s="383"/>
      <c r="I351" s="383"/>
      <c r="J351" s="383"/>
      <c r="K351" s="383"/>
      <c r="L351" s="383"/>
      <c r="M351" s="383"/>
      <c r="N351" s="383"/>
      <c r="O351" s="383"/>
      <c r="P351" s="383"/>
      <c r="Q351" s="383"/>
      <c r="R351" s="383"/>
      <c r="S351" s="383"/>
      <c r="T351" s="383"/>
      <c r="U351" s="383"/>
      <c r="V351" s="383"/>
      <c r="W351" s="383"/>
      <c r="X351" s="383"/>
      <c r="Y351" s="383"/>
      <c r="Z351" s="383"/>
      <c r="AA351" s="383"/>
    </row>
    <row r="352">
      <c r="A352" s="383"/>
      <c r="B352" s="383"/>
      <c r="C352" s="388"/>
      <c r="D352" s="383"/>
      <c r="E352" s="383"/>
      <c r="F352" s="383"/>
      <c r="G352" s="383"/>
      <c r="H352" s="383"/>
      <c r="I352" s="383"/>
      <c r="J352" s="383"/>
      <c r="K352" s="383"/>
      <c r="L352" s="383"/>
      <c r="M352" s="383"/>
      <c r="N352" s="383"/>
      <c r="O352" s="383"/>
      <c r="P352" s="383"/>
      <c r="Q352" s="383"/>
      <c r="R352" s="383"/>
      <c r="S352" s="383"/>
      <c r="T352" s="383"/>
      <c r="U352" s="383"/>
      <c r="V352" s="383"/>
      <c r="W352" s="383"/>
      <c r="X352" s="383"/>
      <c r="Y352" s="383"/>
      <c r="Z352" s="383"/>
      <c r="AA352" s="383"/>
    </row>
    <row r="353">
      <c r="A353" s="383"/>
      <c r="B353" s="383"/>
      <c r="C353" s="388"/>
      <c r="D353" s="383"/>
      <c r="E353" s="383"/>
      <c r="F353" s="383"/>
      <c r="G353" s="383"/>
      <c r="H353" s="383"/>
      <c r="I353" s="383"/>
      <c r="J353" s="383"/>
      <c r="K353" s="383"/>
      <c r="L353" s="383"/>
      <c r="M353" s="383"/>
      <c r="N353" s="383"/>
      <c r="O353" s="383"/>
      <c r="P353" s="383"/>
      <c r="Q353" s="383"/>
      <c r="R353" s="383"/>
      <c r="S353" s="383"/>
      <c r="T353" s="383"/>
      <c r="U353" s="383"/>
      <c r="V353" s="383"/>
      <c r="W353" s="383"/>
      <c r="X353" s="383"/>
      <c r="Y353" s="383"/>
      <c r="Z353" s="383"/>
      <c r="AA353" s="383"/>
    </row>
    <row r="354">
      <c r="A354" s="383"/>
      <c r="B354" s="383"/>
      <c r="C354" s="388"/>
      <c r="D354" s="383"/>
      <c r="E354" s="383"/>
      <c r="F354" s="383"/>
      <c r="G354" s="383"/>
      <c r="H354" s="383"/>
      <c r="I354" s="383"/>
      <c r="J354" s="383"/>
      <c r="K354" s="383"/>
      <c r="L354" s="383"/>
      <c r="M354" s="383"/>
      <c r="N354" s="383"/>
      <c r="O354" s="383"/>
      <c r="P354" s="383"/>
      <c r="Q354" s="383"/>
      <c r="R354" s="383"/>
      <c r="S354" s="383"/>
      <c r="T354" s="383"/>
      <c r="U354" s="383"/>
      <c r="V354" s="383"/>
      <c r="W354" s="383"/>
      <c r="X354" s="383"/>
      <c r="Y354" s="383"/>
      <c r="Z354" s="383"/>
      <c r="AA354" s="383"/>
    </row>
    <row r="355">
      <c r="A355" s="383"/>
      <c r="B355" s="383"/>
      <c r="C355" s="388"/>
      <c r="D355" s="383"/>
      <c r="E355" s="383"/>
      <c r="F355" s="383"/>
      <c r="G355" s="383"/>
      <c r="H355" s="383"/>
      <c r="I355" s="383"/>
      <c r="J355" s="383"/>
      <c r="K355" s="383"/>
      <c r="L355" s="383"/>
      <c r="M355" s="383"/>
      <c r="N355" s="383"/>
      <c r="O355" s="383"/>
      <c r="P355" s="383"/>
      <c r="Q355" s="383"/>
      <c r="R355" s="383"/>
      <c r="S355" s="383"/>
      <c r="T355" s="383"/>
      <c r="U355" s="383"/>
      <c r="V355" s="383"/>
      <c r="W355" s="383"/>
      <c r="X355" s="383"/>
      <c r="Y355" s="383"/>
      <c r="Z355" s="383"/>
      <c r="AA355" s="383"/>
    </row>
    <row r="356">
      <c r="A356" s="383"/>
      <c r="B356" s="383"/>
      <c r="C356" s="388"/>
      <c r="D356" s="383"/>
      <c r="E356" s="383"/>
      <c r="F356" s="383"/>
      <c r="G356" s="383"/>
      <c r="H356" s="383"/>
      <c r="I356" s="383"/>
      <c r="J356" s="383"/>
      <c r="K356" s="383"/>
      <c r="L356" s="383"/>
      <c r="M356" s="383"/>
      <c r="N356" s="383"/>
      <c r="O356" s="383"/>
      <c r="P356" s="383"/>
      <c r="Q356" s="383"/>
      <c r="R356" s="383"/>
      <c r="S356" s="383"/>
      <c r="T356" s="383"/>
      <c r="U356" s="383"/>
      <c r="V356" s="383"/>
      <c r="W356" s="383"/>
      <c r="X356" s="383"/>
      <c r="Y356" s="383"/>
      <c r="Z356" s="383"/>
      <c r="AA356" s="383"/>
    </row>
    <row r="357">
      <c r="A357" s="383"/>
      <c r="B357" s="383"/>
      <c r="C357" s="388"/>
      <c r="D357" s="383"/>
      <c r="E357" s="383"/>
      <c r="F357" s="383"/>
      <c r="G357" s="383"/>
      <c r="H357" s="383"/>
      <c r="I357" s="383"/>
      <c r="J357" s="383"/>
      <c r="K357" s="383"/>
      <c r="L357" s="383"/>
      <c r="M357" s="383"/>
      <c r="N357" s="383"/>
      <c r="O357" s="383"/>
      <c r="P357" s="383"/>
      <c r="Q357" s="383"/>
      <c r="R357" s="383"/>
      <c r="S357" s="383"/>
      <c r="T357" s="383"/>
      <c r="U357" s="383"/>
      <c r="V357" s="383"/>
      <c r="W357" s="383"/>
      <c r="X357" s="383"/>
      <c r="Y357" s="383"/>
      <c r="Z357" s="383"/>
      <c r="AA357" s="383"/>
    </row>
    <row r="358">
      <c r="A358" s="383"/>
      <c r="B358" s="383"/>
      <c r="C358" s="388"/>
      <c r="D358" s="383"/>
      <c r="E358" s="383"/>
      <c r="F358" s="383"/>
      <c r="G358" s="383"/>
      <c r="H358" s="383"/>
      <c r="I358" s="383"/>
      <c r="J358" s="383"/>
      <c r="K358" s="383"/>
      <c r="L358" s="383"/>
      <c r="M358" s="383"/>
      <c r="N358" s="383"/>
      <c r="O358" s="383"/>
      <c r="P358" s="383"/>
      <c r="Q358" s="383"/>
      <c r="R358" s="383"/>
      <c r="S358" s="383"/>
      <c r="T358" s="383"/>
      <c r="U358" s="383"/>
      <c r="V358" s="383"/>
      <c r="W358" s="383"/>
      <c r="X358" s="383"/>
      <c r="Y358" s="383"/>
      <c r="Z358" s="383"/>
      <c r="AA358" s="383"/>
    </row>
    <row r="359">
      <c r="A359" s="383"/>
      <c r="B359" s="383"/>
      <c r="C359" s="388"/>
      <c r="D359" s="383"/>
      <c r="E359" s="383"/>
      <c r="F359" s="383"/>
      <c r="G359" s="383"/>
      <c r="H359" s="383"/>
      <c r="I359" s="383"/>
      <c r="J359" s="383"/>
      <c r="K359" s="383"/>
      <c r="L359" s="383"/>
      <c r="M359" s="383"/>
      <c r="N359" s="383"/>
      <c r="O359" s="383"/>
      <c r="P359" s="383"/>
      <c r="Q359" s="383"/>
      <c r="R359" s="383"/>
      <c r="S359" s="383"/>
      <c r="T359" s="383"/>
      <c r="U359" s="383"/>
      <c r="V359" s="383"/>
      <c r="W359" s="383"/>
      <c r="X359" s="383"/>
      <c r="Y359" s="383"/>
      <c r="Z359" s="383"/>
      <c r="AA359" s="383"/>
    </row>
    <row r="360">
      <c r="A360" s="383"/>
      <c r="B360" s="383"/>
      <c r="C360" s="388"/>
      <c r="D360" s="383"/>
      <c r="E360" s="383"/>
      <c r="F360" s="383"/>
      <c r="G360" s="383"/>
      <c r="H360" s="383"/>
      <c r="I360" s="383"/>
      <c r="J360" s="383"/>
      <c r="K360" s="383"/>
      <c r="L360" s="383"/>
      <c r="M360" s="383"/>
      <c r="N360" s="383"/>
      <c r="O360" s="383"/>
      <c r="P360" s="383"/>
      <c r="Q360" s="383"/>
      <c r="R360" s="383"/>
      <c r="S360" s="383"/>
      <c r="T360" s="383"/>
      <c r="U360" s="383"/>
      <c r="V360" s="383"/>
      <c r="W360" s="383"/>
      <c r="X360" s="383"/>
      <c r="Y360" s="383"/>
      <c r="Z360" s="383"/>
      <c r="AA360" s="383"/>
    </row>
    <row r="361">
      <c r="A361" s="383"/>
      <c r="B361" s="383"/>
      <c r="C361" s="388"/>
      <c r="D361" s="383"/>
      <c r="E361" s="383"/>
      <c r="F361" s="383"/>
      <c r="G361" s="383"/>
      <c r="H361" s="383"/>
      <c r="I361" s="383"/>
      <c r="J361" s="383"/>
      <c r="K361" s="383"/>
      <c r="L361" s="383"/>
      <c r="M361" s="383"/>
      <c r="N361" s="383"/>
      <c r="O361" s="383"/>
      <c r="P361" s="383"/>
      <c r="Q361" s="383"/>
      <c r="R361" s="383"/>
      <c r="S361" s="383"/>
      <c r="T361" s="383"/>
      <c r="U361" s="383"/>
      <c r="V361" s="383"/>
      <c r="W361" s="383"/>
      <c r="X361" s="383"/>
      <c r="Y361" s="383"/>
      <c r="Z361" s="383"/>
      <c r="AA361" s="383"/>
    </row>
    <row r="362">
      <c r="A362" s="383"/>
      <c r="B362" s="383"/>
      <c r="C362" s="388"/>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row>
    <row r="363">
      <c r="A363" s="383"/>
      <c r="B363" s="383"/>
      <c r="C363" s="388"/>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row>
    <row r="364">
      <c r="A364" s="383"/>
      <c r="B364" s="383"/>
      <c r="C364" s="388"/>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row>
    <row r="365">
      <c r="A365" s="383"/>
      <c r="B365" s="383"/>
      <c r="C365" s="388"/>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row>
    <row r="366">
      <c r="A366" s="383"/>
      <c r="B366" s="383"/>
      <c r="C366" s="388"/>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row>
    <row r="367">
      <c r="A367" s="383"/>
      <c r="B367" s="383"/>
      <c r="C367" s="388"/>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row>
    <row r="368">
      <c r="A368" s="383"/>
      <c r="B368" s="383"/>
      <c r="C368" s="388"/>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row>
    <row r="369">
      <c r="A369" s="383"/>
      <c r="B369" s="383"/>
      <c r="C369" s="388"/>
      <c r="D369" s="383"/>
      <c r="E369" s="383"/>
      <c r="F369" s="383"/>
      <c r="G369" s="383"/>
      <c r="H369" s="383"/>
      <c r="I369" s="383"/>
      <c r="J369" s="383"/>
      <c r="K369" s="383"/>
      <c r="L369" s="383"/>
      <c r="M369" s="383"/>
      <c r="N369" s="383"/>
      <c r="O369" s="383"/>
      <c r="P369" s="383"/>
      <c r="Q369" s="383"/>
      <c r="R369" s="383"/>
      <c r="S369" s="383"/>
      <c r="T369" s="383"/>
      <c r="U369" s="383"/>
      <c r="V369" s="383"/>
      <c r="W369" s="383"/>
      <c r="X369" s="383"/>
      <c r="Y369" s="383"/>
      <c r="Z369" s="383"/>
      <c r="AA369" s="383"/>
    </row>
    <row r="370">
      <c r="A370" s="383"/>
      <c r="B370" s="383"/>
      <c r="C370" s="388"/>
      <c r="D370" s="383"/>
      <c r="E370" s="383"/>
      <c r="F370" s="383"/>
      <c r="G370" s="383"/>
      <c r="H370" s="383"/>
      <c r="I370" s="383"/>
      <c r="J370" s="383"/>
      <c r="K370" s="383"/>
      <c r="L370" s="383"/>
      <c r="M370" s="383"/>
      <c r="N370" s="383"/>
      <c r="O370" s="383"/>
      <c r="P370" s="383"/>
      <c r="Q370" s="383"/>
      <c r="R370" s="383"/>
      <c r="S370" s="383"/>
      <c r="T370" s="383"/>
      <c r="U370" s="383"/>
      <c r="V370" s="383"/>
      <c r="W370" s="383"/>
      <c r="X370" s="383"/>
      <c r="Y370" s="383"/>
      <c r="Z370" s="383"/>
      <c r="AA370" s="383"/>
    </row>
    <row r="371">
      <c r="A371" s="383"/>
      <c r="B371" s="383"/>
      <c r="C371" s="388"/>
      <c r="D371" s="383"/>
      <c r="E371" s="383"/>
      <c r="F371" s="383"/>
      <c r="G371" s="383"/>
      <c r="H371" s="383"/>
      <c r="I371" s="383"/>
      <c r="J371" s="383"/>
      <c r="K371" s="383"/>
      <c r="L371" s="383"/>
      <c r="M371" s="383"/>
      <c r="N371" s="383"/>
      <c r="O371" s="383"/>
      <c r="P371" s="383"/>
      <c r="Q371" s="383"/>
      <c r="R371" s="383"/>
      <c r="S371" s="383"/>
      <c r="T371" s="383"/>
      <c r="U371" s="383"/>
      <c r="V371" s="383"/>
      <c r="W371" s="383"/>
      <c r="X371" s="383"/>
      <c r="Y371" s="383"/>
      <c r="Z371" s="383"/>
      <c r="AA371" s="383"/>
    </row>
    <row r="372">
      <c r="A372" s="383"/>
      <c r="B372" s="383"/>
      <c r="C372" s="388"/>
      <c r="D372" s="383"/>
      <c r="E372" s="383"/>
      <c r="F372" s="383"/>
      <c r="G372" s="383"/>
      <c r="H372" s="383"/>
      <c r="I372" s="383"/>
      <c r="J372" s="383"/>
      <c r="K372" s="383"/>
      <c r="L372" s="383"/>
      <c r="M372" s="383"/>
      <c r="N372" s="383"/>
      <c r="O372" s="383"/>
      <c r="P372" s="383"/>
      <c r="Q372" s="383"/>
      <c r="R372" s="383"/>
      <c r="S372" s="383"/>
      <c r="T372" s="383"/>
      <c r="U372" s="383"/>
      <c r="V372" s="383"/>
      <c r="W372" s="383"/>
      <c r="X372" s="383"/>
      <c r="Y372" s="383"/>
      <c r="Z372" s="383"/>
      <c r="AA372" s="383"/>
    </row>
    <row r="373">
      <c r="A373" s="383"/>
      <c r="B373" s="383"/>
      <c r="C373" s="388"/>
      <c r="D373" s="383"/>
      <c r="E373" s="383"/>
      <c r="F373" s="383"/>
      <c r="G373" s="383"/>
      <c r="H373" s="383"/>
      <c r="I373" s="383"/>
      <c r="J373" s="383"/>
      <c r="K373" s="383"/>
      <c r="L373" s="383"/>
      <c r="M373" s="383"/>
      <c r="N373" s="383"/>
      <c r="O373" s="383"/>
      <c r="P373" s="383"/>
      <c r="Q373" s="383"/>
      <c r="R373" s="383"/>
      <c r="S373" s="383"/>
      <c r="T373" s="383"/>
      <c r="U373" s="383"/>
      <c r="V373" s="383"/>
      <c r="W373" s="383"/>
      <c r="X373" s="383"/>
      <c r="Y373" s="383"/>
      <c r="Z373" s="383"/>
      <c r="AA373" s="383"/>
    </row>
    <row r="374">
      <c r="A374" s="383"/>
      <c r="B374" s="383"/>
      <c r="C374" s="388"/>
      <c r="D374" s="383"/>
      <c r="E374" s="383"/>
      <c r="F374" s="383"/>
      <c r="G374" s="383"/>
      <c r="H374" s="383"/>
      <c r="I374" s="383"/>
      <c r="J374" s="383"/>
      <c r="K374" s="383"/>
      <c r="L374" s="383"/>
      <c r="M374" s="383"/>
      <c r="N374" s="383"/>
      <c r="O374" s="383"/>
      <c r="P374" s="383"/>
      <c r="Q374" s="383"/>
      <c r="R374" s="383"/>
      <c r="S374" s="383"/>
      <c r="T374" s="383"/>
      <c r="U374" s="383"/>
      <c r="V374" s="383"/>
      <c r="W374" s="383"/>
      <c r="X374" s="383"/>
      <c r="Y374" s="383"/>
      <c r="Z374" s="383"/>
      <c r="AA374" s="383"/>
    </row>
    <row r="375">
      <c r="A375" s="383"/>
      <c r="B375" s="383"/>
      <c r="C375" s="388"/>
      <c r="D375" s="383"/>
      <c r="E375" s="383"/>
      <c r="F375" s="383"/>
      <c r="G375" s="383"/>
      <c r="H375" s="383"/>
      <c r="I375" s="383"/>
      <c r="J375" s="383"/>
      <c r="K375" s="383"/>
      <c r="L375" s="383"/>
      <c r="M375" s="383"/>
      <c r="N375" s="383"/>
      <c r="O375" s="383"/>
      <c r="P375" s="383"/>
      <c r="Q375" s="383"/>
      <c r="R375" s="383"/>
      <c r="S375" s="383"/>
      <c r="T375" s="383"/>
      <c r="U375" s="383"/>
      <c r="V375" s="383"/>
      <c r="W375" s="383"/>
      <c r="X375" s="383"/>
      <c r="Y375" s="383"/>
      <c r="Z375" s="383"/>
      <c r="AA375" s="383"/>
    </row>
    <row r="376">
      <c r="A376" s="383"/>
      <c r="B376" s="383"/>
      <c r="C376" s="388"/>
      <c r="D376" s="383"/>
      <c r="E376" s="383"/>
      <c r="F376" s="383"/>
      <c r="G376" s="383"/>
      <c r="H376" s="383"/>
      <c r="I376" s="383"/>
      <c r="J376" s="383"/>
      <c r="K376" s="383"/>
      <c r="L376" s="383"/>
      <c r="M376" s="383"/>
      <c r="N376" s="383"/>
      <c r="O376" s="383"/>
      <c r="P376" s="383"/>
      <c r="Q376" s="383"/>
      <c r="R376" s="383"/>
      <c r="S376" s="383"/>
      <c r="T376" s="383"/>
      <c r="U376" s="383"/>
      <c r="V376" s="383"/>
      <c r="W376" s="383"/>
      <c r="X376" s="383"/>
      <c r="Y376" s="383"/>
      <c r="Z376" s="383"/>
      <c r="AA376" s="383"/>
    </row>
    <row r="377">
      <c r="A377" s="383"/>
      <c r="B377" s="383"/>
      <c r="C377" s="388"/>
      <c r="D377" s="383"/>
      <c r="E377" s="383"/>
      <c r="F377" s="383"/>
      <c r="G377" s="383"/>
      <c r="H377" s="383"/>
      <c r="I377" s="383"/>
      <c r="J377" s="383"/>
      <c r="K377" s="383"/>
      <c r="L377" s="383"/>
      <c r="M377" s="383"/>
      <c r="N377" s="383"/>
      <c r="O377" s="383"/>
      <c r="P377" s="383"/>
      <c r="Q377" s="383"/>
      <c r="R377" s="383"/>
      <c r="S377" s="383"/>
      <c r="T377" s="383"/>
      <c r="U377" s="383"/>
      <c r="V377" s="383"/>
      <c r="W377" s="383"/>
      <c r="X377" s="383"/>
      <c r="Y377" s="383"/>
      <c r="Z377" s="383"/>
      <c r="AA377" s="383"/>
    </row>
    <row r="378">
      <c r="A378" s="383"/>
      <c r="B378" s="383"/>
      <c r="C378" s="388"/>
      <c r="D378" s="383"/>
      <c r="E378" s="383"/>
      <c r="F378" s="383"/>
      <c r="G378" s="383"/>
      <c r="H378" s="383"/>
      <c r="I378" s="383"/>
      <c r="J378" s="383"/>
      <c r="K378" s="383"/>
      <c r="L378" s="383"/>
      <c r="M378" s="383"/>
      <c r="N378" s="383"/>
      <c r="O378" s="383"/>
      <c r="P378" s="383"/>
      <c r="Q378" s="383"/>
      <c r="R378" s="383"/>
      <c r="S378" s="383"/>
      <c r="T378" s="383"/>
      <c r="U378" s="383"/>
      <c r="V378" s="383"/>
      <c r="W378" s="383"/>
      <c r="X378" s="383"/>
      <c r="Y378" s="383"/>
      <c r="Z378" s="383"/>
      <c r="AA378" s="383"/>
    </row>
    <row r="379">
      <c r="A379" s="383"/>
      <c r="B379" s="383"/>
      <c r="C379" s="388"/>
      <c r="D379" s="383"/>
      <c r="E379" s="383"/>
      <c r="F379" s="383"/>
      <c r="G379" s="383"/>
      <c r="H379" s="383"/>
      <c r="I379" s="383"/>
      <c r="J379" s="383"/>
      <c r="K379" s="383"/>
      <c r="L379" s="383"/>
      <c r="M379" s="383"/>
      <c r="N379" s="383"/>
      <c r="O379" s="383"/>
      <c r="P379" s="383"/>
      <c r="Q379" s="383"/>
      <c r="R379" s="383"/>
      <c r="S379" s="383"/>
      <c r="T379" s="383"/>
      <c r="U379" s="383"/>
      <c r="V379" s="383"/>
      <c r="W379" s="383"/>
      <c r="X379" s="383"/>
      <c r="Y379" s="383"/>
      <c r="Z379" s="383"/>
      <c r="AA379" s="383"/>
    </row>
    <row r="380">
      <c r="A380" s="383"/>
      <c r="B380" s="383"/>
      <c r="C380" s="388"/>
      <c r="D380" s="383"/>
      <c r="E380" s="383"/>
      <c r="F380" s="383"/>
      <c r="G380" s="383"/>
      <c r="H380" s="383"/>
      <c r="I380" s="383"/>
      <c r="J380" s="383"/>
      <c r="K380" s="383"/>
      <c r="L380" s="383"/>
      <c r="M380" s="383"/>
      <c r="N380" s="383"/>
      <c r="O380" s="383"/>
      <c r="P380" s="383"/>
      <c r="Q380" s="383"/>
      <c r="R380" s="383"/>
      <c r="S380" s="383"/>
      <c r="T380" s="383"/>
      <c r="U380" s="383"/>
      <c r="V380" s="383"/>
      <c r="W380" s="383"/>
      <c r="X380" s="383"/>
      <c r="Y380" s="383"/>
      <c r="Z380" s="383"/>
      <c r="AA380" s="383"/>
    </row>
    <row r="381">
      <c r="A381" s="383"/>
      <c r="B381" s="383"/>
      <c r="C381" s="388"/>
      <c r="D381" s="383"/>
      <c r="E381" s="383"/>
      <c r="F381" s="383"/>
      <c r="G381" s="383"/>
      <c r="H381" s="383"/>
      <c r="I381" s="383"/>
      <c r="J381" s="383"/>
      <c r="K381" s="383"/>
      <c r="L381" s="383"/>
      <c r="M381" s="383"/>
      <c r="N381" s="383"/>
      <c r="O381" s="383"/>
      <c r="P381" s="383"/>
      <c r="Q381" s="383"/>
      <c r="R381" s="383"/>
      <c r="S381" s="383"/>
      <c r="T381" s="383"/>
      <c r="U381" s="383"/>
      <c r="V381" s="383"/>
      <c r="W381" s="383"/>
      <c r="X381" s="383"/>
      <c r="Y381" s="383"/>
      <c r="Z381" s="383"/>
      <c r="AA381" s="383"/>
    </row>
    <row r="382">
      <c r="A382" s="383"/>
      <c r="B382" s="383"/>
      <c r="C382" s="388"/>
      <c r="D382" s="383"/>
      <c r="E382" s="383"/>
      <c r="F382" s="383"/>
      <c r="G382" s="383"/>
      <c r="H382" s="383"/>
      <c r="I382" s="383"/>
      <c r="J382" s="383"/>
      <c r="K382" s="383"/>
      <c r="L382" s="383"/>
      <c r="M382" s="383"/>
      <c r="N382" s="383"/>
      <c r="O382" s="383"/>
      <c r="P382" s="383"/>
      <c r="Q382" s="383"/>
      <c r="R382" s="383"/>
      <c r="S382" s="383"/>
      <c r="T382" s="383"/>
      <c r="U382" s="383"/>
      <c r="V382" s="383"/>
      <c r="W382" s="383"/>
      <c r="X382" s="383"/>
      <c r="Y382" s="383"/>
      <c r="Z382" s="383"/>
      <c r="AA382" s="383"/>
    </row>
    <row r="383">
      <c r="A383" s="383"/>
      <c r="B383" s="383"/>
      <c r="C383" s="388"/>
      <c r="D383" s="383"/>
      <c r="E383" s="383"/>
      <c r="F383" s="383"/>
      <c r="G383" s="383"/>
      <c r="H383" s="383"/>
      <c r="I383" s="383"/>
      <c r="J383" s="383"/>
      <c r="K383" s="383"/>
      <c r="L383" s="383"/>
      <c r="M383" s="383"/>
      <c r="N383" s="383"/>
      <c r="O383" s="383"/>
      <c r="P383" s="383"/>
      <c r="Q383" s="383"/>
      <c r="R383" s="383"/>
      <c r="S383" s="383"/>
      <c r="T383" s="383"/>
      <c r="U383" s="383"/>
      <c r="V383" s="383"/>
      <c r="W383" s="383"/>
      <c r="X383" s="383"/>
      <c r="Y383" s="383"/>
      <c r="Z383" s="383"/>
      <c r="AA383" s="383"/>
    </row>
    <row r="384">
      <c r="A384" s="383"/>
      <c r="B384" s="383"/>
      <c r="C384" s="388"/>
      <c r="D384" s="383"/>
      <c r="E384" s="383"/>
      <c r="F384" s="383"/>
      <c r="G384" s="383"/>
      <c r="H384" s="383"/>
      <c r="I384" s="383"/>
      <c r="J384" s="383"/>
      <c r="K384" s="383"/>
      <c r="L384" s="383"/>
      <c r="M384" s="383"/>
      <c r="N384" s="383"/>
      <c r="O384" s="383"/>
      <c r="P384" s="383"/>
      <c r="Q384" s="383"/>
      <c r="R384" s="383"/>
      <c r="S384" s="383"/>
      <c r="T384" s="383"/>
      <c r="U384" s="383"/>
      <c r="V384" s="383"/>
      <c r="W384" s="383"/>
      <c r="X384" s="383"/>
      <c r="Y384" s="383"/>
      <c r="Z384" s="383"/>
      <c r="AA384" s="383"/>
    </row>
    <row r="385">
      <c r="A385" s="383"/>
      <c r="B385" s="383"/>
      <c r="C385" s="388"/>
      <c r="D385" s="383"/>
      <c r="E385" s="383"/>
      <c r="F385" s="383"/>
      <c r="G385" s="383"/>
      <c r="H385" s="383"/>
      <c r="I385" s="383"/>
      <c r="J385" s="383"/>
      <c r="K385" s="383"/>
      <c r="L385" s="383"/>
      <c r="M385" s="383"/>
      <c r="N385" s="383"/>
      <c r="O385" s="383"/>
      <c r="P385" s="383"/>
      <c r="Q385" s="383"/>
      <c r="R385" s="383"/>
      <c r="S385" s="383"/>
      <c r="T385" s="383"/>
      <c r="U385" s="383"/>
      <c r="V385" s="383"/>
      <c r="W385" s="383"/>
      <c r="X385" s="383"/>
      <c r="Y385" s="383"/>
      <c r="Z385" s="383"/>
      <c r="AA385" s="383"/>
    </row>
    <row r="386">
      <c r="A386" s="383"/>
      <c r="B386" s="383"/>
      <c r="C386" s="388"/>
      <c r="D386" s="383"/>
      <c r="E386" s="383"/>
      <c r="F386" s="383"/>
      <c r="G386" s="383"/>
      <c r="H386" s="383"/>
      <c r="I386" s="383"/>
      <c r="J386" s="383"/>
      <c r="K386" s="383"/>
      <c r="L386" s="383"/>
      <c r="M386" s="383"/>
      <c r="N386" s="383"/>
      <c r="O386" s="383"/>
      <c r="P386" s="383"/>
      <c r="Q386" s="383"/>
      <c r="R386" s="383"/>
      <c r="S386" s="383"/>
      <c r="T386" s="383"/>
      <c r="U386" s="383"/>
      <c r="V386" s="383"/>
      <c r="W386" s="383"/>
      <c r="X386" s="383"/>
      <c r="Y386" s="383"/>
      <c r="Z386" s="383"/>
      <c r="AA386" s="383"/>
    </row>
    <row r="387">
      <c r="A387" s="383"/>
      <c r="B387" s="383"/>
      <c r="C387" s="388"/>
      <c r="D387" s="383"/>
      <c r="E387" s="383"/>
      <c r="F387" s="383"/>
      <c r="G387" s="383"/>
      <c r="H387" s="383"/>
      <c r="I387" s="383"/>
      <c r="J387" s="383"/>
      <c r="K387" s="383"/>
      <c r="L387" s="383"/>
      <c r="M387" s="383"/>
      <c r="N387" s="383"/>
      <c r="O387" s="383"/>
      <c r="P387" s="383"/>
      <c r="Q387" s="383"/>
      <c r="R387" s="383"/>
      <c r="S387" s="383"/>
      <c r="T387" s="383"/>
      <c r="U387" s="383"/>
      <c r="V387" s="383"/>
      <c r="W387" s="383"/>
      <c r="X387" s="383"/>
      <c r="Y387" s="383"/>
      <c r="Z387" s="383"/>
      <c r="AA387" s="383"/>
    </row>
    <row r="388">
      <c r="A388" s="383"/>
      <c r="B388" s="383"/>
      <c r="C388" s="388"/>
      <c r="D388" s="383"/>
      <c r="E388" s="383"/>
      <c r="F388" s="383"/>
      <c r="G388" s="383"/>
      <c r="H388" s="383"/>
      <c r="I388" s="383"/>
      <c r="J388" s="383"/>
      <c r="K388" s="383"/>
      <c r="L388" s="383"/>
      <c r="M388" s="383"/>
      <c r="N388" s="383"/>
      <c r="O388" s="383"/>
      <c r="P388" s="383"/>
      <c r="Q388" s="383"/>
      <c r="R388" s="383"/>
      <c r="S388" s="383"/>
      <c r="T388" s="383"/>
      <c r="U388" s="383"/>
      <c r="V388" s="383"/>
      <c r="W388" s="383"/>
      <c r="X388" s="383"/>
      <c r="Y388" s="383"/>
      <c r="Z388" s="383"/>
      <c r="AA388" s="383"/>
    </row>
    <row r="389">
      <c r="A389" s="383"/>
      <c r="B389" s="383"/>
      <c r="C389" s="388"/>
      <c r="D389" s="383"/>
      <c r="E389" s="383"/>
      <c r="F389" s="383"/>
      <c r="G389" s="383"/>
      <c r="H389" s="383"/>
      <c r="I389" s="383"/>
      <c r="J389" s="383"/>
      <c r="K389" s="383"/>
      <c r="L389" s="383"/>
      <c r="M389" s="383"/>
      <c r="N389" s="383"/>
      <c r="O389" s="383"/>
      <c r="P389" s="383"/>
      <c r="Q389" s="383"/>
      <c r="R389" s="383"/>
      <c r="S389" s="383"/>
      <c r="T389" s="383"/>
      <c r="U389" s="383"/>
      <c r="V389" s="383"/>
      <c r="W389" s="383"/>
      <c r="X389" s="383"/>
      <c r="Y389" s="383"/>
      <c r="Z389" s="383"/>
      <c r="AA389" s="383"/>
    </row>
    <row r="390">
      <c r="A390" s="383"/>
      <c r="B390" s="383"/>
      <c r="C390" s="388"/>
      <c r="D390" s="383"/>
      <c r="E390" s="383"/>
      <c r="F390" s="383"/>
      <c r="G390" s="383"/>
      <c r="H390" s="383"/>
      <c r="I390" s="383"/>
      <c r="J390" s="383"/>
      <c r="K390" s="383"/>
      <c r="L390" s="383"/>
      <c r="M390" s="383"/>
      <c r="N390" s="383"/>
      <c r="O390" s="383"/>
      <c r="P390" s="383"/>
      <c r="Q390" s="383"/>
      <c r="R390" s="383"/>
      <c r="S390" s="383"/>
      <c r="T390" s="383"/>
      <c r="U390" s="383"/>
      <c r="V390" s="383"/>
      <c r="W390" s="383"/>
      <c r="X390" s="383"/>
      <c r="Y390" s="383"/>
      <c r="Z390" s="383"/>
      <c r="AA390" s="383"/>
    </row>
    <row r="391">
      <c r="A391" s="383"/>
      <c r="B391" s="383"/>
      <c r="C391" s="388"/>
      <c r="D391" s="383"/>
      <c r="E391" s="383"/>
      <c r="F391" s="383"/>
      <c r="G391" s="383"/>
      <c r="H391" s="383"/>
      <c r="I391" s="383"/>
      <c r="J391" s="383"/>
      <c r="K391" s="383"/>
      <c r="L391" s="383"/>
      <c r="M391" s="383"/>
      <c r="N391" s="383"/>
      <c r="O391" s="383"/>
      <c r="P391" s="383"/>
      <c r="Q391" s="383"/>
      <c r="R391" s="383"/>
      <c r="S391" s="383"/>
      <c r="T391" s="383"/>
      <c r="U391" s="383"/>
      <c r="V391" s="383"/>
      <c r="W391" s="383"/>
      <c r="X391" s="383"/>
      <c r="Y391" s="383"/>
      <c r="Z391" s="383"/>
      <c r="AA391" s="383"/>
    </row>
    <row r="392">
      <c r="A392" s="383"/>
      <c r="B392" s="383"/>
      <c r="C392" s="388"/>
      <c r="D392" s="383"/>
      <c r="E392" s="383"/>
      <c r="F392" s="383"/>
      <c r="G392" s="383"/>
      <c r="H392" s="383"/>
      <c r="I392" s="383"/>
      <c r="J392" s="383"/>
      <c r="K392" s="383"/>
      <c r="L392" s="383"/>
      <c r="M392" s="383"/>
      <c r="N392" s="383"/>
      <c r="O392" s="383"/>
      <c r="P392" s="383"/>
      <c r="Q392" s="383"/>
      <c r="R392" s="383"/>
      <c r="S392" s="383"/>
      <c r="T392" s="383"/>
      <c r="U392" s="383"/>
      <c r="V392" s="383"/>
      <c r="W392" s="383"/>
      <c r="X392" s="383"/>
      <c r="Y392" s="383"/>
      <c r="Z392" s="383"/>
      <c r="AA392" s="383"/>
    </row>
    <row r="393">
      <c r="A393" s="383"/>
      <c r="B393" s="383"/>
      <c r="C393" s="388"/>
      <c r="D393" s="383"/>
      <c r="E393" s="383"/>
      <c r="F393" s="383"/>
      <c r="G393" s="383"/>
      <c r="H393" s="383"/>
      <c r="I393" s="383"/>
      <c r="J393" s="383"/>
      <c r="K393" s="383"/>
      <c r="L393" s="383"/>
      <c r="M393" s="383"/>
      <c r="N393" s="383"/>
      <c r="O393" s="383"/>
      <c r="P393" s="383"/>
      <c r="Q393" s="383"/>
      <c r="R393" s="383"/>
      <c r="S393" s="383"/>
      <c r="T393" s="383"/>
      <c r="U393" s="383"/>
      <c r="V393" s="383"/>
      <c r="W393" s="383"/>
      <c r="X393" s="383"/>
      <c r="Y393" s="383"/>
      <c r="Z393" s="383"/>
      <c r="AA393" s="383"/>
    </row>
    <row r="394">
      <c r="A394" s="383"/>
      <c r="B394" s="383"/>
      <c r="C394" s="388"/>
      <c r="D394" s="383"/>
      <c r="E394" s="383"/>
      <c r="F394" s="383"/>
      <c r="G394" s="383"/>
      <c r="H394" s="383"/>
      <c r="I394" s="383"/>
      <c r="J394" s="383"/>
      <c r="K394" s="383"/>
      <c r="L394" s="383"/>
      <c r="M394" s="383"/>
      <c r="N394" s="383"/>
      <c r="O394" s="383"/>
      <c r="P394" s="383"/>
      <c r="Q394" s="383"/>
      <c r="R394" s="383"/>
      <c r="S394" s="383"/>
      <c r="T394" s="383"/>
      <c r="U394" s="383"/>
      <c r="V394" s="383"/>
      <c r="W394" s="383"/>
      <c r="X394" s="383"/>
      <c r="Y394" s="383"/>
      <c r="Z394" s="383"/>
      <c r="AA394" s="383"/>
    </row>
    <row r="395">
      <c r="A395" s="383"/>
      <c r="B395" s="383"/>
      <c r="C395" s="388"/>
      <c r="D395" s="383"/>
      <c r="E395" s="383"/>
      <c r="F395" s="383"/>
      <c r="G395" s="383"/>
      <c r="H395" s="383"/>
      <c r="I395" s="383"/>
      <c r="J395" s="383"/>
      <c r="K395" s="383"/>
      <c r="L395" s="383"/>
      <c r="M395" s="383"/>
      <c r="N395" s="383"/>
      <c r="O395" s="383"/>
      <c r="P395" s="383"/>
      <c r="Q395" s="383"/>
      <c r="R395" s="383"/>
      <c r="S395" s="383"/>
      <c r="T395" s="383"/>
      <c r="U395" s="383"/>
      <c r="V395" s="383"/>
      <c r="W395" s="383"/>
      <c r="X395" s="383"/>
      <c r="Y395" s="383"/>
      <c r="Z395" s="383"/>
      <c r="AA395" s="383"/>
    </row>
    <row r="396">
      <c r="A396" s="383"/>
      <c r="B396" s="383"/>
      <c r="C396" s="388"/>
      <c r="D396" s="383"/>
      <c r="E396" s="383"/>
      <c r="F396" s="383"/>
      <c r="G396" s="383"/>
      <c r="H396" s="383"/>
      <c r="I396" s="383"/>
      <c r="J396" s="383"/>
      <c r="K396" s="383"/>
      <c r="L396" s="383"/>
      <c r="M396" s="383"/>
      <c r="N396" s="383"/>
      <c r="O396" s="383"/>
      <c r="P396" s="383"/>
      <c r="Q396" s="383"/>
      <c r="R396" s="383"/>
      <c r="S396" s="383"/>
      <c r="T396" s="383"/>
      <c r="U396" s="383"/>
      <c r="V396" s="383"/>
      <c r="W396" s="383"/>
      <c r="X396" s="383"/>
      <c r="Y396" s="383"/>
      <c r="Z396" s="383"/>
      <c r="AA396" s="383"/>
    </row>
    <row r="397">
      <c r="A397" s="383"/>
      <c r="B397" s="383"/>
      <c r="C397" s="388"/>
      <c r="D397" s="383"/>
      <c r="E397" s="383"/>
      <c r="F397" s="383"/>
      <c r="G397" s="383"/>
      <c r="H397" s="383"/>
      <c r="I397" s="383"/>
      <c r="J397" s="383"/>
      <c r="K397" s="383"/>
      <c r="L397" s="383"/>
      <c r="M397" s="383"/>
      <c r="N397" s="383"/>
      <c r="O397" s="383"/>
      <c r="P397" s="383"/>
      <c r="Q397" s="383"/>
      <c r="R397" s="383"/>
      <c r="S397" s="383"/>
      <c r="T397" s="383"/>
      <c r="U397" s="383"/>
      <c r="V397" s="383"/>
      <c r="W397" s="383"/>
      <c r="X397" s="383"/>
      <c r="Y397" s="383"/>
      <c r="Z397" s="383"/>
      <c r="AA397" s="383"/>
    </row>
    <row r="398">
      <c r="A398" s="383"/>
      <c r="B398" s="383"/>
      <c r="C398" s="388"/>
      <c r="D398" s="383"/>
      <c r="E398" s="383"/>
      <c r="F398" s="383"/>
      <c r="G398" s="383"/>
      <c r="H398" s="383"/>
      <c r="I398" s="383"/>
      <c r="J398" s="383"/>
      <c r="K398" s="383"/>
      <c r="L398" s="383"/>
      <c r="M398" s="383"/>
      <c r="N398" s="383"/>
      <c r="O398" s="383"/>
      <c r="P398" s="383"/>
      <c r="Q398" s="383"/>
      <c r="R398" s="383"/>
      <c r="S398" s="383"/>
      <c r="T398" s="383"/>
      <c r="U398" s="383"/>
      <c r="V398" s="383"/>
      <c r="W398" s="383"/>
      <c r="X398" s="383"/>
      <c r="Y398" s="383"/>
      <c r="Z398" s="383"/>
      <c r="AA398" s="383"/>
    </row>
    <row r="399">
      <c r="A399" s="383"/>
      <c r="B399" s="383"/>
      <c r="C399" s="388"/>
      <c r="D399" s="383"/>
      <c r="E399" s="383"/>
      <c r="F399" s="383"/>
      <c r="G399" s="383"/>
      <c r="H399" s="383"/>
      <c r="I399" s="383"/>
      <c r="J399" s="383"/>
      <c r="K399" s="383"/>
      <c r="L399" s="383"/>
      <c r="M399" s="383"/>
      <c r="N399" s="383"/>
      <c r="O399" s="383"/>
      <c r="P399" s="383"/>
      <c r="Q399" s="383"/>
      <c r="R399" s="383"/>
      <c r="S399" s="383"/>
      <c r="T399" s="383"/>
      <c r="U399" s="383"/>
      <c r="V399" s="383"/>
      <c r="W399" s="383"/>
      <c r="X399" s="383"/>
      <c r="Y399" s="383"/>
      <c r="Z399" s="383"/>
      <c r="AA399" s="383"/>
    </row>
    <row r="400">
      <c r="A400" s="383"/>
      <c r="B400" s="383"/>
      <c r="C400" s="388"/>
      <c r="D400" s="383"/>
      <c r="E400" s="383"/>
      <c r="F400" s="383"/>
      <c r="G400" s="383"/>
      <c r="H400" s="383"/>
      <c r="I400" s="383"/>
      <c r="J400" s="383"/>
      <c r="K400" s="383"/>
      <c r="L400" s="383"/>
      <c r="M400" s="383"/>
      <c r="N400" s="383"/>
      <c r="O400" s="383"/>
      <c r="P400" s="383"/>
      <c r="Q400" s="383"/>
      <c r="R400" s="383"/>
      <c r="S400" s="383"/>
      <c r="T400" s="383"/>
      <c r="U400" s="383"/>
      <c r="V400" s="383"/>
      <c r="W400" s="383"/>
      <c r="X400" s="383"/>
      <c r="Y400" s="383"/>
      <c r="Z400" s="383"/>
      <c r="AA400" s="383"/>
    </row>
    <row r="401">
      <c r="A401" s="383"/>
      <c r="B401" s="383"/>
      <c r="C401" s="388"/>
      <c r="D401" s="383"/>
      <c r="E401" s="383"/>
      <c r="F401" s="383"/>
      <c r="G401" s="383"/>
      <c r="H401" s="383"/>
      <c r="I401" s="383"/>
      <c r="J401" s="383"/>
      <c r="K401" s="383"/>
      <c r="L401" s="383"/>
      <c r="M401" s="383"/>
      <c r="N401" s="383"/>
      <c r="O401" s="383"/>
      <c r="P401" s="383"/>
      <c r="Q401" s="383"/>
      <c r="R401" s="383"/>
      <c r="S401" s="383"/>
      <c r="T401" s="383"/>
      <c r="U401" s="383"/>
      <c r="V401" s="383"/>
      <c r="W401" s="383"/>
      <c r="X401" s="383"/>
      <c r="Y401" s="383"/>
      <c r="Z401" s="383"/>
      <c r="AA401" s="383"/>
    </row>
    <row r="402">
      <c r="A402" s="383"/>
      <c r="B402" s="383"/>
      <c r="C402" s="388"/>
      <c r="D402" s="383"/>
      <c r="E402" s="383"/>
      <c r="F402" s="383"/>
      <c r="G402" s="383"/>
      <c r="H402" s="383"/>
      <c r="I402" s="383"/>
      <c r="J402" s="383"/>
      <c r="K402" s="383"/>
      <c r="L402" s="383"/>
      <c r="M402" s="383"/>
      <c r="N402" s="383"/>
      <c r="O402" s="383"/>
      <c r="P402" s="383"/>
      <c r="Q402" s="383"/>
      <c r="R402" s="383"/>
      <c r="S402" s="383"/>
      <c r="T402" s="383"/>
      <c r="U402" s="383"/>
      <c r="V402" s="383"/>
      <c r="W402" s="383"/>
      <c r="X402" s="383"/>
      <c r="Y402" s="383"/>
      <c r="Z402" s="383"/>
      <c r="AA402" s="383"/>
    </row>
    <row r="403">
      <c r="A403" s="383"/>
      <c r="B403" s="383"/>
      <c r="C403" s="388"/>
      <c r="D403" s="383"/>
      <c r="E403" s="383"/>
      <c r="F403" s="383"/>
      <c r="G403" s="383"/>
      <c r="H403" s="383"/>
      <c r="I403" s="383"/>
      <c r="J403" s="383"/>
      <c r="K403" s="383"/>
      <c r="L403" s="383"/>
      <c r="M403" s="383"/>
      <c r="N403" s="383"/>
      <c r="O403" s="383"/>
      <c r="P403" s="383"/>
      <c r="Q403" s="383"/>
      <c r="R403" s="383"/>
      <c r="S403" s="383"/>
      <c r="T403" s="383"/>
      <c r="U403" s="383"/>
      <c r="V403" s="383"/>
      <c r="W403" s="383"/>
      <c r="X403" s="383"/>
      <c r="Y403" s="383"/>
      <c r="Z403" s="383"/>
      <c r="AA403" s="383"/>
    </row>
    <row r="404">
      <c r="A404" s="383"/>
      <c r="B404" s="383"/>
      <c r="C404" s="388"/>
      <c r="D404" s="383"/>
      <c r="E404" s="383"/>
      <c r="F404" s="383"/>
      <c r="G404" s="383"/>
      <c r="H404" s="383"/>
      <c r="I404" s="383"/>
      <c r="J404" s="383"/>
      <c r="K404" s="383"/>
      <c r="L404" s="383"/>
      <c r="M404" s="383"/>
      <c r="N404" s="383"/>
      <c r="O404" s="383"/>
      <c r="P404" s="383"/>
      <c r="Q404" s="383"/>
      <c r="R404" s="383"/>
      <c r="S404" s="383"/>
      <c r="T404" s="383"/>
      <c r="U404" s="383"/>
      <c r="V404" s="383"/>
      <c r="W404" s="383"/>
      <c r="X404" s="383"/>
      <c r="Y404" s="383"/>
      <c r="Z404" s="383"/>
      <c r="AA404" s="383"/>
    </row>
    <row r="405">
      <c r="A405" s="383"/>
      <c r="B405" s="383"/>
      <c r="C405" s="388"/>
      <c r="D405" s="383"/>
      <c r="E405" s="383"/>
      <c r="F405" s="383"/>
      <c r="G405" s="383"/>
      <c r="H405" s="383"/>
      <c r="I405" s="383"/>
      <c r="J405" s="383"/>
      <c r="K405" s="383"/>
      <c r="L405" s="383"/>
      <c r="M405" s="383"/>
      <c r="N405" s="383"/>
      <c r="O405" s="383"/>
      <c r="P405" s="383"/>
      <c r="Q405" s="383"/>
      <c r="R405" s="383"/>
      <c r="S405" s="383"/>
      <c r="T405" s="383"/>
      <c r="U405" s="383"/>
      <c r="V405" s="383"/>
      <c r="W405" s="383"/>
      <c r="X405" s="383"/>
      <c r="Y405" s="383"/>
      <c r="Z405" s="383"/>
      <c r="AA405" s="383"/>
    </row>
    <row r="406">
      <c r="A406" s="383"/>
      <c r="B406" s="383"/>
      <c r="C406" s="388"/>
      <c r="D406" s="383"/>
      <c r="E406" s="383"/>
      <c r="F406" s="383"/>
      <c r="G406" s="383"/>
      <c r="H406" s="383"/>
      <c r="I406" s="383"/>
      <c r="J406" s="383"/>
      <c r="K406" s="383"/>
      <c r="L406" s="383"/>
      <c r="M406" s="383"/>
      <c r="N406" s="383"/>
      <c r="O406" s="383"/>
      <c r="P406" s="383"/>
      <c r="Q406" s="383"/>
      <c r="R406" s="383"/>
      <c r="S406" s="383"/>
      <c r="T406" s="383"/>
      <c r="U406" s="383"/>
      <c r="V406" s="383"/>
      <c r="W406" s="383"/>
      <c r="X406" s="383"/>
      <c r="Y406" s="383"/>
      <c r="Z406" s="383"/>
      <c r="AA406" s="383"/>
    </row>
    <row r="407">
      <c r="A407" s="383"/>
      <c r="B407" s="383"/>
      <c r="C407" s="388"/>
      <c r="D407" s="383"/>
      <c r="E407" s="383"/>
      <c r="F407" s="383"/>
      <c r="G407" s="383"/>
      <c r="H407" s="383"/>
      <c r="I407" s="383"/>
      <c r="J407" s="383"/>
      <c r="K407" s="383"/>
      <c r="L407" s="383"/>
      <c r="M407" s="383"/>
      <c r="N407" s="383"/>
      <c r="O407" s="383"/>
      <c r="P407" s="383"/>
      <c r="Q407" s="383"/>
      <c r="R407" s="383"/>
      <c r="S407" s="383"/>
      <c r="T407" s="383"/>
      <c r="U407" s="383"/>
      <c r="V407" s="383"/>
      <c r="W407" s="383"/>
      <c r="X407" s="383"/>
      <c r="Y407" s="383"/>
      <c r="Z407" s="383"/>
      <c r="AA407" s="383"/>
    </row>
    <row r="408">
      <c r="A408" s="383"/>
      <c r="B408" s="383"/>
      <c r="C408" s="388"/>
      <c r="D408" s="383"/>
      <c r="E408" s="383"/>
      <c r="F408" s="383"/>
      <c r="G408" s="383"/>
      <c r="H408" s="383"/>
      <c r="I408" s="383"/>
      <c r="J408" s="383"/>
      <c r="K408" s="383"/>
      <c r="L408" s="383"/>
      <c r="M408" s="383"/>
      <c r="N408" s="383"/>
      <c r="O408" s="383"/>
      <c r="P408" s="383"/>
      <c r="Q408" s="383"/>
      <c r="R408" s="383"/>
      <c r="S408" s="383"/>
      <c r="T408" s="383"/>
      <c r="U408" s="383"/>
      <c r="V408" s="383"/>
      <c r="W408" s="383"/>
      <c r="X408" s="383"/>
      <c r="Y408" s="383"/>
      <c r="Z408" s="383"/>
      <c r="AA408" s="383"/>
    </row>
    <row r="409">
      <c r="A409" s="383"/>
      <c r="B409" s="383"/>
      <c r="C409" s="388"/>
      <c r="D409" s="383"/>
      <c r="E409" s="383"/>
      <c r="F409" s="383"/>
      <c r="G409" s="383"/>
      <c r="H409" s="383"/>
      <c r="I409" s="383"/>
      <c r="J409" s="383"/>
      <c r="K409" s="383"/>
      <c r="L409" s="383"/>
      <c r="M409" s="383"/>
      <c r="N409" s="383"/>
      <c r="O409" s="383"/>
      <c r="P409" s="383"/>
      <c r="Q409" s="383"/>
      <c r="R409" s="383"/>
      <c r="S409" s="383"/>
      <c r="T409" s="383"/>
      <c r="U409" s="383"/>
      <c r="V409" s="383"/>
      <c r="W409" s="383"/>
      <c r="X409" s="383"/>
      <c r="Y409" s="383"/>
      <c r="Z409" s="383"/>
      <c r="AA409" s="383"/>
    </row>
    <row r="410">
      <c r="A410" s="383"/>
      <c r="B410" s="383"/>
      <c r="C410" s="388"/>
      <c r="D410" s="383"/>
      <c r="E410" s="383"/>
      <c r="F410" s="383"/>
      <c r="G410" s="383"/>
      <c r="H410" s="383"/>
      <c r="I410" s="383"/>
      <c r="J410" s="383"/>
      <c r="K410" s="383"/>
      <c r="L410" s="383"/>
      <c r="M410" s="383"/>
      <c r="N410" s="383"/>
      <c r="O410" s="383"/>
      <c r="P410" s="383"/>
      <c r="Q410" s="383"/>
      <c r="R410" s="383"/>
      <c r="S410" s="383"/>
      <c r="T410" s="383"/>
      <c r="U410" s="383"/>
      <c r="V410" s="383"/>
      <c r="W410" s="383"/>
      <c r="X410" s="383"/>
      <c r="Y410" s="383"/>
      <c r="Z410" s="383"/>
      <c r="AA410" s="383"/>
    </row>
    <row r="411">
      <c r="A411" s="383"/>
      <c r="B411" s="383"/>
      <c r="C411" s="388"/>
      <c r="D411" s="383"/>
      <c r="E411" s="383"/>
      <c r="F411" s="383"/>
      <c r="G411" s="383"/>
      <c r="H411" s="383"/>
      <c r="I411" s="383"/>
      <c r="J411" s="383"/>
      <c r="K411" s="383"/>
      <c r="L411" s="383"/>
      <c r="M411" s="383"/>
      <c r="N411" s="383"/>
      <c r="O411" s="383"/>
      <c r="P411" s="383"/>
      <c r="Q411" s="383"/>
      <c r="R411" s="383"/>
      <c r="S411" s="383"/>
      <c r="T411" s="383"/>
      <c r="U411" s="383"/>
      <c r="V411" s="383"/>
      <c r="W411" s="383"/>
      <c r="X411" s="383"/>
      <c r="Y411" s="383"/>
      <c r="Z411" s="383"/>
      <c r="AA411" s="383"/>
    </row>
    <row r="412">
      <c r="A412" s="383"/>
      <c r="B412" s="383"/>
      <c r="C412" s="388"/>
      <c r="D412" s="383"/>
      <c r="E412" s="383"/>
      <c r="F412" s="383"/>
      <c r="G412" s="383"/>
      <c r="H412" s="383"/>
      <c r="I412" s="383"/>
      <c r="J412" s="383"/>
      <c r="K412" s="383"/>
      <c r="L412" s="383"/>
      <c r="M412" s="383"/>
      <c r="N412" s="383"/>
      <c r="O412" s="383"/>
      <c r="P412" s="383"/>
      <c r="Q412" s="383"/>
      <c r="R412" s="383"/>
      <c r="S412" s="383"/>
      <c r="T412" s="383"/>
      <c r="U412" s="383"/>
      <c r="V412" s="383"/>
      <c r="W412" s="383"/>
      <c r="X412" s="383"/>
      <c r="Y412" s="383"/>
      <c r="Z412" s="383"/>
      <c r="AA412" s="383"/>
    </row>
    <row r="413">
      <c r="A413" s="383"/>
      <c r="B413" s="383"/>
      <c r="C413" s="388"/>
      <c r="D413" s="383"/>
      <c r="E413" s="383"/>
      <c r="F413" s="383"/>
      <c r="G413" s="383"/>
      <c r="H413" s="383"/>
      <c r="I413" s="383"/>
      <c r="J413" s="383"/>
      <c r="K413" s="383"/>
      <c r="L413" s="383"/>
      <c r="M413" s="383"/>
      <c r="N413" s="383"/>
      <c r="O413" s="383"/>
      <c r="P413" s="383"/>
      <c r="Q413" s="383"/>
      <c r="R413" s="383"/>
      <c r="S413" s="383"/>
      <c r="T413" s="383"/>
      <c r="U413" s="383"/>
      <c r="V413" s="383"/>
      <c r="W413" s="383"/>
      <c r="X413" s="383"/>
      <c r="Y413" s="383"/>
      <c r="Z413" s="383"/>
      <c r="AA413" s="383"/>
    </row>
    <row r="414">
      <c r="A414" s="383"/>
      <c r="B414" s="383"/>
      <c r="C414" s="388"/>
      <c r="D414" s="383"/>
      <c r="E414" s="383"/>
      <c r="F414" s="383"/>
      <c r="G414" s="383"/>
      <c r="H414" s="383"/>
      <c r="I414" s="383"/>
      <c r="J414" s="383"/>
      <c r="K414" s="383"/>
      <c r="L414" s="383"/>
      <c r="M414" s="383"/>
      <c r="N414" s="383"/>
      <c r="O414" s="383"/>
      <c r="P414" s="383"/>
      <c r="Q414" s="383"/>
      <c r="R414" s="383"/>
      <c r="S414" s="383"/>
      <c r="T414" s="383"/>
      <c r="U414" s="383"/>
      <c r="V414" s="383"/>
      <c r="W414" s="383"/>
      <c r="X414" s="383"/>
      <c r="Y414" s="383"/>
      <c r="Z414" s="383"/>
      <c r="AA414" s="383"/>
    </row>
    <row r="415">
      <c r="A415" s="383"/>
      <c r="B415" s="383"/>
      <c r="C415" s="388"/>
      <c r="D415" s="383"/>
      <c r="E415" s="383"/>
      <c r="F415" s="383"/>
      <c r="G415" s="383"/>
      <c r="H415" s="383"/>
      <c r="I415" s="383"/>
      <c r="J415" s="383"/>
      <c r="K415" s="383"/>
      <c r="L415" s="383"/>
      <c r="M415" s="383"/>
      <c r="N415" s="383"/>
      <c r="O415" s="383"/>
      <c r="P415" s="383"/>
      <c r="Q415" s="383"/>
      <c r="R415" s="383"/>
      <c r="S415" s="383"/>
      <c r="T415" s="383"/>
      <c r="U415" s="383"/>
      <c r="V415" s="383"/>
      <c r="W415" s="383"/>
      <c r="X415" s="383"/>
      <c r="Y415" s="383"/>
      <c r="Z415" s="383"/>
      <c r="AA415" s="383"/>
    </row>
    <row r="416">
      <c r="A416" s="383"/>
      <c r="B416" s="383"/>
      <c r="C416" s="388"/>
      <c r="D416" s="383"/>
      <c r="E416" s="383"/>
      <c r="F416" s="383"/>
      <c r="G416" s="383"/>
      <c r="H416" s="383"/>
      <c r="I416" s="383"/>
      <c r="J416" s="383"/>
      <c r="K416" s="383"/>
      <c r="L416" s="383"/>
      <c r="M416" s="383"/>
      <c r="N416" s="383"/>
      <c r="O416" s="383"/>
      <c r="P416" s="383"/>
      <c r="Q416" s="383"/>
      <c r="R416" s="383"/>
      <c r="S416" s="383"/>
      <c r="T416" s="383"/>
      <c r="U416" s="383"/>
      <c r="V416" s="383"/>
      <c r="W416" s="383"/>
      <c r="X416" s="383"/>
      <c r="Y416" s="383"/>
      <c r="Z416" s="383"/>
      <c r="AA416" s="383"/>
    </row>
    <row r="417">
      <c r="A417" s="383"/>
      <c r="B417" s="383"/>
      <c r="C417" s="388"/>
      <c r="D417" s="383"/>
      <c r="E417" s="383"/>
      <c r="F417" s="383"/>
      <c r="G417" s="383"/>
      <c r="H417" s="383"/>
      <c r="I417" s="383"/>
      <c r="J417" s="383"/>
      <c r="K417" s="383"/>
      <c r="L417" s="383"/>
      <c r="M417" s="383"/>
      <c r="N417" s="383"/>
      <c r="O417" s="383"/>
      <c r="P417" s="383"/>
      <c r="Q417" s="383"/>
      <c r="R417" s="383"/>
      <c r="S417" s="383"/>
      <c r="T417" s="383"/>
      <c r="U417" s="383"/>
      <c r="V417" s="383"/>
      <c r="W417" s="383"/>
      <c r="X417" s="383"/>
      <c r="Y417" s="383"/>
      <c r="Z417" s="383"/>
      <c r="AA417" s="383"/>
    </row>
    <row r="418">
      <c r="A418" s="383"/>
      <c r="B418" s="383"/>
      <c r="C418" s="388"/>
      <c r="D418" s="383"/>
      <c r="E418" s="383"/>
      <c r="F418" s="383"/>
      <c r="G418" s="383"/>
      <c r="H418" s="383"/>
      <c r="I418" s="383"/>
      <c r="J418" s="383"/>
      <c r="K418" s="383"/>
      <c r="L418" s="383"/>
      <c r="M418" s="383"/>
      <c r="N418" s="383"/>
      <c r="O418" s="383"/>
      <c r="P418" s="383"/>
      <c r="Q418" s="383"/>
      <c r="R418" s="383"/>
      <c r="S418" s="383"/>
      <c r="T418" s="383"/>
      <c r="U418" s="383"/>
      <c r="V418" s="383"/>
      <c r="W418" s="383"/>
      <c r="X418" s="383"/>
      <c r="Y418" s="383"/>
      <c r="Z418" s="383"/>
      <c r="AA418" s="383"/>
    </row>
    <row r="419">
      <c r="A419" s="383"/>
      <c r="B419" s="383"/>
      <c r="C419" s="388"/>
      <c r="D419" s="383"/>
      <c r="E419" s="383"/>
      <c r="F419" s="383"/>
      <c r="G419" s="383"/>
      <c r="H419" s="383"/>
      <c r="I419" s="383"/>
      <c r="J419" s="383"/>
      <c r="K419" s="383"/>
      <c r="L419" s="383"/>
      <c r="M419" s="383"/>
      <c r="N419" s="383"/>
      <c r="O419" s="383"/>
      <c r="P419" s="383"/>
      <c r="Q419" s="383"/>
      <c r="R419" s="383"/>
      <c r="S419" s="383"/>
      <c r="T419" s="383"/>
      <c r="U419" s="383"/>
      <c r="V419" s="383"/>
      <c r="W419" s="383"/>
      <c r="X419" s="383"/>
      <c r="Y419" s="383"/>
      <c r="Z419" s="383"/>
      <c r="AA419" s="383"/>
    </row>
    <row r="420">
      <c r="A420" s="383"/>
      <c r="B420" s="383"/>
      <c r="C420" s="388"/>
      <c r="D420" s="383"/>
      <c r="E420" s="383"/>
      <c r="F420" s="383"/>
      <c r="G420" s="383"/>
      <c r="H420" s="383"/>
      <c r="I420" s="383"/>
      <c r="J420" s="383"/>
      <c r="K420" s="383"/>
      <c r="L420" s="383"/>
      <c r="M420" s="383"/>
      <c r="N420" s="383"/>
      <c r="O420" s="383"/>
      <c r="P420" s="383"/>
      <c r="Q420" s="383"/>
      <c r="R420" s="383"/>
      <c r="S420" s="383"/>
      <c r="T420" s="383"/>
      <c r="U420" s="383"/>
      <c r="V420" s="383"/>
      <c r="W420" s="383"/>
      <c r="X420" s="383"/>
      <c r="Y420" s="383"/>
      <c r="Z420" s="383"/>
      <c r="AA420" s="383"/>
    </row>
    <row r="421">
      <c r="A421" s="383"/>
      <c r="B421" s="383"/>
      <c r="C421" s="388"/>
      <c r="D421" s="383"/>
      <c r="E421" s="383"/>
      <c r="F421" s="383"/>
      <c r="G421" s="383"/>
      <c r="H421" s="383"/>
      <c r="I421" s="383"/>
      <c r="J421" s="383"/>
      <c r="K421" s="383"/>
      <c r="L421" s="383"/>
      <c r="M421" s="383"/>
      <c r="N421" s="383"/>
      <c r="O421" s="383"/>
      <c r="P421" s="383"/>
      <c r="Q421" s="383"/>
      <c r="R421" s="383"/>
      <c r="S421" s="383"/>
      <c r="T421" s="383"/>
      <c r="U421" s="383"/>
      <c r="V421" s="383"/>
      <c r="W421" s="383"/>
      <c r="X421" s="383"/>
      <c r="Y421" s="383"/>
      <c r="Z421" s="383"/>
      <c r="AA421" s="383"/>
    </row>
    <row r="422">
      <c r="A422" s="383"/>
      <c r="B422" s="383"/>
      <c r="C422" s="388"/>
      <c r="D422" s="383"/>
      <c r="E422" s="383"/>
      <c r="F422" s="383"/>
      <c r="G422" s="383"/>
      <c r="H422" s="383"/>
      <c r="I422" s="383"/>
      <c r="J422" s="383"/>
      <c r="K422" s="383"/>
      <c r="L422" s="383"/>
      <c r="M422" s="383"/>
      <c r="N422" s="383"/>
      <c r="O422" s="383"/>
      <c r="P422" s="383"/>
      <c r="Q422" s="383"/>
      <c r="R422" s="383"/>
      <c r="S422" s="383"/>
      <c r="T422" s="383"/>
      <c r="U422" s="383"/>
      <c r="V422" s="383"/>
      <c r="W422" s="383"/>
      <c r="X422" s="383"/>
      <c r="Y422" s="383"/>
      <c r="Z422" s="383"/>
      <c r="AA422" s="383"/>
    </row>
    <row r="423">
      <c r="A423" s="383"/>
      <c r="B423" s="383"/>
      <c r="C423" s="388"/>
      <c r="D423" s="383"/>
      <c r="E423" s="383"/>
      <c r="F423" s="383"/>
      <c r="G423" s="383"/>
      <c r="H423" s="383"/>
      <c r="I423" s="383"/>
      <c r="J423" s="383"/>
      <c r="K423" s="383"/>
      <c r="L423" s="383"/>
      <c r="M423" s="383"/>
      <c r="N423" s="383"/>
      <c r="O423" s="383"/>
      <c r="P423" s="383"/>
      <c r="Q423" s="383"/>
      <c r="R423" s="383"/>
      <c r="S423" s="383"/>
      <c r="T423" s="383"/>
      <c r="U423" s="383"/>
      <c r="V423" s="383"/>
      <c r="W423" s="383"/>
      <c r="X423" s="383"/>
      <c r="Y423" s="383"/>
      <c r="Z423" s="383"/>
      <c r="AA423" s="383"/>
    </row>
    <row r="424">
      <c r="A424" s="383"/>
      <c r="B424" s="383"/>
      <c r="C424" s="388"/>
      <c r="D424" s="383"/>
      <c r="E424" s="383"/>
      <c r="F424" s="383"/>
      <c r="G424" s="383"/>
      <c r="H424" s="383"/>
      <c r="I424" s="383"/>
      <c r="J424" s="383"/>
      <c r="K424" s="383"/>
      <c r="L424" s="383"/>
      <c r="M424" s="383"/>
      <c r="N424" s="383"/>
      <c r="O424" s="383"/>
      <c r="P424" s="383"/>
      <c r="Q424" s="383"/>
      <c r="R424" s="383"/>
      <c r="S424" s="383"/>
      <c r="T424" s="383"/>
      <c r="U424" s="383"/>
      <c r="V424" s="383"/>
      <c r="W424" s="383"/>
      <c r="X424" s="383"/>
      <c r="Y424" s="383"/>
      <c r="Z424" s="383"/>
      <c r="AA424" s="383"/>
    </row>
    <row r="425">
      <c r="A425" s="383"/>
      <c r="B425" s="383"/>
      <c r="C425" s="388"/>
      <c r="D425" s="383"/>
      <c r="E425" s="383"/>
      <c r="F425" s="383"/>
      <c r="G425" s="383"/>
      <c r="H425" s="383"/>
      <c r="I425" s="383"/>
      <c r="J425" s="383"/>
      <c r="K425" s="383"/>
      <c r="L425" s="383"/>
      <c r="M425" s="383"/>
      <c r="N425" s="383"/>
      <c r="O425" s="383"/>
      <c r="P425" s="383"/>
      <c r="Q425" s="383"/>
      <c r="R425" s="383"/>
      <c r="S425" s="383"/>
      <c r="T425" s="383"/>
      <c r="U425" s="383"/>
      <c r="V425" s="383"/>
      <c r="W425" s="383"/>
      <c r="X425" s="383"/>
      <c r="Y425" s="383"/>
      <c r="Z425" s="383"/>
      <c r="AA425" s="383"/>
    </row>
    <row r="426">
      <c r="A426" s="383"/>
      <c r="B426" s="383"/>
      <c r="C426" s="388"/>
      <c r="D426" s="383"/>
      <c r="E426" s="383"/>
      <c r="F426" s="383"/>
      <c r="G426" s="383"/>
      <c r="H426" s="383"/>
      <c r="I426" s="383"/>
      <c r="J426" s="383"/>
      <c r="K426" s="383"/>
      <c r="L426" s="383"/>
      <c r="M426" s="383"/>
      <c r="N426" s="383"/>
      <c r="O426" s="383"/>
      <c r="P426" s="383"/>
      <c r="Q426" s="383"/>
      <c r="R426" s="383"/>
      <c r="S426" s="383"/>
      <c r="T426" s="383"/>
      <c r="U426" s="383"/>
      <c r="V426" s="383"/>
      <c r="W426" s="383"/>
      <c r="X426" s="383"/>
      <c r="Y426" s="383"/>
      <c r="Z426" s="383"/>
      <c r="AA426" s="383"/>
    </row>
    <row r="427">
      <c r="A427" s="383"/>
      <c r="B427" s="383"/>
      <c r="C427" s="388"/>
      <c r="D427" s="383"/>
      <c r="E427" s="383"/>
      <c r="F427" s="383"/>
      <c r="G427" s="383"/>
      <c r="H427" s="383"/>
      <c r="I427" s="383"/>
      <c r="J427" s="383"/>
      <c r="K427" s="383"/>
      <c r="L427" s="383"/>
      <c r="M427" s="383"/>
      <c r="N427" s="383"/>
      <c r="O427" s="383"/>
      <c r="P427" s="383"/>
      <c r="Q427" s="383"/>
      <c r="R427" s="383"/>
      <c r="S427" s="383"/>
      <c r="T427" s="383"/>
      <c r="U427" s="383"/>
      <c r="V427" s="383"/>
      <c r="W427" s="383"/>
      <c r="X427" s="383"/>
      <c r="Y427" s="383"/>
      <c r="Z427" s="383"/>
      <c r="AA427" s="383"/>
    </row>
    <row r="428">
      <c r="A428" s="383"/>
      <c r="B428" s="383"/>
      <c r="C428" s="388"/>
      <c r="D428" s="383"/>
      <c r="E428" s="383"/>
      <c r="F428" s="383"/>
      <c r="G428" s="383"/>
      <c r="H428" s="383"/>
      <c r="I428" s="383"/>
      <c r="J428" s="383"/>
      <c r="K428" s="383"/>
      <c r="L428" s="383"/>
      <c r="M428" s="383"/>
      <c r="N428" s="383"/>
      <c r="O428" s="383"/>
      <c r="P428" s="383"/>
      <c r="Q428" s="383"/>
      <c r="R428" s="383"/>
      <c r="S428" s="383"/>
      <c r="T428" s="383"/>
      <c r="U428" s="383"/>
      <c r="V428" s="383"/>
      <c r="W428" s="383"/>
      <c r="X428" s="383"/>
      <c r="Y428" s="383"/>
      <c r="Z428" s="383"/>
      <c r="AA428" s="383"/>
    </row>
    <row r="429">
      <c r="A429" s="383"/>
      <c r="B429" s="383"/>
      <c r="C429" s="388"/>
      <c r="D429" s="383"/>
      <c r="E429" s="383"/>
      <c r="F429" s="383"/>
      <c r="G429" s="383"/>
      <c r="H429" s="383"/>
      <c r="I429" s="383"/>
      <c r="J429" s="383"/>
      <c r="K429" s="383"/>
      <c r="L429" s="383"/>
      <c r="M429" s="383"/>
      <c r="N429" s="383"/>
      <c r="O429" s="383"/>
      <c r="P429" s="383"/>
      <c r="Q429" s="383"/>
      <c r="R429" s="383"/>
      <c r="S429" s="383"/>
      <c r="T429" s="383"/>
      <c r="U429" s="383"/>
      <c r="V429" s="383"/>
      <c r="W429" s="383"/>
      <c r="X429" s="383"/>
      <c r="Y429" s="383"/>
      <c r="Z429" s="383"/>
      <c r="AA429" s="383"/>
    </row>
    <row r="430">
      <c r="A430" s="383"/>
      <c r="B430" s="383"/>
      <c r="C430" s="388"/>
      <c r="D430" s="383"/>
      <c r="E430" s="383"/>
      <c r="F430" s="383"/>
      <c r="G430" s="383"/>
      <c r="H430" s="383"/>
      <c r="I430" s="383"/>
      <c r="J430" s="383"/>
      <c r="K430" s="383"/>
      <c r="L430" s="383"/>
      <c r="M430" s="383"/>
      <c r="N430" s="383"/>
      <c r="O430" s="383"/>
      <c r="P430" s="383"/>
      <c r="Q430" s="383"/>
      <c r="R430" s="383"/>
      <c r="S430" s="383"/>
      <c r="T430" s="383"/>
      <c r="U430" s="383"/>
      <c r="V430" s="383"/>
      <c r="W430" s="383"/>
      <c r="X430" s="383"/>
      <c r="Y430" s="383"/>
      <c r="Z430" s="383"/>
      <c r="AA430" s="383"/>
    </row>
    <row r="431">
      <c r="A431" s="383"/>
      <c r="B431" s="383"/>
      <c r="C431" s="388"/>
      <c r="D431" s="383"/>
      <c r="E431" s="383"/>
      <c r="F431" s="383"/>
      <c r="G431" s="383"/>
      <c r="H431" s="383"/>
      <c r="I431" s="383"/>
      <c r="J431" s="383"/>
      <c r="K431" s="383"/>
      <c r="L431" s="383"/>
      <c r="M431" s="383"/>
      <c r="N431" s="383"/>
      <c r="O431" s="383"/>
      <c r="P431" s="383"/>
      <c r="Q431" s="383"/>
      <c r="R431" s="383"/>
      <c r="S431" s="383"/>
      <c r="T431" s="383"/>
      <c r="U431" s="383"/>
      <c r="V431" s="383"/>
      <c r="W431" s="383"/>
      <c r="X431" s="383"/>
      <c r="Y431" s="383"/>
      <c r="Z431" s="383"/>
      <c r="AA431" s="383"/>
    </row>
    <row r="432">
      <c r="A432" s="383"/>
      <c r="B432" s="383"/>
      <c r="C432" s="388"/>
      <c r="D432" s="383"/>
      <c r="E432" s="383"/>
      <c r="F432" s="383"/>
      <c r="G432" s="383"/>
      <c r="H432" s="383"/>
      <c r="I432" s="383"/>
      <c r="J432" s="383"/>
      <c r="K432" s="383"/>
      <c r="L432" s="383"/>
      <c r="M432" s="383"/>
      <c r="N432" s="383"/>
      <c r="O432" s="383"/>
      <c r="P432" s="383"/>
      <c r="Q432" s="383"/>
      <c r="R432" s="383"/>
      <c r="S432" s="383"/>
      <c r="T432" s="383"/>
      <c r="U432" s="383"/>
      <c r="V432" s="383"/>
      <c r="W432" s="383"/>
      <c r="X432" s="383"/>
      <c r="Y432" s="383"/>
      <c r="Z432" s="383"/>
      <c r="AA432" s="383"/>
    </row>
    <row r="433">
      <c r="A433" s="383"/>
      <c r="B433" s="383"/>
      <c r="C433" s="388"/>
      <c r="D433" s="383"/>
      <c r="E433" s="383"/>
      <c r="F433" s="383"/>
      <c r="G433" s="383"/>
      <c r="H433" s="383"/>
      <c r="I433" s="383"/>
      <c r="J433" s="383"/>
      <c r="K433" s="383"/>
      <c r="L433" s="383"/>
      <c r="M433" s="383"/>
      <c r="N433" s="383"/>
      <c r="O433" s="383"/>
      <c r="P433" s="383"/>
      <c r="Q433" s="383"/>
      <c r="R433" s="383"/>
      <c r="S433" s="383"/>
      <c r="T433" s="383"/>
      <c r="U433" s="383"/>
      <c r="V433" s="383"/>
      <c r="W433" s="383"/>
      <c r="X433" s="383"/>
      <c r="Y433" s="383"/>
      <c r="Z433" s="383"/>
      <c r="AA433" s="383"/>
    </row>
    <row r="434">
      <c r="A434" s="383"/>
      <c r="B434" s="383"/>
      <c r="C434" s="388"/>
      <c r="D434" s="383"/>
      <c r="E434" s="383"/>
      <c r="F434" s="383"/>
      <c r="G434" s="383"/>
      <c r="H434" s="383"/>
      <c r="I434" s="383"/>
      <c r="J434" s="383"/>
      <c r="K434" s="383"/>
      <c r="L434" s="383"/>
      <c r="M434" s="383"/>
      <c r="N434" s="383"/>
      <c r="O434" s="383"/>
      <c r="P434" s="383"/>
      <c r="Q434" s="383"/>
      <c r="R434" s="383"/>
      <c r="S434" s="383"/>
      <c r="T434" s="383"/>
      <c r="U434" s="383"/>
      <c r="V434" s="383"/>
      <c r="W434" s="383"/>
      <c r="X434" s="383"/>
      <c r="Y434" s="383"/>
      <c r="Z434" s="383"/>
      <c r="AA434" s="383"/>
    </row>
    <row r="435">
      <c r="A435" s="383"/>
      <c r="B435" s="383"/>
      <c r="C435" s="388"/>
      <c r="D435" s="383"/>
      <c r="E435" s="383"/>
      <c r="F435" s="383"/>
      <c r="G435" s="383"/>
      <c r="H435" s="383"/>
      <c r="I435" s="383"/>
      <c r="J435" s="383"/>
      <c r="K435" s="383"/>
      <c r="L435" s="383"/>
      <c r="M435" s="383"/>
      <c r="N435" s="383"/>
      <c r="O435" s="383"/>
      <c r="P435" s="383"/>
      <c r="Q435" s="383"/>
      <c r="R435" s="383"/>
      <c r="S435" s="383"/>
      <c r="T435" s="383"/>
      <c r="U435" s="383"/>
      <c r="V435" s="383"/>
      <c r="W435" s="383"/>
      <c r="X435" s="383"/>
      <c r="Y435" s="383"/>
      <c r="Z435" s="383"/>
      <c r="AA435" s="383"/>
    </row>
    <row r="436">
      <c r="A436" s="383"/>
      <c r="B436" s="383"/>
      <c r="C436" s="388"/>
      <c r="D436" s="383"/>
      <c r="E436" s="383"/>
      <c r="F436" s="383"/>
      <c r="G436" s="383"/>
      <c r="H436" s="383"/>
      <c r="I436" s="383"/>
      <c r="J436" s="383"/>
      <c r="K436" s="383"/>
      <c r="L436" s="383"/>
      <c r="M436" s="383"/>
      <c r="N436" s="383"/>
      <c r="O436" s="383"/>
      <c r="P436" s="383"/>
      <c r="Q436" s="383"/>
      <c r="R436" s="383"/>
      <c r="S436" s="383"/>
      <c r="T436" s="383"/>
      <c r="U436" s="383"/>
      <c r="V436" s="383"/>
      <c r="W436" s="383"/>
      <c r="X436" s="383"/>
      <c r="Y436" s="383"/>
      <c r="Z436" s="383"/>
      <c r="AA436" s="383"/>
    </row>
    <row r="437">
      <c r="A437" s="383"/>
      <c r="B437" s="383"/>
      <c r="C437" s="388"/>
      <c r="D437" s="383"/>
      <c r="E437" s="383"/>
      <c r="F437" s="383"/>
      <c r="G437" s="383"/>
      <c r="H437" s="383"/>
      <c r="I437" s="383"/>
      <c r="J437" s="383"/>
      <c r="K437" s="383"/>
      <c r="L437" s="383"/>
      <c r="M437" s="383"/>
      <c r="N437" s="383"/>
      <c r="O437" s="383"/>
      <c r="P437" s="383"/>
      <c r="Q437" s="383"/>
      <c r="R437" s="383"/>
      <c r="S437" s="383"/>
      <c r="T437" s="383"/>
      <c r="U437" s="383"/>
      <c r="V437" s="383"/>
      <c r="W437" s="383"/>
      <c r="X437" s="383"/>
      <c r="Y437" s="383"/>
      <c r="Z437" s="383"/>
      <c r="AA437" s="383"/>
    </row>
    <row r="438">
      <c r="A438" s="383"/>
      <c r="B438" s="383"/>
      <c r="C438" s="388"/>
      <c r="D438" s="383"/>
      <c r="E438" s="383"/>
      <c r="F438" s="383"/>
      <c r="G438" s="383"/>
      <c r="H438" s="383"/>
      <c r="I438" s="383"/>
      <c r="J438" s="383"/>
      <c r="K438" s="383"/>
      <c r="L438" s="383"/>
      <c r="M438" s="383"/>
      <c r="N438" s="383"/>
      <c r="O438" s="383"/>
      <c r="P438" s="383"/>
      <c r="Q438" s="383"/>
      <c r="R438" s="383"/>
      <c r="S438" s="383"/>
      <c r="T438" s="383"/>
      <c r="U438" s="383"/>
      <c r="V438" s="383"/>
      <c r="W438" s="383"/>
      <c r="X438" s="383"/>
      <c r="Y438" s="383"/>
      <c r="Z438" s="383"/>
      <c r="AA438" s="383"/>
    </row>
    <row r="439">
      <c r="A439" s="383"/>
      <c r="B439" s="383"/>
      <c r="C439" s="388"/>
      <c r="D439" s="383"/>
      <c r="E439" s="383"/>
      <c r="F439" s="383"/>
      <c r="G439" s="383"/>
      <c r="H439" s="383"/>
      <c r="I439" s="383"/>
      <c r="J439" s="383"/>
      <c r="K439" s="383"/>
      <c r="L439" s="383"/>
      <c r="M439" s="383"/>
      <c r="N439" s="383"/>
      <c r="O439" s="383"/>
      <c r="P439" s="383"/>
      <c r="Q439" s="383"/>
      <c r="R439" s="383"/>
      <c r="S439" s="383"/>
      <c r="T439" s="383"/>
      <c r="U439" s="383"/>
      <c r="V439" s="383"/>
      <c r="W439" s="383"/>
      <c r="X439" s="383"/>
      <c r="Y439" s="383"/>
      <c r="Z439" s="383"/>
      <c r="AA439" s="383"/>
    </row>
    <row r="440">
      <c r="A440" s="383"/>
      <c r="B440" s="383"/>
      <c r="C440" s="388"/>
      <c r="D440" s="383"/>
      <c r="E440" s="383"/>
      <c r="F440" s="383"/>
      <c r="G440" s="383"/>
      <c r="H440" s="383"/>
      <c r="I440" s="383"/>
      <c r="J440" s="383"/>
      <c r="K440" s="383"/>
      <c r="L440" s="383"/>
      <c r="M440" s="383"/>
      <c r="N440" s="383"/>
      <c r="O440" s="383"/>
      <c r="P440" s="383"/>
      <c r="Q440" s="383"/>
      <c r="R440" s="383"/>
      <c r="S440" s="383"/>
      <c r="T440" s="383"/>
      <c r="U440" s="383"/>
      <c r="V440" s="383"/>
      <c r="W440" s="383"/>
      <c r="X440" s="383"/>
      <c r="Y440" s="383"/>
      <c r="Z440" s="383"/>
      <c r="AA440" s="383"/>
    </row>
    <row r="441">
      <c r="A441" s="383"/>
      <c r="B441" s="383"/>
      <c r="C441" s="388"/>
      <c r="D441" s="383"/>
      <c r="E441" s="383"/>
      <c r="F441" s="383"/>
      <c r="G441" s="383"/>
      <c r="H441" s="383"/>
      <c r="I441" s="383"/>
      <c r="J441" s="383"/>
      <c r="K441" s="383"/>
      <c r="L441" s="383"/>
      <c r="M441" s="383"/>
      <c r="N441" s="383"/>
      <c r="O441" s="383"/>
      <c r="P441" s="383"/>
      <c r="Q441" s="383"/>
      <c r="R441" s="383"/>
      <c r="S441" s="383"/>
      <c r="T441" s="383"/>
      <c r="U441" s="383"/>
      <c r="V441" s="383"/>
      <c r="W441" s="383"/>
      <c r="X441" s="383"/>
      <c r="Y441" s="383"/>
      <c r="Z441" s="383"/>
      <c r="AA441" s="383"/>
    </row>
    <row r="442">
      <c r="A442" s="383"/>
      <c r="B442" s="383"/>
      <c r="C442" s="388"/>
      <c r="D442" s="383"/>
      <c r="E442" s="383"/>
      <c r="F442" s="383"/>
      <c r="G442" s="383"/>
      <c r="H442" s="383"/>
      <c r="I442" s="383"/>
      <c r="J442" s="383"/>
      <c r="K442" s="383"/>
      <c r="L442" s="383"/>
      <c r="M442" s="383"/>
      <c r="N442" s="383"/>
      <c r="O442" s="383"/>
      <c r="P442" s="383"/>
      <c r="Q442" s="383"/>
      <c r="R442" s="383"/>
      <c r="S442" s="383"/>
      <c r="T442" s="383"/>
      <c r="U442" s="383"/>
      <c r="V442" s="383"/>
      <c r="W442" s="383"/>
      <c r="X442" s="383"/>
      <c r="Y442" s="383"/>
      <c r="Z442" s="383"/>
      <c r="AA442" s="383"/>
    </row>
    <row r="443">
      <c r="A443" s="383"/>
      <c r="B443" s="383"/>
      <c r="C443" s="388"/>
      <c r="D443" s="383"/>
      <c r="E443" s="383"/>
      <c r="F443" s="383"/>
      <c r="G443" s="383"/>
      <c r="H443" s="383"/>
      <c r="I443" s="383"/>
      <c r="J443" s="383"/>
      <c r="K443" s="383"/>
      <c r="L443" s="383"/>
      <c r="M443" s="383"/>
      <c r="N443" s="383"/>
      <c r="O443" s="383"/>
      <c r="P443" s="383"/>
      <c r="Q443" s="383"/>
      <c r="R443" s="383"/>
      <c r="S443" s="383"/>
      <c r="T443" s="383"/>
      <c r="U443" s="383"/>
      <c r="V443" s="383"/>
      <c r="W443" s="383"/>
      <c r="X443" s="383"/>
      <c r="Y443" s="383"/>
      <c r="Z443" s="383"/>
      <c r="AA443" s="383"/>
    </row>
    <row r="444">
      <c r="A444" s="383"/>
      <c r="B444" s="383"/>
      <c r="C444" s="388"/>
      <c r="D444" s="383"/>
      <c r="E444" s="383"/>
      <c r="F444" s="383"/>
      <c r="G444" s="383"/>
      <c r="H444" s="383"/>
      <c r="I444" s="383"/>
      <c r="J444" s="383"/>
      <c r="K444" s="383"/>
      <c r="L444" s="383"/>
      <c r="M444" s="383"/>
      <c r="N444" s="383"/>
      <c r="O444" s="383"/>
      <c r="P444" s="383"/>
      <c r="Q444" s="383"/>
      <c r="R444" s="383"/>
      <c r="S444" s="383"/>
      <c r="T444" s="383"/>
      <c r="U444" s="383"/>
      <c r="V444" s="383"/>
      <c r="W444" s="383"/>
      <c r="X444" s="383"/>
      <c r="Y444" s="383"/>
      <c r="Z444" s="383"/>
      <c r="AA444" s="383"/>
    </row>
    <row r="445">
      <c r="A445" s="383"/>
      <c r="B445" s="383"/>
      <c r="C445" s="388"/>
      <c r="D445" s="383"/>
      <c r="E445" s="383"/>
      <c r="F445" s="383"/>
      <c r="G445" s="383"/>
      <c r="H445" s="383"/>
      <c r="I445" s="383"/>
      <c r="J445" s="383"/>
      <c r="K445" s="383"/>
      <c r="L445" s="383"/>
      <c r="M445" s="383"/>
      <c r="N445" s="383"/>
      <c r="O445" s="383"/>
      <c r="P445" s="383"/>
      <c r="Q445" s="383"/>
      <c r="R445" s="383"/>
      <c r="S445" s="383"/>
      <c r="T445" s="383"/>
      <c r="U445" s="383"/>
      <c r="V445" s="383"/>
      <c r="W445" s="383"/>
      <c r="X445" s="383"/>
      <c r="Y445" s="383"/>
      <c r="Z445" s="383"/>
      <c r="AA445" s="383"/>
    </row>
    <row r="446">
      <c r="A446" s="383"/>
      <c r="B446" s="383"/>
      <c r="C446" s="388"/>
      <c r="D446" s="383"/>
      <c r="E446" s="383"/>
      <c r="F446" s="383"/>
      <c r="G446" s="383"/>
      <c r="H446" s="383"/>
      <c r="I446" s="383"/>
      <c r="J446" s="383"/>
      <c r="K446" s="383"/>
      <c r="L446" s="383"/>
      <c r="M446" s="383"/>
      <c r="N446" s="383"/>
      <c r="O446" s="383"/>
      <c r="P446" s="383"/>
      <c r="Q446" s="383"/>
      <c r="R446" s="383"/>
      <c r="S446" s="383"/>
      <c r="T446" s="383"/>
      <c r="U446" s="383"/>
      <c r="V446" s="383"/>
      <c r="W446" s="383"/>
      <c r="X446" s="383"/>
      <c r="Y446" s="383"/>
      <c r="Z446" s="383"/>
      <c r="AA446" s="383"/>
    </row>
    <row r="447">
      <c r="A447" s="383"/>
      <c r="B447" s="383"/>
      <c r="C447" s="388"/>
      <c r="D447" s="383"/>
      <c r="E447" s="383"/>
      <c r="F447" s="383"/>
      <c r="G447" s="383"/>
      <c r="H447" s="383"/>
      <c r="I447" s="383"/>
      <c r="J447" s="383"/>
      <c r="K447" s="383"/>
      <c r="L447" s="383"/>
      <c r="M447" s="383"/>
      <c r="N447" s="383"/>
      <c r="O447" s="383"/>
      <c r="P447" s="383"/>
      <c r="Q447" s="383"/>
      <c r="R447" s="383"/>
      <c r="S447" s="383"/>
      <c r="T447" s="383"/>
      <c r="U447" s="383"/>
      <c r="V447" s="383"/>
      <c r="W447" s="383"/>
      <c r="X447" s="383"/>
      <c r="Y447" s="383"/>
      <c r="Z447" s="383"/>
      <c r="AA447" s="383"/>
    </row>
    <row r="448">
      <c r="A448" s="383"/>
      <c r="B448" s="383"/>
      <c r="C448" s="388"/>
      <c r="D448" s="383"/>
      <c r="E448" s="383"/>
      <c r="F448" s="383"/>
      <c r="G448" s="383"/>
      <c r="H448" s="383"/>
      <c r="I448" s="383"/>
      <c r="J448" s="383"/>
      <c r="K448" s="383"/>
      <c r="L448" s="383"/>
      <c r="M448" s="383"/>
      <c r="N448" s="383"/>
      <c r="O448" s="383"/>
      <c r="P448" s="383"/>
      <c r="Q448" s="383"/>
      <c r="R448" s="383"/>
      <c r="S448" s="383"/>
      <c r="T448" s="383"/>
      <c r="U448" s="383"/>
      <c r="V448" s="383"/>
      <c r="W448" s="383"/>
      <c r="X448" s="383"/>
      <c r="Y448" s="383"/>
      <c r="Z448" s="383"/>
      <c r="AA448" s="383"/>
    </row>
    <row r="449">
      <c r="A449" s="383"/>
      <c r="B449" s="383"/>
      <c r="C449" s="388"/>
      <c r="D449" s="383"/>
      <c r="E449" s="383"/>
      <c r="F449" s="383"/>
      <c r="G449" s="383"/>
      <c r="H449" s="383"/>
      <c r="I449" s="383"/>
      <c r="J449" s="383"/>
      <c r="K449" s="383"/>
      <c r="L449" s="383"/>
      <c r="M449" s="383"/>
      <c r="N449" s="383"/>
      <c r="O449" s="383"/>
      <c r="P449" s="383"/>
      <c r="Q449" s="383"/>
      <c r="R449" s="383"/>
      <c r="S449" s="383"/>
      <c r="T449" s="383"/>
      <c r="U449" s="383"/>
      <c r="V449" s="383"/>
      <c r="W449" s="383"/>
      <c r="X449" s="383"/>
      <c r="Y449" s="383"/>
      <c r="Z449" s="383"/>
      <c r="AA449" s="383"/>
    </row>
    <row r="450">
      <c r="A450" s="383"/>
      <c r="B450" s="383"/>
      <c r="C450" s="388"/>
      <c r="D450" s="383"/>
      <c r="E450" s="383"/>
      <c r="F450" s="383"/>
      <c r="G450" s="383"/>
      <c r="H450" s="383"/>
      <c r="I450" s="383"/>
      <c r="J450" s="383"/>
      <c r="K450" s="383"/>
      <c r="L450" s="383"/>
      <c r="M450" s="383"/>
      <c r="N450" s="383"/>
      <c r="O450" s="383"/>
      <c r="P450" s="383"/>
      <c r="Q450" s="383"/>
      <c r="R450" s="383"/>
      <c r="S450" s="383"/>
      <c r="T450" s="383"/>
      <c r="U450" s="383"/>
      <c r="V450" s="383"/>
      <c r="W450" s="383"/>
      <c r="X450" s="383"/>
      <c r="Y450" s="383"/>
      <c r="Z450" s="383"/>
      <c r="AA450" s="383"/>
    </row>
    <row r="451">
      <c r="A451" s="383"/>
      <c r="B451" s="383"/>
      <c r="C451" s="388"/>
      <c r="D451" s="383"/>
      <c r="E451" s="383"/>
      <c r="F451" s="383"/>
      <c r="G451" s="383"/>
      <c r="H451" s="383"/>
      <c r="I451" s="383"/>
      <c r="J451" s="383"/>
      <c r="K451" s="383"/>
      <c r="L451" s="383"/>
      <c r="M451" s="383"/>
      <c r="N451" s="383"/>
      <c r="O451" s="383"/>
      <c r="P451" s="383"/>
      <c r="Q451" s="383"/>
      <c r="R451" s="383"/>
      <c r="S451" s="383"/>
      <c r="T451" s="383"/>
      <c r="U451" s="383"/>
      <c r="V451" s="383"/>
      <c r="W451" s="383"/>
      <c r="X451" s="383"/>
      <c r="Y451" s="383"/>
      <c r="Z451" s="383"/>
      <c r="AA451" s="383"/>
    </row>
    <row r="452">
      <c r="A452" s="383"/>
      <c r="B452" s="383"/>
      <c r="C452" s="388"/>
      <c r="D452" s="383"/>
      <c r="E452" s="383"/>
      <c r="F452" s="383"/>
      <c r="G452" s="383"/>
      <c r="H452" s="383"/>
      <c r="I452" s="383"/>
      <c r="J452" s="383"/>
      <c r="K452" s="383"/>
      <c r="L452" s="383"/>
      <c r="M452" s="383"/>
      <c r="N452" s="383"/>
      <c r="O452" s="383"/>
      <c r="P452" s="383"/>
      <c r="Q452" s="383"/>
      <c r="R452" s="383"/>
      <c r="S452" s="383"/>
      <c r="T452" s="383"/>
      <c r="U452" s="383"/>
      <c r="V452" s="383"/>
      <c r="W452" s="383"/>
      <c r="X452" s="383"/>
      <c r="Y452" s="383"/>
      <c r="Z452" s="383"/>
      <c r="AA452" s="383"/>
    </row>
    <row r="453">
      <c r="A453" s="383"/>
      <c r="B453" s="383"/>
      <c r="C453" s="388"/>
      <c r="D453" s="383"/>
      <c r="E453" s="383"/>
      <c r="F453" s="383"/>
      <c r="G453" s="383"/>
      <c r="H453" s="383"/>
      <c r="I453" s="383"/>
      <c r="J453" s="383"/>
      <c r="K453" s="383"/>
      <c r="L453" s="383"/>
      <c r="M453" s="383"/>
      <c r="N453" s="383"/>
      <c r="O453" s="383"/>
      <c r="P453" s="383"/>
      <c r="Q453" s="383"/>
      <c r="R453" s="383"/>
      <c r="S453" s="383"/>
      <c r="T453" s="383"/>
      <c r="U453" s="383"/>
      <c r="V453" s="383"/>
      <c r="W453" s="383"/>
      <c r="X453" s="383"/>
      <c r="Y453" s="383"/>
      <c r="Z453" s="383"/>
      <c r="AA453" s="383"/>
    </row>
    <row r="454">
      <c r="A454" s="383"/>
      <c r="B454" s="383"/>
      <c r="C454" s="388"/>
      <c r="D454" s="383"/>
      <c r="E454" s="383"/>
      <c r="F454" s="383"/>
      <c r="G454" s="383"/>
      <c r="H454" s="383"/>
      <c r="I454" s="383"/>
      <c r="J454" s="383"/>
      <c r="K454" s="383"/>
      <c r="L454" s="383"/>
      <c r="M454" s="383"/>
      <c r="N454" s="383"/>
      <c r="O454" s="383"/>
      <c r="P454" s="383"/>
      <c r="Q454" s="383"/>
      <c r="R454" s="383"/>
      <c r="S454" s="383"/>
      <c r="T454" s="383"/>
      <c r="U454" s="383"/>
      <c r="V454" s="383"/>
      <c r="W454" s="383"/>
      <c r="X454" s="383"/>
      <c r="Y454" s="383"/>
      <c r="Z454" s="383"/>
      <c r="AA454" s="383"/>
    </row>
    <row r="455">
      <c r="A455" s="383"/>
      <c r="B455" s="383"/>
      <c r="C455" s="388"/>
      <c r="D455" s="383"/>
      <c r="E455" s="383"/>
      <c r="F455" s="383"/>
      <c r="G455" s="383"/>
      <c r="H455" s="383"/>
      <c r="I455" s="383"/>
      <c r="J455" s="383"/>
      <c r="K455" s="383"/>
      <c r="L455" s="383"/>
      <c r="M455" s="383"/>
      <c r="N455" s="383"/>
      <c r="O455" s="383"/>
      <c r="P455" s="383"/>
      <c r="Q455" s="383"/>
      <c r="R455" s="383"/>
      <c r="S455" s="383"/>
      <c r="T455" s="383"/>
      <c r="U455" s="383"/>
      <c r="V455" s="383"/>
      <c r="W455" s="383"/>
      <c r="X455" s="383"/>
      <c r="Y455" s="383"/>
      <c r="Z455" s="383"/>
      <c r="AA455" s="383"/>
    </row>
    <row r="456">
      <c r="A456" s="383"/>
      <c r="B456" s="383"/>
      <c r="C456" s="388"/>
      <c r="D456" s="383"/>
      <c r="E456" s="383"/>
      <c r="F456" s="383"/>
      <c r="G456" s="383"/>
      <c r="H456" s="383"/>
      <c r="I456" s="383"/>
      <c r="J456" s="383"/>
      <c r="K456" s="383"/>
      <c r="L456" s="383"/>
      <c r="M456" s="383"/>
      <c r="N456" s="383"/>
      <c r="O456" s="383"/>
      <c r="P456" s="383"/>
      <c r="Q456" s="383"/>
      <c r="R456" s="383"/>
      <c r="S456" s="383"/>
      <c r="T456" s="383"/>
      <c r="U456" s="383"/>
      <c r="V456" s="383"/>
      <c r="W456" s="383"/>
      <c r="X456" s="383"/>
      <c r="Y456" s="383"/>
      <c r="Z456" s="383"/>
      <c r="AA456" s="383"/>
    </row>
    <row r="457">
      <c r="A457" s="383"/>
      <c r="B457" s="383"/>
      <c r="C457" s="388"/>
      <c r="D457" s="383"/>
      <c r="E457" s="383"/>
      <c r="F457" s="383"/>
      <c r="G457" s="383"/>
      <c r="H457" s="383"/>
      <c r="I457" s="383"/>
      <c r="J457" s="383"/>
      <c r="K457" s="383"/>
      <c r="L457" s="383"/>
      <c r="M457" s="383"/>
      <c r="N457" s="383"/>
      <c r="O457" s="383"/>
      <c r="P457" s="383"/>
      <c r="Q457" s="383"/>
      <c r="R457" s="383"/>
      <c r="S457" s="383"/>
      <c r="T457" s="383"/>
      <c r="U457" s="383"/>
      <c r="V457" s="383"/>
      <c r="W457" s="383"/>
      <c r="X457" s="383"/>
      <c r="Y457" s="383"/>
      <c r="Z457" s="383"/>
      <c r="AA457" s="383"/>
    </row>
    <row r="458">
      <c r="A458" s="383"/>
      <c r="B458" s="383"/>
      <c r="C458" s="388"/>
      <c r="D458" s="383"/>
      <c r="E458" s="383"/>
      <c r="F458" s="383"/>
      <c r="G458" s="383"/>
      <c r="H458" s="383"/>
      <c r="I458" s="383"/>
      <c r="J458" s="383"/>
      <c r="K458" s="383"/>
      <c r="L458" s="383"/>
      <c r="M458" s="383"/>
      <c r="N458" s="383"/>
      <c r="O458" s="383"/>
      <c r="P458" s="383"/>
      <c r="Q458" s="383"/>
      <c r="R458" s="383"/>
      <c r="S458" s="383"/>
      <c r="T458" s="383"/>
      <c r="U458" s="383"/>
      <c r="V458" s="383"/>
      <c r="W458" s="383"/>
      <c r="X458" s="383"/>
      <c r="Y458" s="383"/>
      <c r="Z458" s="383"/>
      <c r="AA458" s="383"/>
    </row>
    <row r="459">
      <c r="A459" s="383"/>
      <c r="B459" s="383"/>
      <c r="C459" s="388"/>
      <c r="D459" s="383"/>
      <c r="E459" s="383"/>
      <c r="F459" s="383"/>
      <c r="G459" s="383"/>
      <c r="H459" s="383"/>
      <c r="I459" s="383"/>
      <c r="J459" s="383"/>
      <c r="K459" s="383"/>
      <c r="L459" s="383"/>
      <c r="M459" s="383"/>
      <c r="N459" s="383"/>
      <c r="O459" s="383"/>
      <c r="P459" s="383"/>
      <c r="Q459" s="383"/>
      <c r="R459" s="383"/>
      <c r="S459" s="383"/>
      <c r="T459" s="383"/>
      <c r="U459" s="383"/>
      <c r="V459" s="383"/>
      <c r="W459" s="383"/>
      <c r="X459" s="383"/>
      <c r="Y459" s="383"/>
      <c r="Z459" s="383"/>
      <c r="AA459" s="383"/>
    </row>
    <row r="460">
      <c r="A460" s="383"/>
      <c r="B460" s="383"/>
      <c r="C460" s="388"/>
      <c r="D460" s="383"/>
      <c r="E460" s="383"/>
      <c r="F460" s="383"/>
      <c r="G460" s="383"/>
      <c r="H460" s="383"/>
      <c r="I460" s="383"/>
      <c r="J460" s="383"/>
      <c r="K460" s="383"/>
      <c r="L460" s="383"/>
      <c r="M460" s="383"/>
      <c r="N460" s="383"/>
      <c r="O460" s="383"/>
      <c r="P460" s="383"/>
      <c r="Q460" s="383"/>
      <c r="R460" s="383"/>
      <c r="S460" s="383"/>
      <c r="T460" s="383"/>
      <c r="U460" s="383"/>
      <c r="V460" s="383"/>
      <c r="W460" s="383"/>
      <c r="X460" s="383"/>
      <c r="Y460" s="383"/>
      <c r="Z460" s="383"/>
      <c r="AA460" s="383"/>
    </row>
    <row r="461">
      <c r="A461" s="383"/>
      <c r="B461" s="383"/>
      <c r="C461" s="388"/>
      <c r="D461" s="383"/>
      <c r="E461" s="383"/>
      <c r="F461" s="383"/>
      <c r="G461" s="383"/>
      <c r="H461" s="383"/>
      <c r="I461" s="383"/>
      <c r="J461" s="383"/>
      <c r="K461" s="383"/>
      <c r="L461" s="383"/>
      <c r="M461" s="383"/>
      <c r="N461" s="383"/>
      <c r="O461" s="383"/>
      <c r="P461" s="383"/>
      <c r="Q461" s="383"/>
      <c r="R461" s="383"/>
      <c r="S461" s="383"/>
      <c r="T461" s="383"/>
      <c r="U461" s="383"/>
      <c r="V461" s="383"/>
      <c r="W461" s="383"/>
      <c r="X461" s="383"/>
      <c r="Y461" s="383"/>
      <c r="Z461" s="383"/>
      <c r="AA461" s="383"/>
    </row>
    <row r="462">
      <c r="A462" s="383"/>
      <c r="B462" s="383"/>
      <c r="C462" s="388"/>
      <c r="D462" s="383"/>
      <c r="E462" s="383"/>
      <c r="F462" s="383"/>
      <c r="G462" s="383"/>
      <c r="H462" s="383"/>
      <c r="I462" s="383"/>
      <c r="J462" s="383"/>
      <c r="K462" s="383"/>
      <c r="L462" s="383"/>
      <c r="M462" s="383"/>
      <c r="N462" s="383"/>
      <c r="O462" s="383"/>
      <c r="P462" s="383"/>
      <c r="Q462" s="383"/>
      <c r="R462" s="383"/>
      <c r="S462" s="383"/>
      <c r="T462" s="383"/>
      <c r="U462" s="383"/>
      <c r="V462" s="383"/>
      <c r="W462" s="383"/>
      <c r="X462" s="383"/>
      <c r="Y462" s="383"/>
      <c r="Z462" s="383"/>
      <c r="AA462" s="383"/>
    </row>
    <row r="463">
      <c r="A463" s="383"/>
      <c r="B463" s="383"/>
      <c r="C463" s="388"/>
      <c r="D463" s="383"/>
      <c r="E463" s="383"/>
      <c r="F463" s="383"/>
      <c r="G463" s="383"/>
      <c r="H463" s="383"/>
      <c r="I463" s="383"/>
      <c r="J463" s="383"/>
      <c r="K463" s="383"/>
      <c r="L463" s="383"/>
      <c r="M463" s="383"/>
      <c r="N463" s="383"/>
      <c r="O463" s="383"/>
      <c r="P463" s="383"/>
      <c r="Q463" s="383"/>
      <c r="R463" s="383"/>
      <c r="S463" s="383"/>
      <c r="T463" s="383"/>
      <c r="U463" s="383"/>
      <c r="V463" s="383"/>
      <c r="W463" s="383"/>
      <c r="X463" s="383"/>
      <c r="Y463" s="383"/>
      <c r="Z463" s="383"/>
      <c r="AA463" s="383"/>
    </row>
    <row r="464">
      <c r="A464" s="383"/>
      <c r="B464" s="383"/>
      <c r="C464" s="388"/>
      <c r="D464" s="383"/>
      <c r="E464" s="383"/>
      <c r="F464" s="383"/>
      <c r="G464" s="383"/>
      <c r="H464" s="383"/>
      <c r="I464" s="383"/>
      <c r="J464" s="383"/>
      <c r="K464" s="383"/>
      <c r="L464" s="383"/>
      <c r="M464" s="383"/>
      <c r="N464" s="383"/>
      <c r="O464" s="383"/>
      <c r="P464" s="383"/>
      <c r="Q464" s="383"/>
      <c r="R464" s="383"/>
      <c r="S464" s="383"/>
      <c r="T464" s="383"/>
      <c r="U464" s="383"/>
      <c r="V464" s="383"/>
      <c r="W464" s="383"/>
      <c r="X464" s="383"/>
      <c r="Y464" s="383"/>
      <c r="Z464" s="383"/>
      <c r="AA464" s="383"/>
    </row>
    <row r="465">
      <c r="A465" s="383"/>
      <c r="B465" s="383"/>
      <c r="C465" s="388"/>
      <c r="D465" s="383"/>
      <c r="E465" s="383"/>
      <c r="F465" s="383"/>
      <c r="G465" s="383"/>
      <c r="H465" s="383"/>
      <c r="I465" s="383"/>
      <c r="J465" s="383"/>
      <c r="K465" s="383"/>
      <c r="L465" s="383"/>
      <c r="M465" s="383"/>
      <c r="N465" s="383"/>
      <c r="O465" s="383"/>
      <c r="P465" s="383"/>
      <c r="Q465" s="383"/>
      <c r="R465" s="383"/>
      <c r="S465" s="383"/>
      <c r="T465" s="383"/>
      <c r="U465" s="383"/>
      <c r="V465" s="383"/>
      <c r="W465" s="383"/>
      <c r="X465" s="383"/>
      <c r="Y465" s="383"/>
      <c r="Z465" s="383"/>
      <c r="AA465" s="383"/>
    </row>
    <row r="466">
      <c r="A466" s="383"/>
      <c r="B466" s="383"/>
      <c r="C466" s="388"/>
      <c r="D466" s="383"/>
      <c r="E466" s="383"/>
      <c r="F466" s="383"/>
      <c r="G466" s="383"/>
      <c r="H466" s="383"/>
      <c r="I466" s="383"/>
      <c r="J466" s="383"/>
      <c r="K466" s="383"/>
      <c r="L466" s="383"/>
      <c r="M466" s="383"/>
      <c r="N466" s="383"/>
      <c r="O466" s="383"/>
      <c r="P466" s="383"/>
      <c r="Q466" s="383"/>
      <c r="R466" s="383"/>
      <c r="S466" s="383"/>
      <c r="T466" s="383"/>
      <c r="U466" s="383"/>
      <c r="V466" s="383"/>
      <c r="W466" s="383"/>
      <c r="X466" s="383"/>
      <c r="Y466" s="383"/>
      <c r="Z466" s="383"/>
      <c r="AA466" s="383"/>
    </row>
    <row r="467">
      <c r="A467" s="383"/>
      <c r="B467" s="383"/>
      <c r="C467" s="388"/>
      <c r="D467" s="383"/>
      <c r="E467" s="383"/>
      <c r="F467" s="383"/>
      <c r="G467" s="383"/>
      <c r="H467" s="383"/>
      <c r="I467" s="383"/>
      <c r="J467" s="383"/>
      <c r="K467" s="383"/>
      <c r="L467" s="383"/>
      <c r="M467" s="383"/>
      <c r="N467" s="383"/>
      <c r="O467" s="383"/>
      <c r="P467" s="383"/>
      <c r="Q467" s="383"/>
      <c r="R467" s="383"/>
      <c r="S467" s="383"/>
      <c r="T467" s="383"/>
      <c r="U467" s="383"/>
      <c r="V467" s="383"/>
      <c r="W467" s="383"/>
      <c r="X467" s="383"/>
      <c r="Y467" s="383"/>
      <c r="Z467" s="383"/>
      <c r="AA467" s="383"/>
    </row>
    <row r="468">
      <c r="A468" s="383"/>
      <c r="B468" s="383"/>
      <c r="C468" s="388"/>
      <c r="D468" s="383"/>
      <c r="E468" s="383"/>
      <c r="F468" s="383"/>
      <c r="G468" s="383"/>
      <c r="H468" s="383"/>
      <c r="I468" s="383"/>
      <c r="J468" s="383"/>
      <c r="K468" s="383"/>
      <c r="L468" s="383"/>
      <c r="M468" s="383"/>
      <c r="N468" s="383"/>
      <c r="O468" s="383"/>
      <c r="P468" s="383"/>
      <c r="Q468" s="383"/>
      <c r="R468" s="383"/>
      <c r="S468" s="383"/>
      <c r="T468" s="383"/>
      <c r="U468" s="383"/>
      <c r="V468" s="383"/>
      <c r="W468" s="383"/>
      <c r="X468" s="383"/>
      <c r="Y468" s="383"/>
      <c r="Z468" s="383"/>
      <c r="AA468" s="383"/>
    </row>
    <row r="469">
      <c r="A469" s="383"/>
      <c r="B469" s="383"/>
      <c r="C469" s="388"/>
      <c r="D469" s="383"/>
      <c r="E469" s="383"/>
      <c r="F469" s="383"/>
      <c r="G469" s="383"/>
      <c r="H469" s="383"/>
      <c r="I469" s="383"/>
      <c r="J469" s="383"/>
      <c r="K469" s="383"/>
      <c r="L469" s="383"/>
      <c r="M469" s="383"/>
      <c r="N469" s="383"/>
      <c r="O469" s="383"/>
      <c r="P469" s="383"/>
      <c r="Q469" s="383"/>
      <c r="R469" s="383"/>
      <c r="S469" s="383"/>
      <c r="T469" s="383"/>
      <c r="U469" s="383"/>
      <c r="V469" s="383"/>
      <c r="W469" s="383"/>
      <c r="X469" s="383"/>
      <c r="Y469" s="383"/>
      <c r="Z469" s="383"/>
      <c r="AA469" s="383"/>
    </row>
    <row r="470">
      <c r="A470" s="383"/>
      <c r="B470" s="383"/>
      <c r="C470" s="388"/>
      <c r="D470" s="383"/>
      <c r="E470" s="383"/>
      <c r="F470" s="383"/>
      <c r="G470" s="383"/>
      <c r="H470" s="383"/>
      <c r="I470" s="383"/>
      <c r="J470" s="383"/>
      <c r="K470" s="383"/>
      <c r="L470" s="383"/>
      <c r="M470" s="383"/>
      <c r="N470" s="383"/>
      <c r="O470" s="383"/>
      <c r="P470" s="383"/>
      <c r="Q470" s="383"/>
      <c r="R470" s="383"/>
      <c r="S470" s="383"/>
      <c r="T470" s="383"/>
      <c r="U470" s="383"/>
      <c r="V470" s="383"/>
      <c r="W470" s="383"/>
      <c r="X470" s="383"/>
      <c r="Y470" s="383"/>
      <c r="Z470" s="383"/>
      <c r="AA470" s="383"/>
    </row>
    <row r="471">
      <c r="A471" s="383"/>
      <c r="B471" s="383"/>
      <c r="C471" s="388"/>
      <c r="D471" s="383"/>
      <c r="E471" s="383"/>
      <c r="F471" s="383"/>
      <c r="G471" s="383"/>
      <c r="H471" s="383"/>
      <c r="I471" s="383"/>
      <c r="J471" s="383"/>
      <c r="K471" s="383"/>
      <c r="L471" s="383"/>
      <c r="M471" s="383"/>
      <c r="N471" s="383"/>
      <c r="O471" s="383"/>
      <c r="P471" s="383"/>
      <c r="Q471" s="383"/>
      <c r="R471" s="383"/>
      <c r="S471" s="383"/>
      <c r="T471" s="383"/>
      <c r="U471" s="383"/>
      <c r="V471" s="383"/>
      <c r="W471" s="383"/>
      <c r="X471" s="383"/>
      <c r="Y471" s="383"/>
      <c r="Z471" s="383"/>
      <c r="AA471" s="383"/>
    </row>
    <row r="472">
      <c r="A472" s="383"/>
      <c r="B472" s="383"/>
      <c r="C472" s="388"/>
      <c r="D472" s="383"/>
      <c r="E472" s="383"/>
      <c r="F472" s="383"/>
      <c r="G472" s="383"/>
      <c r="H472" s="383"/>
      <c r="I472" s="383"/>
      <c r="J472" s="383"/>
      <c r="K472" s="383"/>
      <c r="L472" s="383"/>
      <c r="M472" s="383"/>
      <c r="N472" s="383"/>
      <c r="O472" s="383"/>
      <c r="P472" s="383"/>
      <c r="Q472" s="383"/>
      <c r="R472" s="383"/>
      <c r="S472" s="383"/>
      <c r="T472" s="383"/>
      <c r="U472" s="383"/>
      <c r="V472" s="383"/>
      <c r="W472" s="383"/>
      <c r="X472" s="383"/>
      <c r="Y472" s="383"/>
      <c r="Z472" s="383"/>
      <c r="AA472" s="383"/>
    </row>
    <row r="473">
      <c r="A473" s="383"/>
      <c r="B473" s="383"/>
      <c r="C473" s="388"/>
      <c r="D473" s="383"/>
      <c r="E473" s="383"/>
      <c r="F473" s="383"/>
      <c r="G473" s="383"/>
      <c r="H473" s="383"/>
      <c r="I473" s="383"/>
      <c r="J473" s="383"/>
      <c r="K473" s="383"/>
      <c r="L473" s="383"/>
      <c r="M473" s="383"/>
      <c r="N473" s="383"/>
      <c r="O473" s="383"/>
      <c r="P473" s="383"/>
      <c r="Q473" s="383"/>
      <c r="R473" s="383"/>
      <c r="S473" s="383"/>
      <c r="T473" s="383"/>
      <c r="U473" s="383"/>
      <c r="V473" s="383"/>
      <c r="W473" s="383"/>
      <c r="X473" s="383"/>
      <c r="Y473" s="383"/>
      <c r="Z473" s="383"/>
      <c r="AA473" s="383"/>
    </row>
    <row r="474">
      <c r="A474" s="383"/>
      <c r="B474" s="383"/>
      <c r="C474" s="388"/>
      <c r="D474" s="383"/>
      <c r="E474" s="383"/>
      <c r="F474" s="383"/>
      <c r="G474" s="383"/>
      <c r="H474" s="383"/>
      <c r="I474" s="383"/>
      <c r="J474" s="383"/>
      <c r="K474" s="383"/>
      <c r="L474" s="383"/>
      <c r="M474" s="383"/>
      <c r="N474" s="383"/>
      <c r="O474" s="383"/>
      <c r="P474" s="383"/>
      <c r="Q474" s="383"/>
      <c r="R474" s="383"/>
      <c r="S474" s="383"/>
      <c r="T474" s="383"/>
      <c r="U474" s="383"/>
      <c r="V474" s="383"/>
      <c r="W474" s="383"/>
      <c r="X474" s="383"/>
      <c r="Y474" s="383"/>
      <c r="Z474" s="383"/>
      <c r="AA474" s="383"/>
    </row>
    <row r="475">
      <c r="A475" s="383"/>
      <c r="B475" s="383"/>
      <c r="C475" s="388"/>
      <c r="D475" s="383"/>
      <c r="E475" s="383"/>
      <c r="F475" s="383"/>
      <c r="G475" s="383"/>
      <c r="H475" s="383"/>
      <c r="I475" s="383"/>
      <c r="J475" s="383"/>
      <c r="K475" s="383"/>
      <c r="L475" s="383"/>
      <c r="M475" s="383"/>
      <c r="N475" s="383"/>
      <c r="O475" s="383"/>
      <c r="P475" s="383"/>
      <c r="Q475" s="383"/>
      <c r="R475" s="383"/>
      <c r="S475" s="383"/>
      <c r="T475" s="383"/>
      <c r="U475" s="383"/>
      <c r="V475" s="383"/>
      <c r="W475" s="383"/>
      <c r="X475" s="383"/>
      <c r="Y475" s="383"/>
      <c r="Z475" s="383"/>
      <c r="AA475" s="383"/>
    </row>
    <row r="476">
      <c r="A476" s="383"/>
      <c r="B476" s="383"/>
      <c r="C476" s="388"/>
      <c r="D476" s="383"/>
      <c r="E476" s="383"/>
      <c r="F476" s="383"/>
      <c r="G476" s="383"/>
      <c r="H476" s="383"/>
      <c r="I476" s="383"/>
      <c r="J476" s="383"/>
      <c r="K476" s="383"/>
      <c r="L476" s="383"/>
      <c r="M476" s="383"/>
      <c r="N476" s="383"/>
      <c r="O476" s="383"/>
      <c r="P476" s="383"/>
      <c r="Q476" s="383"/>
      <c r="R476" s="383"/>
      <c r="S476" s="383"/>
      <c r="T476" s="383"/>
      <c r="U476" s="383"/>
      <c r="V476" s="383"/>
      <c r="W476" s="383"/>
      <c r="X476" s="383"/>
      <c r="Y476" s="383"/>
      <c r="Z476" s="383"/>
      <c r="AA476" s="383"/>
    </row>
    <row r="477">
      <c r="A477" s="383"/>
      <c r="B477" s="383"/>
      <c r="C477" s="388"/>
      <c r="D477" s="383"/>
      <c r="E477" s="383"/>
      <c r="F477" s="383"/>
      <c r="G477" s="383"/>
      <c r="H477" s="383"/>
      <c r="I477" s="383"/>
      <c r="J477" s="383"/>
      <c r="K477" s="383"/>
      <c r="L477" s="383"/>
      <c r="M477" s="383"/>
      <c r="N477" s="383"/>
      <c r="O477" s="383"/>
      <c r="P477" s="383"/>
      <c r="Q477" s="383"/>
      <c r="R477" s="383"/>
      <c r="S477" s="383"/>
      <c r="T477" s="383"/>
      <c r="U477" s="383"/>
      <c r="V477" s="383"/>
      <c r="W477" s="383"/>
      <c r="X477" s="383"/>
      <c r="Y477" s="383"/>
      <c r="Z477" s="383"/>
      <c r="AA477" s="383"/>
    </row>
    <row r="478">
      <c r="A478" s="383"/>
      <c r="B478" s="383"/>
      <c r="C478" s="388"/>
      <c r="D478" s="383"/>
      <c r="E478" s="383"/>
      <c r="F478" s="383"/>
      <c r="G478" s="383"/>
      <c r="H478" s="383"/>
      <c r="I478" s="383"/>
      <c r="J478" s="383"/>
      <c r="K478" s="383"/>
      <c r="L478" s="383"/>
      <c r="M478" s="383"/>
      <c r="N478" s="383"/>
      <c r="O478" s="383"/>
      <c r="P478" s="383"/>
      <c r="Q478" s="383"/>
      <c r="R478" s="383"/>
      <c r="S478" s="383"/>
      <c r="T478" s="383"/>
      <c r="U478" s="383"/>
      <c r="V478" s="383"/>
      <c r="W478" s="383"/>
      <c r="X478" s="383"/>
      <c r="Y478" s="383"/>
      <c r="Z478" s="383"/>
      <c r="AA478" s="383"/>
    </row>
    <row r="479">
      <c r="A479" s="383"/>
      <c r="B479" s="383"/>
      <c r="C479" s="388"/>
      <c r="D479" s="383"/>
      <c r="E479" s="383"/>
      <c r="F479" s="383"/>
      <c r="G479" s="383"/>
      <c r="H479" s="383"/>
      <c r="I479" s="383"/>
      <c r="J479" s="383"/>
      <c r="K479" s="383"/>
      <c r="L479" s="383"/>
      <c r="M479" s="383"/>
      <c r="N479" s="383"/>
      <c r="O479" s="383"/>
      <c r="P479" s="383"/>
      <c r="Q479" s="383"/>
      <c r="R479" s="383"/>
      <c r="S479" s="383"/>
      <c r="T479" s="383"/>
      <c r="U479" s="383"/>
      <c r="V479" s="383"/>
      <c r="W479" s="383"/>
      <c r="X479" s="383"/>
      <c r="Y479" s="383"/>
      <c r="Z479" s="383"/>
      <c r="AA479" s="383"/>
    </row>
    <row r="480">
      <c r="A480" s="383"/>
      <c r="B480" s="383"/>
      <c r="C480" s="388"/>
      <c r="D480" s="383"/>
      <c r="E480" s="383"/>
      <c r="F480" s="383"/>
      <c r="G480" s="383"/>
      <c r="H480" s="383"/>
      <c r="I480" s="383"/>
      <c r="J480" s="383"/>
      <c r="K480" s="383"/>
      <c r="L480" s="383"/>
      <c r="M480" s="383"/>
      <c r="N480" s="383"/>
      <c r="O480" s="383"/>
      <c r="P480" s="383"/>
      <c r="Q480" s="383"/>
      <c r="R480" s="383"/>
      <c r="S480" s="383"/>
      <c r="T480" s="383"/>
      <c r="U480" s="383"/>
      <c r="V480" s="383"/>
      <c r="W480" s="383"/>
      <c r="X480" s="383"/>
      <c r="Y480" s="383"/>
      <c r="Z480" s="383"/>
      <c r="AA480" s="383"/>
    </row>
    <row r="481">
      <c r="A481" s="383"/>
      <c r="B481" s="383"/>
      <c r="C481" s="388"/>
      <c r="D481" s="383"/>
      <c r="E481" s="383"/>
      <c r="F481" s="383"/>
      <c r="G481" s="383"/>
      <c r="H481" s="383"/>
      <c r="I481" s="383"/>
      <c r="J481" s="383"/>
      <c r="K481" s="383"/>
      <c r="L481" s="383"/>
      <c r="M481" s="383"/>
      <c r="N481" s="383"/>
      <c r="O481" s="383"/>
      <c r="P481" s="383"/>
      <c r="Q481" s="383"/>
      <c r="R481" s="383"/>
      <c r="S481" s="383"/>
      <c r="T481" s="383"/>
      <c r="U481" s="383"/>
      <c r="V481" s="383"/>
      <c r="W481" s="383"/>
      <c r="X481" s="383"/>
      <c r="Y481" s="383"/>
      <c r="Z481" s="383"/>
      <c r="AA481" s="383"/>
    </row>
    <row r="482">
      <c r="A482" s="383"/>
      <c r="B482" s="383"/>
      <c r="C482" s="388"/>
      <c r="D482" s="383"/>
      <c r="E482" s="383"/>
      <c r="F482" s="383"/>
      <c r="G482" s="383"/>
      <c r="H482" s="383"/>
      <c r="I482" s="383"/>
      <c r="J482" s="383"/>
      <c r="K482" s="383"/>
      <c r="L482" s="383"/>
      <c r="M482" s="383"/>
      <c r="N482" s="383"/>
      <c r="O482" s="383"/>
      <c r="P482" s="383"/>
      <c r="Q482" s="383"/>
      <c r="R482" s="383"/>
      <c r="S482" s="383"/>
      <c r="T482" s="383"/>
      <c r="U482" s="383"/>
      <c r="V482" s="383"/>
      <c r="W482" s="383"/>
      <c r="X482" s="383"/>
      <c r="Y482" s="383"/>
      <c r="Z482" s="383"/>
      <c r="AA482" s="383"/>
    </row>
    <row r="483">
      <c r="A483" s="383"/>
      <c r="B483" s="383"/>
      <c r="C483" s="388"/>
      <c r="D483" s="383"/>
      <c r="E483" s="383"/>
      <c r="F483" s="383"/>
      <c r="G483" s="383"/>
      <c r="H483" s="383"/>
      <c r="I483" s="383"/>
      <c r="J483" s="383"/>
      <c r="K483" s="383"/>
      <c r="L483" s="383"/>
      <c r="M483" s="383"/>
      <c r="N483" s="383"/>
      <c r="O483" s="383"/>
      <c r="P483" s="383"/>
      <c r="Q483" s="383"/>
      <c r="R483" s="383"/>
      <c r="S483" s="383"/>
      <c r="T483" s="383"/>
      <c r="U483" s="383"/>
      <c r="V483" s="383"/>
      <c r="W483" s="383"/>
      <c r="X483" s="383"/>
      <c r="Y483" s="383"/>
      <c r="Z483" s="383"/>
      <c r="AA483" s="383"/>
    </row>
    <row r="484">
      <c r="A484" s="383"/>
      <c r="B484" s="383"/>
      <c r="C484" s="388"/>
      <c r="D484" s="383"/>
      <c r="E484" s="383"/>
      <c r="F484" s="383"/>
      <c r="G484" s="383"/>
      <c r="H484" s="383"/>
      <c r="I484" s="383"/>
      <c r="J484" s="383"/>
      <c r="K484" s="383"/>
      <c r="L484" s="383"/>
      <c r="M484" s="383"/>
      <c r="N484" s="383"/>
      <c r="O484" s="383"/>
      <c r="P484" s="383"/>
      <c r="Q484" s="383"/>
      <c r="R484" s="383"/>
      <c r="S484" s="383"/>
      <c r="T484" s="383"/>
      <c r="U484" s="383"/>
      <c r="V484" s="383"/>
      <c r="W484" s="383"/>
      <c r="X484" s="383"/>
      <c r="Y484" s="383"/>
      <c r="Z484" s="383"/>
      <c r="AA484" s="383"/>
    </row>
    <row r="485">
      <c r="A485" s="383"/>
      <c r="B485" s="383"/>
      <c r="C485" s="388"/>
      <c r="D485" s="383"/>
      <c r="E485" s="383"/>
      <c r="F485" s="383"/>
      <c r="G485" s="383"/>
      <c r="H485" s="383"/>
      <c r="I485" s="383"/>
      <c r="J485" s="383"/>
      <c r="K485" s="383"/>
      <c r="L485" s="383"/>
      <c r="M485" s="383"/>
      <c r="N485" s="383"/>
      <c r="O485" s="383"/>
      <c r="P485" s="383"/>
      <c r="Q485" s="383"/>
      <c r="R485" s="383"/>
      <c r="S485" s="383"/>
      <c r="T485" s="383"/>
      <c r="U485" s="383"/>
      <c r="V485" s="383"/>
      <c r="W485" s="383"/>
      <c r="X485" s="383"/>
      <c r="Y485" s="383"/>
      <c r="Z485" s="383"/>
      <c r="AA485" s="383"/>
    </row>
    <row r="486">
      <c r="A486" s="383"/>
      <c r="B486" s="383"/>
      <c r="C486" s="388"/>
      <c r="D486" s="383"/>
      <c r="E486" s="383"/>
      <c r="F486" s="383"/>
      <c r="G486" s="383"/>
      <c r="H486" s="383"/>
      <c r="I486" s="383"/>
      <c r="J486" s="383"/>
      <c r="K486" s="383"/>
      <c r="L486" s="383"/>
      <c r="M486" s="383"/>
      <c r="N486" s="383"/>
      <c r="O486" s="383"/>
      <c r="P486" s="383"/>
      <c r="Q486" s="383"/>
      <c r="R486" s="383"/>
      <c r="S486" s="383"/>
      <c r="T486" s="383"/>
      <c r="U486" s="383"/>
      <c r="V486" s="383"/>
      <c r="W486" s="383"/>
      <c r="X486" s="383"/>
      <c r="Y486" s="383"/>
      <c r="Z486" s="383"/>
      <c r="AA486" s="383"/>
    </row>
    <row r="487">
      <c r="A487" s="383"/>
      <c r="B487" s="383"/>
      <c r="C487" s="388"/>
      <c r="D487" s="383"/>
      <c r="E487" s="383"/>
      <c r="F487" s="383"/>
      <c r="G487" s="383"/>
      <c r="H487" s="383"/>
      <c r="I487" s="383"/>
      <c r="J487" s="383"/>
      <c r="K487" s="383"/>
      <c r="L487" s="383"/>
      <c r="M487" s="383"/>
      <c r="N487" s="383"/>
      <c r="O487" s="383"/>
      <c r="P487" s="383"/>
      <c r="Q487" s="383"/>
      <c r="R487" s="383"/>
      <c r="S487" s="383"/>
      <c r="T487" s="383"/>
      <c r="U487" s="383"/>
      <c r="V487" s="383"/>
      <c r="W487" s="383"/>
      <c r="X487" s="383"/>
      <c r="Y487" s="383"/>
      <c r="Z487" s="383"/>
      <c r="AA487" s="383"/>
    </row>
    <row r="488">
      <c r="A488" s="383"/>
      <c r="B488" s="383"/>
      <c r="C488" s="388"/>
      <c r="D488" s="383"/>
      <c r="E488" s="383"/>
      <c r="F488" s="383"/>
      <c r="G488" s="383"/>
      <c r="H488" s="383"/>
      <c r="I488" s="383"/>
      <c r="J488" s="383"/>
      <c r="K488" s="383"/>
      <c r="L488" s="383"/>
      <c r="M488" s="383"/>
      <c r="N488" s="383"/>
      <c r="O488" s="383"/>
      <c r="P488" s="383"/>
      <c r="Q488" s="383"/>
      <c r="R488" s="383"/>
      <c r="S488" s="383"/>
      <c r="T488" s="383"/>
      <c r="U488" s="383"/>
      <c r="V488" s="383"/>
      <c r="W488" s="383"/>
      <c r="X488" s="383"/>
      <c r="Y488" s="383"/>
      <c r="Z488" s="383"/>
      <c r="AA488" s="383"/>
    </row>
    <row r="489">
      <c r="A489" s="383"/>
      <c r="B489" s="383"/>
      <c r="C489" s="388"/>
      <c r="D489" s="383"/>
      <c r="E489" s="383"/>
      <c r="F489" s="383"/>
      <c r="G489" s="383"/>
      <c r="H489" s="383"/>
      <c r="I489" s="383"/>
      <c r="J489" s="383"/>
      <c r="K489" s="383"/>
      <c r="L489" s="383"/>
      <c r="M489" s="383"/>
      <c r="N489" s="383"/>
      <c r="O489" s="383"/>
      <c r="P489" s="383"/>
      <c r="Q489" s="383"/>
      <c r="R489" s="383"/>
      <c r="S489" s="383"/>
      <c r="T489" s="383"/>
      <c r="U489" s="383"/>
      <c r="V489" s="383"/>
      <c r="W489" s="383"/>
      <c r="X489" s="383"/>
      <c r="Y489" s="383"/>
      <c r="Z489" s="383"/>
      <c r="AA489" s="383"/>
    </row>
    <row r="490">
      <c r="A490" s="383"/>
      <c r="B490" s="383"/>
      <c r="C490" s="388"/>
      <c r="D490" s="383"/>
      <c r="E490" s="383"/>
      <c r="F490" s="383"/>
      <c r="G490" s="383"/>
      <c r="H490" s="383"/>
      <c r="I490" s="383"/>
      <c r="J490" s="383"/>
      <c r="K490" s="383"/>
      <c r="L490" s="383"/>
      <c r="M490" s="383"/>
      <c r="N490" s="383"/>
      <c r="O490" s="383"/>
      <c r="P490" s="383"/>
      <c r="Q490" s="383"/>
      <c r="R490" s="383"/>
      <c r="S490" s="383"/>
      <c r="T490" s="383"/>
      <c r="U490" s="383"/>
      <c r="V490" s="383"/>
      <c r="W490" s="383"/>
      <c r="X490" s="383"/>
      <c r="Y490" s="383"/>
      <c r="Z490" s="383"/>
      <c r="AA490" s="383"/>
    </row>
    <row r="491">
      <c r="A491" s="383"/>
      <c r="B491" s="383"/>
      <c r="C491" s="388"/>
      <c r="D491" s="383"/>
      <c r="E491" s="383"/>
      <c r="F491" s="383"/>
      <c r="G491" s="383"/>
      <c r="H491" s="383"/>
      <c r="I491" s="383"/>
      <c r="J491" s="383"/>
      <c r="K491" s="383"/>
      <c r="L491" s="383"/>
      <c r="M491" s="383"/>
      <c r="N491" s="383"/>
      <c r="O491" s="383"/>
      <c r="P491" s="383"/>
      <c r="Q491" s="383"/>
      <c r="R491" s="383"/>
      <c r="S491" s="383"/>
      <c r="T491" s="383"/>
      <c r="U491" s="383"/>
      <c r="V491" s="383"/>
      <c r="W491" s="383"/>
      <c r="X491" s="383"/>
      <c r="Y491" s="383"/>
      <c r="Z491" s="383"/>
      <c r="AA491" s="383"/>
    </row>
    <row r="492">
      <c r="A492" s="383"/>
      <c r="B492" s="383"/>
      <c r="C492" s="388"/>
      <c r="D492" s="383"/>
      <c r="E492" s="383"/>
      <c r="F492" s="383"/>
      <c r="G492" s="383"/>
      <c r="H492" s="383"/>
      <c r="I492" s="383"/>
      <c r="J492" s="383"/>
      <c r="K492" s="383"/>
      <c r="L492" s="383"/>
      <c r="M492" s="383"/>
      <c r="N492" s="383"/>
      <c r="O492" s="383"/>
      <c r="P492" s="383"/>
      <c r="Q492" s="383"/>
      <c r="R492" s="383"/>
      <c r="S492" s="383"/>
      <c r="T492" s="383"/>
      <c r="U492" s="383"/>
      <c r="V492" s="383"/>
      <c r="W492" s="383"/>
      <c r="X492" s="383"/>
      <c r="Y492" s="383"/>
      <c r="Z492" s="383"/>
      <c r="AA492" s="383"/>
    </row>
    <row r="493">
      <c r="A493" s="383"/>
      <c r="B493" s="383"/>
      <c r="C493" s="388"/>
      <c r="D493" s="383"/>
      <c r="E493" s="383"/>
      <c r="F493" s="383"/>
      <c r="G493" s="383"/>
      <c r="H493" s="383"/>
      <c r="I493" s="383"/>
      <c r="J493" s="383"/>
      <c r="K493" s="383"/>
      <c r="L493" s="383"/>
      <c r="M493" s="383"/>
      <c r="N493" s="383"/>
      <c r="O493" s="383"/>
      <c r="P493" s="383"/>
      <c r="Q493" s="383"/>
      <c r="R493" s="383"/>
      <c r="S493" s="383"/>
      <c r="T493" s="383"/>
      <c r="U493" s="383"/>
      <c r="V493" s="383"/>
      <c r="W493" s="383"/>
      <c r="X493" s="383"/>
      <c r="Y493" s="383"/>
      <c r="Z493" s="383"/>
      <c r="AA493" s="383"/>
    </row>
    <row r="494">
      <c r="A494" s="383"/>
      <c r="B494" s="383"/>
      <c r="C494" s="388"/>
      <c r="D494" s="383"/>
      <c r="E494" s="383"/>
      <c r="F494" s="383"/>
      <c r="G494" s="383"/>
      <c r="H494" s="383"/>
      <c r="I494" s="383"/>
      <c r="J494" s="383"/>
      <c r="K494" s="383"/>
      <c r="L494" s="383"/>
      <c r="M494" s="383"/>
      <c r="N494" s="383"/>
      <c r="O494" s="383"/>
      <c r="P494" s="383"/>
      <c r="Q494" s="383"/>
      <c r="R494" s="383"/>
      <c r="S494" s="383"/>
      <c r="T494" s="383"/>
      <c r="U494" s="383"/>
      <c r="V494" s="383"/>
      <c r="W494" s="383"/>
      <c r="X494" s="383"/>
      <c r="Y494" s="383"/>
      <c r="Z494" s="383"/>
      <c r="AA494" s="383"/>
    </row>
    <row r="495">
      <c r="A495" s="383"/>
      <c r="B495" s="383"/>
      <c r="C495" s="388"/>
      <c r="D495" s="383"/>
      <c r="E495" s="383"/>
      <c r="F495" s="383"/>
      <c r="G495" s="383"/>
      <c r="H495" s="383"/>
      <c r="I495" s="383"/>
      <c r="J495" s="383"/>
      <c r="K495" s="383"/>
      <c r="L495" s="383"/>
      <c r="M495" s="383"/>
      <c r="N495" s="383"/>
      <c r="O495" s="383"/>
      <c r="P495" s="383"/>
      <c r="Q495" s="383"/>
      <c r="R495" s="383"/>
      <c r="S495" s="383"/>
      <c r="T495" s="383"/>
      <c r="U495" s="383"/>
      <c r="V495" s="383"/>
      <c r="W495" s="383"/>
      <c r="X495" s="383"/>
      <c r="Y495" s="383"/>
      <c r="Z495" s="383"/>
      <c r="AA495" s="383"/>
    </row>
    <row r="496">
      <c r="A496" s="383"/>
      <c r="B496" s="383"/>
      <c r="C496" s="388"/>
      <c r="D496" s="383"/>
      <c r="E496" s="383"/>
      <c r="F496" s="383"/>
      <c r="G496" s="383"/>
      <c r="H496" s="383"/>
      <c r="I496" s="383"/>
      <c r="J496" s="383"/>
      <c r="K496" s="383"/>
      <c r="L496" s="383"/>
      <c r="M496" s="383"/>
      <c r="N496" s="383"/>
      <c r="O496" s="383"/>
      <c r="P496" s="383"/>
      <c r="Q496" s="383"/>
      <c r="R496" s="383"/>
      <c r="S496" s="383"/>
      <c r="T496" s="383"/>
      <c r="U496" s="383"/>
      <c r="V496" s="383"/>
      <c r="W496" s="383"/>
      <c r="X496" s="383"/>
      <c r="Y496" s="383"/>
      <c r="Z496" s="383"/>
      <c r="AA496" s="383"/>
    </row>
    <row r="497">
      <c r="A497" s="383"/>
      <c r="B497" s="383"/>
      <c r="C497" s="388"/>
      <c r="D497" s="383"/>
      <c r="E497" s="383"/>
      <c r="F497" s="383"/>
      <c r="G497" s="383"/>
      <c r="H497" s="383"/>
      <c r="I497" s="383"/>
      <c r="J497" s="383"/>
      <c r="K497" s="383"/>
      <c r="L497" s="383"/>
      <c r="M497" s="383"/>
      <c r="N497" s="383"/>
      <c r="O497" s="383"/>
      <c r="P497" s="383"/>
      <c r="Q497" s="383"/>
      <c r="R497" s="383"/>
      <c r="S497" s="383"/>
      <c r="T497" s="383"/>
      <c r="U497" s="383"/>
      <c r="V497" s="383"/>
      <c r="W497" s="383"/>
      <c r="X497" s="383"/>
      <c r="Y497" s="383"/>
      <c r="Z497" s="383"/>
      <c r="AA497" s="383"/>
    </row>
    <row r="498">
      <c r="A498" s="383"/>
      <c r="B498" s="383"/>
      <c r="C498" s="388"/>
      <c r="D498" s="383"/>
      <c r="E498" s="383"/>
      <c r="F498" s="383"/>
      <c r="G498" s="383"/>
      <c r="H498" s="383"/>
      <c r="I498" s="383"/>
      <c r="J498" s="383"/>
      <c r="K498" s="383"/>
      <c r="L498" s="383"/>
      <c r="M498" s="383"/>
      <c r="N498" s="383"/>
      <c r="O498" s="383"/>
      <c r="P498" s="383"/>
      <c r="Q498" s="383"/>
      <c r="R498" s="383"/>
      <c r="S498" s="383"/>
      <c r="T498" s="383"/>
      <c r="U498" s="383"/>
      <c r="V498" s="383"/>
      <c r="W498" s="383"/>
      <c r="X498" s="383"/>
      <c r="Y498" s="383"/>
      <c r="Z498" s="383"/>
      <c r="AA498" s="383"/>
    </row>
    <row r="499">
      <c r="A499" s="383"/>
      <c r="B499" s="383"/>
      <c r="C499" s="388"/>
      <c r="D499" s="383"/>
      <c r="E499" s="383"/>
      <c r="F499" s="383"/>
      <c r="G499" s="383"/>
      <c r="H499" s="383"/>
      <c r="I499" s="383"/>
      <c r="J499" s="383"/>
      <c r="K499" s="383"/>
      <c r="L499" s="383"/>
      <c r="M499" s="383"/>
      <c r="N499" s="383"/>
      <c r="O499" s="383"/>
      <c r="P499" s="383"/>
      <c r="Q499" s="383"/>
      <c r="R499" s="383"/>
      <c r="S499" s="383"/>
      <c r="T499" s="383"/>
      <c r="U499" s="383"/>
      <c r="V499" s="383"/>
      <c r="W499" s="383"/>
      <c r="X499" s="383"/>
      <c r="Y499" s="383"/>
      <c r="Z499" s="383"/>
      <c r="AA499" s="383"/>
    </row>
    <row r="500">
      <c r="A500" s="383"/>
      <c r="B500" s="383"/>
      <c r="C500" s="388"/>
      <c r="D500" s="383"/>
      <c r="E500" s="383"/>
      <c r="F500" s="383"/>
      <c r="G500" s="383"/>
      <c r="H500" s="383"/>
      <c r="I500" s="383"/>
      <c r="J500" s="383"/>
      <c r="K500" s="383"/>
      <c r="L500" s="383"/>
      <c r="M500" s="383"/>
      <c r="N500" s="383"/>
      <c r="O500" s="383"/>
      <c r="P500" s="383"/>
      <c r="Q500" s="383"/>
      <c r="R500" s="383"/>
      <c r="S500" s="383"/>
      <c r="T500" s="383"/>
      <c r="U500" s="383"/>
      <c r="V500" s="383"/>
      <c r="W500" s="383"/>
      <c r="X500" s="383"/>
      <c r="Y500" s="383"/>
      <c r="Z500" s="383"/>
      <c r="AA500" s="383"/>
    </row>
    <row r="501">
      <c r="A501" s="383"/>
      <c r="B501" s="383"/>
      <c r="C501" s="388"/>
      <c r="D501" s="383"/>
      <c r="E501" s="383"/>
      <c r="F501" s="383"/>
      <c r="G501" s="383"/>
      <c r="H501" s="383"/>
      <c r="I501" s="383"/>
      <c r="J501" s="383"/>
      <c r="K501" s="383"/>
      <c r="L501" s="383"/>
      <c r="M501" s="383"/>
      <c r="N501" s="383"/>
      <c r="O501" s="383"/>
      <c r="P501" s="383"/>
      <c r="Q501" s="383"/>
      <c r="R501" s="383"/>
      <c r="S501" s="383"/>
      <c r="T501" s="383"/>
      <c r="U501" s="383"/>
      <c r="V501" s="383"/>
      <c r="W501" s="383"/>
      <c r="X501" s="383"/>
      <c r="Y501" s="383"/>
      <c r="Z501" s="383"/>
      <c r="AA501" s="383"/>
    </row>
    <row r="502">
      <c r="A502" s="383"/>
      <c r="B502" s="383"/>
      <c r="C502" s="388"/>
      <c r="D502" s="383"/>
      <c r="E502" s="383"/>
      <c r="F502" s="383"/>
      <c r="G502" s="383"/>
      <c r="H502" s="383"/>
      <c r="I502" s="383"/>
      <c r="J502" s="383"/>
      <c r="K502" s="383"/>
      <c r="L502" s="383"/>
      <c r="M502" s="383"/>
      <c r="N502" s="383"/>
      <c r="O502" s="383"/>
      <c r="P502" s="383"/>
      <c r="Q502" s="383"/>
      <c r="R502" s="383"/>
      <c r="S502" s="383"/>
      <c r="T502" s="383"/>
      <c r="U502" s="383"/>
      <c r="V502" s="383"/>
      <c r="W502" s="383"/>
      <c r="X502" s="383"/>
      <c r="Y502" s="383"/>
      <c r="Z502" s="383"/>
      <c r="AA502" s="383"/>
    </row>
    <row r="503">
      <c r="A503" s="383"/>
      <c r="B503" s="383"/>
      <c r="C503" s="388"/>
      <c r="D503" s="383"/>
      <c r="E503" s="383"/>
      <c r="F503" s="383"/>
      <c r="G503" s="383"/>
      <c r="H503" s="383"/>
      <c r="I503" s="383"/>
      <c r="J503" s="383"/>
      <c r="K503" s="383"/>
      <c r="L503" s="383"/>
      <c r="M503" s="383"/>
      <c r="N503" s="383"/>
      <c r="O503" s="383"/>
      <c r="P503" s="383"/>
      <c r="Q503" s="383"/>
      <c r="R503" s="383"/>
      <c r="S503" s="383"/>
      <c r="T503" s="383"/>
      <c r="U503" s="383"/>
      <c r="V503" s="383"/>
      <c r="W503" s="383"/>
      <c r="X503" s="383"/>
      <c r="Y503" s="383"/>
      <c r="Z503" s="383"/>
      <c r="AA503" s="383"/>
    </row>
    <row r="504">
      <c r="A504" s="383"/>
      <c r="B504" s="383"/>
      <c r="C504" s="388"/>
      <c r="D504" s="383"/>
      <c r="E504" s="383"/>
      <c r="F504" s="383"/>
      <c r="G504" s="383"/>
      <c r="H504" s="383"/>
      <c r="I504" s="383"/>
      <c r="J504" s="383"/>
      <c r="K504" s="383"/>
      <c r="L504" s="383"/>
      <c r="M504" s="383"/>
      <c r="N504" s="383"/>
      <c r="O504" s="383"/>
      <c r="P504" s="383"/>
      <c r="Q504" s="383"/>
      <c r="R504" s="383"/>
      <c r="S504" s="383"/>
      <c r="T504" s="383"/>
      <c r="U504" s="383"/>
      <c r="V504" s="383"/>
      <c r="W504" s="383"/>
      <c r="X504" s="383"/>
      <c r="Y504" s="383"/>
      <c r="Z504" s="383"/>
      <c r="AA504" s="383"/>
    </row>
    <row r="505">
      <c r="A505" s="383"/>
      <c r="B505" s="383"/>
      <c r="C505" s="388"/>
      <c r="D505" s="383"/>
      <c r="E505" s="383"/>
      <c r="F505" s="383"/>
      <c r="G505" s="383"/>
      <c r="H505" s="383"/>
      <c r="I505" s="383"/>
      <c r="J505" s="383"/>
      <c r="K505" s="383"/>
      <c r="L505" s="383"/>
      <c r="M505" s="383"/>
      <c r="N505" s="383"/>
      <c r="O505" s="383"/>
      <c r="P505" s="383"/>
      <c r="Q505" s="383"/>
      <c r="R505" s="383"/>
      <c r="S505" s="383"/>
      <c r="T505" s="383"/>
      <c r="U505" s="383"/>
      <c r="V505" s="383"/>
      <c r="W505" s="383"/>
      <c r="X505" s="383"/>
      <c r="Y505" s="383"/>
      <c r="Z505" s="383"/>
      <c r="AA505" s="383"/>
    </row>
    <row r="506">
      <c r="A506" s="383"/>
      <c r="B506" s="383"/>
      <c r="C506" s="388"/>
      <c r="D506" s="383"/>
      <c r="E506" s="383"/>
      <c r="F506" s="383"/>
      <c r="G506" s="383"/>
      <c r="H506" s="383"/>
      <c r="I506" s="383"/>
      <c r="J506" s="383"/>
      <c r="K506" s="383"/>
      <c r="L506" s="383"/>
      <c r="M506" s="383"/>
      <c r="N506" s="383"/>
      <c r="O506" s="383"/>
      <c r="P506" s="383"/>
      <c r="Q506" s="383"/>
      <c r="R506" s="383"/>
      <c r="S506" s="383"/>
      <c r="T506" s="383"/>
      <c r="U506" s="383"/>
      <c r="V506" s="383"/>
      <c r="W506" s="383"/>
      <c r="X506" s="383"/>
      <c r="Y506" s="383"/>
      <c r="Z506" s="383"/>
      <c r="AA506" s="383"/>
    </row>
    <row r="507">
      <c r="A507" s="383"/>
      <c r="B507" s="383"/>
      <c r="C507" s="388"/>
      <c r="D507" s="383"/>
      <c r="E507" s="383"/>
      <c r="F507" s="383"/>
      <c r="G507" s="383"/>
      <c r="H507" s="383"/>
      <c r="I507" s="383"/>
      <c r="J507" s="383"/>
      <c r="K507" s="383"/>
      <c r="L507" s="383"/>
      <c r="M507" s="383"/>
      <c r="N507" s="383"/>
      <c r="O507" s="383"/>
      <c r="P507" s="383"/>
      <c r="Q507" s="383"/>
      <c r="R507" s="383"/>
      <c r="S507" s="383"/>
      <c r="T507" s="383"/>
      <c r="U507" s="383"/>
      <c r="V507" s="383"/>
      <c r="W507" s="383"/>
      <c r="X507" s="383"/>
      <c r="Y507" s="383"/>
      <c r="Z507" s="383"/>
      <c r="AA507" s="383"/>
    </row>
    <row r="508">
      <c r="A508" s="383"/>
      <c r="B508" s="383"/>
      <c r="C508" s="388"/>
      <c r="D508" s="383"/>
      <c r="E508" s="383"/>
      <c r="F508" s="383"/>
      <c r="G508" s="383"/>
      <c r="H508" s="383"/>
      <c r="I508" s="383"/>
      <c r="J508" s="383"/>
      <c r="K508" s="383"/>
      <c r="L508" s="383"/>
      <c r="M508" s="383"/>
      <c r="N508" s="383"/>
      <c r="O508" s="383"/>
      <c r="P508" s="383"/>
      <c r="Q508" s="383"/>
      <c r="R508" s="383"/>
      <c r="S508" s="383"/>
      <c r="T508" s="383"/>
      <c r="U508" s="383"/>
      <c r="V508" s="383"/>
      <c r="W508" s="383"/>
      <c r="X508" s="383"/>
      <c r="Y508" s="383"/>
      <c r="Z508" s="383"/>
      <c r="AA508" s="383"/>
    </row>
    <row r="509">
      <c r="A509" s="383"/>
      <c r="B509" s="383"/>
      <c r="C509" s="388"/>
      <c r="D509" s="383"/>
      <c r="E509" s="383"/>
      <c r="F509" s="383"/>
      <c r="G509" s="383"/>
      <c r="H509" s="383"/>
      <c r="I509" s="383"/>
      <c r="J509" s="383"/>
      <c r="K509" s="383"/>
      <c r="L509" s="383"/>
      <c r="M509" s="383"/>
      <c r="N509" s="383"/>
      <c r="O509" s="383"/>
      <c r="P509" s="383"/>
      <c r="Q509" s="383"/>
      <c r="R509" s="383"/>
      <c r="S509" s="383"/>
      <c r="T509" s="383"/>
      <c r="U509" s="383"/>
      <c r="V509" s="383"/>
      <c r="W509" s="383"/>
      <c r="X509" s="383"/>
      <c r="Y509" s="383"/>
      <c r="Z509" s="383"/>
      <c r="AA509" s="383"/>
    </row>
    <row r="510">
      <c r="A510" s="383"/>
      <c r="B510" s="383"/>
      <c r="C510" s="388"/>
      <c r="D510" s="383"/>
      <c r="E510" s="383"/>
      <c r="F510" s="383"/>
      <c r="G510" s="383"/>
      <c r="H510" s="383"/>
      <c r="I510" s="383"/>
      <c r="J510" s="383"/>
      <c r="K510" s="383"/>
      <c r="L510" s="383"/>
      <c r="M510" s="383"/>
      <c r="N510" s="383"/>
      <c r="O510" s="383"/>
      <c r="P510" s="383"/>
      <c r="Q510" s="383"/>
      <c r="R510" s="383"/>
      <c r="S510" s="383"/>
      <c r="T510" s="383"/>
      <c r="U510" s="383"/>
      <c r="V510" s="383"/>
      <c r="W510" s="383"/>
      <c r="X510" s="383"/>
      <c r="Y510" s="383"/>
      <c r="Z510" s="383"/>
      <c r="AA510" s="383"/>
    </row>
    <row r="511">
      <c r="A511" s="383"/>
      <c r="B511" s="383"/>
      <c r="C511" s="388"/>
      <c r="D511" s="383"/>
      <c r="E511" s="383"/>
      <c r="F511" s="383"/>
      <c r="G511" s="383"/>
      <c r="H511" s="383"/>
      <c r="I511" s="383"/>
      <c r="J511" s="383"/>
      <c r="K511" s="383"/>
      <c r="L511" s="383"/>
      <c r="M511" s="383"/>
      <c r="N511" s="383"/>
      <c r="O511" s="383"/>
      <c r="P511" s="383"/>
      <c r="Q511" s="383"/>
      <c r="R511" s="383"/>
      <c r="S511" s="383"/>
      <c r="T511" s="383"/>
      <c r="U511" s="383"/>
      <c r="V511" s="383"/>
      <c r="W511" s="383"/>
      <c r="X511" s="383"/>
      <c r="Y511" s="383"/>
      <c r="Z511" s="383"/>
      <c r="AA511" s="383"/>
    </row>
    <row r="512">
      <c r="A512" s="383"/>
      <c r="B512" s="383"/>
      <c r="C512" s="388"/>
      <c r="D512" s="383"/>
      <c r="E512" s="383"/>
      <c r="F512" s="383"/>
      <c r="G512" s="383"/>
      <c r="H512" s="383"/>
      <c r="I512" s="383"/>
      <c r="J512" s="383"/>
      <c r="K512" s="383"/>
      <c r="L512" s="383"/>
      <c r="M512" s="383"/>
      <c r="N512" s="383"/>
      <c r="O512" s="383"/>
      <c r="P512" s="383"/>
      <c r="Q512" s="383"/>
      <c r="R512" s="383"/>
      <c r="S512" s="383"/>
      <c r="T512" s="383"/>
      <c r="U512" s="383"/>
      <c r="V512" s="383"/>
      <c r="W512" s="383"/>
      <c r="X512" s="383"/>
      <c r="Y512" s="383"/>
      <c r="Z512" s="383"/>
      <c r="AA512" s="383"/>
    </row>
    <row r="513">
      <c r="A513" s="383"/>
      <c r="B513" s="383"/>
      <c r="C513" s="388"/>
      <c r="D513" s="383"/>
      <c r="E513" s="383"/>
      <c r="F513" s="383"/>
      <c r="G513" s="383"/>
      <c r="H513" s="383"/>
      <c r="I513" s="383"/>
      <c r="J513" s="383"/>
      <c r="K513" s="383"/>
      <c r="L513" s="383"/>
      <c r="M513" s="383"/>
      <c r="N513" s="383"/>
      <c r="O513" s="383"/>
      <c r="P513" s="383"/>
      <c r="Q513" s="383"/>
      <c r="R513" s="383"/>
      <c r="S513" s="383"/>
      <c r="T513" s="383"/>
      <c r="U513" s="383"/>
      <c r="V513" s="383"/>
      <c r="W513" s="383"/>
      <c r="X513" s="383"/>
      <c r="Y513" s="383"/>
      <c r="Z513" s="383"/>
      <c r="AA513" s="383"/>
    </row>
    <row r="514">
      <c r="A514" s="383"/>
      <c r="B514" s="383"/>
      <c r="C514" s="388"/>
      <c r="D514" s="383"/>
      <c r="E514" s="383"/>
      <c r="F514" s="383"/>
      <c r="G514" s="383"/>
      <c r="H514" s="383"/>
      <c r="I514" s="383"/>
      <c r="J514" s="383"/>
      <c r="K514" s="383"/>
      <c r="L514" s="383"/>
      <c r="M514" s="383"/>
      <c r="N514" s="383"/>
      <c r="O514" s="383"/>
      <c r="P514" s="383"/>
      <c r="Q514" s="383"/>
      <c r="R514" s="383"/>
      <c r="S514" s="383"/>
      <c r="T514" s="383"/>
      <c r="U514" s="383"/>
      <c r="V514" s="383"/>
      <c r="W514" s="383"/>
      <c r="X514" s="383"/>
      <c r="Y514" s="383"/>
      <c r="Z514" s="383"/>
      <c r="AA514" s="383"/>
    </row>
    <row r="515">
      <c r="A515" s="383"/>
      <c r="B515" s="383"/>
      <c r="C515" s="388"/>
      <c r="D515" s="383"/>
      <c r="E515" s="383"/>
      <c r="F515" s="383"/>
      <c r="G515" s="383"/>
      <c r="H515" s="383"/>
      <c r="I515" s="383"/>
      <c r="J515" s="383"/>
      <c r="K515" s="383"/>
      <c r="L515" s="383"/>
      <c r="M515" s="383"/>
      <c r="N515" s="383"/>
      <c r="O515" s="383"/>
      <c r="P515" s="383"/>
      <c r="Q515" s="383"/>
      <c r="R515" s="383"/>
      <c r="S515" s="383"/>
      <c r="T515" s="383"/>
      <c r="U515" s="383"/>
      <c r="V515" s="383"/>
      <c r="W515" s="383"/>
      <c r="X515" s="383"/>
      <c r="Y515" s="383"/>
      <c r="Z515" s="383"/>
      <c r="AA515" s="383"/>
    </row>
    <row r="516">
      <c r="A516" s="383"/>
      <c r="B516" s="383"/>
      <c r="C516" s="388"/>
      <c r="D516" s="383"/>
      <c r="E516" s="383"/>
      <c r="F516" s="383"/>
      <c r="G516" s="383"/>
      <c r="H516" s="383"/>
      <c r="I516" s="383"/>
      <c r="J516" s="383"/>
      <c r="K516" s="383"/>
      <c r="L516" s="383"/>
      <c r="M516" s="383"/>
      <c r="N516" s="383"/>
      <c r="O516" s="383"/>
      <c r="P516" s="383"/>
      <c r="Q516" s="383"/>
      <c r="R516" s="383"/>
      <c r="S516" s="383"/>
      <c r="T516" s="383"/>
      <c r="U516" s="383"/>
      <c r="V516" s="383"/>
      <c r="W516" s="383"/>
      <c r="X516" s="383"/>
      <c r="Y516" s="383"/>
      <c r="Z516" s="383"/>
      <c r="AA516" s="383"/>
    </row>
    <row r="517">
      <c r="A517" s="383"/>
      <c r="B517" s="383"/>
      <c r="C517" s="388"/>
      <c r="D517" s="383"/>
      <c r="E517" s="383"/>
      <c r="F517" s="383"/>
      <c r="G517" s="383"/>
      <c r="H517" s="383"/>
      <c r="I517" s="383"/>
      <c r="J517" s="383"/>
      <c r="K517" s="383"/>
      <c r="L517" s="383"/>
      <c r="M517" s="383"/>
      <c r="N517" s="383"/>
      <c r="O517" s="383"/>
      <c r="P517" s="383"/>
      <c r="Q517" s="383"/>
      <c r="R517" s="383"/>
      <c r="S517" s="383"/>
      <c r="T517" s="383"/>
      <c r="U517" s="383"/>
      <c r="V517" s="383"/>
      <c r="W517" s="383"/>
      <c r="X517" s="383"/>
      <c r="Y517" s="383"/>
      <c r="Z517" s="383"/>
      <c r="AA517" s="383"/>
    </row>
    <row r="518">
      <c r="A518" s="383"/>
      <c r="B518" s="383"/>
      <c r="C518" s="388"/>
      <c r="D518" s="383"/>
      <c r="E518" s="383"/>
      <c r="F518" s="383"/>
      <c r="G518" s="383"/>
      <c r="H518" s="383"/>
      <c r="I518" s="383"/>
      <c r="J518" s="383"/>
      <c r="K518" s="383"/>
      <c r="L518" s="383"/>
      <c r="M518" s="383"/>
      <c r="N518" s="383"/>
      <c r="O518" s="383"/>
      <c r="P518" s="383"/>
      <c r="Q518" s="383"/>
      <c r="R518" s="383"/>
      <c r="S518" s="383"/>
      <c r="T518" s="383"/>
      <c r="U518" s="383"/>
      <c r="V518" s="383"/>
      <c r="W518" s="383"/>
      <c r="X518" s="383"/>
      <c r="Y518" s="383"/>
      <c r="Z518" s="383"/>
      <c r="AA518" s="383"/>
    </row>
    <row r="519">
      <c r="A519" s="383"/>
      <c r="B519" s="383"/>
      <c r="C519" s="388"/>
      <c r="D519" s="383"/>
      <c r="E519" s="383"/>
      <c r="F519" s="383"/>
      <c r="G519" s="383"/>
      <c r="H519" s="383"/>
      <c r="I519" s="383"/>
      <c r="J519" s="383"/>
      <c r="K519" s="383"/>
      <c r="L519" s="383"/>
      <c r="M519" s="383"/>
      <c r="N519" s="383"/>
      <c r="O519" s="383"/>
      <c r="P519" s="383"/>
      <c r="Q519" s="383"/>
      <c r="R519" s="383"/>
      <c r="S519" s="383"/>
      <c r="T519" s="383"/>
      <c r="U519" s="383"/>
      <c r="V519" s="383"/>
      <c r="W519" s="383"/>
      <c r="X519" s="383"/>
      <c r="Y519" s="383"/>
      <c r="Z519" s="383"/>
      <c r="AA519" s="383"/>
    </row>
    <row r="520">
      <c r="A520" s="383"/>
      <c r="B520" s="383"/>
      <c r="C520" s="388"/>
      <c r="D520" s="383"/>
      <c r="E520" s="383"/>
      <c r="F520" s="383"/>
      <c r="G520" s="383"/>
      <c r="H520" s="383"/>
      <c r="I520" s="383"/>
      <c r="J520" s="383"/>
      <c r="K520" s="383"/>
      <c r="L520" s="383"/>
      <c r="M520" s="383"/>
      <c r="N520" s="383"/>
      <c r="O520" s="383"/>
      <c r="P520" s="383"/>
      <c r="Q520" s="383"/>
      <c r="R520" s="383"/>
      <c r="S520" s="383"/>
      <c r="T520" s="383"/>
      <c r="U520" s="383"/>
      <c r="V520" s="383"/>
      <c r="W520" s="383"/>
      <c r="X520" s="383"/>
      <c r="Y520" s="383"/>
      <c r="Z520" s="383"/>
      <c r="AA520" s="383"/>
    </row>
    <row r="521">
      <c r="A521" s="383"/>
      <c r="B521" s="383"/>
      <c r="C521" s="388"/>
      <c r="D521" s="383"/>
      <c r="E521" s="383"/>
      <c r="F521" s="383"/>
      <c r="G521" s="383"/>
      <c r="H521" s="383"/>
      <c r="I521" s="383"/>
      <c r="J521" s="383"/>
      <c r="K521" s="383"/>
      <c r="L521" s="383"/>
      <c r="M521" s="383"/>
      <c r="N521" s="383"/>
      <c r="O521" s="383"/>
      <c r="P521" s="383"/>
      <c r="Q521" s="383"/>
      <c r="R521" s="383"/>
      <c r="S521" s="383"/>
      <c r="T521" s="383"/>
      <c r="U521" s="383"/>
      <c r="V521" s="383"/>
      <c r="W521" s="383"/>
      <c r="X521" s="383"/>
      <c r="Y521" s="383"/>
      <c r="Z521" s="383"/>
      <c r="AA521" s="383"/>
    </row>
    <row r="522">
      <c r="A522" s="383"/>
      <c r="B522" s="383"/>
      <c r="C522" s="388"/>
      <c r="D522" s="383"/>
      <c r="E522" s="383"/>
      <c r="F522" s="383"/>
      <c r="G522" s="383"/>
      <c r="H522" s="383"/>
      <c r="I522" s="383"/>
      <c r="J522" s="383"/>
      <c r="K522" s="383"/>
      <c r="L522" s="383"/>
      <c r="M522" s="383"/>
      <c r="N522" s="383"/>
      <c r="O522" s="383"/>
      <c r="P522" s="383"/>
      <c r="Q522" s="383"/>
      <c r="R522" s="383"/>
      <c r="S522" s="383"/>
      <c r="T522" s="383"/>
      <c r="U522" s="383"/>
      <c r="V522" s="383"/>
      <c r="W522" s="383"/>
      <c r="X522" s="383"/>
      <c r="Y522" s="383"/>
      <c r="Z522" s="383"/>
      <c r="AA522" s="383"/>
    </row>
    <row r="523">
      <c r="A523" s="383"/>
      <c r="B523" s="383"/>
      <c r="C523" s="388"/>
      <c r="D523" s="383"/>
      <c r="E523" s="383"/>
      <c r="F523" s="383"/>
      <c r="G523" s="383"/>
      <c r="H523" s="383"/>
      <c r="I523" s="383"/>
      <c r="J523" s="383"/>
      <c r="K523" s="383"/>
      <c r="L523" s="383"/>
      <c r="M523" s="383"/>
      <c r="N523" s="383"/>
      <c r="O523" s="383"/>
      <c r="P523" s="383"/>
      <c r="Q523" s="383"/>
      <c r="R523" s="383"/>
      <c r="S523" s="383"/>
      <c r="T523" s="383"/>
      <c r="U523" s="383"/>
      <c r="V523" s="383"/>
      <c r="W523" s="383"/>
      <c r="X523" s="383"/>
      <c r="Y523" s="383"/>
      <c r="Z523" s="383"/>
      <c r="AA523" s="383"/>
    </row>
    <row r="524">
      <c r="A524" s="383"/>
      <c r="B524" s="383"/>
      <c r="C524" s="388"/>
      <c r="D524" s="383"/>
      <c r="E524" s="383"/>
      <c r="F524" s="383"/>
      <c r="G524" s="383"/>
      <c r="H524" s="383"/>
      <c r="I524" s="383"/>
      <c r="J524" s="383"/>
      <c r="K524" s="383"/>
      <c r="L524" s="383"/>
      <c r="M524" s="383"/>
      <c r="N524" s="383"/>
      <c r="O524" s="383"/>
      <c r="P524" s="383"/>
      <c r="Q524" s="383"/>
      <c r="R524" s="383"/>
      <c r="S524" s="383"/>
      <c r="T524" s="383"/>
      <c r="U524" s="383"/>
      <c r="V524" s="383"/>
      <c r="W524" s="383"/>
      <c r="X524" s="383"/>
      <c r="Y524" s="383"/>
      <c r="Z524" s="383"/>
      <c r="AA524" s="383"/>
    </row>
    <row r="525">
      <c r="A525" s="383"/>
      <c r="B525" s="383"/>
      <c r="C525" s="388"/>
      <c r="D525" s="383"/>
      <c r="E525" s="383"/>
      <c r="F525" s="383"/>
      <c r="G525" s="383"/>
      <c r="H525" s="383"/>
      <c r="I525" s="383"/>
      <c r="J525" s="383"/>
      <c r="K525" s="383"/>
      <c r="L525" s="383"/>
      <c r="M525" s="383"/>
      <c r="N525" s="383"/>
      <c r="O525" s="383"/>
      <c r="P525" s="383"/>
      <c r="Q525" s="383"/>
      <c r="R525" s="383"/>
      <c r="S525" s="383"/>
      <c r="T525" s="383"/>
      <c r="U525" s="383"/>
      <c r="V525" s="383"/>
      <c r="W525" s="383"/>
      <c r="X525" s="383"/>
      <c r="Y525" s="383"/>
      <c r="Z525" s="383"/>
      <c r="AA525" s="383"/>
    </row>
    <row r="526">
      <c r="A526" s="383"/>
      <c r="B526" s="383"/>
      <c r="C526" s="388"/>
      <c r="D526" s="383"/>
      <c r="E526" s="383"/>
      <c r="F526" s="383"/>
      <c r="G526" s="383"/>
      <c r="H526" s="383"/>
      <c r="I526" s="383"/>
      <c r="J526" s="383"/>
      <c r="K526" s="383"/>
      <c r="L526" s="383"/>
      <c r="M526" s="383"/>
      <c r="N526" s="383"/>
      <c r="O526" s="383"/>
      <c r="P526" s="383"/>
      <c r="Q526" s="383"/>
      <c r="R526" s="383"/>
      <c r="S526" s="383"/>
      <c r="T526" s="383"/>
      <c r="U526" s="383"/>
      <c r="V526" s="383"/>
      <c r="W526" s="383"/>
      <c r="X526" s="383"/>
      <c r="Y526" s="383"/>
      <c r="Z526" s="383"/>
      <c r="AA526" s="383"/>
    </row>
    <row r="527">
      <c r="A527" s="383"/>
      <c r="B527" s="383"/>
      <c r="C527" s="388"/>
      <c r="D527" s="383"/>
      <c r="E527" s="383"/>
      <c r="F527" s="383"/>
      <c r="G527" s="383"/>
      <c r="H527" s="383"/>
      <c r="I527" s="383"/>
      <c r="J527" s="383"/>
      <c r="K527" s="383"/>
      <c r="L527" s="383"/>
      <c r="M527" s="383"/>
      <c r="N527" s="383"/>
      <c r="O527" s="383"/>
      <c r="P527" s="383"/>
      <c r="Q527" s="383"/>
      <c r="R527" s="383"/>
      <c r="S527" s="383"/>
      <c r="T527" s="383"/>
      <c r="U527" s="383"/>
      <c r="V527" s="383"/>
      <c r="W527" s="383"/>
      <c r="X527" s="383"/>
      <c r="Y527" s="383"/>
      <c r="Z527" s="383"/>
      <c r="AA527" s="383"/>
    </row>
    <row r="528">
      <c r="A528" s="383"/>
      <c r="B528" s="383"/>
      <c r="C528" s="388"/>
      <c r="D528" s="383"/>
      <c r="E528" s="383"/>
      <c r="F528" s="383"/>
      <c r="G528" s="383"/>
      <c r="H528" s="383"/>
      <c r="I528" s="383"/>
      <c r="J528" s="383"/>
      <c r="K528" s="383"/>
      <c r="L528" s="383"/>
      <c r="M528" s="383"/>
      <c r="N528" s="383"/>
      <c r="O528" s="383"/>
      <c r="P528" s="383"/>
      <c r="Q528" s="383"/>
      <c r="R528" s="383"/>
      <c r="S528" s="383"/>
      <c r="T528" s="383"/>
      <c r="U528" s="383"/>
      <c r="V528" s="383"/>
      <c r="W528" s="383"/>
      <c r="X528" s="383"/>
      <c r="Y528" s="383"/>
      <c r="Z528" s="383"/>
      <c r="AA528" s="383"/>
    </row>
    <row r="529">
      <c r="A529" s="383"/>
      <c r="B529" s="383"/>
      <c r="C529" s="388"/>
      <c r="D529" s="383"/>
      <c r="E529" s="383"/>
      <c r="F529" s="383"/>
      <c r="G529" s="383"/>
      <c r="H529" s="383"/>
      <c r="I529" s="383"/>
      <c r="J529" s="383"/>
      <c r="K529" s="383"/>
      <c r="L529" s="383"/>
      <c r="M529" s="383"/>
      <c r="N529" s="383"/>
      <c r="O529" s="383"/>
      <c r="P529" s="383"/>
      <c r="Q529" s="383"/>
      <c r="R529" s="383"/>
      <c r="S529" s="383"/>
      <c r="T529" s="383"/>
      <c r="U529" s="383"/>
      <c r="V529" s="383"/>
      <c r="W529" s="383"/>
      <c r="X529" s="383"/>
      <c r="Y529" s="383"/>
      <c r="Z529" s="383"/>
      <c r="AA529" s="383"/>
    </row>
    <row r="530">
      <c r="A530" s="383"/>
      <c r="B530" s="383"/>
      <c r="C530" s="388"/>
      <c r="D530" s="383"/>
      <c r="E530" s="383"/>
      <c r="F530" s="383"/>
      <c r="G530" s="383"/>
      <c r="H530" s="383"/>
      <c r="I530" s="383"/>
      <c r="J530" s="383"/>
      <c r="K530" s="383"/>
      <c r="L530" s="383"/>
      <c r="M530" s="383"/>
      <c r="N530" s="383"/>
      <c r="O530" s="383"/>
      <c r="P530" s="383"/>
      <c r="Q530" s="383"/>
      <c r="R530" s="383"/>
      <c r="S530" s="383"/>
      <c r="T530" s="383"/>
      <c r="U530" s="383"/>
      <c r="V530" s="383"/>
      <c r="W530" s="383"/>
      <c r="X530" s="383"/>
      <c r="Y530" s="383"/>
      <c r="Z530" s="383"/>
      <c r="AA530" s="383"/>
    </row>
    <row r="531">
      <c r="A531" s="383"/>
      <c r="B531" s="383"/>
      <c r="C531" s="388"/>
      <c r="D531" s="383"/>
      <c r="E531" s="383"/>
      <c r="F531" s="383"/>
      <c r="G531" s="383"/>
      <c r="H531" s="383"/>
      <c r="I531" s="383"/>
      <c r="J531" s="383"/>
      <c r="K531" s="383"/>
      <c r="L531" s="383"/>
      <c r="M531" s="383"/>
      <c r="N531" s="383"/>
      <c r="O531" s="383"/>
      <c r="P531" s="383"/>
      <c r="Q531" s="383"/>
      <c r="R531" s="383"/>
      <c r="S531" s="383"/>
      <c r="T531" s="383"/>
      <c r="U531" s="383"/>
      <c r="V531" s="383"/>
      <c r="W531" s="383"/>
      <c r="X531" s="383"/>
      <c r="Y531" s="383"/>
      <c r="Z531" s="383"/>
      <c r="AA531" s="383"/>
    </row>
    <row r="532">
      <c r="A532" s="383"/>
      <c r="B532" s="383"/>
      <c r="C532" s="388"/>
      <c r="D532" s="383"/>
      <c r="E532" s="383"/>
      <c r="F532" s="383"/>
      <c r="G532" s="383"/>
      <c r="H532" s="383"/>
      <c r="I532" s="383"/>
      <c r="J532" s="383"/>
      <c r="K532" s="383"/>
      <c r="L532" s="383"/>
      <c r="M532" s="383"/>
      <c r="N532" s="383"/>
      <c r="O532" s="383"/>
      <c r="P532" s="383"/>
      <c r="Q532" s="383"/>
      <c r="R532" s="383"/>
      <c r="S532" s="383"/>
      <c r="T532" s="383"/>
      <c r="U532" s="383"/>
      <c r="V532" s="383"/>
      <c r="W532" s="383"/>
      <c r="X532" s="383"/>
      <c r="Y532" s="383"/>
      <c r="Z532" s="383"/>
      <c r="AA532" s="383"/>
    </row>
    <row r="533">
      <c r="A533" s="383"/>
      <c r="B533" s="383"/>
      <c r="C533" s="388"/>
      <c r="D533" s="383"/>
      <c r="E533" s="383"/>
      <c r="F533" s="383"/>
      <c r="G533" s="383"/>
      <c r="H533" s="383"/>
      <c r="I533" s="383"/>
      <c r="J533" s="383"/>
      <c r="K533" s="383"/>
      <c r="L533" s="383"/>
      <c r="M533" s="383"/>
      <c r="N533" s="383"/>
      <c r="O533" s="383"/>
      <c r="P533" s="383"/>
      <c r="Q533" s="383"/>
      <c r="R533" s="383"/>
      <c r="S533" s="383"/>
      <c r="T533" s="383"/>
      <c r="U533" s="383"/>
      <c r="V533" s="383"/>
      <c r="W533" s="383"/>
      <c r="X533" s="383"/>
      <c r="Y533" s="383"/>
      <c r="Z533" s="383"/>
      <c r="AA533" s="383"/>
    </row>
    <row r="534">
      <c r="A534" s="383"/>
      <c r="B534" s="383"/>
      <c r="C534" s="388"/>
      <c r="D534" s="383"/>
      <c r="E534" s="383"/>
      <c r="F534" s="383"/>
      <c r="G534" s="383"/>
      <c r="H534" s="383"/>
      <c r="I534" s="383"/>
      <c r="J534" s="383"/>
      <c r="K534" s="383"/>
      <c r="L534" s="383"/>
      <c r="M534" s="383"/>
      <c r="N534" s="383"/>
      <c r="O534" s="383"/>
      <c r="P534" s="383"/>
      <c r="Q534" s="383"/>
      <c r="R534" s="383"/>
      <c r="S534" s="383"/>
      <c r="T534" s="383"/>
      <c r="U534" s="383"/>
      <c r="V534" s="383"/>
      <c r="W534" s="383"/>
      <c r="X534" s="383"/>
      <c r="Y534" s="383"/>
      <c r="Z534" s="383"/>
      <c r="AA534" s="383"/>
    </row>
    <row r="535">
      <c r="A535" s="383"/>
      <c r="B535" s="383"/>
      <c r="C535" s="388"/>
      <c r="D535" s="383"/>
      <c r="E535" s="383"/>
      <c r="F535" s="383"/>
      <c r="G535" s="383"/>
      <c r="H535" s="383"/>
      <c r="I535" s="383"/>
      <c r="J535" s="383"/>
      <c r="K535" s="383"/>
      <c r="L535" s="383"/>
      <c r="M535" s="383"/>
      <c r="N535" s="383"/>
      <c r="O535" s="383"/>
      <c r="P535" s="383"/>
      <c r="Q535" s="383"/>
      <c r="R535" s="383"/>
      <c r="S535" s="383"/>
      <c r="T535" s="383"/>
      <c r="U535" s="383"/>
      <c r="V535" s="383"/>
      <c r="W535" s="383"/>
      <c r="X535" s="383"/>
      <c r="Y535" s="383"/>
      <c r="Z535" s="383"/>
      <c r="AA535" s="383"/>
    </row>
    <row r="536">
      <c r="A536" s="383"/>
      <c r="B536" s="383"/>
      <c r="C536" s="388"/>
      <c r="D536" s="383"/>
      <c r="E536" s="383"/>
      <c r="F536" s="383"/>
      <c r="G536" s="383"/>
      <c r="H536" s="383"/>
      <c r="I536" s="383"/>
      <c r="J536" s="383"/>
      <c r="K536" s="383"/>
      <c r="L536" s="383"/>
      <c r="M536" s="383"/>
      <c r="N536" s="383"/>
      <c r="O536" s="383"/>
      <c r="P536" s="383"/>
      <c r="Q536" s="383"/>
      <c r="R536" s="383"/>
      <c r="S536" s="383"/>
      <c r="T536" s="383"/>
      <c r="U536" s="383"/>
      <c r="V536" s="383"/>
      <c r="W536" s="383"/>
      <c r="X536" s="383"/>
      <c r="Y536" s="383"/>
      <c r="Z536" s="383"/>
      <c r="AA536" s="383"/>
    </row>
    <row r="537">
      <c r="A537" s="383"/>
      <c r="B537" s="383"/>
      <c r="C537" s="388"/>
      <c r="D537" s="383"/>
      <c r="E537" s="383"/>
      <c r="F537" s="383"/>
      <c r="G537" s="383"/>
      <c r="H537" s="383"/>
      <c r="I537" s="383"/>
      <c r="J537" s="383"/>
      <c r="K537" s="383"/>
      <c r="L537" s="383"/>
      <c r="M537" s="383"/>
      <c r="N537" s="383"/>
      <c r="O537" s="383"/>
      <c r="P537" s="383"/>
      <c r="Q537" s="383"/>
      <c r="R537" s="383"/>
      <c r="S537" s="383"/>
      <c r="T537" s="383"/>
      <c r="U537" s="383"/>
      <c r="V537" s="383"/>
      <c r="W537" s="383"/>
      <c r="X537" s="383"/>
      <c r="Y537" s="383"/>
      <c r="Z537" s="383"/>
      <c r="AA537" s="383"/>
    </row>
    <row r="538">
      <c r="A538" s="383"/>
      <c r="B538" s="383"/>
      <c r="C538" s="388"/>
      <c r="D538" s="383"/>
      <c r="E538" s="383"/>
      <c r="F538" s="383"/>
      <c r="G538" s="383"/>
      <c r="H538" s="383"/>
      <c r="I538" s="383"/>
      <c r="J538" s="383"/>
      <c r="K538" s="383"/>
      <c r="L538" s="383"/>
      <c r="M538" s="383"/>
      <c r="N538" s="383"/>
      <c r="O538" s="383"/>
      <c r="P538" s="383"/>
      <c r="Q538" s="383"/>
      <c r="R538" s="383"/>
      <c r="S538" s="383"/>
      <c r="T538" s="383"/>
      <c r="U538" s="383"/>
      <c r="V538" s="383"/>
      <c r="W538" s="383"/>
      <c r="X538" s="383"/>
      <c r="Y538" s="383"/>
      <c r="Z538" s="383"/>
      <c r="AA538" s="383"/>
    </row>
    <row r="539">
      <c r="A539" s="383"/>
      <c r="B539" s="383"/>
      <c r="C539" s="388"/>
      <c r="D539" s="383"/>
      <c r="E539" s="383"/>
      <c r="F539" s="383"/>
      <c r="G539" s="383"/>
      <c r="H539" s="383"/>
      <c r="I539" s="383"/>
      <c r="J539" s="383"/>
      <c r="K539" s="383"/>
      <c r="L539" s="383"/>
      <c r="M539" s="383"/>
      <c r="N539" s="383"/>
      <c r="O539" s="383"/>
      <c r="P539" s="383"/>
      <c r="Q539" s="383"/>
      <c r="R539" s="383"/>
      <c r="S539" s="383"/>
      <c r="T539" s="383"/>
      <c r="U539" s="383"/>
      <c r="V539" s="383"/>
      <c r="W539" s="383"/>
      <c r="X539" s="383"/>
      <c r="Y539" s="383"/>
      <c r="Z539" s="383"/>
      <c r="AA539" s="383"/>
    </row>
    <row r="540">
      <c r="A540" s="383"/>
      <c r="B540" s="383"/>
      <c r="C540" s="388"/>
      <c r="D540" s="383"/>
      <c r="E540" s="383"/>
      <c r="F540" s="383"/>
      <c r="G540" s="383"/>
      <c r="H540" s="383"/>
      <c r="I540" s="383"/>
      <c r="J540" s="383"/>
      <c r="K540" s="383"/>
      <c r="L540" s="383"/>
      <c r="M540" s="383"/>
      <c r="N540" s="383"/>
      <c r="O540" s="383"/>
      <c r="P540" s="383"/>
      <c r="Q540" s="383"/>
      <c r="R540" s="383"/>
      <c r="S540" s="383"/>
      <c r="T540" s="383"/>
      <c r="U540" s="383"/>
      <c r="V540" s="383"/>
      <c r="W540" s="383"/>
      <c r="X540" s="383"/>
      <c r="Y540" s="383"/>
      <c r="Z540" s="383"/>
      <c r="AA540" s="383"/>
    </row>
    <row r="541">
      <c r="A541" s="383"/>
      <c r="B541" s="383"/>
      <c r="C541" s="388"/>
      <c r="D541" s="383"/>
      <c r="E541" s="383"/>
      <c r="F541" s="383"/>
      <c r="G541" s="383"/>
      <c r="H541" s="383"/>
      <c r="I541" s="383"/>
      <c r="J541" s="383"/>
      <c r="K541" s="383"/>
      <c r="L541" s="383"/>
      <c r="M541" s="383"/>
      <c r="N541" s="383"/>
      <c r="O541" s="383"/>
      <c r="P541" s="383"/>
      <c r="Q541" s="383"/>
      <c r="R541" s="383"/>
      <c r="S541" s="383"/>
      <c r="T541" s="383"/>
      <c r="U541" s="383"/>
      <c r="V541" s="383"/>
      <c r="W541" s="383"/>
      <c r="X541" s="383"/>
      <c r="Y541" s="383"/>
      <c r="Z541" s="383"/>
      <c r="AA541" s="383"/>
    </row>
    <row r="542">
      <c r="A542" s="383"/>
      <c r="B542" s="383"/>
      <c r="C542" s="388"/>
      <c r="D542" s="383"/>
      <c r="E542" s="383"/>
      <c r="F542" s="383"/>
      <c r="G542" s="383"/>
      <c r="H542" s="383"/>
      <c r="I542" s="383"/>
      <c r="J542" s="383"/>
      <c r="K542" s="383"/>
      <c r="L542" s="383"/>
      <c r="M542" s="383"/>
      <c r="N542" s="383"/>
      <c r="O542" s="383"/>
      <c r="P542" s="383"/>
      <c r="Q542" s="383"/>
      <c r="R542" s="383"/>
      <c r="S542" s="383"/>
      <c r="T542" s="383"/>
      <c r="U542" s="383"/>
      <c r="V542" s="383"/>
      <c r="W542" s="383"/>
      <c r="X542" s="383"/>
      <c r="Y542" s="383"/>
      <c r="Z542" s="383"/>
      <c r="AA542" s="383"/>
    </row>
    <row r="543">
      <c r="A543" s="383"/>
      <c r="B543" s="383"/>
      <c r="C543" s="388"/>
      <c r="D543" s="383"/>
      <c r="E543" s="383"/>
      <c r="F543" s="383"/>
      <c r="G543" s="383"/>
      <c r="H543" s="383"/>
      <c r="I543" s="383"/>
      <c r="J543" s="383"/>
      <c r="K543" s="383"/>
      <c r="L543" s="383"/>
      <c r="M543" s="383"/>
      <c r="N543" s="383"/>
      <c r="O543" s="383"/>
      <c r="P543" s="383"/>
      <c r="Q543" s="383"/>
      <c r="R543" s="383"/>
      <c r="S543" s="383"/>
      <c r="T543" s="383"/>
      <c r="U543" s="383"/>
      <c r="V543" s="383"/>
      <c r="W543" s="383"/>
      <c r="X543" s="383"/>
      <c r="Y543" s="383"/>
      <c r="Z543" s="383"/>
      <c r="AA543" s="383"/>
    </row>
    <row r="544">
      <c r="A544" s="383"/>
      <c r="B544" s="383"/>
      <c r="C544" s="388"/>
      <c r="D544" s="383"/>
      <c r="E544" s="383"/>
      <c r="F544" s="383"/>
      <c r="G544" s="383"/>
      <c r="H544" s="383"/>
      <c r="I544" s="383"/>
      <c r="J544" s="383"/>
      <c r="K544" s="383"/>
      <c r="L544" s="383"/>
      <c r="M544" s="383"/>
      <c r="N544" s="383"/>
      <c r="O544" s="383"/>
      <c r="P544" s="383"/>
      <c r="Q544" s="383"/>
      <c r="R544" s="383"/>
      <c r="S544" s="383"/>
      <c r="T544" s="383"/>
      <c r="U544" s="383"/>
      <c r="V544" s="383"/>
      <c r="W544" s="383"/>
      <c r="X544" s="383"/>
      <c r="Y544" s="383"/>
      <c r="Z544" s="383"/>
      <c r="AA544" s="383"/>
    </row>
    <row r="545">
      <c r="A545" s="383"/>
      <c r="B545" s="383"/>
      <c r="C545" s="388"/>
      <c r="D545" s="383"/>
      <c r="E545" s="383"/>
      <c r="F545" s="383"/>
      <c r="G545" s="383"/>
      <c r="H545" s="383"/>
      <c r="I545" s="383"/>
      <c r="J545" s="383"/>
      <c r="K545" s="383"/>
      <c r="L545" s="383"/>
      <c r="M545" s="383"/>
      <c r="N545" s="383"/>
      <c r="O545" s="383"/>
      <c r="P545" s="383"/>
      <c r="Q545" s="383"/>
      <c r="R545" s="383"/>
      <c r="S545" s="383"/>
      <c r="T545" s="383"/>
      <c r="U545" s="383"/>
      <c r="V545" s="383"/>
      <c r="W545" s="383"/>
      <c r="X545" s="383"/>
      <c r="Y545" s="383"/>
      <c r="Z545" s="383"/>
      <c r="AA545" s="383"/>
    </row>
    <row r="546">
      <c r="A546" s="383"/>
      <c r="B546" s="383"/>
      <c r="C546" s="388"/>
      <c r="D546" s="383"/>
      <c r="E546" s="383"/>
      <c r="F546" s="383"/>
      <c r="G546" s="383"/>
      <c r="H546" s="383"/>
      <c r="I546" s="383"/>
      <c r="J546" s="383"/>
      <c r="K546" s="383"/>
      <c r="L546" s="383"/>
      <c r="M546" s="383"/>
      <c r="N546" s="383"/>
      <c r="O546" s="383"/>
      <c r="P546" s="383"/>
      <c r="Q546" s="383"/>
      <c r="R546" s="383"/>
      <c r="S546" s="383"/>
      <c r="T546" s="383"/>
      <c r="U546" s="383"/>
      <c r="V546" s="383"/>
      <c r="W546" s="383"/>
      <c r="X546" s="383"/>
      <c r="Y546" s="383"/>
      <c r="Z546" s="383"/>
      <c r="AA546" s="383"/>
    </row>
    <row r="547">
      <c r="A547" s="383"/>
      <c r="B547" s="383"/>
      <c r="C547" s="388"/>
      <c r="D547" s="383"/>
      <c r="E547" s="383"/>
      <c r="F547" s="383"/>
      <c r="G547" s="383"/>
      <c r="H547" s="383"/>
      <c r="I547" s="383"/>
      <c r="J547" s="383"/>
      <c r="K547" s="383"/>
      <c r="L547" s="383"/>
      <c r="M547" s="383"/>
      <c r="N547" s="383"/>
      <c r="O547" s="383"/>
      <c r="P547" s="383"/>
      <c r="Q547" s="383"/>
      <c r="R547" s="383"/>
      <c r="S547" s="383"/>
      <c r="T547" s="383"/>
      <c r="U547" s="383"/>
      <c r="V547" s="383"/>
      <c r="W547" s="383"/>
      <c r="X547" s="383"/>
      <c r="Y547" s="383"/>
      <c r="Z547" s="383"/>
      <c r="AA547" s="383"/>
    </row>
    <row r="548">
      <c r="A548" s="383"/>
      <c r="B548" s="383"/>
      <c r="C548" s="388"/>
      <c r="D548" s="383"/>
      <c r="E548" s="383"/>
      <c r="F548" s="383"/>
      <c r="G548" s="383"/>
      <c r="H548" s="383"/>
      <c r="I548" s="383"/>
      <c r="J548" s="383"/>
      <c r="K548" s="383"/>
      <c r="L548" s="383"/>
      <c r="M548" s="383"/>
      <c r="N548" s="383"/>
      <c r="O548" s="383"/>
      <c r="P548" s="383"/>
      <c r="Q548" s="383"/>
      <c r="R548" s="383"/>
      <c r="S548" s="383"/>
      <c r="T548" s="383"/>
      <c r="U548" s="383"/>
      <c r="V548" s="383"/>
      <c r="W548" s="383"/>
      <c r="X548" s="383"/>
      <c r="Y548" s="383"/>
      <c r="Z548" s="383"/>
      <c r="AA548" s="383"/>
    </row>
    <row r="549">
      <c r="A549" s="383"/>
      <c r="B549" s="383"/>
      <c r="C549" s="388"/>
      <c r="D549" s="383"/>
      <c r="E549" s="383"/>
      <c r="F549" s="383"/>
      <c r="G549" s="383"/>
      <c r="H549" s="383"/>
      <c r="I549" s="383"/>
      <c r="J549" s="383"/>
      <c r="K549" s="383"/>
      <c r="L549" s="383"/>
      <c r="M549" s="383"/>
      <c r="N549" s="383"/>
      <c r="O549" s="383"/>
      <c r="P549" s="383"/>
      <c r="Q549" s="383"/>
      <c r="R549" s="383"/>
      <c r="S549" s="383"/>
      <c r="T549" s="383"/>
      <c r="U549" s="383"/>
      <c r="V549" s="383"/>
      <c r="W549" s="383"/>
      <c r="X549" s="383"/>
      <c r="Y549" s="383"/>
      <c r="Z549" s="383"/>
      <c r="AA549" s="383"/>
    </row>
    <row r="550">
      <c r="A550" s="383"/>
      <c r="B550" s="383"/>
      <c r="C550" s="388"/>
      <c r="D550" s="383"/>
      <c r="E550" s="383"/>
      <c r="F550" s="383"/>
      <c r="G550" s="383"/>
      <c r="H550" s="383"/>
      <c r="I550" s="383"/>
      <c r="J550" s="383"/>
      <c r="K550" s="383"/>
      <c r="L550" s="383"/>
      <c r="M550" s="383"/>
      <c r="N550" s="383"/>
      <c r="O550" s="383"/>
      <c r="P550" s="383"/>
      <c r="Q550" s="383"/>
      <c r="R550" s="383"/>
      <c r="S550" s="383"/>
      <c r="T550" s="383"/>
      <c r="U550" s="383"/>
      <c r="V550" s="383"/>
      <c r="W550" s="383"/>
      <c r="X550" s="383"/>
      <c r="Y550" s="383"/>
      <c r="Z550" s="383"/>
      <c r="AA550" s="383"/>
    </row>
    <row r="551">
      <c r="A551" s="383"/>
      <c r="B551" s="383"/>
      <c r="C551" s="388"/>
      <c r="D551" s="383"/>
      <c r="E551" s="383"/>
      <c r="F551" s="383"/>
      <c r="G551" s="383"/>
      <c r="H551" s="383"/>
      <c r="I551" s="383"/>
      <c r="J551" s="383"/>
      <c r="K551" s="383"/>
      <c r="L551" s="383"/>
      <c r="M551" s="383"/>
      <c r="N551" s="383"/>
      <c r="O551" s="383"/>
      <c r="P551" s="383"/>
      <c r="Q551" s="383"/>
      <c r="R551" s="383"/>
      <c r="S551" s="383"/>
      <c r="T551" s="383"/>
      <c r="U551" s="383"/>
      <c r="V551" s="383"/>
      <c r="W551" s="383"/>
      <c r="X551" s="383"/>
      <c r="Y551" s="383"/>
      <c r="Z551" s="383"/>
      <c r="AA551" s="383"/>
    </row>
    <row r="552">
      <c r="A552" s="383"/>
      <c r="B552" s="383"/>
      <c r="C552" s="388"/>
      <c r="D552" s="383"/>
      <c r="E552" s="383"/>
      <c r="F552" s="383"/>
      <c r="G552" s="383"/>
      <c r="H552" s="383"/>
      <c r="I552" s="383"/>
      <c r="J552" s="383"/>
      <c r="K552" s="383"/>
      <c r="L552" s="383"/>
      <c r="M552" s="383"/>
      <c r="N552" s="383"/>
      <c r="O552" s="383"/>
      <c r="P552" s="383"/>
      <c r="Q552" s="383"/>
      <c r="R552" s="383"/>
      <c r="S552" s="383"/>
      <c r="T552" s="383"/>
      <c r="U552" s="383"/>
      <c r="V552" s="383"/>
      <c r="W552" s="383"/>
      <c r="X552" s="383"/>
      <c r="Y552" s="383"/>
      <c r="Z552" s="383"/>
      <c r="AA552" s="383"/>
    </row>
    <row r="553">
      <c r="A553" s="383"/>
      <c r="B553" s="383"/>
      <c r="C553" s="388"/>
      <c r="D553" s="383"/>
      <c r="E553" s="383"/>
      <c r="F553" s="383"/>
      <c r="G553" s="383"/>
      <c r="H553" s="383"/>
      <c r="I553" s="383"/>
      <c r="J553" s="383"/>
      <c r="K553" s="383"/>
      <c r="L553" s="383"/>
      <c r="M553" s="383"/>
      <c r="N553" s="383"/>
      <c r="O553" s="383"/>
      <c r="P553" s="383"/>
      <c r="Q553" s="383"/>
      <c r="R553" s="383"/>
      <c r="S553" s="383"/>
      <c r="T553" s="383"/>
      <c r="U553" s="383"/>
      <c r="V553" s="383"/>
      <c r="W553" s="383"/>
      <c r="X553" s="383"/>
      <c r="Y553" s="383"/>
      <c r="Z553" s="383"/>
      <c r="AA553" s="383"/>
    </row>
    <row r="554">
      <c r="A554" s="383"/>
      <c r="B554" s="383"/>
      <c r="C554" s="388"/>
      <c r="D554" s="383"/>
      <c r="E554" s="383"/>
      <c r="F554" s="383"/>
      <c r="G554" s="383"/>
      <c r="H554" s="383"/>
      <c r="I554" s="383"/>
      <c r="J554" s="383"/>
      <c r="K554" s="383"/>
      <c r="L554" s="383"/>
      <c r="M554" s="383"/>
      <c r="N554" s="383"/>
      <c r="O554" s="383"/>
      <c r="P554" s="383"/>
      <c r="Q554" s="383"/>
      <c r="R554" s="383"/>
      <c r="S554" s="383"/>
      <c r="T554" s="383"/>
      <c r="U554" s="383"/>
      <c r="V554" s="383"/>
      <c r="W554" s="383"/>
      <c r="X554" s="383"/>
      <c r="Y554" s="383"/>
      <c r="Z554" s="383"/>
      <c r="AA554" s="383"/>
    </row>
    <row r="555">
      <c r="A555" s="383"/>
      <c r="B555" s="383"/>
      <c r="C555" s="388"/>
      <c r="D555" s="383"/>
      <c r="E555" s="383"/>
      <c r="F555" s="383"/>
      <c r="G555" s="383"/>
      <c r="H555" s="383"/>
      <c r="I555" s="383"/>
      <c r="J555" s="383"/>
      <c r="K555" s="383"/>
      <c r="L555" s="383"/>
      <c r="M555" s="383"/>
      <c r="N555" s="383"/>
      <c r="O555" s="383"/>
      <c r="P555" s="383"/>
      <c r="Q555" s="383"/>
      <c r="R555" s="383"/>
      <c r="S555" s="383"/>
      <c r="T555" s="383"/>
      <c r="U555" s="383"/>
      <c r="V555" s="383"/>
      <c r="W555" s="383"/>
      <c r="X555" s="383"/>
      <c r="Y555" s="383"/>
      <c r="Z555" s="383"/>
      <c r="AA555" s="383"/>
    </row>
    <row r="556">
      <c r="A556" s="383"/>
      <c r="B556" s="383"/>
      <c r="C556" s="388"/>
      <c r="D556" s="383"/>
      <c r="E556" s="383"/>
      <c r="F556" s="383"/>
      <c r="G556" s="383"/>
      <c r="H556" s="383"/>
      <c r="I556" s="383"/>
      <c r="J556" s="383"/>
      <c r="K556" s="383"/>
      <c r="L556" s="383"/>
      <c r="M556" s="383"/>
      <c r="N556" s="383"/>
      <c r="O556" s="383"/>
      <c r="P556" s="383"/>
      <c r="Q556" s="383"/>
      <c r="R556" s="383"/>
      <c r="S556" s="383"/>
      <c r="T556" s="383"/>
      <c r="U556" s="383"/>
      <c r="V556" s="383"/>
      <c r="W556" s="383"/>
      <c r="X556" s="383"/>
      <c r="Y556" s="383"/>
      <c r="Z556" s="383"/>
      <c r="AA556" s="383"/>
    </row>
    <row r="557">
      <c r="A557" s="383"/>
      <c r="B557" s="383"/>
      <c r="C557" s="388"/>
      <c r="D557" s="383"/>
      <c r="E557" s="383"/>
      <c r="F557" s="383"/>
      <c r="G557" s="383"/>
      <c r="H557" s="383"/>
      <c r="I557" s="383"/>
      <c r="J557" s="383"/>
      <c r="K557" s="383"/>
      <c r="L557" s="383"/>
      <c r="M557" s="383"/>
      <c r="N557" s="383"/>
      <c r="O557" s="383"/>
      <c r="P557" s="383"/>
      <c r="Q557" s="383"/>
      <c r="R557" s="383"/>
      <c r="S557" s="383"/>
      <c r="T557" s="383"/>
      <c r="U557" s="383"/>
      <c r="V557" s="383"/>
      <c r="W557" s="383"/>
      <c r="X557" s="383"/>
      <c r="Y557" s="383"/>
      <c r="Z557" s="383"/>
      <c r="AA557" s="383"/>
    </row>
    <row r="558">
      <c r="A558" s="383"/>
      <c r="B558" s="383"/>
      <c r="C558" s="388"/>
      <c r="D558" s="383"/>
      <c r="E558" s="383"/>
      <c r="F558" s="383"/>
      <c r="G558" s="383"/>
      <c r="H558" s="383"/>
      <c r="I558" s="383"/>
      <c r="J558" s="383"/>
      <c r="K558" s="383"/>
      <c r="L558" s="383"/>
      <c r="M558" s="383"/>
      <c r="N558" s="383"/>
      <c r="O558" s="383"/>
      <c r="P558" s="383"/>
      <c r="Q558" s="383"/>
      <c r="R558" s="383"/>
      <c r="S558" s="383"/>
      <c r="T558" s="383"/>
      <c r="U558" s="383"/>
      <c r="V558" s="383"/>
      <c r="W558" s="383"/>
      <c r="X558" s="383"/>
      <c r="Y558" s="383"/>
      <c r="Z558" s="383"/>
      <c r="AA558" s="383"/>
    </row>
    <row r="559">
      <c r="A559" s="383"/>
      <c r="B559" s="383"/>
      <c r="C559" s="388"/>
      <c r="D559" s="383"/>
      <c r="E559" s="383"/>
      <c r="F559" s="383"/>
      <c r="G559" s="383"/>
      <c r="H559" s="383"/>
      <c r="I559" s="383"/>
      <c r="J559" s="383"/>
      <c r="K559" s="383"/>
      <c r="L559" s="383"/>
      <c r="M559" s="383"/>
      <c r="N559" s="383"/>
      <c r="O559" s="383"/>
      <c r="P559" s="383"/>
      <c r="Q559" s="383"/>
      <c r="R559" s="383"/>
      <c r="S559" s="383"/>
      <c r="T559" s="383"/>
      <c r="U559" s="383"/>
      <c r="V559" s="383"/>
      <c r="W559" s="383"/>
      <c r="X559" s="383"/>
      <c r="Y559" s="383"/>
      <c r="Z559" s="383"/>
      <c r="AA559" s="383"/>
    </row>
    <row r="560">
      <c r="A560" s="383"/>
      <c r="B560" s="383"/>
      <c r="C560" s="388"/>
      <c r="D560" s="383"/>
      <c r="E560" s="383"/>
      <c r="F560" s="383"/>
      <c r="G560" s="383"/>
      <c r="H560" s="383"/>
      <c r="I560" s="383"/>
      <c r="J560" s="383"/>
      <c r="K560" s="383"/>
      <c r="L560" s="383"/>
      <c r="M560" s="383"/>
      <c r="N560" s="383"/>
      <c r="O560" s="383"/>
      <c r="P560" s="383"/>
      <c r="Q560" s="383"/>
      <c r="R560" s="383"/>
      <c r="S560" s="383"/>
      <c r="T560" s="383"/>
      <c r="U560" s="383"/>
      <c r="V560" s="383"/>
      <c r="W560" s="383"/>
      <c r="X560" s="383"/>
      <c r="Y560" s="383"/>
      <c r="Z560" s="383"/>
      <c r="AA560" s="383"/>
    </row>
    <row r="561">
      <c r="A561" s="383"/>
      <c r="B561" s="383"/>
      <c r="C561" s="388"/>
      <c r="D561" s="383"/>
      <c r="E561" s="383"/>
      <c r="F561" s="383"/>
      <c r="G561" s="383"/>
      <c r="H561" s="383"/>
      <c r="I561" s="383"/>
      <c r="J561" s="383"/>
      <c r="K561" s="383"/>
      <c r="L561" s="383"/>
      <c r="M561" s="383"/>
      <c r="N561" s="383"/>
      <c r="O561" s="383"/>
      <c r="P561" s="383"/>
      <c r="Q561" s="383"/>
      <c r="R561" s="383"/>
      <c r="S561" s="383"/>
      <c r="T561" s="383"/>
      <c r="U561" s="383"/>
      <c r="V561" s="383"/>
      <c r="W561" s="383"/>
      <c r="X561" s="383"/>
      <c r="Y561" s="383"/>
      <c r="Z561" s="383"/>
      <c r="AA561" s="383"/>
    </row>
    <row r="562">
      <c r="A562" s="383"/>
      <c r="B562" s="383"/>
      <c r="C562" s="388"/>
      <c r="D562" s="383"/>
      <c r="E562" s="383"/>
      <c r="F562" s="383"/>
      <c r="G562" s="383"/>
      <c r="H562" s="383"/>
      <c r="I562" s="383"/>
      <c r="J562" s="383"/>
      <c r="K562" s="383"/>
      <c r="L562" s="383"/>
      <c r="M562" s="383"/>
      <c r="N562" s="383"/>
      <c r="O562" s="383"/>
      <c r="P562" s="383"/>
      <c r="Q562" s="383"/>
      <c r="R562" s="383"/>
      <c r="S562" s="383"/>
      <c r="T562" s="383"/>
      <c r="U562" s="383"/>
      <c r="V562" s="383"/>
      <c r="W562" s="383"/>
      <c r="X562" s="383"/>
      <c r="Y562" s="383"/>
      <c r="Z562" s="383"/>
      <c r="AA562" s="383"/>
    </row>
    <row r="563">
      <c r="A563" s="383"/>
      <c r="B563" s="383"/>
      <c r="C563" s="388"/>
      <c r="D563" s="383"/>
      <c r="E563" s="383"/>
      <c r="F563" s="383"/>
      <c r="G563" s="383"/>
      <c r="H563" s="383"/>
      <c r="I563" s="383"/>
      <c r="J563" s="383"/>
      <c r="K563" s="383"/>
      <c r="L563" s="383"/>
      <c r="M563" s="383"/>
      <c r="N563" s="383"/>
      <c r="O563" s="383"/>
      <c r="P563" s="383"/>
      <c r="Q563" s="383"/>
      <c r="R563" s="383"/>
      <c r="S563" s="383"/>
      <c r="T563" s="383"/>
      <c r="U563" s="383"/>
      <c r="V563" s="383"/>
      <c r="W563" s="383"/>
      <c r="X563" s="383"/>
      <c r="Y563" s="383"/>
      <c r="Z563" s="383"/>
      <c r="AA563" s="383"/>
    </row>
    <row r="564">
      <c r="A564" s="383"/>
      <c r="B564" s="383"/>
      <c r="C564" s="388"/>
      <c r="D564" s="383"/>
      <c r="E564" s="383"/>
      <c r="F564" s="383"/>
      <c r="G564" s="383"/>
      <c r="H564" s="383"/>
      <c r="I564" s="383"/>
      <c r="J564" s="383"/>
      <c r="K564" s="383"/>
      <c r="L564" s="383"/>
      <c r="M564" s="383"/>
      <c r="N564" s="383"/>
      <c r="O564" s="383"/>
      <c r="P564" s="383"/>
      <c r="Q564" s="383"/>
      <c r="R564" s="383"/>
      <c r="S564" s="383"/>
      <c r="T564" s="383"/>
      <c r="U564" s="383"/>
      <c r="V564" s="383"/>
      <c r="W564" s="383"/>
      <c r="X564" s="383"/>
      <c r="Y564" s="383"/>
      <c r="Z564" s="383"/>
      <c r="AA564" s="383"/>
    </row>
    <row r="565">
      <c r="A565" s="383"/>
      <c r="B565" s="383"/>
      <c r="C565" s="388"/>
      <c r="D565" s="383"/>
      <c r="E565" s="383"/>
      <c r="F565" s="383"/>
      <c r="G565" s="383"/>
      <c r="H565" s="383"/>
      <c r="I565" s="383"/>
      <c r="J565" s="383"/>
      <c r="K565" s="383"/>
      <c r="L565" s="383"/>
      <c r="M565" s="383"/>
      <c r="N565" s="383"/>
      <c r="O565" s="383"/>
      <c r="P565" s="383"/>
      <c r="Q565" s="383"/>
      <c r="R565" s="383"/>
      <c r="S565" s="383"/>
      <c r="T565" s="383"/>
      <c r="U565" s="383"/>
      <c r="V565" s="383"/>
      <c r="W565" s="383"/>
      <c r="X565" s="383"/>
      <c r="Y565" s="383"/>
      <c r="Z565" s="383"/>
      <c r="AA565" s="383"/>
    </row>
    <row r="566">
      <c r="A566" s="383"/>
      <c r="B566" s="383"/>
      <c r="C566" s="388"/>
      <c r="D566" s="383"/>
      <c r="E566" s="383"/>
      <c r="F566" s="383"/>
      <c r="G566" s="383"/>
      <c r="H566" s="383"/>
      <c r="I566" s="383"/>
      <c r="J566" s="383"/>
      <c r="K566" s="383"/>
      <c r="L566" s="383"/>
      <c r="M566" s="383"/>
      <c r="N566" s="383"/>
      <c r="O566" s="383"/>
      <c r="P566" s="383"/>
      <c r="Q566" s="383"/>
      <c r="R566" s="383"/>
      <c r="S566" s="383"/>
      <c r="T566" s="383"/>
      <c r="U566" s="383"/>
      <c r="V566" s="383"/>
      <c r="W566" s="383"/>
      <c r="X566" s="383"/>
      <c r="Y566" s="383"/>
      <c r="Z566" s="383"/>
      <c r="AA566" s="383"/>
    </row>
    <row r="567">
      <c r="A567" s="383"/>
      <c r="B567" s="383"/>
      <c r="C567" s="388"/>
      <c r="D567" s="383"/>
      <c r="E567" s="383"/>
      <c r="F567" s="383"/>
      <c r="G567" s="383"/>
      <c r="H567" s="383"/>
      <c r="I567" s="383"/>
      <c r="J567" s="383"/>
      <c r="K567" s="383"/>
      <c r="L567" s="383"/>
      <c r="M567" s="383"/>
      <c r="N567" s="383"/>
      <c r="O567" s="383"/>
      <c r="P567" s="383"/>
      <c r="Q567" s="383"/>
      <c r="R567" s="383"/>
      <c r="S567" s="383"/>
      <c r="T567" s="383"/>
      <c r="U567" s="383"/>
      <c r="V567" s="383"/>
      <c r="W567" s="383"/>
      <c r="X567" s="383"/>
      <c r="Y567" s="383"/>
      <c r="Z567" s="383"/>
      <c r="AA567" s="383"/>
    </row>
    <row r="568">
      <c r="A568" s="383"/>
      <c r="B568" s="383"/>
      <c r="C568" s="388"/>
      <c r="D568" s="383"/>
      <c r="E568" s="383"/>
      <c r="F568" s="383"/>
      <c r="G568" s="383"/>
      <c r="H568" s="383"/>
      <c r="I568" s="383"/>
      <c r="J568" s="383"/>
      <c r="K568" s="383"/>
      <c r="L568" s="383"/>
      <c r="M568" s="383"/>
      <c r="N568" s="383"/>
      <c r="O568" s="383"/>
      <c r="P568" s="383"/>
      <c r="Q568" s="383"/>
      <c r="R568" s="383"/>
      <c r="S568" s="383"/>
      <c r="T568" s="383"/>
      <c r="U568" s="383"/>
      <c r="V568" s="383"/>
      <c r="W568" s="383"/>
      <c r="X568" s="383"/>
      <c r="Y568" s="383"/>
      <c r="Z568" s="383"/>
      <c r="AA568" s="383"/>
    </row>
    <row r="569">
      <c r="A569" s="383"/>
      <c r="B569" s="383"/>
      <c r="C569" s="388"/>
      <c r="D569" s="383"/>
      <c r="E569" s="383"/>
      <c r="F569" s="383"/>
      <c r="G569" s="383"/>
      <c r="H569" s="383"/>
      <c r="I569" s="383"/>
      <c r="J569" s="383"/>
      <c r="K569" s="383"/>
      <c r="L569" s="383"/>
      <c r="M569" s="383"/>
      <c r="N569" s="383"/>
      <c r="O569" s="383"/>
      <c r="P569" s="383"/>
      <c r="Q569" s="383"/>
      <c r="R569" s="383"/>
      <c r="S569" s="383"/>
      <c r="T569" s="383"/>
      <c r="U569" s="383"/>
      <c r="V569" s="383"/>
      <c r="W569" s="383"/>
      <c r="X569" s="383"/>
      <c r="Y569" s="383"/>
      <c r="Z569" s="383"/>
      <c r="AA569" s="383"/>
    </row>
    <row r="570">
      <c r="A570" s="383"/>
      <c r="B570" s="383"/>
      <c r="C570" s="388"/>
      <c r="D570" s="383"/>
      <c r="E570" s="383"/>
      <c r="F570" s="383"/>
      <c r="G570" s="383"/>
      <c r="H570" s="383"/>
      <c r="I570" s="383"/>
      <c r="J570" s="383"/>
      <c r="K570" s="383"/>
      <c r="L570" s="383"/>
      <c r="M570" s="383"/>
      <c r="N570" s="383"/>
      <c r="O570" s="383"/>
      <c r="P570" s="383"/>
      <c r="Q570" s="383"/>
      <c r="R570" s="383"/>
      <c r="S570" s="383"/>
      <c r="T570" s="383"/>
      <c r="U570" s="383"/>
      <c r="V570" s="383"/>
      <c r="W570" s="383"/>
      <c r="X570" s="383"/>
      <c r="Y570" s="383"/>
      <c r="Z570" s="383"/>
      <c r="AA570" s="383"/>
    </row>
    <row r="571">
      <c r="A571" s="383"/>
      <c r="B571" s="383"/>
      <c r="C571" s="388"/>
      <c r="D571" s="383"/>
      <c r="E571" s="383"/>
      <c r="F571" s="383"/>
      <c r="G571" s="383"/>
      <c r="H571" s="383"/>
      <c r="I571" s="383"/>
      <c r="J571" s="383"/>
      <c r="K571" s="383"/>
      <c r="L571" s="383"/>
      <c r="M571" s="383"/>
      <c r="N571" s="383"/>
      <c r="O571" s="383"/>
      <c r="P571" s="383"/>
      <c r="Q571" s="383"/>
      <c r="R571" s="383"/>
      <c r="S571" s="383"/>
      <c r="T571" s="383"/>
      <c r="U571" s="383"/>
      <c r="V571" s="383"/>
      <c r="W571" s="383"/>
      <c r="X571" s="383"/>
      <c r="Y571" s="383"/>
      <c r="Z571" s="383"/>
      <c r="AA571" s="383"/>
    </row>
    <row r="572">
      <c r="A572" s="383"/>
      <c r="B572" s="383"/>
      <c r="C572" s="388"/>
      <c r="D572" s="383"/>
      <c r="E572" s="383"/>
      <c r="F572" s="383"/>
      <c r="G572" s="383"/>
      <c r="H572" s="383"/>
      <c r="I572" s="383"/>
      <c r="J572" s="383"/>
      <c r="K572" s="383"/>
      <c r="L572" s="383"/>
      <c r="M572" s="383"/>
      <c r="N572" s="383"/>
      <c r="O572" s="383"/>
      <c r="P572" s="383"/>
      <c r="Q572" s="383"/>
      <c r="R572" s="383"/>
      <c r="S572" s="383"/>
      <c r="T572" s="383"/>
      <c r="U572" s="383"/>
      <c r="V572" s="383"/>
      <c r="W572" s="383"/>
      <c r="X572" s="383"/>
      <c r="Y572" s="383"/>
      <c r="Z572" s="383"/>
      <c r="AA572" s="383"/>
    </row>
    <row r="573">
      <c r="A573" s="383"/>
      <c r="B573" s="383"/>
      <c r="C573" s="388"/>
      <c r="D573" s="383"/>
      <c r="E573" s="383"/>
      <c r="F573" s="383"/>
      <c r="G573" s="383"/>
      <c r="H573" s="383"/>
      <c r="I573" s="383"/>
      <c r="J573" s="383"/>
      <c r="K573" s="383"/>
      <c r="L573" s="383"/>
      <c r="M573" s="383"/>
      <c r="N573" s="383"/>
      <c r="O573" s="383"/>
      <c r="P573" s="383"/>
      <c r="Q573" s="383"/>
      <c r="R573" s="383"/>
      <c r="S573" s="383"/>
      <c r="T573" s="383"/>
      <c r="U573" s="383"/>
      <c r="V573" s="383"/>
      <c r="W573" s="383"/>
      <c r="X573" s="383"/>
      <c r="Y573" s="383"/>
      <c r="Z573" s="383"/>
      <c r="AA573" s="383"/>
    </row>
    <row r="574">
      <c r="A574" s="383"/>
      <c r="B574" s="383"/>
      <c r="C574" s="388"/>
      <c r="D574" s="383"/>
      <c r="E574" s="383"/>
      <c r="F574" s="383"/>
      <c r="G574" s="383"/>
      <c r="H574" s="383"/>
      <c r="I574" s="383"/>
      <c r="J574" s="383"/>
      <c r="K574" s="383"/>
      <c r="L574" s="383"/>
      <c r="M574" s="383"/>
      <c r="N574" s="383"/>
      <c r="O574" s="383"/>
      <c r="P574" s="383"/>
      <c r="Q574" s="383"/>
      <c r="R574" s="383"/>
      <c r="S574" s="383"/>
      <c r="T574" s="383"/>
      <c r="U574" s="383"/>
      <c r="V574" s="383"/>
      <c r="W574" s="383"/>
      <c r="X574" s="383"/>
      <c r="Y574" s="383"/>
      <c r="Z574" s="383"/>
      <c r="AA574" s="383"/>
    </row>
    <row r="575">
      <c r="A575" s="383"/>
      <c r="B575" s="383"/>
      <c r="C575" s="388"/>
      <c r="D575" s="383"/>
      <c r="E575" s="383"/>
      <c r="F575" s="383"/>
      <c r="G575" s="383"/>
      <c r="H575" s="383"/>
      <c r="I575" s="383"/>
      <c r="J575" s="383"/>
      <c r="K575" s="383"/>
      <c r="L575" s="383"/>
      <c r="M575" s="383"/>
      <c r="N575" s="383"/>
      <c r="O575" s="383"/>
      <c r="P575" s="383"/>
      <c r="Q575" s="383"/>
      <c r="R575" s="383"/>
      <c r="S575" s="383"/>
      <c r="T575" s="383"/>
      <c r="U575" s="383"/>
      <c r="V575" s="383"/>
      <c r="W575" s="383"/>
      <c r="X575" s="383"/>
      <c r="Y575" s="383"/>
      <c r="Z575" s="383"/>
      <c r="AA575" s="383"/>
    </row>
    <row r="576">
      <c r="A576" s="383"/>
      <c r="B576" s="383"/>
      <c r="C576" s="388"/>
      <c r="D576" s="383"/>
      <c r="E576" s="383"/>
      <c r="F576" s="383"/>
      <c r="G576" s="383"/>
      <c r="H576" s="383"/>
      <c r="I576" s="383"/>
      <c r="J576" s="383"/>
      <c r="K576" s="383"/>
      <c r="L576" s="383"/>
      <c r="M576" s="383"/>
      <c r="N576" s="383"/>
      <c r="O576" s="383"/>
      <c r="P576" s="383"/>
      <c r="Q576" s="383"/>
      <c r="R576" s="383"/>
      <c r="S576" s="383"/>
      <c r="T576" s="383"/>
      <c r="U576" s="383"/>
      <c r="V576" s="383"/>
      <c r="W576" s="383"/>
      <c r="X576" s="383"/>
      <c r="Y576" s="383"/>
      <c r="Z576" s="383"/>
      <c r="AA576" s="383"/>
    </row>
    <row r="577">
      <c r="A577" s="383"/>
      <c r="B577" s="383"/>
      <c r="C577" s="388"/>
      <c r="D577" s="383"/>
      <c r="E577" s="383"/>
      <c r="F577" s="383"/>
      <c r="G577" s="383"/>
      <c r="H577" s="383"/>
      <c r="I577" s="383"/>
      <c r="J577" s="383"/>
      <c r="K577" s="383"/>
      <c r="L577" s="383"/>
      <c r="M577" s="383"/>
      <c r="N577" s="383"/>
      <c r="O577" s="383"/>
      <c r="P577" s="383"/>
      <c r="Q577" s="383"/>
      <c r="R577" s="383"/>
      <c r="S577" s="383"/>
      <c r="T577" s="383"/>
      <c r="U577" s="383"/>
      <c r="V577" s="383"/>
      <c r="W577" s="383"/>
      <c r="X577" s="383"/>
      <c r="Y577" s="383"/>
      <c r="Z577" s="383"/>
      <c r="AA577" s="383"/>
    </row>
    <row r="578">
      <c r="A578" s="383"/>
      <c r="B578" s="383"/>
      <c r="C578" s="388"/>
      <c r="D578" s="383"/>
      <c r="E578" s="383"/>
      <c r="F578" s="383"/>
      <c r="G578" s="383"/>
      <c r="H578" s="383"/>
      <c r="I578" s="383"/>
      <c r="J578" s="383"/>
      <c r="K578" s="383"/>
      <c r="L578" s="383"/>
      <c r="M578" s="383"/>
      <c r="N578" s="383"/>
      <c r="O578" s="383"/>
      <c r="P578" s="383"/>
      <c r="Q578" s="383"/>
      <c r="R578" s="383"/>
      <c r="S578" s="383"/>
      <c r="T578" s="383"/>
      <c r="U578" s="383"/>
      <c r="V578" s="383"/>
      <c r="W578" s="383"/>
      <c r="X578" s="383"/>
      <c r="Y578" s="383"/>
      <c r="Z578" s="383"/>
      <c r="AA578" s="383"/>
    </row>
    <row r="579">
      <c r="A579" s="383"/>
      <c r="B579" s="383"/>
      <c r="C579" s="388"/>
      <c r="D579" s="383"/>
      <c r="E579" s="383"/>
      <c r="F579" s="383"/>
      <c r="G579" s="383"/>
      <c r="H579" s="383"/>
      <c r="I579" s="383"/>
      <c r="J579" s="383"/>
      <c r="K579" s="383"/>
      <c r="L579" s="383"/>
      <c r="M579" s="383"/>
      <c r="N579" s="383"/>
      <c r="O579" s="383"/>
      <c r="P579" s="383"/>
      <c r="Q579" s="383"/>
      <c r="R579" s="383"/>
      <c r="S579" s="383"/>
      <c r="T579" s="383"/>
      <c r="U579" s="383"/>
      <c r="V579" s="383"/>
      <c r="W579" s="383"/>
      <c r="X579" s="383"/>
      <c r="Y579" s="383"/>
      <c r="Z579" s="383"/>
      <c r="AA579" s="383"/>
    </row>
    <row r="580">
      <c r="A580" s="383"/>
      <c r="B580" s="383"/>
      <c r="C580" s="388"/>
      <c r="D580" s="383"/>
      <c r="E580" s="383"/>
      <c r="F580" s="383"/>
      <c r="G580" s="383"/>
      <c r="H580" s="383"/>
      <c r="I580" s="383"/>
      <c r="J580" s="383"/>
      <c r="K580" s="383"/>
      <c r="L580" s="383"/>
      <c r="M580" s="383"/>
      <c r="N580" s="383"/>
      <c r="O580" s="383"/>
      <c r="P580" s="383"/>
      <c r="Q580" s="383"/>
      <c r="R580" s="383"/>
      <c r="S580" s="383"/>
      <c r="T580" s="383"/>
      <c r="U580" s="383"/>
      <c r="V580" s="383"/>
      <c r="W580" s="383"/>
      <c r="X580" s="383"/>
      <c r="Y580" s="383"/>
      <c r="Z580" s="383"/>
      <c r="AA580" s="383"/>
    </row>
    <row r="581">
      <c r="A581" s="383"/>
      <c r="B581" s="383"/>
      <c r="C581" s="388"/>
      <c r="D581" s="383"/>
      <c r="E581" s="383"/>
      <c r="F581" s="383"/>
      <c r="G581" s="383"/>
      <c r="H581" s="383"/>
      <c r="I581" s="383"/>
      <c r="J581" s="383"/>
      <c r="K581" s="383"/>
      <c r="L581" s="383"/>
      <c r="M581" s="383"/>
      <c r="N581" s="383"/>
      <c r="O581" s="383"/>
      <c r="P581" s="383"/>
      <c r="Q581" s="383"/>
      <c r="R581" s="383"/>
      <c r="S581" s="383"/>
      <c r="T581" s="383"/>
      <c r="U581" s="383"/>
      <c r="V581" s="383"/>
      <c r="W581" s="383"/>
      <c r="X581" s="383"/>
      <c r="Y581" s="383"/>
      <c r="Z581" s="383"/>
      <c r="AA581" s="383"/>
    </row>
    <row r="582">
      <c r="A582" s="383"/>
      <c r="B582" s="383"/>
      <c r="C582" s="388"/>
      <c r="D582" s="383"/>
      <c r="E582" s="383"/>
      <c r="F582" s="383"/>
      <c r="G582" s="383"/>
      <c r="H582" s="383"/>
      <c r="I582" s="383"/>
      <c r="J582" s="383"/>
      <c r="K582" s="383"/>
      <c r="L582" s="383"/>
      <c r="M582" s="383"/>
      <c r="N582" s="383"/>
      <c r="O582" s="383"/>
      <c r="P582" s="383"/>
      <c r="Q582" s="383"/>
      <c r="R582" s="383"/>
      <c r="S582" s="383"/>
      <c r="T582" s="383"/>
      <c r="U582" s="383"/>
      <c r="V582" s="383"/>
      <c r="W582" s="383"/>
      <c r="X582" s="383"/>
      <c r="Y582" s="383"/>
      <c r="Z582" s="383"/>
      <c r="AA582" s="383"/>
    </row>
    <row r="583">
      <c r="A583" s="383"/>
      <c r="B583" s="383"/>
      <c r="C583" s="388"/>
      <c r="D583" s="383"/>
      <c r="E583" s="383"/>
      <c r="F583" s="383"/>
      <c r="G583" s="383"/>
      <c r="H583" s="383"/>
      <c r="I583" s="383"/>
      <c r="J583" s="383"/>
      <c r="K583" s="383"/>
      <c r="L583" s="383"/>
      <c r="M583" s="383"/>
      <c r="N583" s="383"/>
      <c r="O583" s="383"/>
      <c r="P583" s="383"/>
      <c r="Q583" s="383"/>
      <c r="R583" s="383"/>
      <c r="S583" s="383"/>
      <c r="T583" s="383"/>
      <c r="U583" s="383"/>
      <c r="V583" s="383"/>
      <c r="W583" s="383"/>
      <c r="X583" s="383"/>
      <c r="Y583" s="383"/>
      <c r="Z583" s="383"/>
      <c r="AA583" s="383"/>
    </row>
    <row r="584">
      <c r="A584" s="383"/>
      <c r="B584" s="383"/>
      <c r="C584" s="388"/>
      <c r="D584" s="383"/>
      <c r="E584" s="383"/>
      <c r="F584" s="383"/>
      <c r="G584" s="383"/>
      <c r="H584" s="383"/>
      <c r="I584" s="383"/>
      <c r="J584" s="383"/>
      <c r="K584" s="383"/>
      <c r="L584" s="383"/>
      <c r="M584" s="383"/>
      <c r="N584" s="383"/>
      <c r="O584" s="383"/>
      <c r="P584" s="383"/>
      <c r="Q584" s="383"/>
      <c r="R584" s="383"/>
      <c r="S584" s="383"/>
      <c r="T584" s="383"/>
      <c r="U584" s="383"/>
      <c r="V584" s="383"/>
      <c r="W584" s="383"/>
      <c r="X584" s="383"/>
      <c r="Y584" s="383"/>
      <c r="Z584" s="383"/>
      <c r="AA584" s="383"/>
    </row>
    <row r="585">
      <c r="A585" s="383"/>
      <c r="B585" s="383"/>
      <c r="C585" s="388"/>
      <c r="D585" s="383"/>
      <c r="E585" s="383"/>
      <c r="F585" s="383"/>
      <c r="G585" s="383"/>
      <c r="H585" s="383"/>
      <c r="I585" s="383"/>
      <c r="J585" s="383"/>
      <c r="K585" s="383"/>
      <c r="L585" s="383"/>
      <c r="M585" s="383"/>
      <c r="N585" s="383"/>
      <c r="O585" s="383"/>
      <c r="P585" s="383"/>
      <c r="Q585" s="383"/>
      <c r="R585" s="383"/>
      <c r="S585" s="383"/>
      <c r="T585" s="383"/>
      <c r="U585" s="383"/>
      <c r="V585" s="383"/>
      <c r="W585" s="383"/>
      <c r="X585" s="383"/>
      <c r="Y585" s="383"/>
      <c r="Z585" s="383"/>
      <c r="AA585" s="383"/>
    </row>
    <row r="586">
      <c r="A586" s="383"/>
      <c r="B586" s="383"/>
      <c r="C586" s="388"/>
      <c r="D586" s="383"/>
      <c r="E586" s="383"/>
      <c r="F586" s="383"/>
      <c r="G586" s="383"/>
      <c r="H586" s="383"/>
      <c r="I586" s="383"/>
      <c r="J586" s="383"/>
      <c r="K586" s="383"/>
      <c r="L586" s="383"/>
      <c r="M586" s="383"/>
      <c r="N586" s="383"/>
      <c r="O586" s="383"/>
      <c r="P586" s="383"/>
      <c r="Q586" s="383"/>
      <c r="R586" s="383"/>
      <c r="S586" s="383"/>
      <c r="T586" s="383"/>
      <c r="U586" s="383"/>
      <c r="V586" s="383"/>
      <c r="W586" s="383"/>
      <c r="X586" s="383"/>
      <c r="Y586" s="383"/>
      <c r="Z586" s="383"/>
      <c r="AA586" s="383"/>
    </row>
    <row r="587">
      <c r="A587" s="383"/>
      <c r="B587" s="383"/>
      <c r="C587" s="388"/>
      <c r="D587" s="383"/>
      <c r="E587" s="383"/>
      <c r="F587" s="383"/>
      <c r="G587" s="383"/>
      <c r="H587" s="383"/>
      <c r="I587" s="383"/>
      <c r="J587" s="383"/>
      <c r="K587" s="383"/>
      <c r="L587" s="383"/>
      <c r="M587" s="383"/>
      <c r="N587" s="383"/>
      <c r="O587" s="383"/>
      <c r="P587" s="383"/>
      <c r="Q587" s="383"/>
      <c r="R587" s="383"/>
      <c r="S587" s="383"/>
      <c r="T587" s="383"/>
      <c r="U587" s="383"/>
      <c r="V587" s="383"/>
      <c r="W587" s="383"/>
      <c r="X587" s="383"/>
      <c r="Y587" s="383"/>
      <c r="Z587" s="383"/>
      <c r="AA587" s="383"/>
    </row>
    <row r="588">
      <c r="A588" s="383"/>
      <c r="B588" s="383"/>
      <c r="C588" s="388"/>
      <c r="D588" s="383"/>
      <c r="E588" s="383"/>
      <c r="F588" s="383"/>
      <c r="G588" s="383"/>
      <c r="H588" s="383"/>
      <c r="I588" s="383"/>
      <c r="J588" s="383"/>
      <c r="K588" s="383"/>
      <c r="L588" s="383"/>
      <c r="M588" s="383"/>
      <c r="N588" s="383"/>
      <c r="O588" s="383"/>
      <c r="P588" s="383"/>
      <c r="Q588" s="383"/>
      <c r="R588" s="383"/>
      <c r="S588" s="383"/>
      <c r="T588" s="383"/>
      <c r="U588" s="383"/>
      <c r="V588" s="383"/>
      <c r="W588" s="383"/>
      <c r="X588" s="383"/>
      <c r="Y588" s="383"/>
      <c r="Z588" s="383"/>
      <c r="AA588" s="383"/>
    </row>
    <row r="589">
      <c r="A589" s="383"/>
      <c r="B589" s="383"/>
      <c r="C589" s="388"/>
      <c r="D589" s="383"/>
      <c r="E589" s="383"/>
      <c r="F589" s="383"/>
      <c r="G589" s="383"/>
      <c r="H589" s="383"/>
      <c r="I589" s="383"/>
      <c r="J589" s="383"/>
      <c r="K589" s="383"/>
      <c r="L589" s="383"/>
      <c r="M589" s="383"/>
      <c r="N589" s="383"/>
      <c r="O589" s="383"/>
      <c r="P589" s="383"/>
      <c r="Q589" s="383"/>
      <c r="R589" s="383"/>
      <c r="S589" s="383"/>
      <c r="T589" s="383"/>
      <c r="U589" s="383"/>
      <c r="V589" s="383"/>
      <c r="W589" s="383"/>
      <c r="X589" s="383"/>
      <c r="Y589" s="383"/>
      <c r="Z589" s="383"/>
      <c r="AA589" s="383"/>
    </row>
    <row r="590">
      <c r="A590" s="383"/>
      <c r="B590" s="383"/>
      <c r="C590" s="388"/>
      <c r="D590" s="383"/>
      <c r="E590" s="383"/>
      <c r="F590" s="383"/>
      <c r="G590" s="383"/>
      <c r="H590" s="383"/>
      <c r="I590" s="383"/>
      <c r="J590" s="383"/>
      <c r="K590" s="383"/>
      <c r="L590" s="383"/>
      <c r="M590" s="383"/>
      <c r="N590" s="383"/>
      <c r="O590" s="383"/>
      <c r="P590" s="383"/>
      <c r="Q590" s="383"/>
      <c r="R590" s="383"/>
      <c r="S590" s="383"/>
      <c r="T590" s="383"/>
      <c r="U590" s="383"/>
      <c r="V590" s="383"/>
      <c r="W590" s="383"/>
      <c r="X590" s="383"/>
      <c r="Y590" s="383"/>
      <c r="Z590" s="383"/>
      <c r="AA590" s="383"/>
    </row>
    <row r="591">
      <c r="A591" s="383"/>
      <c r="B591" s="383"/>
      <c r="C591" s="388"/>
      <c r="D591" s="383"/>
      <c r="E591" s="383"/>
      <c r="F591" s="383"/>
      <c r="G591" s="383"/>
      <c r="H591" s="383"/>
      <c r="I591" s="383"/>
      <c r="J591" s="383"/>
      <c r="K591" s="383"/>
      <c r="L591" s="383"/>
      <c r="M591" s="383"/>
      <c r="N591" s="383"/>
      <c r="O591" s="383"/>
      <c r="P591" s="383"/>
      <c r="Q591" s="383"/>
      <c r="R591" s="383"/>
      <c r="S591" s="383"/>
      <c r="T591" s="383"/>
      <c r="U591" s="383"/>
      <c r="V591" s="383"/>
      <c r="W591" s="383"/>
      <c r="X591" s="383"/>
      <c r="Y591" s="383"/>
      <c r="Z591" s="383"/>
      <c r="AA591" s="383"/>
    </row>
    <row r="592">
      <c r="A592" s="383"/>
      <c r="B592" s="383"/>
      <c r="C592" s="388"/>
      <c r="D592" s="383"/>
      <c r="E592" s="383"/>
      <c r="F592" s="383"/>
      <c r="G592" s="383"/>
      <c r="H592" s="383"/>
      <c r="I592" s="383"/>
      <c r="J592" s="383"/>
      <c r="K592" s="383"/>
      <c r="L592" s="383"/>
      <c r="M592" s="383"/>
      <c r="N592" s="383"/>
      <c r="O592" s="383"/>
      <c r="P592" s="383"/>
      <c r="Q592" s="383"/>
      <c r="R592" s="383"/>
      <c r="S592" s="383"/>
      <c r="T592" s="383"/>
      <c r="U592" s="383"/>
      <c r="V592" s="383"/>
      <c r="W592" s="383"/>
      <c r="X592" s="383"/>
      <c r="Y592" s="383"/>
      <c r="Z592" s="383"/>
      <c r="AA592" s="383"/>
    </row>
    <row r="593">
      <c r="A593" s="383"/>
      <c r="B593" s="383"/>
      <c r="C593" s="388"/>
      <c r="D593" s="383"/>
      <c r="E593" s="383"/>
      <c r="F593" s="383"/>
      <c r="G593" s="383"/>
      <c r="H593" s="383"/>
      <c r="I593" s="383"/>
      <c r="J593" s="383"/>
      <c r="K593" s="383"/>
      <c r="L593" s="383"/>
      <c r="M593" s="383"/>
      <c r="N593" s="383"/>
      <c r="O593" s="383"/>
      <c r="P593" s="383"/>
      <c r="Q593" s="383"/>
      <c r="R593" s="383"/>
      <c r="S593" s="383"/>
      <c r="T593" s="383"/>
      <c r="U593" s="383"/>
      <c r="V593" s="383"/>
      <c r="W593" s="383"/>
      <c r="X593" s="383"/>
      <c r="Y593" s="383"/>
      <c r="Z593" s="383"/>
      <c r="AA593" s="383"/>
    </row>
    <row r="594">
      <c r="A594" s="383"/>
      <c r="B594" s="383"/>
      <c r="C594" s="388"/>
      <c r="D594" s="383"/>
      <c r="E594" s="383"/>
      <c r="F594" s="383"/>
      <c r="G594" s="383"/>
      <c r="H594" s="383"/>
      <c r="I594" s="383"/>
      <c r="J594" s="383"/>
      <c r="K594" s="383"/>
      <c r="L594" s="383"/>
      <c r="M594" s="383"/>
      <c r="N594" s="383"/>
      <c r="O594" s="383"/>
      <c r="P594" s="383"/>
      <c r="Q594" s="383"/>
      <c r="R594" s="383"/>
      <c r="S594" s="383"/>
      <c r="T594" s="383"/>
      <c r="U594" s="383"/>
      <c r="V594" s="383"/>
      <c r="W594" s="383"/>
      <c r="X594" s="383"/>
      <c r="Y594" s="383"/>
      <c r="Z594" s="383"/>
      <c r="AA594" s="383"/>
    </row>
    <row r="595">
      <c r="A595" s="383"/>
      <c r="B595" s="383"/>
      <c r="C595" s="388"/>
      <c r="D595" s="383"/>
      <c r="E595" s="383"/>
      <c r="F595" s="383"/>
      <c r="G595" s="383"/>
      <c r="H595" s="383"/>
      <c r="I595" s="383"/>
      <c r="J595" s="383"/>
      <c r="K595" s="383"/>
      <c r="L595" s="383"/>
      <c r="M595" s="383"/>
      <c r="N595" s="383"/>
      <c r="O595" s="383"/>
      <c r="P595" s="383"/>
      <c r="Q595" s="383"/>
      <c r="R595" s="383"/>
      <c r="S595" s="383"/>
      <c r="T595" s="383"/>
      <c r="U595" s="383"/>
      <c r="V595" s="383"/>
      <c r="W595" s="383"/>
      <c r="X595" s="383"/>
      <c r="Y595" s="383"/>
      <c r="Z595" s="383"/>
      <c r="AA595" s="383"/>
    </row>
    <row r="596">
      <c r="A596" s="383"/>
      <c r="B596" s="383"/>
      <c r="C596" s="388"/>
      <c r="D596" s="383"/>
      <c r="E596" s="383"/>
      <c r="F596" s="383"/>
      <c r="G596" s="383"/>
      <c r="H596" s="383"/>
      <c r="I596" s="383"/>
      <c r="J596" s="383"/>
      <c r="K596" s="383"/>
      <c r="L596" s="383"/>
      <c r="M596" s="383"/>
      <c r="N596" s="383"/>
      <c r="O596" s="383"/>
      <c r="P596" s="383"/>
      <c r="Q596" s="383"/>
      <c r="R596" s="383"/>
      <c r="S596" s="383"/>
      <c r="T596" s="383"/>
      <c r="U596" s="383"/>
      <c r="V596" s="383"/>
      <c r="W596" s="383"/>
      <c r="X596" s="383"/>
      <c r="Y596" s="383"/>
      <c r="Z596" s="383"/>
      <c r="AA596" s="383"/>
    </row>
    <row r="597">
      <c r="A597" s="383"/>
      <c r="B597" s="383"/>
      <c r="C597" s="388"/>
      <c r="D597" s="383"/>
      <c r="E597" s="383"/>
      <c r="F597" s="383"/>
      <c r="G597" s="383"/>
      <c r="H597" s="383"/>
      <c r="I597" s="383"/>
      <c r="J597" s="383"/>
      <c r="K597" s="383"/>
      <c r="L597" s="383"/>
      <c r="M597" s="383"/>
      <c r="N597" s="383"/>
      <c r="O597" s="383"/>
      <c r="P597" s="383"/>
      <c r="Q597" s="383"/>
      <c r="R597" s="383"/>
      <c r="S597" s="383"/>
      <c r="T597" s="383"/>
      <c r="U597" s="383"/>
      <c r="V597" s="383"/>
      <c r="W597" s="383"/>
      <c r="X597" s="383"/>
      <c r="Y597" s="383"/>
      <c r="Z597" s="383"/>
      <c r="AA597" s="383"/>
    </row>
    <row r="598">
      <c r="A598" s="383"/>
      <c r="B598" s="383"/>
      <c r="C598" s="388"/>
      <c r="D598" s="383"/>
      <c r="E598" s="383"/>
      <c r="F598" s="383"/>
      <c r="G598" s="383"/>
      <c r="H598" s="383"/>
      <c r="I598" s="383"/>
      <c r="J598" s="383"/>
      <c r="K598" s="383"/>
      <c r="L598" s="383"/>
      <c r="M598" s="383"/>
      <c r="N598" s="383"/>
      <c r="O598" s="383"/>
      <c r="P598" s="383"/>
      <c r="Q598" s="383"/>
      <c r="R598" s="383"/>
      <c r="S598" s="383"/>
      <c r="T598" s="383"/>
      <c r="U598" s="383"/>
      <c r="V598" s="383"/>
      <c r="W598" s="383"/>
      <c r="X598" s="383"/>
      <c r="Y598" s="383"/>
      <c r="Z598" s="383"/>
      <c r="AA598" s="383"/>
    </row>
    <row r="599">
      <c r="A599" s="383"/>
      <c r="B599" s="383"/>
      <c r="C599" s="388"/>
      <c r="D599" s="383"/>
      <c r="E599" s="383"/>
      <c r="F599" s="383"/>
      <c r="G599" s="383"/>
      <c r="H599" s="383"/>
      <c r="I599" s="383"/>
      <c r="J599" s="383"/>
      <c r="K599" s="383"/>
      <c r="L599" s="383"/>
      <c r="M599" s="383"/>
      <c r="N599" s="383"/>
      <c r="O599" s="383"/>
      <c r="P599" s="383"/>
      <c r="Q599" s="383"/>
      <c r="R599" s="383"/>
      <c r="S599" s="383"/>
      <c r="T599" s="383"/>
      <c r="U599" s="383"/>
      <c r="V599" s="383"/>
      <c r="W599" s="383"/>
      <c r="X599" s="383"/>
      <c r="Y599" s="383"/>
      <c r="Z599" s="383"/>
      <c r="AA599" s="383"/>
    </row>
    <row r="600">
      <c r="A600" s="383"/>
      <c r="B600" s="383"/>
      <c r="C600" s="388"/>
      <c r="D600" s="383"/>
      <c r="E600" s="383"/>
      <c r="F600" s="383"/>
      <c r="G600" s="383"/>
      <c r="H600" s="383"/>
      <c r="I600" s="383"/>
      <c r="J600" s="383"/>
      <c r="K600" s="383"/>
      <c r="L600" s="383"/>
      <c r="M600" s="383"/>
      <c r="N600" s="383"/>
      <c r="O600" s="383"/>
      <c r="P600" s="383"/>
      <c r="Q600" s="383"/>
      <c r="R600" s="383"/>
      <c r="S600" s="383"/>
      <c r="T600" s="383"/>
      <c r="U600" s="383"/>
      <c r="V600" s="383"/>
      <c r="W600" s="383"/>
      <c r="X600" s="383"/>
      <c r="Y600" s="383"/>
      <c r="Z600" s="383"/>
      <c r="AA600" s="383"/>
    </row>
    <row r="601">
      <c r="A601" s="383"/>
      <c r="B601" s="383"/>
      <c r="C601" s="388"/>
      <c r="D601" s="383"/>
      <c r="E601" s="383"/>
      <c r="F601" s="383"/>
      <c r="G601" s="383"/>
      <c r="H601" s="383"/>
      <c r="I601" s="383"/>
      <c r="J601" s="383"/>
      <c r="K601" s="383"/>
      <c r="L601" s="383"/>
      <c r="M601" s="383"/>
      <c r="N601" s="383"/>
      <c r="O601" s="383"/>
      <c r="P601" s="383"/>
      <c r="Q601" s="383"/>
      <c r="R601" s="383"/>
      <c r="S601" s="383"/>
      <c r="T601" s="383"/>
      <c r="U601" s="383"/>
      <c r="V601" s="383"/>
      <c r="W601" s="383"/>
      <c r="X601" s="383"/>
      <c r="Y601" s="383"/>
      <c r="Z601" s="383"/>
      <c r="AA601" s="383"/>
    </row>
    <row r="602">
      <c r="A602" s="383"/>
      <c r="B602" s="383"/>
      <c r="C602" s="388"/>
      <c r="D602" s="383"/>
      <c r="E602" s="383"/>
      <c r="F602" s="383"/>
      <c r="G602" s="383"/>
      <c r="H602" s="383"/>
      <c r="I602" s="383"/>
      <c r="J602" s="383"/>
      <c r="K602" s="383"/>
      <c r="L602" s="383"/>
      <c r="M602" s="383"/>
      <c r="N602" s="383"/>
      <c r="O602" s="383"/>
      <c r="P602" s="383"/>
      <c r="Q602" s="383"/>
      <c r="R602" s="383"/>
      <c r="S602" s="383"/>
      <c r="T602" s="383"/>
      <c r="U602" s="383"/>
      <c r="V602" s="383"/>
      <c r="W602" s="383"/>
      <c r="X602" s="383"/>
      <c r="Y602" s="383"/>
      <c r="Z602" s="383"/>
      <c r="AA602" s="383"/>
    </row>
    <row r="603">
      <c r="A603" s="383"/>
      <c r="B603" s="383"/>
      <c r="C603" s="388"/>
      <c r="D603" s="383"/>
      <c r="E603" s="383"/>
      <c r="F603" s="383"/>
      <c r="G603" s="383"/>
      <c r="H603" s="383"/>
      <c r="I603" s="383"/>
      <c r="J603" s="383"/>
      <c r="K603" s="383"/>
      <c r="L603" s="383"/>
      <c r="M603" s="383"/>
      <c r="N603" s="383"/>
      <c r="O603" s="383"/>
      <c r="P603" s="383"/>
      <c r="Q603" s="383"/>
      <c r="R603" s="383"/>
      <c r="S603" s="383"/>
      <c r="T603" s="383"/>
      <c r="U603" s="383"/>
      <c r="V603" s="383"/>
      <c r="W603" s="383"/>
      <c r="X603" s="383"/>
      <c r="Y603" s="383"/>
      <c r="Z603" s="383"/>
      <c r="AA603" s="383"/>
    </row>
    <row r="604">
      <c r="A604" s="383"/>
      <c r="B604" s="383"/>
      <c r="C604" s="388"/>
      <c r="D604" s="383"/>
      <c r="E604" s="383"/>
      <c r="F604" s="383"/>
      <c r="G604" s="383"/>
      <c r="H604" s="383"/>
      <c r="I604" s="383"/>
      <c r="J604" s="383"/>
      <c r="K604" s="383"/>
      <c r="L604" s="383"/>
      <c r="M604" s="383"/>
      <c r="N604" s="383"/>
      <c r="O604" s="383"/>
      <c r="P604" s="383"/>
      <c r="Q604" s="383"/>
      <c r="R604" s="383"/>
      <c r="S604" s="383"/>
      <c r="T604" s="383"/>
      <c r="U604" s="383"/>
      <c r="V604" s="383"/>
      <c r="W604" s="383"/>
      <c r="X604" s="383"/>
      <c r="Y604" s="383"/>
      <c r="Z604" s="383"/>
      <c r="AA604" s="383"/>
    </row>
    <row r="605">
      <c r="A605" s="383"/>
      <c r="B605" s="383"/>
      <c r="C605" s="388"/>
      <c r="D605" s="383"/>
      <c r="E605" s="383"/>
      <c r="F605" s="383"/>
      <c r="G605" s="383"/>
      <c r="H605" s="383"/>
      <c r="I605" s="383"/>
      <c r="J605" s="383"/>
      <c r="K605" s="383"/>
      <c r="L605" s="383"/>
      <c r="M605" s="383"/>
      <c r="N605" s="383"/>
      <c r="O605" s="383"/>
      <c r="P605" s="383"/>
      <c r="Q605" s="383"/>
      <c r="R605" s="383"/>
      <c r="S605" s="383"/>
      <c r="T605" s="383"/>
      <c r="U605" s="383"/>
      <c r="V605" s="383"/>
      <c r="W605" s="383"/>
      <c r="X605" s="383"/>
      <c r="Y605" s="383"/>
      <c r="Z605" s="383"/>
      <c r="AA605" s="383"/>
    </row>
    <row r="606">
      <c r="A606" s="383"/>
      <c r="B606" s="383"/>
      <c r="C606" s="388"/>
      <c r="D606" s="383"/>
      <c r="E606" s="383"/>
      <c r="F606" s="383"/>
      <c r="G606" s="383"/>
      <c r="H606" s="383"/>
      <c r="I606" s="383"/>
      <c r="J606" s="383"/>
      <c r="K606" s="383"/>
      <c r="L606" s="383"/>
      <c r="M606" s="383"/>
      <c r="N606" s="383"/>
      <c r="O606" s="383"/>
      <c r="P606" s="383"/>
      <c r="Q606" s="383"/>
      <c r="R606" s="383"/>
      <c r="S606" s="383"/>
      <c r="T606" s="383"/>
      <c r="U606" s="383"/>
      <c r="V606" s="383"/>
      <c r="W606" s="383"/>
      <c r="X606" s="383"/>
      <c r="Y606" s="383"/>
      <c r="Z606" s="383"/>
      <c r="AA606" s="383"/>
    </row>
    <row r="607">
      <c r="A607" s="383"/>
      <c r="B607" s="383"/>
      <c r="C607" s="388"/>
      <c r="D607" s="383"/>
      <c r="E607" s="383"/>
      <c r="F607" s="383"/>
      <c r="G607" s="383"/>
      <c r="H607" s="383"/>
      <c r="I607" s="383"/>
      <c r="J607" s="383"/>
      <c r="K607" s="383"/>
      <c r="L607" s="383"/>
      <c r="M607" s="383"/>
      <c r="N607" s="383"/>
      <c r="O607" s="383"/>
      <c r="P607" s="383"/>
      <c r="Q607" s="383"/>
      <c r="R607" s="383"/>
      <c r="S607" s="383"/>
      <c r="T607" s="383"/>
      <c r="U607" s="383"/>
      <c r="V607" s="383"/>
      <c r="W607" s="383"/>
      <c r="X607" s="383"/>
      <c r="Y607" s="383"/>
      <c r="Z607" s="383"/>
      <c r="AA607" s="383"/>
    </row>
    <row r="608">
      <c r="A608" s="383"/>
      <c r="B608" s="383"/>
      <c r="C608" s="388"/>
      <c r="D608" s="383"/>
      <c r="E608" s="383"/>
      <c r="F608" s="383"/>
      <c r="G608" s="383"/>
      <c r="H608" s="383"/>
      <c r="I608" s="383"/>
      <c r="J608" s="383"/>
      <c r="K608" s="383"/>
      <c r="L608" s="383"/>
      <c r="M608" s="383"/>
      <c r="N608" s="383"/>
      <c r="O608" s="383"/>
      <c r="P608" s="383"/>
      <c r="Q608" s="383"/>
      <c r="R608" s="383"/>
      <c r="S608" s="383"/>
      <c r="T608" s="383"/>
      <c r="U608" s="383"/>
      <c r="V608" s="383"/>
      <c r="W608" s="383"/>
      <c r="X608" s="383"/>
      <c r="Y608" s="383"/>
      <c r="Z608" s="383"/>
      <c r="AA608" s="383"/>
    </row>
    <row r="609">
      <c r="A609" s="383"/>
      <c r="B609" s="383"/>
      <c r="C609" s="388"/>
      <c r="D609" s="383"/>
      <c r="E609" s="383"/>
      <c r="F609" s="383"/>
      <c r="G609" s="383"/>
      <c r="H609" s="383"/>
      <c r="I609" s="383"/>
      <c r="J609" s="383"/>
      <c r="K609" s="383"/>
      <c r="L609" s="383"/>
      <c r="M609" s="383"/>
      <c r="N609" s="383"/>
      <c r="O609" s="383"/>
      <c r="P609" s="383"/>
      <c r="Q609" s="383"/>
      <c r="R609" s="383"/>
      <c r="S609" s="383"/>
      <c r="T609" s="383"/>
      <c r="U609" s="383"/>
      <c r="V609" s="383"/>
      <c r="W609" s="383"/>
      <c r="X609" s="383"/>
      <c r="Y609" s="383"/>
      <c r="Z609" s="383"/>
      <c r="AA609" s="383"/>
    </row>
    <row r="610">
      <c r="A610" s="383"/>
      <c r="B610" s="383"/>
      <c r="C610" s="388"/>
      <c r="D610" s="383"/>
      <c r="E610" s="383"/>
      <c r="F610" s="383"/>
      <c r="G610" s="383"/>
      <c r="H610" s="383"/>
      <c r="I610" s="383"/>
      <c r="J610" s="383"/>
      <c r="K610" s="383"/>
      <c r="L610" s="383"/>
      <c r="M610" s="383"/>
      <c r="N610" s="383"/>
      <c r="O610" s="383"/>
      <c r="P610" s="383"/>
      <c r="Q610" s="383"/>
      <c r="R610" s="383"/>
      <c r="S610" s="383"/>
      <c r="T610" s="383"/>
      <c r="U610" s="383"/>
      <c r="V610" s="383"/>
      <c r="W610" s="383"/>
      <c r="X610" s="383"/>
      <c r="Y610" s="383"/>
      <c r="Z610" s="383"/>
      <c r="AA610" s="383"/>
    </row>
    <row r="611">
      <c r="A611" s="383"/>
      <c r="B611" s="383"/>
      <c r="C611" s="388"/>
      <c r="D611" s="383"/>
      <c r="E611" s="383"/>
      <c r="F611" s="383"/>
      <c r="G611" s="383"/>
      <c r="H611" s="383"/>
      <c r="I611" s="383"/>
      <c r="J611" s="383"/>
      <c r="K611" s="383"/>
      <c r="L611" s="383"/>
      <c r="M611" s="383"/>
      <c r="N611" s="383"/>
      <c r="O611" s="383"/>
      <c r="P611" s="383"/>
      <c r="Q611" s="383"/>
      <c r="R611" s="383"/>
      <c r="S611" s="383"/>
      <c r="T611" s="383"/>
      <c r="U611" s="383"/>
      <c r="V611" s="383"/>
      <c r="W611" s="383"/>
      <c r="X611" s="383"/>
      <c r="Y611" s="383"/>
      <c r="Z611" s="383"/>
      <c r="AA611" s="383"/>
    </row>
    <row r="612">
      <c r="A612" s="383"/>
      <c r="B612" s="383"/>
      <c r="C612" s="388"/>
      <c r="D612" s="383"/>
      <c r="E612" s="383"/>
      <c r="F612" s="383"/>
      <c r="G612" s="383"/>
      <c r="H612" s="383"/>
      <c r="I612" s="383"/>
      <c r="J612" s="383"/>
      <c r="K612" s="383"/>
      <c r="L612" s="383"/>
      <c r="M612" s="383"/>
      <c r="N612" s="383"/>
      <c r="O612" s="383"/>
      <c r="P612" s="383"/>
      <c r="Q612" s="383"/>
      <c r="R612" s="383"/>
      <c r="S612" s="383"/>
      <c r="T612" s="383"/>
      <c r="U612" s="383"/>
      <c r="V612" s="383"/>
      <c r="W612" s="383"/>
      <c r="X612" s="383"/>
      <c r="Y612" s="383"/>
      <c r="Z612" s="383"/>
      <c r="AA612" s="383"/>
    </row>
    <row r="613">
      <c r="A613" s="383"/>
      <c r="B613" s="383"/>
      <c r="C613" s="388"/>
      <c r="D613" s="383"/>
      <c r="E613" s="383"/>
      <c r="F613" s="383"/>
      <c r="G613" s="383"/>
      <c r="H613" s="383"/>
      <c r="I613" s="383"/>
      <c r="J613" s="383"/>
      <c r="K613" s="383"/>
      <c r="L613" s="383"/>
      <c r="M613" s="383"/>
      <c r="N613" s="383"/>
      <c r="O613" s="383"/>
      <c r="P613" s="383"/>
      <c r="Q613" s="383"/>
      <c r="R613" s="383"/>
      <c r="S613" s="383"/>
      <c r="T613" s="383"/>
      <c r="U613" s="383"/>
      <c r="V613" s="383"/>
      <c r="W613" s="383"/>
      <c r="X613" s="383"/>
      <c r="Y613" s="383"/>
      <c r="Z613" s="383"/>
      <c r="AA613" s="383"/>
    </row>
    <row r="614">
      <c r="A614" s="383"/>
      <c r="B614" s="383"/>
      <c r="C614" s="388"/>
      <c r="D614" s="383"/>
      <c r="E614" s="383"/>
      <c r="F614" s="383"/>
      <c r="G614" s="383"/>
      <c r="H614" s="383"/>
      <c r="I614" s="383"/>
      <c r="J614" s="383"/>
      <c r="K614" s="383"/>
      <c r="L614" s="383"/>
      <c r="M614" s="383"/>
      <c r="N614" s="383"/>
      <c r="O614" s="383"/>
      <c r="P614" s="383"/>
      <c r="Q614" s="383"/>
      <c r="R614" s="383"/>
      <c r="S614" s="383"/>
      <c r="T614" s="383"/>
      <c r="U614" s="383"/>
      <c r="V614" s="383"/>
      <c r="W614" s="383"/>
      <c r="X614" s="383"/>
      <c r="Y614" s="383"/>
      <c r="Z614" s="383"/>
      <c r="AA614" s="383"/>
    </row>
    <row r="615">
      <c r="A615" s="383"/>
      <c r="B615" s="383"/>
      <c r="C615" s="388"/>
      <c r="D615" s="383"/>
      <c r="E615" s="383"/>
      <c r="F615" s="383"/>
      <c r="G615" s="383"/>
      <c r="H615" s="383"/>
      <c r="I615" s="383"/>
      <c r="J615" s="383"/>
      <c r="K615" s="383"/>
      <c r="L615" s="383"/>
      <c r="M615" s="383"/>
      <c r="N615" s="383"/>
      <c r="O615" s="383"/>
      <c r="P615" s="383"/>
      <c r="Q615" s="383"/>
      <c r="R615" s="383"/>
      <c r="S615" s="383"/>
      <c r="T615" s="383"/>
      <c r="U615" s="383"/>
      <c r="V615" s="383"/>
      <c r="W615" s="383"/>
      <c r="X615" s="383"/>
      <c r="Y615" s="383"/>
      <c r="Z615" s="383"/>
      <c r="AA615" s="383"/>
    </row>
    <row r="616">
      <c r="A616" s="383"/>
      <c r="B616" s="383"/>
      <c r="C616" s="388"/>
      <c r="D616" s="383"/>
      <c r="E616" s="383"/>
      <c r="F616" s="383"/>
      <c r="G616" s="383"/>
      <c r="H616" s="383"/>
      <c r="I616" s="383"/>
      <c r="J616" s="383"/>
      <c r="K616" s="383"/>
      <c r="L616" s="383"/>
      <c r="M616" s="383"/>
      <c r="N616" s="383"/>
      <c r="O616" s="383"/>
      <c r="P616" s="383"/>
      <c r="Q616" s="383"/>
      <c r="R616" s="383"/>
      <c r="S616" s="383"/>
      <c r="T616" s="383"/>
      <c r="U616" s="383"/>
      <c r="V616" s="383"/>
      <c r="W616" s="383"/>
      <c r="X616" s="383"/>
      <c r="Y616" s="383"/>
      <c r="Z616" s="383"/>
      <c r="AA616" s="383"/>
    </row>
    <row r="617">
      <c r="A617" s="383"/>
      <c r="B617" s="383"/>
      <c r="C617" s="388"/>
      <c r="D617" s="383"/>
      <c r="E617" s="383"/>
      <c r="F617" s="383"/>
      <c r="G617" s="383"/>
      <c r="H617" s="383"/>
      <c r="I617" s="383"/>
      <c r="J617" s="383"/>
      <c r="K617" s="383"/>
      <c r="L617" s="383"/>
      <c r="M617" s="383"/>
      <c r="N617" s="383"/>
      <c r="O617" s="383"/>
      <c r="P617" s="383"/>
      <c r="Q617" s="383"/>
      <c r="R617" s="383"/>
      <c r="S617" s="383"/>
      <c r="T617" s="383"/>
      <c r="U617" s="383"/>
      <c r="V617" s="383"/>
      <c r="W617" s="383"/>
      <c r="X617" s="383"/>
      <c r="Y617" s="383"/>
      <c r="Z617" s="383"/>
      <c r="AA617" s="383"/>
    </row>
    <row r="618">
      <c r="A618" s="383"/>
      <c r="B618" s="383"/>
      <c r="C618" s="388"/>
      <c r="D618" s="383"/>
      <c r="E618" s="383"/>
      <c r="F618" s="383"/>
      <c r="G618" s="383"/>
      <c r="H618" s="383"/>
      <c r="I618" s="383"/>
      <c r="J618" s="383"/>
      <c r="K618" s="383"/>
      <c r="L618" s="383"/>
      <c r="M618" s="383"/>
      <c r="N618" s="383"/>
      <c r="O618" s="383"/>
      <c r="P618" s="383"/>
      <c r="Q618" s="383"/>
      <c r="R618" s="383"/>
      <c r="S618" s="383"/>
      <c r="T618" s="383"/>
      <c r="U618" s="383"/>
      <c r="V618" s="383"/>
      <c r="W618" s="383"/>
      <c r="X618" s="383"/>
      <c r="Y618" s="383"/>
      <c r="Z618" s="383"/>
      <c r="AA618" s="383"/>
    </row>
    <row r="619">
      <c r="A619" s="383"/>
      <c r="B619" s="383"/>
      <c r="C619" s="388"/>
      <c r="D619" s="383"/>
      <c r="E619" s="383"/>
      <c r="F619" s="383"/>
      <c r="G619" s="383"/>
      <c r="H619" s="383"/>
      <c r="I619" s="383"/>
      <c r="J619" s="383"/>
      <c r="K619" s="383"/>
      <c r="L619" s="383"/>
      <c r="M619" s="383"/>
      <c r="N619" s="383"/>
      <c r="O619" s="383"/>
      <c r="P619" s="383"/>
      <c r="Q619" s="383"/>
      <c r="R619" s="383"/>
      <c r="S619" s="383"/>
      <c r="T619" s="383"/>
      <c r="U619" s="383"/>
      <c r="V619" s="383"/>
      <c r="W619" s="383"/>
      <c r="X619" s="383"/>
      <c r="Y619" s="383"/>
      <c r="Z619" s="383"/>
      <c r="AA619" s="383"/>
    </row>
    <row r="620">
      <c r="A620" s="383"/>
      <c r="B620" s="383"/>
      <c r="C620" s="388"/>
      <c r="D620" s="383"/>
      <c r="E620" s="383"/>
      <c r="F620" s="383"/>
      <c r="G620" s="383"/>
      <c r="H620" s="383"/>
      <c r="I620" s="383"/>
      <c r="J620" s="383"/>
      <c r="K620" s="383"/>
      <c r="L620" s="383"/>
      <c r="M620" s="383"/>
      <c r="N620" s="383"/>
      <c r="O620" s="383"/>
      <c r="P620" s="383"/>
      <c r="Q620" s="383"/>
      <c r="R620" s="383"/>
      <c r="S620" s="383"/>
      <c r="T620" s="383"/>
      <c r="U620" s="383"/>
      <c r="V620" s="383"/>
      <c r="W620" s="383"/>
      <c r="X620" s="383"/>
      <c r="Y620" s="383"/>
      <c r="Z620" s="383"/>
      <c r="AA620" s="383"/>
    </row>
    <row r="621">
      <c r="A621" s="383"/>
      <c r="B621" s="383"/>
      <c r="C621" s="388"/>
      <c r="D621" s="383"/>
      <c r="E621" s="383"/>
      <c r="F621" s="383"/>
      <c r="G621" s="383"/>
      <c r="H621" s="383"/>
      <c r="I621" s="383"/>
      <c r="J621" s="383"/>
      <c r="K621" s="383"/>
      <c r="L621" s="383"/>
      <c r="M621" s="383"/>
      <c r="N621" s="383"/>
      <c r="O621" s="383"/>
      <c r="P621" s="383"/>
      <c r="Q621" s="383"/>
      <c r="R621" s="383"/>
      <c r="S621" s="383"/>
      <c r="T621" s="383"/>
      <c r="U621" s="383"/>
      <c r="V621" s="383"/>
      <c r="W621" s="383"/>
      <c r="X621" s="383"/>
      <c r="Y621" s="383"/>
      <c r="Z621" s="383"/>
      <c r="AA621" s="383"/>
    </row>
    <row r="622">
      <c r="A622" s="383"/>
      <c r="B622" s="383"/>
      <c r="C622" s="388"/>
      <c r="D622" s="383"/>
      <c r="E622" s="383"/>
      <c r="F622" s="383"/>
      <c r="G622" s="383"/>
      <c r="H622" s="383"/>
      <c r="I622" s="383"/>
      <c r="J622" s="383"/>
      <c r="K622" s="383"/>
      <c r="L622" s="383"/>
      <c r="M622" s="383"/>
      <c r="N622" s="383"/>
      <c r="O622" s="383"/>
      <c r="P622" s="383"/>
      <c r="Q622" s="383"/>
      <c r="R622" s="383"/>
      <c r="S622" s="383"/>
      <c r="T622" s="383"/>
      <c r="U622" s="383"/>
      <c r="V622" s="383"/>
      <c r="W622" s="383"/>
      <c r="X622" s="383"/>
      <c r="Y622" s="383"/>
      <c r="Z622" s="383"/>
      <c r="AA622" s="383"/>
    </row>
    <row r="623">
      <c r="A623" s="383"/>
      <c r="B623" s="383"/>
      <c r="C623" s="388"/>
      <c r="D623" s="383"/>
      <c r="E623" s="383"/>
      <c r="F623" s="383"/>
      <c r="G623" s="383"/>
      <c r="H623" s="383"/>
      <c r="I623" s="383"/>
      <c r="J623" s="383"/>
      <c r="K623" s="383"/>
      <c r="L623" s="383"/>
      <c r="M623" s="383"/>
      <c r="N623" s="383"/>
      <c r="O623" s="383"/>
      <c r="P623" s="383"/>
      <c r="Q623" s="383"/>
      <c r="R623" s="383"/>
      <c r="S623" s="383"/>
      <c r="T623" s="383"/>
      <c r="U623" s="383"/>
      <c r="V623" s="383"/>
      <c r="W623" s="383"/>
      <c r="X623" s="383"/>
      <c r="Y623" s="383"/>
      <c r="Z623" s="383"/>
      <c r="AA623" s="383"/>
    </row>
    <row r="624">
      <c r="A624" s="383"/>
      <c r="B624" s="383"/>
      <c r="C624" s="388"/>
      <c r="D624" s="383"/>
      <c r="E624" s="383"/>
      <c r="F624" s="383"/>
      <c r="G624" s="383"/>
      <c r="H624" s="383"/>
      <c r="I624" s="383"/>
      <c r="J624" s="383"/>
      <c r="K624" s="383"/>
      <c r="L624" s="383"/>
      <c r="M624" s="383"/>
      <c r="N624" s="383"/>
      <c r="O624" s="383"/>
      <c r="P624" s="383"/>
      <c r="Q624" s="383"/>
      <c r="R624" s="383"/>
      <c r="S624" s="383"/>
      <c r="T624" s="383"/>
      <c r="U624" s="383"/>
      <c r="V624" s="383"/>
      <c r="W624" s="383"/>
      <c r="X624" s="383"/>
      <c r="Y624" s="383"/>
      <c r="Z624" s="383"/>
      <c r="AA624" s="383"/>
    </row>
    <row r="625">
      <c r="A625" s="383"/>
      <c r="B625" s="383"/>
      <c r="C625" s="388"/>
      <c r="D625" s="383"/>
      <c r="E625" s="383"/>
      <c r="F625" s="383"/>
      <c r="G625" s="383"/>
      <c r="H625" s="383"/>
      <c r="I625" s="383"/>
      <c r="J625" s="383"/>
      <c r="K625" s="383"/>
      <c r="L625" s="383"/>
      <c r="M625" s="383"/>
      <c r="N625" s="383"/>
      <c r="O625" s="383"/>
      <c r="P625" s="383"/>
      <c r="Q625" s="383"/>
      <c r="R625" s="383"/>
      <c r="S625" s="383"/>
      <c r="T625" s="383"/>
      <c r="U625" s="383"/>
      <c r="V625" s="383"/>
      <c r="W625" s="383"/>
      <c r="X625" s="383"/>
      <c r="Y625" s="383"/>
      <c r="Z625" s="383"/>
      <c r="AA625" s="383"/>
    </row>
    <row r="626">
      <c r="A626" s="383"/>
      <c r="B626" s="383"/>
      <c r="C626" s="388"/>
      <c r="D626" s="383"/>
      <c r="E626" s="383"/>
      <c r="F626" s="383"/>
      <c r="G626" s="383"/>
      <c r="H626" s="383"/>
      <c r="I626" s="383"/>
      <c r="J626" s="383"/>
      <c r="K626" s="383"/>
      <c r="L626" s="383"/>
      <c r="M626" s="383"/>
      <c r="N626" s="383"/>
      <c r="O626" s="383"/>
      <c r="P626" s="383"/>
      <c r="Q626" s="383"/>
      <c r="R626" s="383"/>
      <c r="S626" s="383"/>
      <c r="T626" s="383"/>
      <c r="U626" s="383"/>
      <c r="V626" s="383"/>
      <c r="W626" s="383"/>
      <c r="X626" s="383"/>
      <c r="Y626" s="383"/>
      <c r="Z626" s="383"/>
      <c r="AA626" s="383"/>
    </row>
    <row r="627">
      <c r="A627" s="383"/>
      <c r="B627" s="383"/>
      <c r="C627" s="388"/>
      <c r="D627" s="383"/>
      <c r="E627" s="383"/>
      <c r="F627" s="383"/>
      <c r="G627" s="383"/>
      <c r="H627" s="383"/>
      <c r="I627" s="383"/>
      <c r="J627" s="383"/>
      <c r="K627" s="383"/>
      <c r="L627" s="383"/>
      <c r="M627" s="383"/>
      <c r="N627" s="383"/>
      <c r="O627" s="383"/>
      <c r="P627" s="383"/>
      <c r="Q627" s="383"/>
      <c r="R627" s="383"/>
      <c r="S627" s="383"/>
      <c r="T627" s="383"/>
      <c r="U627" s="383"/>
      <c r="V627" s="383"/>
      <c r="W627" s="383"/>
      <c r="X627" s="383"/>
      <c r="Y627" s="383"/>
      <c r="Z627" s="383"/>
      <c r="AA627" s="383"/>
    </row>
    <row r="628">
      <c r="A628" s="383"/>
      <c r="B628" s="383"/>
      <c r="C628" s="388"/>
      <c r="D628" s="383"/>
      <c r="E628" s="383"/>
      <c r="F628" s="383"/>
      <c r="G628" s="383"/>
      <c r="H628" s="383"/>
      <c r="I628" s="383"/>
      <c r="J628" s="383"/>
      <c r="K628" s="383"/>
      <c r="L628" s="383"/>
      <c r="M628" s="383"/>
      <c r="N628" s="383"/>
      <c r="O628" s="383"/>
      <c r="P628" s="383"/>
      <c r="Q628" s="383"/>
      <c r="R628" s="383"/>
      <c r="S628" s="383"/>
      <c r="T628" s="383"/>
      <c r="U628" s="383"/>
      <c r="V628" s="383"/>
      <c r="W628" s="383"/>
      <c r="X628" s="383"/>
      <c r="Y628" s="383"/>
      <c r="Z628" s="383"/>
      <c r="AA628" s="383"/>
    </row>
    <row r="629">
      <c r="A629" s="383"/>
      <c r="B629" s="383"/>
      <c r="C629" s="388"/>
      <c r="D629" s="383"/>
      <c r="E629" s="383"/>
      <c r="F629" s="383"/>
      <c r="G629" s="383"/>
      <c r="H629" s="383"/>
      <c r="I629" s="383"/>
      <c r="J629" s="383"/>
      <c r="K629" s="383"/>
      <c r="L629" s="383"/>
      <c r="M629" s="383"/>
      <c r="N629" s="383"/>
      <c r="O629" s="383"/>
      <c r="P629" s="383"/>
      <c r="Q629" s="383"/>
      <c r="R629" s="383"/>
      <c r="S629" s="383"/>
      <c r="T629" s="383"/>
      <c r="U629" s="383"/>
      <c r="V629" s="383"/>
      <c r="W629" s="383"/>
      <c r="X629" s="383"/>
      <c r="Y629" s="383"/>
      <c r="Z629" s="383"/>
      <c r="AA629" s="383"/>
    </row>
    <row r="630">
      <c r="A630" s="383"/>
      <c r="B630" s="383"/>
      <c r="C630" s="388"/>
      <c r="D630" s="383"/>
      <c r="E630" s="383"/>
      <c r="F630" s="383"/>
      <c r="G630" s="383"/>
      <c r="H630" s="383"/>
      <c r="I630" s="383"/>
      <c r="J630" s="383"/>
      <c r="K630" s="383"/>
      <c r="L630" s="383"/>
      <c r="M630" s="383"/>
      <c r="N630" s="383"/>
      <c r="O630" s="383"/>
      <c r="P630" s="383"/>
      <c r="Q630" s="383"/>
      <c r="R630" s="383"/>
      <c r="S630" s="383"/>
      <c r="T630" s="383"/>
      <c r="U630" s="383"/>
      <c r="V630" s="383"/>
      <c r="W630" s="383"/>
      <c r="X630" s="383"/>
      <c r="Y630" s="383"/>
      <c r="Z630" s="383"/>
      <c r="AA630" s="383"/>
    </row>
    <row r="631">
      <c r="A631" s="383"/>
      <c r="B631" s="383"/>
      <c r="C631" s="388"/>
      <c r="D631" s="383"/>
      <c r="E631" s="383"/>
      <c r="F631" s="383"/>
      <c r="G631" s="383"/>
      <c r="H631" s="383"/>
      <c r="I631" s="383"/>
      <c r="J631" s="383"/>
      <c r="K631" s="383"/>
      <c r="L631" s="383"/>
      <c r="M631" s="383"/>
      <c r="N631" s="383"/>
      <c r="O631" s="383"/>
      <c r="P631" s="383"/>
      <c r="Q631" s="383"/>
      <c r="R631" s="383"/>
      <c r="S631" s="383"/>
      <c r="T631" s="383"/>
      <c r="U631" s="383"/>
      <c r="V631" s="383"/>
      <c r="W631" s="383"/>
      <c r="X631" s="383"/>
      <c r="Y631" s="383"/>
      <c r="Z631" s="383"/>
      <c r="AA631" s="383"/>
    </row>
    <row r="632">
      <c r="A632" s="383"/>
      <c r="B632" s="383"/>
      <c r="C632" s="388"/>
      <c r="D632" s="383"/>
      <c r="E632" s="383"/>
      <c r="F632" s="383"/>
      <c r="G632" s="383"/>
      <c r="H632" s="383"/>
      <c r="I632" s="383"/>
      <c r="J632" s="383"/>
      <c r="K632" s="383"/>
      <c r="L632" s="383"/>
      <c r="M632" s="383"/>
      <c r="N632" s="383"/>
      <c r="O632" s="383"/>
      <c r="P632" s="383"/>
      <c r="Q632" s="383"/>
      <c r="R632" s="383"/>
      <c r="S632" s="383"/>
      <c r="T632" s="383"/>
      <c r="U632" s="383"/>
      <c r="V632" s="383"/>
      <c r="W632" s="383"/>
      <c r="X632" s="383"/>
      <c r="Y632" s="383"/>
      <c r="Z632" s="383"/>
      <c r="AA632" s="383"/>
    </row>
    <row r="633">
      <c r="A633" s="383"/>
      <c r="B633" s="383"/>
      <c r="C633" s="388"/>
      <c r="D633" s="383"/>
      <c r="E633" s="383"/>
      <c r="F633" s="383"/>
      <c r="G633" s="383"/>
      <c r="H633" s="383"/>
      <c r="I633" s="383"/>
      <c r="J633" s="383"/>
      <c r="K633" s="383"/>
      <c r="L633" s="383"/>
      <c r="M633" s="383"/>
      <c r="N633" s="383"/>
      <c r="O633" s="383"/>
      <c r="P633" s="383"/>
      <c r="Q633" s="383"/>
      <c r="R633" s="383"/>
      <c r="S633" s="383"/>
      <c r="T633" s="383"/>
      <c r="U633" s="383"/>
      <c r="V633" s="383"/>
      <c r="W633" s="383"/>
      <c r="X633" s="383"/>
      <c r="Y633" s="383"/>
      <c r="Z633" s="383"/>
      <c r="AA633" s="383"/>
    </row>
    <row r="634">
      <c r="A634" s="383"/>
      <c r="B634" s="383"/>
      <c r="C634" s="388"/>
      <c r="D634" s="383"/>
      <c r="E634" s="383"/>
      <c r="F634" s="383"/>
      <c r="G634" s="383"/>
      <c r="H634" s="383"/>
      <c r="I634" s="383"/>
      <c r="J634" s="383"/>
      <c r="K634" s="383"/>
      <c r="L634" s="383"/>
      <c r="M634" s="383"/>
      <c r="N634" s="383"/>
      <c r="O634" s="383"/>
      <c r="P634" s="383"/>
      <c r="Q634" s="383"/>
      <c r="R634" s="383"/>
      <c r="S634" s="383"/>
      <c r="T634" s="383"/>
      <c r="U634" s="383"/>
      <c r="V634" s="383"/>
      <c r="W634" s="383"/>
      <c r="X634" s="383"/>
      <c r="Y634" s="383"/>
      <c r="Z634" s="383"/>
      <c r="AA634" s="383"/>
    </row>
    <row r="635">
      <c r="A635" s="383"/>
      <c r="B635" s="383"/>
      <c r="C635" s="388"/>
      <c r="D635" s="383"/>
      <c r="E635" s="383"/>
      <c r="F635" s="383"/>
      <c r="G635" s="383"/>
      <c r="H635" s="383"/>
      <c r="I635" s="383"/>
      <c r="J635" s="383"/>
      <c r="K635" s="383"/>
      <c r="L635" s="383"/>
      <c r="M635" s="383"/>
      <c r="N635" s="383"/>
      <c r="O635" s="383"/>
      <c r="P635" s="383"/>
      <c r="Q635" s="383"/>
      <c r="R635" s="383"/>
      <c r="S635" s="383"/>
      <c r="T635" s="383"/>
      <c r="U635" s="383"/>
      <c r="V635" s="383"/>
      <c r="W635" s="383"/>
      <c r="X635" s="383"/>
      <c r="Y635" s="383"/>
      <c r="Z635" s="383"/>
      <c r="AA635" s="383"/>
    </row>
    <row r="636">
      <c r="A636" s="383"/>
      <c r="B636" s="383"/>
      <c r="C636" s="388"/>
      <c r="D636" s="383"/>
      <c r="E636" s="383"/>
      <c r="F636" s="383"/>
      <c r="G636" s="383"/>
      <c r="H636" s="383"/>
      <c r="I636" s="383"/>
      <c r="J636" s="383"/>
      <c r="K636" s="383"/>
      <c r="L636" s="383"/>
      <c r="M636" s="383"/>
      <c r="N636" s="383"/>
      <c r="O636" s="383"/>
      <c r="P636" s="383"/>
      <c r="Q636" s="383"/>
      <c r="R636" s="383"/>
      <c r="S636" s="383"/>
      <c r="T636" s="383"/>
      <c r="U636" s="383"/>
      <c r="V636" s="383"/>
      <c r="W636" s="383"/>
      <c r="X636" s="383"/>
      <c r="Y636" s="383"/>
      <c r="Z636" s="383"/>
      <c r="AA636" s="383"/>
    </row>
    <row r="637">
      <c r="A637" s="383"/>
      <c r="B637" s="383"/>
      <c r="C637" s="388"/>
      <c r="D637" s="383"/>
      <c r="E637" s="383"/>
      <c r="F637" s="383"/>
      <c r="G637" s="383"/>
      <c r="H637" s="383"/>
      <c r="I637" s="383"/>
      <c r="J637" s="383"/>
      <c r="K637" s="383"/>
      <c r="L637" s="383"/>
      <c r="M637" s="383"/>
      <c r="N637" s="383"/>
      <c r="O637" s="383"/>
      <c r="P637" s="383"/>
      <c r="Q637" s="383"/>
      <c r="R637" s="383"/>
      <c r="S637" s="383"/>
      <c r="T637" s="383"/>
      <c r="U637" s="383"/>
      <c r="V637" s="383"/>
      <c r="W637" s="383"/>
      <c r="X637" s="383"/>
      <c r="Y637" s="383"/>
      <c r="Z637" s="383"/>
      <c r="AA637" s="383"/>
    </row>
    <row r="638">
      <c r="A638" s="383"/>
      <c r="B638" s="383"/>
      <c r="C638" s="388"/>
      <c r="D638" s="383"/>
      <c r="E638" s="383"/>
      <c r="F638" s="383"/>
      <c r="G638" s="383"/>
      <c r="H638" s="383"/>
      <c r="I638" s="383"/>
      <c r="J638" s="383"/>
      <c r="K638" s="383"/>
      <c r="L638" s="383"/>
      <c r="M638" s="383"/>
      <c r="N638" s="383"/>
      <c r="O638" s="383"/>
      <c r="P638" s="383"/>
      <c r="Q638" s="383"/>
      <c r="R638" s="383"/>
      <c r="S638" s="383"/>
      <c r="T638" s="383"/>
      <c r="U638" s="383"/>
      <c r="V638" s="383"/>
      <c r="W638" s="383"/>
      <c r="X638" s="383"/>
      <c r="Y638" s="383"/>
      <c r="Z638" s="383"/>
      <c r="AA638" s="383"/>
    </row>
    <row r="639">
      <c r="A639" s="383"/>
      <c r="B639" s="383"/>
      <c r="C639" s="388"/>
      <c r="D639" s="383"/>
      <c r="E639" s="383"/>
      <c r="F639" s="383"/>
      <c r="G639" s="383"/>
      <c r="H639" s="383"/>
      <c r="I639" s="383"/>
      <c r="J639" s="383"/>
      <c r="K639" s="383"/>
      <c r="L639" s="383"/>
      <c r="M639" s="383"/>
      <c r="N639" s="383"/>
      <c r="O639" s="383"/>
      <c r="P639" s="383"/>
      <c r="Q639" s="383"/>
      <c r="R639" s="383"/>
      <c r="S639" s="383"/>
      <c r="T639" s="383"/>
      <c r="U639" s="383"/>
      <c r="V639" s="383"/>
      <c r="W639" s="383"/>
      <c r="X639" s="383"/>
      <c r="Y639" s="383"/>
      <c r="Z639" s="383"/>
      <c r="AA639" s="383"/>
    </row>
    <row r="640">
      <c r="A640" s="383"/>
      <c r="B640" s="383"/>
      <c r="C640" s="388"/>
      <c r="D640" s="383"/>
      <c r="E640" s="383"/>
      <c r="F640" s="383"/>
      <c r="G640" s="383"/>
      <c r="H640" s="383"/>
      <c r="I640" s="383"/>
      <c r="J640" s="383"/>
      <c r="K640" s="383"/>
      <c r="L640" s="383"/>
      <c r="M640" s="383"/>
      <c r="N640" s="383"/>
      <c r="O640" s="383"/>
      <c r="P640" s="383"/>
      <c r="Q640" s="383"/>
      <c r="R640" s="383"/>
      <c r="S640" s="383"/>
      <c r="T640" s="383"/>
      <c r="U640" s="383"/>
      <c r="V640" s="383"/>
      <c r="W640" s="383"/>
      <c r="X640" s="383"/>
      <c r="Y640" s="383"/>
      <c r="Z640" s="383"/>
      <c r="AA640" s="383"/>
    </row>
    <row r="641">
      <c r="A641" s="383"/>
      <c r="B641" s="383"/>
      <c r="C641" s="388"/>
      <c r="D641" s="383"/>
      <c r="E641" s="383"/>
      <c r="F641" s="383"/>
      <c r="G641" s="383"/>
      <c r="H641" s="383"/>
      <c r="I641" s="383"/>
      <c r="J641" s="383"/>
      <c r="K641" s="383"/>
      <c r="L641" s="383"/>
      <c r="M641" s="383"/>
      <c r="N641" s="383"/>
      <c r="O641" s="383"/>
      <c r="P641" s="383"/>
      <c r="Q641" s="383"/>
      <c r="R641" s="383"/>
      <c r="S641" s="383"/>
      <c r="T641" s="383"/>
      <c r="U641" s="383"/>
      <c r="V641" s="383"/>
      <c r="W641" s="383"/>
      <c r="X641" s="383"/>
      <c r="Y641" s="383"/>
      <c r="Z641" s="383"/>
      <c r="AA641" s="383"/>
    </row>
    <row r="642">
      <c r="A642" s="383"/>
      <c r="B642" s="383"/>
      <c r="C642" s="388"/>
      <c r="D642" s="383"/>
      <c r="E642" s="383"/>
      <c r="F642" s="383"/>
      <c r="G642" s="383"/>
      <c r="H642" s="383"/>
      <c r="I642" s="383"/>
      <c r="J642" s="383"/>
      <c r="K642" s="383"/>
      <c r="L642" s="383"/>
      <c r="M642" s="383"/>
      <c r="N642" s="383"/>
      <c r="O642" s="383"/>
      <c r="P642" s="383"/>
      <c r="Q642" s="383"/>
      <c r="R642" s="383"/>
      <c r="S642" s="383"/>
      <c r="T642" s="383"/>
      <c r="U642" s="383"/>
      <c r="V642" s="383"/>
      <c r="W642" s="383"/>
      <c r="X642" s="383"/>
      <c r="Y642" s="383"/>
      <c r="Z642" s="383"/>
      <c r="AA642" s="383"/>
    </row>
    <row r="643">
      <c r="A643" s="383"/>
      <c r="B643" s="383"/>
      <c r="C643" s="388"/>
      <c r="D643" s="383"/>
      <c r="E643" s="383"/>
      <c r="F643" s="383"/>
      <c r="G643" s="383"/>
      <c r="H643" s="383"/>
      <c r="I643" s="383"/>
      <c r="J643" s="383"/>
      <c r="K643" s="383"/>
      <c r="L643" s="383"/>
      <c r="M643" s="383"/>
      <c r="N643" s="383"/>
      <c r="O643" s="383"/>
      <c r="P643" s="383"/>
      <c r="Q643" s="383"/>
      <c r="R643" s="383"/>
      <c r="S643" s="383"/>
      <c r="T643" s="383"/>
      <c r="U643" s="383"/>
      <c r="V643" s="383"/>
      <c r="W643" s="383"/>
      <c r="X643" s="383"/>
      <c r="Y643" s="383"/>
      <c r="Z643" s="383"/>
      <c r="AA643" s="383"/>
    </row>
    <row r="644">
      <c r="A644" s="383"/>
      <c r="B644" s="383"/>
      <c r="C644" s="388"/>
      <c r="D644" s="383"/>
      <c r="E644" s="383"/>
      <c r="F644" s="383"/>
      <c r="G644" s="383"/>
      <c r="H644" s="383"/>
      <c r="I644" s="383"/>
      <c r="J644" s="383"/>
      <c r="K644" s="383"/>
      <c r="L644" s="383"/>
      <c r="M644" s="383"/>
      <c r="N644" s="383"/>
      <c r="O644" s="383"/>
      <c r="P644" s="383"/>
      <c r="Q644" s="383"/>
      <c r="R644" s="383"/>
      <c r="S644" s="383"/>
      <c r="T644" s="383"/>
      <c r="U644" s="383"/>
      <c r="V644" s="383"/>
      <c r="W644" s="383"/>
      <c r="X644" s="383"/>
      <c r="Y644" s="383"/>
      <c r="Z644" s="383"/>
      <c r="AA644" s="383"/>
    </row>
    <row r="645">
      <c r="A645" s="383"/>
      <c r="B645" s="383"/>
      <c r="C645" s="388"/>
      <c r="D645" s="383"/>
      <c r="E645" s="383"/>
      <c r="F645" s="383"/>
      <c r="G645" s="383"/>
      <c r="H645" s="383"/>
      <c r="I645" s="383"/>
      <c r="J645" s="383"/>
      <c r="K645" s="383"/>
      <c r="L645" s="383"/>
      <c r="M645" s="383"/>
      <c r="N645" s="383"/>
      <c r="O645" s="383"/>
      <c r="P645" s="383"/>
      <c r="Q645" s="383"/>
      <c r="R645" s="383"/>
      <c r="S645" s="383"/>
      <c r="T645" s="383"/>
      <c r="U645" s="383"/>
      <c r="V645" s="383"/>
      <c r="W645" s="383"/>
      <c r="X645" s="383"/>
      <c r="Y645" s="383"/>
      <c r="Z645" s="383"/>
      <c r="AA645" s="383"/>
    </row>
    <row r="646">
      <c r="A646" s="383"/>
      <c r="B646" s="383"/>
      <c r="C646" s="388"/>
      <c r="D646" s="383"/>
      <c r="E646" s="383"/>
      <c r="F646" s="383"/>
      <c r="G646" s="383"/>
      <c r="H646" s="383"/>
      <c r="I646" s="383"/>
      <c r="J646" s="383"/>
      <c r="K646" s="383"/>
      <c r="L646" s="383"/>
      <c r="M646" s="383"/>
      <c r="N646" s="383"/>
      <c r="O646" s="383"/>
      <c r="P646" s="383"/>
      <c r="Q646" s="383"/>
      <c r="R646" s="383"/>
      <c r="S646" s="383"/>
      <c r="T646" s="383"/>
      <c r="U646" s="383"/>
      <c r="V646" s="383"/>
      <c r="W646" s="383"/>
      <c r="X646" s="383"/>
      <c r="Y646" s="383"/>
      <c r="Z646" s="383"/>
      <c r="AA646" s="383"/>
    </row>
    <row r="647">
      <c r="A647" s="383"/>
      <c r="B647" s="383"/>
      <c r="C647" s="388"/>
      <c r="D647" s="383"/>
      <c r="E647" s="383"/>
      <c r="F647" s="383"/>
      <c r="G647" s="383"/>
      <c r="H647" s="383"/>
      <c r="I647" s="383"/>
      <c r="J647" s="383"/>
      <c r="K647" s="383"/>
      <c r="L647" s="383"/>
      <c r="M647" s="383"/>
      <c r="N647" s="383"/>
      <c r="O647" s="383"/>
      <c r="P647" s="383"/>
      <c r="Q647" s="383"/>
      <c r="R647" s="383"/>
      <c r="S647" s="383"/>
      <c r="T647" s="383"/>
      <c r="U647" s="383"/>
      <c r="V647" s="383"/>
      <c r="W647" s="383"/>
      <c r="X647" s="383"/>
      <c r="Y647" s="383"/>
      <c r="Z647" s="383"/>
      <c r="AA647" s="383"/>
    </row>
    <row r="648">
      <c r="A648" s="383"/>
      <c r="B648" s="383"/>
      <c r="C648" s="388"/>
      <c r="D648" s="383"/>
      <c r="E648" s="383"/>
      <c r="F648" s="383"/>
      <c r="G648" s="383"/>
      <c r="H648" s="383"/>
      <c r="I648" s="383"/>
      <c r="J648" s="383"/>
      <c r="K648" s="383"/>
      <c r="L648" s="383"/>
      <c r="M648" s="383"/>
      <c r="N648" s="383"/>
      <c r="O648" s="383"/>
      <c r="P648" s="383"/>
      <c r="Q648" s="383"/>
      <c r="R648" s="383"/>
      <c r="S648" s="383"/>
      <c r="T648" s="383"/>
      <c r="U648" s="383"/>
      <c r="V648" s="383"/>
      <c r="W648" s="383"/>
      <c r="X648" s="383"/>
      <c r="Y648" s="383"/>
      <c r="Z648" s="383"/>
      <c r="AA648" s="383"/>
    </row>
    <row r="649">
      <c r="A649" s="383"/>
      <c r="B649" s="383"/>
      <c r="C649" s="388"/>
      <c r="D649" s="383"/>
      <c r="E649" s="383"/>
      <c r="F649" s="383"/>
      <c r="G649" s="383"/>
      <c r="H649" s="383"/>
      <c r="I649" s="383"/>
      <c r="J649" s="383"/>
      <c r="K649" s="383"/>
      <c r="L649" s="383"/>
      <c r="M649" s="383"/>
      <c r="N649" s="383"/>
      <c r="O649" s="383"/>
      <c r="P649" s="383"/>
      <c r="Q649" s="383"/>
      <c r="R649" s="383"/>
      <c r="S649" s="383"/>
      <c r="T649" s="383"/>
      <c r="U649" s="383"/>
      <c r="V649" s="383"/>
      <c r="W649" s="383"/>
      <c r="X649" s="383"/>
      <c r="Y649" s="383"/>
      <c r="Z649" s="383"/>
      <c r="AA649" s="383"/>
    </row>
    <row r="650">
      <c r="A650" s="383"/>
      <c r="B650" s="383"/>
      <c r="C650" s="388"/>
      <c r="D650" s="383"/>
      <c r="E650" s="383"/>
      <c r="F650" s="383"/>
      <c r="G650" s="383"/>
      <c r="H650" s="383"/>
      <c r="I650" s="383"/>
      <c r="J650" s="383"/>
      <c r="K650" s="383"/>
      <c r="L650" s="383"/>
      <c r="M650" s="383"/>
      <c r="N650" s="383"/>
      <c r="O650" s="383"/>
      <c r="P650" s="383"/>
      <c r="Q650" s="383"/>
      <c r="R650" s="383"/>
      <c r="S650" s="383"/>
      <c r="T650" s="383"/>
      <c r="U650" s="383"/>
      <c r="V650" s="383"/>
      <c r="W650" s="383"/>
      <c r="X650" s="383"/>
      <c r="Y650" s="383"/>
      <c r="Z650" s="383"/>
      <c r="AA650" s="383"/>
    </row>
    <row r="651">
      <c r="A651" s="383"/>
      <c r="B651" s="383"/>
      <c r="C651" s="388"/>
      <c r="D651" s="383"/>
      <c r="E651" s="383"/>
      <c r="F651" s="383"/>
      <c r="G651" s="383"/>
      <c r="H651" s="383"/>
      <c r="I651" s="383"/>
      <c r="J651" s="383"/>
      <c r="K651" s="383"/>
      <c r="L651" s="383"/>
      <c r="M651" s="383"/>
      <c r="N651" s="383"/>
      <c r="O651" s="383"/>
      <c r="P651" s="383"/>
      <c r="Q651" s="383"/>
      <c r="R651" s="383"/>
      <c r="S651" s="383"/>
      <c r="T651" s="383"/>
      <c r="U651" s="383"/>
      <c r="V651" s="383"/>
      <c r="W651" s="383"/>
      <c r="X651" s="383"/>
      <c r="Y651" s="383"/>
      <c r="Z651" s="383"/>
      <c r="AA651" s="383"/>
    </row>
    <row r="652">
      <c r="A652" s="383"/>
      <c r="B652" s="383"/>
      <c r="C652" s="388"/>
      <c r="D652" s="383"/>
      <c r="E652" s="383"/>
      <c r="F652" s="383"/>
      <c r="G652" s="383"/>
      <c r="H652" s="383"/>
      <c r="I652" s="383"/>
      <c r="J652" s="383"/>
      <c r="K652" s="383"/>
      <c r="L652" s="383"/>
      <c r="M652" s="383"/>
      <c r="N652" s="383"/>
      <c r="O652" s="383"/>
      <c r="P652" s="383"/>
      <c r="Q652" s="383"/>
      <c r="R652" s="383"/>
      <c r="S652" s="383"/>
      <c r="T652" s="383"/>
      <c r="U652" s="383"/>
      <c r="V652" s="383"/>
      <c r="W652" s="383"/>
      <c r="X652" s="383"/>
      <c r="Y652" s="383"/>
      <c r="Z652" s="383"/>
      <c r="AA652" s="383"/>
    </row>
    <row r="653">
      <c r="A653" s="383"/>
      <c r="B653" s="383"/>
      <c r="C653" s="388"/>
      <c r="D653" s="383"/>
      <c r="E653" s="383"/>
      <c r="F653" s="383"/>
      <c r="G653" s="383"/>
      <c r="H653" s="383"/>
      <c r="I653" s="383"/>
      <c r="J653" s="383"/>
      <c r="K653" s="383"/>
      <c r="L653" s="383"/>
      <c r="M653" s="383"/>
      <c r="N653" s="383"/>
      <c r="O653" s="383"/>
      <c r="P653" s="383"/>
      <c r="Q653" s="383"/>
      <c r="R653" s="383"/>
      <c r="S653" s="383"/>
      <c r="T653" s="383"/>
      <c r="U653" s="383"/>
      <c r="V653" s="383"/>
      <c r="W653" s="383"/>
      <c r="X653" s="383"/>
      <c r="Y653" s="383"/>
      <c r="Z653" s="383"/>
      <c r="AA653" s="383"/>
    </row>
    <row r="654">
      <c r="A654" s="383"/>
      <c r="B654" s="383"/>
      <c r="C654" s="388"/>
      <c r="D654" s="383"/>
      <c r="E654" s="383"/>
      <c r="F654" s="383"/>
      <c r="G654" s="383"/>
      <c r="H654" s="383"/>
      <c r="I654" s="383"/>
      <c r="J654" s="383"/>
      <c r="K654" s="383"/>
      <c r="L654" s="383"/>
      <c r="M654" s="383"/>
      <c r="N654" s="383"/>
      <c r="O654" s="383"/>
      <c r="P654" s="383"/>
      <c r="Q654" s="383"/>
      <c r="R654" s="383"/>
      <c r="S654" s="383"/>
      <c r="T654" s="383"/>
      <c r="U654" s="383"/>
      <c r="V654" s="383"/>
      <c r="W654" s="383"/>
      <c r="X654" s="383"/>
      <c r="Y654" s="383"/>
      <c r="Z654" s="383"/>
      <c r="AA654" s="383"/>
    </row>
    <row r="655">
      <c r="A655" s="383"/>
      <c r="B655" s="383"/>
      <c r="C655" s="388"/>
      <c r="D655" s="383"/>
      <c r="E655" s="383"/>
      <c r="F655" s="383"/>
      <c r="G655" s="383"/>
      <c r="H655" s="383"/>
      <c r="I655" s="383"/>
      <c r="J655" s="383"/>
      <c r="K655" s="383"/>
      <c r="L655" s="383"/>
      <c r="M655" s="383"/>
      <c r="N655" s="383"/>
      <c r="O655" s="383"/>
      <c r="P655" s="383"/>
      <c r="Q655" s="383"/>
      <c r="R655" s="383"/>
      <c r="S655" s="383"/>
      <c r="T655" s="383"/>
      <c r="U655" s="383"/>
      <c r="V655" s="383"/>
      <c r="W655" s="383"/>
      <c r="X655" s="383"/>
      <c r="Y655" s="383"/>
      <c r="Z655" s="383"/>
      <c r="AA655" s="383"/>
    </row>
    <row r="656">
      <c r="A656" s="383"/>
      <c r="B656" s="383"/>
      <c r="C656" s="388"/>
      <c r="D656" s="383"/>
      <c r="E656" s="383"/>
      <c r="F656" s="383"/>
      <c r="G656" s="383"/>
      <c r="H656" s="383"/>
      <c r="I656" s="383"/>
      <c r="J656" s="383"/>
      <c r="K656" s="383"/>
      <c r="L656" s="383"/>
      <c r="M656" s="383"/>
      <c r="N656" s="383"/>
      <c r="O656" s="383"/>
      <c r="P656" s="383"/>
      <c r="Q656" s="383"/>
      <c r="R656" s="383"/>
      <c r="S656" s="383"/>
      <c r="T656" s="383"/>
      <c r="U656" s="383"/>
      <c r="V656" s="383"/>
      <c r="W656" s="383"/>
      <c r="X656" s="383"/>
      <c r="Y656" s="383"/>
      <c r="Z656" s="383"/>
      <c r="AA656" s="383"/>
    </row>
    <row r="657">
      <c r="A657" s="383"/>
      <c r="B657" s="383"/>
      <c r="C657" s="388"/>
      <c r="D657" s="383"/>
      <c r="E657" s="383"/>
      <c r="F657" s="383"/>
      <c r="G657" s="383"/>
      <c r="H657" s="383"/>
      <c r="I657" s="383"/>
      <c r="J657" s="383"/>
      <c r="K657" s="383"/>
      <c r="L657" s="383"/>
      <c r="M657" s="383"/>
      <c r="N657" s="383"/>
      <c r="O657" s="383"/>
      <c r="P657" s="383"/>
      <c r="Q657" s="383"/>
      <c r="R657" s="383"/>
      <c r="S657" s="383"/>
      <c r="T657" s="383"/>
      <c r="U657" s="383"/>
      <c r="V657" s="383"/>
      <c r="W657" s="383"/>
      <c r="X657" s="383"/>
      <c r="Y657" s="383"/>
      <c r="Z657" s="383"/>
      <c r="AA657" s="383"/>
    </row>
    <row r="658">
      <c r="A658" s="383"/>
      <c r="B658" s="383"/>
      <c r="C658" s="388"/>
      <c r="D658" s="383"/>
      <c r="E658" s="383"/>
      <c r="F658" s="383"/>
      <c r="G658" s="383"/>
      <c r="H658" s="383"/>
      <c r="I658" s="383"/>
      <c r="J658" s="383"/>
      <c r="K658" s="383"/>
      <c r="L658" s="383"/>
      <c r="M658" s="383"/>
      <c r="N658" s="383"/>
      <c r="O658" s="383"/>
      <c r="P658" s="383"/>
      <c r="Q658" s="383"/>
      <c r="R658" s="383"/>
      <c r="S658" s="383"/>
      <c r="T658" s="383"/>
      <c r="U658" s="383"/>
      <c r="V658" s="383"/>
      <c r="W658" s="383"/>
      <c r="X658" s="383"/>
      <c r="Y658" s="383"/>
      <c r="Z658" s="383"/>
      <c r="AA658" s="383"/>
    </row>
    <row r="659">
      <c r="A659" s="383"/>
      <c r="B659" s="383"/>
      <c r="C659" s="388"/>
      <c r="D659" s="383"/>
      <c r="E659" s="383"/>
      <c r="F659" s="383"/>
      <c r="G659" s="383"/>
      <c r="H659" s="383"/>
      <c r="I659" s="383"/>
      <c r="J659" s="383"/>
      <c r="K659" s="383"/>
      <c r="L659" s="383"/>
      <c r="M659" s="383"/>
      <c r="N659" s="383"/>
      <c r="O659" s="383"/>
      <c r="P659" s="383"/>
      <c r="Q659" s="383"/>
      <c r="R659" s="383"/>
      <c r="S659" s="383"/>
      <c r="T659" s="383"/>
      <c r="U659" s="383"/>
      <c r="V659" s="383"/>
      <c r="W659" s="383"/>
      <c r="X659" s="383"/>
      <c r="Y659" s="383"/>
      <c r="Z659" s="383"/>
      <c r="AA659" s="383"/>
    </row>
    <row r="660">
      <c r="A660" s="383"/>
      <c r="B660" s="383"/>
      <c r="C660" s="388"/>
      <c r="D660" s="383"/>
      <c r="E660" s="383"/>
      <c r="F660" s="383"/>
      <c r="G660" s="383"/>
      <c r="H660" s="383"/>
      <c r="I660" s="383"/>
      <c r="J660" s="383"/>
      <c r="K660" s="383"/>
      <c r="L660" s="383"/>
      <c r="M660" s="383"/>
      <c r="N660" s="383"/>
      <c r="O660" s="383"/>
      <c r="P660" s="383"/>
      <c r="Q660" s="383"/>
      <c r="R660" s="383"/>
      <c r="S660" s="383"/>
      <c r="T660" s="383"/>
      <c r="U660" s="383"/>
      <c r="V660" s="383"/>
      <c r="W660" s="383"/>
      <c r="X660" s="383"/>
      <c r="Y660" s="383"/>
      <c r="Z660" s="383"/>
      <c r="AA660" s="383"/>
    </row>
    <row r="661">
      <c r="A661" s="383"/>
      <c r="B661" s="383"/>
      <c r="C661" s="388"/>
      <c r="D661" s="383"/>
      <c r="E661" s="383"/>
      <c r="F661" s="383"/>
      <c r="G661" s="383"/>
      <c r="H661" s="383"/>
      <c r="I661" s="383"/>
      <c r="J661" s="383"/>
      <c r="K661" s="383"/>
      <c r="L661" s="383"/>
      <c r="M661" s="383"/>
      <c r="N661" s="383"/>
      <c r="O661" s="383"/>
      <c r="P661" s="383"/>
      <c r="Q661" s="383"/>
      <c r="R661" s="383"/>
      <c r="S661" s="383"/>
      <c r="T661" s="383"/>
      <c r="U661" s="383"/>
      <c r="V661" s="383"/>
      <c r="W661" s="383"/>
      <c r="X661" s="383"/>
      <c r="Y661" s="383"/>
      <c r="Z661" s="383"/>
      <c r="AA661" s="383"/>
    </row>
    <row r="662">
      <c r="A662" s="383"/>
      <c r="B662" s="383"/>
      <c r="C662" s="388"/>
      <c r="D662" s="383"/>
      <c r="E662" s="383"/>
      <c r="F662" s="383"/>
      <c r="G662" s="383"/>
      <c r="H662" s="383"/>
      <c r="I662" s="383"/>
      <c r="J662" s="383"/>
      <c r="K662" s="383"/>
      <c r="L662" s="383"/>
      <c r="M662" s="383"/>
      <c r="N662" s="383"/>
      <c r="O662" s="383"/>
      <c r="P662" s="383"/>
      <c r="Q662" s="383"/>
      <c r="R662" s="383"/>
      <c r="S662" s="383"/>
      <c r="T662" s="383"/>
      <c r="U662" s="383"/>
      <c r="V662" s="383"/>
      <c r="W662" s="383"/>
      <c r="X662" s="383"/>
      <c r="Y662" s="383"/>
      <c r="Z662" s="383"/>
      <c r="AA662" s="383"/>
    </row>
    <row r="663">
      <c r="A663" s="383"/>
      <c r="B663" s="383"/>
      <c r="C663" s="388"/>
      <c r="D663" s="383"/>
      <c r="E663" s="383"/>
      <c r="F663" s="383"/>
      <c r="G663" s="383"/>
      <c r="H663" s="383"/>
      <c r="I663" s="383"/>
      <c r="J663" s="383"/>
      <c r="K663" s="383"/>
      <c r="L663" s="383"/>
      <c r="M663" s="383"/>
      <c r="N663" s="383"/>
      <c r="O663" s="383"/>
      <c r="P663" s="383"/>
      <c r="Q663" s="383"/>
      <c r="R663" s="383"/>
      <c r="S663" s="383"/>
      <c r="T663" s="383"/>
      <c r="U663" s="383"/>
      <c r="V663" s="383"/>
      <c r="W663" s="383"/>
      <c r="X663" s="383"/>
      <c r="Y663" s="383"/>
      <c r="Z663" s="383"/>
      <c r="AA663" s="383"/>
    </row>
    <row r="664">
      <c r="A664" s="383"/>
      <c r="B664" s="383"/>
      <c r="C664" s="388"/>
      <c r="D664" s="383"/>
      <c r="E664" s="383"/>
      <c r="F664" s="383"/>
      <c r="G664" s="383"/>
      <c r="H664" s="383"/>
      <c r="I664" s="383"/>
      <c r="J664" s="383"/>
      <c r="K664" s="383"/>
      <c r="L664" s="383"/>
      <c r="M664" s="383"/>
      <c r="N664" s="383"/>
      <c r="O664" s="383"/>
      <c r="P664" s="383"/>
      <c r="Q664" s="383"/>
      <c r="R664" s="383"/>
      <c r="S664" s="383"/>
      <c r="T664" s="383"/>
      <c r="U664" s="383"/>
      <c r="V664" s="383"/>
      <c r="W664" s="383"/>
      <c r="X664" s="383"/>
      <c r="Y664" s="383"/>
      <c r="Z664" s="383"/>
      <c r="AA664" s="383"/>
    </row>
    <row r="665">
      <c r="A665" s="383"/>
      <c r="B665" s="383"/>
      <c r="C665" s="388"/>
      <c r="D665" s="383"/>
      <c r="E665" s="383"/>
      <c r="F665" s="383"/>
      <c r="G665" s="383"/>
      <c r="H665" s="383"/>
      <c r="I665" s="383"/>
      <c r="J665" s="383"/>
      <c r="K665" s="383"/>
      <c r="L665" s="383"/>
      <c r="M665" s="383"/>
      <c r="N665" s="383"/>
      <c r="O665" s="383"/>
      <c r="P665" s="383"/>
      <c r="Q665" s="383"/>
      <c r="R665" s="383"/>
      <c r="S665" s="383"/>
      <c r="T665" s="383"/>
      <c r="U665" s="383"/>
      <c r="V665" s="383"/>
      <c r="W665" s="383"/>
      <c r="X665" s="383"/>
      <c r="Y665" s="383"/>
      <c r="Z665" s="383"/>
      <c r="AA665" s="383"/>
    </row>
    <row r="666">
      <c r="A666" s="383"/>
      <c r="B666" s="383"/>
      <c r="C666" s="388"/>
      <c r="D666" s="383"/>
      <c r="E666" s="383"/>
      <c r="F666" s="383"/>
      <c r="G666" s="383"/>
      <c r="H666" s="383"/>
      <c r="I666" s="383"/>
      <c r="J666" s="383"/>
      <c r="K666" s="383"/>
      <c r="L666" s="383"/>
      <c r="M666" s="383"/>
      <c r="N666" s="383"/>
      <c r="O666" s="383"/>
      <c r="P666" s="383"/>
      <c r="Q666" s="383"/>
      <c r="R666" s="383"/>
      <c r="S666" s="383"/>
      <c r="T666" s="383"/>
      <c r="U666" s="383"/>
      <c r="V666" s="383"/>
      <c r="W666" s="383"/>
      <c r="X666" s="383"/>
      <c r="Y666" s="383"/>
      <c r="Z666" s="383"/>
      <c r="AA666" s="383"/>
    </row>
    <row r="667">
      <c r="A667" s="383"/>
      <c r="B667" s="383"/>
      <c r="C667" s="388"/>
      <c r="D667" s="383"/>
      <c r="E667" s="383"/>
      <c r="F667" s="383"/>
      <c r="G667" s="383"/>
      <c r="H667" s="383"/>
      <c r="I667" s="383"/>
      <c r="J667" s="383"/>
      <c r="K667" s="383"/>
      <c r="L667" s="383"/>
      <c r="M667" s="383"/>
      <c r="N667" s="383"/>
      <c r="O667" s="383"/>
      <c r="P667" s="383"/>
      <c r="Q667" s="383"/>
      <c r="R667" s="383"/>
      <c r="S667" s="383"/>
      <c r="T667" s="383"/>
      <c r="U667" s="383"/>
      <c r="V667" s="383"/>
      <c r="W667" s="383"/>
      <c r="X667" s="383"/>
      <c r="Y667" s="383"/>
      <c r="Z667" s="383"/>
      <c r="AA667" s="383"/>
    </row>
    <row r="668">
      <c r="A668" s="383"/>
      <c r="B668" s="383"/>
      <c r="C668" s="388"/>
      <c r="D668" s="383"/>
      <c r="E668" s="383"/>
      <c r="F668" s="383"/>
      <c r="G668" s="383"/>
      <c r="H668" s="383"/>
      <c r="I668" s="383"/>
      <c r="J668" s="383"/>
      <c r="K668" s="383"/>
      <c r="L668" s="383"/>
      <c r="M668" s="383"/>
      <c r="N668" s="383"/>
      <c r="O668" s="383"/>
      <c r="P668" s="383"/>
      <c r="Q668" s="383"/>
      <c r="R668" s="383"/>
      <c r="S668" s="383"/>
      <c r="T668" s="383"/>
      <c r="U668" s="383"/>
      <c r="V668" s="383"/>
      <c r="W668" s="383"/>
      <c r="X668" s="383"/>
      <c r="Y668" s="383"/>
      <c r="Z668" s="383"/>
      <c r="AA668" s="383"/>
    </row>
    <row r="669">
      <c r="A669" s="383"/>
      <c r="B669" s="383"/>
      <c r="C669" s="388"/>
      <c r="D669" s="383"/>
      <c r="E669" s="383"/>
      <c r="F669" s="383"/>
      <c r="G669" s="383"/>
      <c r="H669" s="383"/>
      <c r="I669" s="383"/>
      <c r="J669" s="383"/>
      <c r="K669" s="383"/>
      <c r="L669" s="383"/>
      <c r="M669" s="383"/>
      <c r="N669" s="383"/>
      <c r="O669" s="383"/>
      <c r="P669" s="383"/>
      <c r="Q669" s="383"/>
      <c r="R669" s="383"/>
      <c r="S669" s="383"/>
      <c r="T669" s="383"/>
      <c r="U669" s="383"/>
      <c r="V669" s="383"/>
      <c r="W669" s="383"/>
      <c r="X669" s="383"/>
      <c r="Y669" s="383"/>
      <c r="Z669" s="383"/>
      <c r="AA669" s="383"/>
    </row>
    <row r="670">
      <c r="A670" s="383"/>
      <c r="B670" s="383"/>
      <c r="C670" s="388"/>
      <c r="D670" s="383"/>
      <c r="E670" s="383"/>
      <c r="F670" s="383"/>
      <c r="G670" s="383"/>
      <c r="H670" s="383"/>
      <c r="I670" s="383"/>
      <c r="J670" s="383"/>
      <c r="K670" s="383"/>
      <c r="L670" s="383"/>
      <c r="M670" s="383"/>
      <c r="N670" s="383"/>
      <c r="O670" s="383"/>
      <c r="P670" s="383"/>
      <c r="Q670" s="383"/>
      <c r="R670" s="383"/>
      <c r="S670" s="383"/>
      <c r="T670" s="383"/>
      <c r="U670" s="383"/>
      <c r="V670" s="383"/>
      <c r="W670" s="383"/>
      <c r="X670" s="383"/>
      <c r="Y670" s="383"/>
      <c r="Z670" s="383"/>
      <c r="AA670" s="383"/>
    </row>
    <row r="671">
      <c r="A671" s="383"/>
      <c r="B671" s="383"/>
      <c r="C671" s="388"/>
      <c r="D671" s="383"/>
      <c r="E671" s="383"/>
      <c r="F671" s="383"/>
      <c r="G671" s="383"/>
      <c r="H671" s="383"/>
      <c r="I671" s="383"/>
      <c r="J671" s="383"/>
      <c r="K671" s="383"/>
      <c r="L671" s="383"/>
      <c r="M671" s="383"/>
      <c r="N671" s="383"/>
      <c r="O671" s="383"/>
      <c r="P671" s="383"/>
      <c r="Q671" s="383"/>
      <c r="R671" s="383"/>
      <c r="S671" s="383"/>
      <c r="T671" s="383"/>
      <c r="U671" s="383"/>
      <c r="V671" s="383"/>
      <c r="W671" s="383"/>
      <c r="X671" s="383"/>
      <c r="Y671" s="383"/>
      <c r="Z671" s="383"/>
      <c r="AA671" s="383"/>
    </row>
    <row r="672">
      <c r="A672" s="383"/>
      <c r="B672" s="383"/>
      <c r="C672" s="388"/>
      <c r="D672" s="383"/>
      <c r="E672" s="383"/>
      <c r="F672" s="383"/>
      <c r="G672" s="383"/>
      <c r="H672" s="383"/>
      <c r="I672" s="383"/>
      <c r="J672" s="383"/>
      <c r="K672" s="383"/>
      <c r="L672" s="383"/>
      <c r="M672" s="383"/>
      <c r="N672" s="383"/>
      <c r="O672" s="383"/>
      <c r="P672" s="383"/>
      <c r="Q672" s="383"/>
      <c r="R672" s="383"/>
      <c r="S672" s="383"/>
      <c r="T672" s="383"/>
      <c r="U672" s="383"/>
      <c r="V672" s="383"/>
      <c r="W672" s="383"/>
      <c r="X672" s="383"/>
      <c r="Y672" s="383"/>
      <c r="Z672" s="383"/>
      <c r="AA672" s="383"/>
    </row>
    <row r="673">
      <c r="A673" s="383"/>
      <c r="B673" s="383"/>
      <c r="C673" s="388"/>
      <c r="D673" s="383"/>
      <c r="E673" s="383"/>
      <c r="F673" s="383"/>
      <c r="G673" s="383"/>
      <c r="H673" s="383"/>
      <c r="I673" s="383"/>
      <c r="J673" s="383"/>
      <c r="K673" s="383"/>
      <c r="L673" s="383"/>
      <c r="M673" s="383"/>
      <c r="N673" s="383"/>
      <c r="O673" s="383"/>
      <c r="P673" s="383"/>
      <c r="Q673" s="383"/>
      <c r="R673" s="383"/>
      <c r="S673" s="383"/>
      <c r="T673" s="383"/>
      <c r="U673" s="383"/>
      <c r="V673" s="383"/>
      <c r="W673" s="383"/>
      <c r="X673" s="383"/>
      <c r="Y673" s="383"/>
      <c r="Z673" s="383"/>
      <c r="AA673" s="383"/>
    </row>
    <row r="674">
      <c r="A674" s="383"/>
      <c r="B674" s="383"/>
      <c r="C674" s="388"/>
      <c r="D674" s="383"/>
      <c r="E674" s="383"/>
      <c r="F674" s="383"/>
      <c r="G674" s="383"/>
      <c r="H674" s="383"/>
      <c r="I674" s="383"/>
      <c r="J674" s="383"/>
      <c r="K674" s="383"/>
      <c r="L674" s="383"/>
      <c r="M674" s="383"/>
      <c r="N674" s="383"/>
      <c r="O674" s="383"/>
      <c r="P674" s="383"/>
      <c r="Q674" s="383"/>
      <c r="R674" s="383"/>
      <c r="S674" s="383"/>
      <c r="T674" s="383"/>
      <c r="U674" s="383"/>
      <c r="V674" s="383"/>
      <c r="W674" s="383"/>
      <c r="X674" s="383"/>
      <c r="Y674" s="383"/>
      <c r="Z674" s="383"/>
      <c r="AA674" s="383"/>
    </row>
    <row r="675">
      <c r="A675" s="383"/>
      <c r="B675" s="383"/>
      <c r="C675" s="388"/>
      <c r="D675" s="383"/>
      <c r="E675" s="383"/>
      <c r="F675" s="383"/>
      <c r="G675" s="383"/>
      <c r="H675" s="383"/>
      <c r="I675" s="383"/>
      <c r="J675" s="383"/>
      <c r="K675" s="383"/>
      <c r="L675" s="383"/>
      <c r="M675" s="383"/>
      <c r="N675" s="383"/>
      <c r="O675" s="383"/>
      <c r="P675" s="383"/>
      <c r="Q675" s="383"/>
      <c r="R675" s="383"/>
      <c r="S675" s="383"/>
      <c r="T675" s="383"/>
      <c r="U675" s="383"/>
      <c r="V675" s="383"/>
      <c r="W675" s="383"/>
      <c r="X675" s="383"/>
      <c r="Y675" s="383"/>
      <c r="Z675" s="383"/>
      <c r="AA675" s="383"/>
    </row>
    <row r="676">
      <c r="A676" s="383"/>
      <c r="B676" s="383"/>
      <c r="C676" s="388"/>
      <c r="D676" s="383"/>
      <c r="E676" s="383"/>
      <c r="F676" s="383"/>
      <c r="G676" s="383"/>
      <c r="H676" s="383"/>
      <c r="I676" s="383"/>
      <c r="J676" s="383"/>
      <c r="K676" s="383"/>
      <c r="L676" s="383"/>
      <c r="M676" s="383"/>
      <c r="N676" s="383"/>
      <c r="O676" s="383"/>
      <c r="P676" s="383"/>
      <c r="Q676" s="383"/>
      <c r="R676" s="383"/>
      <c r="S676" s="383"/>
      <c r="T676" s="383"/>
      <c r="U676" s="383"/>
      <c r="V676" s="383"/>
      <c r="W676" s="383"/>
      <c r="X676" s="383"/>
      <c r="Y676" s="383"/>
      <c r="Z676" s="383"/>
      <c r="AA676" s="383"/>
    </row>
    <row r="677">
      <c r="A677" s="383"/>
      <c r="B677" s="383"/>
      <c r="C677" s="388"/>
      <c r="D677" s="383"/>
      <c r="E677" s="383"/>
      <c r="F677" s="383"/>
      <c r="G677" s="383"/>
      <c r="H677" s="383"/>
      <c r="I677" s="383"/>
      <c r="J677" s="383"/>
      <c r="K677" s="383"/>
      <c r="L677" s="383"/>
      <c r="M677" s="383"/>
      <c r="N677" s="383"/>
      <c r="O677" s="383"/>
      <c r="P677" s="383"/>
      <c r="Q677" s="383"/>
      <c r="R677" s="383"/>
      <c r="S677" s="383"/>
      <c r="T677" s="383"/>
      <c r="U677" s="383"/>
      <c r="V677" s="383"/>
      <c r="W677" s="383"/>
      <c r="X677" s="383"/>
      <c r="Y677" s="383"/>
      <c r="Z677" s="383"/>
      <c r="AA677" s="383"/>
    </row>
    <row r="678">
      <c r="A678" s="383"/>
      <c r="B678" s="383"/>
      <c r="C678" s="388"/>
      <c r="D678" s="383"/>
      <c r="E678" s="383"/>
      <c r="F678" s="383"/>
      <c r="G678" s="383"/>
      <c r="H678" s="383"/>
      <c r="I678" s="383"/>
      <c r="J678" s="383"/>
      <c r="K678" s="383"/>
      <c r="L678" s="383"/>
      <c r="M678" s="383"/>
      <c r="N678" s="383"/>
      <c r="O678" s="383"/>
      <c r="P678" s="383"/>
      <c r="Q678" s="383"/>
      <c r="R678" s="383"/>
      <c r="S678" s="383"/>
      <c r="T678" s="383"/>
      <c r="U678" s="383"/>
      <c r="V678" s="383"/>
      <c r="W678" s="383"/>
      <c r="X678" s="383"/>
      <c r="Y678" s="383"/>
      <c r="Z678" s="383"/>
      <c r="AA678" s="383"/>
    </row>
    <row r="679">
      <c r="A679" s="383"/>
      <c r="B679" s="383"/>
      <c r="C679" s="388"/>
      <c r="D679" s="383"/>
      <c r="E679" s="383"/>
      <c r="F679" s="383"/>
      <c r="G679" s="383"/>
      <c r="H679" s="383"/>
      <c r="I679" s="383"/>
      <c r="J679" s="383"/>
      <c r="K679" s="383"/>
      <c r="L679" s="383"/>
      <c r="M679" s="383"/>
      <c r="N679" s="383"/>
      <c r="O679" s="383"/>
      <c r="P679" s="383"/>
      <c r="Q679" s="383"/>
      <c r="R679" s="383"/>
      <c r="S679" s="383"/>
      <c r="T679" s="383"/>
      <c r="U679" s="383"/>
      <c r="V679" s="383"/>
      <c r="W679" s="383"/>
      <c r="X679" s="383"/>
      <c r="Y679" s="383"/>
      <c r="Z679" s="383"/>
      <c r="AA679" s="383"/>
    </row>
    <row r="680">
      <c r="A680" s="383"/>
      <c r="B680" s="383"/>
      <c r="C680" s="388"/>
      <c r="D680" s="383"/>
      <c r="E680" s="383"/>
      <c r="F680" s="383"/>
      <c r="G680" s="383"/>
      <c r="H680" s="383"/>
      <c r="I680" s="383"/>
      <c r="J680" s="383"/>
      <c r="K680" s="383"/>
      <c r="L680" s="383"/>
      <c r="M680" s="383"/>
      <c r="N680" s="383"/>
      <c r="O680" s="383"/>
      <c r="P680" s="383"/>
      <c r="Q680" s="383"/>
      <c r="R680" s="383"/>
      <c r="S680" s="383"/>
      <c r="T680" s="383"/>
      <c r="U680" s="383"/>
      <c r="V680" s="383"/>
      <c r="W680" s="383"/>
      <c r="X680" s="383"/>
      <c r="Y680" s="383"/>
      <c r="Z680" s="383"/>
      <c r="AA680" s="383"/>
    </row>
    <row r="681">
      <c r="A681" s="383"/>
      <c r="B681" s="383"/>
      <c r="C681" s="388"/>
      <c r="D681" s="383"/>
      <c r="E681" s="383"/>
      <c r="F681" s="383"/>
      <c r="G681" s="383"/>
      <c r="H681" s="383"/>
      <c r="I681" s="383"/>
      <c r="J681" s="383"/>
      <c r="K681" s="383"/>
      <c r="L681" s="383"/>
      <c r="M681" s="383"/>
      <c r="N681" s="383"/>
      <c r="O681" s="383"/>
      <c r="P681" s="383"/>
      <c r="Q681" s="383"/>
      <c r="R681" s="383"/>
      <c r="S681" s="383"/>
      <c r="T681" s="383"/>
      <c r="U681" s="383"/>
      <c r="V681" s="383"/>
      <c r="W681" s="383"/>
      <c r="X681" s="383"/>
      <c r="Y681" s="383"/>
      <c r="Z681" s="383"/>
      <c r="AA681" s="383"/>
    </row>
    <row r="682">
      <c r="A682" s="383"/>
      <c r="B682" s="383"/>
      <c r="C682" s="388"/>
      <c r="D682" s="383"/>
      <c r="E682" s="383"/>
      <c r="F682" s="383"/>
      <c r="G682" s="383"/>
      <c r="H682" s="383"/>
      <c r="I682" s="383"/>
      <c r="J682" s="383"/>
      <c r="K682" s="383"/>
      <c r="L682" s="383"/>
      <c r="M682" s="383"/>
      <c r="N682" s="383"/>
      <c r="O682" s="383"/>
      <c r="P682" s="383"/>
      <c r="Q682" s="383"/>
      <c r="R682" s="383"/>
      <c r="S682" s="383"/>
      <c r="T682" s="383"/>
      <c r="U682" s="383"/>
      <c r="V682" s="383"/>
      <c r="W682" s="383"/>
      <c r="X682" s="383"/>
      <c r="Y682" s="383"/>
      <c r="Z682" s="383"/>
      <c r="AA682" s="383"/>
    </row>
    <row r="683">
      <c r="A683" s="383"/>
      <c r="B683" s="383"/>
      <c r="C683" s="388"/>
      <c r="D683" s="383"/>
      <c r="E683" s="383"/>
      <c r="F683" s="383"/>
      <c r="G683" s="383"/>
      <c r="H683" s="383"/>
      <c r="I683" s="383"/>
      <c r="J683" s="383"/>
      <c r="K683" s="383"/>
      <c r="L683" s="383"/>
      <c r="M683" s="383"/>
      <c r="N683" s="383"/>
      <c r="O683" s="383"/>
      <c r="P683" s="383"/>
      <c r="Q683" s="383"/>
      <c r="R683" s="383"/>
      <c r="S683" s="383"/>
      <c r="T683" s="383"/>
      <c r="U683" s="383"/>
      <c r="V683" s="383"/>
      <c r="W683" s="383"/>
      <c r="X683" s="383"/>
      <c r="Y683" s="383"/>
      <c r="Z683" s="383"/>
      <c r="AA683" s="383"/>
    </row>
    <row r="684">
      <c r="A684" s="383"/>
      <c r="B684" s="383"/>
      <c r="C684" s="388"/>
      <c r="D684" s="383"/>
      <c r="E684" s="383"/>
      <c r="F684" s="383"/>
      <c r="G684" s="383"/>
      <c r="H684" s="383"/>
      <c r="I684" s="383"/>
      <c r="J684" s="383"/>
      <c r="K684" s="383"/>
      <c r="L684" s="383"/>
      <c r="M684" s="383"/>
      <c r="N684" s="383"/>
      <c r="O684" s="383"/>
      <c r="P684" s="383"/>
      <c r="Q684" s="383"/>
      <c r="R684" s="383"/>
      <c r="S684" s="383"/>
      <c r="T684" s="383"/>
      <c r="U684" s="383"/>
      <c r="V684" s="383"/>
      <c r="W684" s="383"/>
      <c r="X684" s="383"/>
      <c r="Y684" s="383"/>
      <c r="Z684" s="383"/>
      <c r="AA684" s="383"/>
    </row>
    <row r="685">
      <c r="A685" s="383"/>
      <c r="B685" s="383"/>
      <c r="C685" s="388"/>
      <c r="D685" s="383"/>
      <c r="E685" s="383"/>
      <c r="F685" s="383"/>
      <c r="G685" s="383"/>
      <c r="H685" s="383"/>
      <c r="I685" s="383"/>
      <c r="J685" s="383"/>
      <c r="K685" s="383"/>
      <c r="L685" s="383"/>
      <c r="M685" s="383"/>
      <c r="N685" s="383"/>
      <c r="O685" s="383"/>
      <c r="P685" s="383"/>
      <c r="Q685" s="383"/>
      <c r="R685" s="383"/>
      <c r="S685" s="383"/>
      <c r="T685" s="383"/>
      <c r="U685" s="383"/>
      <c r="V685" s="383"/>
      <c r="W685" s="383"/>
      <c r="X685" s="383"/>
      <c r="Y685" s="383"/>
      <c r="Z685" s="383"/>
      <c r="AA685" s="383"/>
    </row>
    <row r="686">
      <c r="A686" s="383"/>
      <c r="B686" s="383"/>
      <c r="C686" s="388"/>
      <c r="D686" s="383"/>
      <c r="E686" s="383"/>
      <c r="F686" s="383"/>
      <c r="G686" s="383"/>
      <c r="H686" s="383"/>
      <c r="I686" s="383"/>
      <c r="J686" s="383"/>
      <c r="K686" s="383"/>
      <c r="L686" s="383"/>
      <c r="M686" s="383"/>
      <c r="N686" s="383"/>
      <c r="O686" s="383"/>
      <c r="P686" s="383"/>
      <c r="Q686" s="383"/>
      <c r="R686" s="383"/>
      <c r="S686" s="383"/>
      <c r="T686" s="383"/>
      <c r="U686" s="383"/>
      <c r="V686" s="383"/>
      <c r="W686" s="383"/>
      <c r="X686" s="383"/>
      <c r="Y686" s="383"/>
      <c r="Z686" s="383"/>
      <c r="AA686" s="383"/>
    </row>
    <row r="687">
      <c r="A687" s="383"/>
      <c r="B687" s="383"/>
      <c r="C687" s="388"/>
      <c r="D687" s="383"/>
      <c r="E687" s="383"/>
      <c r="F687" s="383"/>
      <c r="G687" s="383"/>
      <c r="H687" s="383"/>
      <c r="I687" s="383"/>
      <c r="J687" s="383"/>
      <c r="K687" s="383"/>
      <c r="L687" s="383"/>
      <c r="M687" s="383"/>
      <c r="N687" s="383"/>
      <c r="O687" s="383"/>
      <c r="P687" s="383"/>
      <c r="Q687" s="383"/>
      <c r="R687" s="383"/>
      <c r="S687" s="383"/>
      <c r="T687" s="383"/>
      <c r="U687" s="383"/>
      <c r="V687" s="383"/>
      <c r="W687" s="383"/>
      <c r="X687" s="383"/>
      <c r="Y687" s="383"/>
      <c r="Z687" s="383"/>
      <c r="AA687" s="383"/>
    </row>
    <row r="688">
      <c r="A688" s="383"/>
      <c r="B688" s="383"/>
      <c r="C688" s="388"/>
      <c r="D688" s="383"/>
      <c r="E688" s="383"/>
      <c r="F688" s="383"/>
      <c r="G688" s="383"/>
      <c r="H688" s="383"/>
      <c r="I688" s="383"/>
      <c r="J688" s="383"/>
      <c r="K688" s="383"/>
      <c r="L688" s="383"/>
      <c r="M688" s="383"/>
      <c r="N688" s="383"/>
      <c r="O688" s="383"/>
      <c r="P688" s="383"/>
      <c r="Q688" s="383"/>
      <c r="R688" s="383"/>
      <c r="S688" s="383"/>
      <c r="T688" s="383"/>
      <c r="U688" s="383"/>
      <c r="V688" s="383"/>
      <c r="W688" s="383"/>
      <c r="X688" s="383"/>
      <c r="Y688" s="383"/>
      <c r="Z688" s="383"/>
      <c r="AA688" s="383"/>
    </row>
    <row r="689">
      <c r="A689" s="383"/>
      <c r="B689" s="383"/>
      <c r="C689" s="388"/>
      <c r="D689" s="383"/>
      <c r="E689" s="383"/>
      <c r="F689" s="383"/>
      <c r="G689" s="383"/>
      <c r="H689" s="383"/>
      <c r="I689" s="383"/>
      <c r="J689" s="383"/>
      <c r="K689" s="383"/>
      <c r="L689" s="383"/>
      <c r="M689" s="383"/>
      <c r="N689" s="383"/>
      <c r="O689" s="383"/>
      <c r="P689" s="383"/>
      <c r="Q689" s="383"/>
      <c r="R689" s="383"/>
      <c r="S689" s="383"/>
      <c r="T689" s="383"/>
      <c r="U689" s="383"/>
      <c r="V689" s="383"/>
      <c r="W689" s="383"/>
      <c r="X689" s="383"/>
      <c r="Y689" s="383"/>
      <c r="Z689" s="383"/>
      <c r="AA689" s="383"/>
    </row>
    <row r="690">
      <c r="A690" s="383"/>
      <c r="B690" s="383"/>
      <c r="C690" s="388"/>
      <c r="D690" s="383"/>
      <c r="E690" s="383"/>
      <c r="F690" s="383"/>
      <c r="G690" s="383"/>
      <c r="H690" s="383"/>
      <c r="I690" s="383"/>
      <c r="J690" s="383"/>
      <c r="K690" s="383"/>
      <c r="L690" s="383"/>
      <c r="M690" s="383"/>
      <c r="N690" s="383"/>
      <c r="O690" s="383"/>
      <c r="P690" s="383"/>
      <c r="Q690" s="383"/>
      <c r="R690" s="383"/>
      <c r="S690" s="383"/>
      <c r="T690" s="383"/>
      <c r="U690" s="383"/>
      <c r="V690" s="383"/>
      <c r="W690" s="383"/>
      <c r="X690" s="383"/>
      <c r="Y690" s="383"/>
      <c r="Z690" s="383"/>
      <c r="AA690" s="383"/>
    </row>
    <row r="691">
      <c r="A691" s="383"/>
      <c r="B691" s="383"/>
      <c r="C691" s="388"/>
      <c r="D691" s="383"/>
      <c r="E691" s="383"/>
      <c r="F691" s="383"/>
      <c r="G691" s="383"/>
      <c r="H691" s="383"/>
      <c r="I691" s="383"/>
      <c r="J691" s="383"/>
      <c r="K691" s="383"/>
      <c r="L691" s="383"/>
      <c r="M691" s="383"/>
      <c r="N691" s="383"/>
      <c r="O691" s="383"/>
      <c r="P691" s="383"/>
      <c r="Q691" s="383"/>
      <c r="R691" s="383"/>
      <c r="S691" s="383"/>
      <c r="T691" s="383"/>
      <c r="U691" s="383"/>
      <c r="V691" s="383"/>
      <c r="W691" s="383"/>
      <c r="X691" s="383"/>
      <c r="Y691" s="383"/>
      <c r="Z691" s="383"/>
      <c r="AA691" s="383"/>
    </row>
    <row r="692">
      <c r="A692" s="383"/>
      <c r="B692" s="383"/>
      <c r="C692" s="388"/>
      <c r="D692" s="383"/>
      <c r="E692" s="383"/>
      <c r="F692" s="383"/>
      <c r="G692" s="383"/>
      <c r="H692" s="383"/>
      <c r="I692" s="383"/>
      <c r="J692" s="383"/>
      <c r="K692" s="383"/>
      <c r="L692" s="383"/>
      <c r="M692" s="383"/>
      <c r="N692" s="383"/>
      <c r="O692" s="383"/>
      <c r="P692" s="383"/>
      <c r="Q692" s="383"/>
      <c r="R692" s="383"/>
      <c r="S692" s="383"/>
      <c r="T692" s="383"/>
      <c r="U692" s="383"/>
      <c r="V692" s="383"/>
      <c r="W692" s="383"/>
      <c r="X692" s="383"/>
      <c r="Y692" s="383"/>
      <c r="Z692" s="383"/>
      <c r="AA692" s="383"/>
    </row>
    <row r="693">
      <c r="A693" s="383"/>
      <c r="B693" s="383"/>
      <c r="C693" s="388"/>
      <c r="D693" s="383"/>
      <c r="E693" s="383"/>
      <c r="F693" s="383"/>
      <c r="G693" s="383"/>
      <c r="H693" s="383"/>
      <c r="I693" s="383"/>
      <c r="J693" s="383"/>
      <c r="K693" s="383"/>
      <c r="L693" s="383"/>
      <c r="M693" s="383"/>
      <c r="N693" s="383"/>
      <c r="O693" s="383"/>
      <c r="P693" s="383"/>
      <c r="Q693" s="383"/>
      <c r="R693" s="383"/>
      <c r="S693" s="383"/>
      <c r="T693" s="383"/>
      <c r="U693" s="383"/>
      <c r="V693" s="383"/>
      <c r="W693" s="383"/>
      <c r="X693" s="383"/>
      <c r="Y693" s="383"/>
      <c r="Z693" s="383"/>
      <c r="AA693" s="383"/>
    </row>
    <row r="694">
      <c r="A694" s="383"/>
      <c r="B694" s="383"/>
      <c r="C694" s="388"/>
      <c r="D694" s="383"/>
      <c r="E694" s="383"/>
      <c r="F694" s="383"/>
      <c r="G694" s="383"/>
      <c r="H694" s="383"/>
      <c r="I694" s="383"/>
      <c r="J694" s="383"/>
      <c r="K694" s="383"/>
      <c r="L694" s="383"/>
      <c r="M694" s="383"/>
      <c r="N694" s="383"/>
      <c r="O694" s="383"/>
      <c r="P694" s="383"/>
      <c r="Q694" s="383"/>
      <c r="R694" s="383"/>
      <c r="S694" s="383"/>
      <c r="T694" s="383"/>
      <c r="U694" s="383"/>
      <c r="V694" s="383"/>
      <c r="W694" s="383"/>
      <c r="X694" s="383"/>
      <c r="Y694" s="383"/>
      <c r="Z694" s="383"/>
      <c r="AA694" s="383"/>
    </row>
    <row r="695">
      <c r="A695" s="383"/>
      <c r="B695" s="383"/>
      <c r="C695" s="388"/>
      <c r="D695" s="383"/>
      <c r="E695" s="383"/>
      <c r="F695" s="383"/>
      <c r="G695" s="383"/>
      <c r="H695" s="383"/>
      <c r="I695" s="383"/>
      <c r="J695" s="383"/>
      <c r="K695" s="383"/>
      <c r="L695" s="383"/>
      <c r="M695" s="383"/>
      <c r="N695" s="383"/>
      <c r="O695" s="383"/>
      <c r="P695" s="383"/>
      <c r="Q695" s="383"/>
      <c r="R695" s="383"/>
      <c r="S695" s="383"/>
      <c r="T695" s="383"/>
      <c r="U695" s="383"/>
      <c r="V695" s="383"/>
      <c r="W695" s="383"/>
      <c r="X695" s="383"/>
      <c r="Y695" s="383"/>
      <c r="Z695" s="383"/>
      <c r="AA695" s="383"/>
    </row>
    <row r="696">
      <c r="A696" s="383"/>
      <c r="B696" s="383"/>
      <c r="C696" s="388"/>
      <c r="D696" s="383"/>
      <c r="E696" s="383"/>
      <c r="F696" s="383"/>
      <c r="G696" s="383"/>
      <c r="H696" s="383"/>
      <c r="I696" s="383"/>
      <c r="J696" s="383"/>
      <c r="K696" s="383"/>
      <c r="L696" s="383"/>
      <c r="M696" s="383"/>
      <c r="N696" s="383"/>
      <c r="O696" s="383"/>
      <c r="P696" s="383"/>
      <c r="Q696" s="383"/>
      <c r="R696" s="383"/>
      <c r="S696" s="383"/>
      <c r="T696" s="383"/>
      <c r="U696" s="383"/>
      <c r="V696" s="383"/>
      <c r="W696" s="383"/>
      <c r="X696" s="383"/>
      <c r="Y696" s="383"/>
      <c r="Z696" s="383"/>
      <c r="AA696" s="383"/>
    </row>
    <row r="697">
      <c r="A697" s="383"/>
      <c r="B697" s="383"/>
      <c r="C697" s="388"/>
      <c r="D697" s="383"/>
      <c r="E697" s="383"/>
      <c r="F697" s="383"/>
      <c r="G697" s="383"/>
      <c r="H697" s="383"/>
      <c r="I697" s="383"/>
      <c r="J697" s="383"/>
      <c r="K697" s="383"/>
      <c r="L697" s="383"/>
      <c r="M697" s="383"/>
      <c r="N697" s="383"/>
      <c r="O697" s="383"/>
      <c r="P697" s="383"/>
      <c r="Q697" s="383"/>
      <c r="R697" s="383"/>
      <c r="S697" s="383"/>
      <c r="T697" s="383"/>
      <c r="U697" s="383"/>
      <c r="V697" s="383"/>
      <c r="W697" s="383"/>
      <c r="X697" s="383"/>
      <c r="Y697" s="383"/>
      <c r="Z697" s="383"/>
      <c r="AA697" s="383"/>
    </row>
    <row r="698">
      <c r="A698" s="383"/>
      <c r="B698" s="383"/>
      <c r="C698" s="388"/>
      <c r="D698" s="383"/>
      <c r="E698" s="383"/>
      <c r="F698" s="383"/>
      <c r="G698" s="383"/>
      <c r="H698" s="383"/>
      <c r="I698" s="383"/>
      <c r="J698" s="383"/>
      <c r="K698" s="383"/>
      <c r="L698" s="383"/>
      <c r="M698" s="383"/>
      <c r="N698" s="383"/>
      <c r="O698" s="383"/>
      <c r="P698" s="383"/>
      <c r="Q698" s="383"/>
      <c r="R698" s="383"/>
      <c r="S698" s="383"/>
      <c r="T698" s="383"/>
      <c r="U698" s="383"/>
      <c r="V698" s="383"/>
      <c r="W698" s="383"/>
      <c r="X698" s="383"/>
      <c r="Y698" s="383"/>
      <c r="Z698" s="383"/>
      <c r="AA698" s="383"/>
    </row>
    <row r="699">
      <c r="A699" s="383"/>
      <c r="B699" s="383"/>
      <c r="C699" s="388"/>
      <c r="D699" s="383"/>
      <c r="E699" s="383"/>
      <c r="F699" s="383"/>
      <c r="G699" s="383"/>
      <c r="H699" s="383"/>
      <c r="I699" s="383"/>
      <c r="J699" s="383"/>
      <c r="K699" s="383"/>
      <c r="L699" s="383"/>
      <c r="M699" s="383"/>
      <c r="N699" s="383"/>
      <c r="O699" s="383"/>
      <c r="P699" s="383"/>
      <c r="Q699" s="383"/>
      <c r="R699" s="383"/>
      <c r="S699" s="383"/>
      <c r="T699" s="383"/>
      <c r="U699" s="383"/>
      <c r="V699" s="383"/>
      <c r="W699" s="383"/>
      <c r="X699" s="383"/>
      <c r="Y699" s="383"/>
      <c r="Z699" s="383"/>
      <c r="AA699" s="383"/>
    </row>
    <row r="700">
      <c r="A700" s="383"/>
      <c r="B700" s="383"/>
      <c r="C700" s="388"/>
      <c r="D700" s="383"/>
      <c r="E700" s="383"/>
      <c r="F700" s="383"/>
      <c r="G700" s="383"/>
      <c r="H700" s="383"/>
      <c r="I700" s="383"/>
      <c r="J700" s="383"/>
      <c r="K700" s="383"/>
      <c r="L700" s="383"/>
      <c r="M700" s="383"/>
      <c r="N700" s="383"/>
      <c r="O700" s="383"/>
      <c r="P700" s="383"/>
      <c r="Q700" s="383"/>
      <c r="R700" s="383"/>
      <c r="S700" s="383"/>
      <c r="T700" s="383"/>
      <c r="U700" s="383"/>
      <c r="V700" s="383"/>
      <c r="W700" s="383"/>
      <c r="X700" s="383"/>
      <c r="Y700" s="383"/>
      <c r="Z700" s="383"/>
      <c r="AA700" s="383"/>
    </row>
    <row r="701">
      <c r="A701" s="383"/>
      <c r="B701" s="383"/>
      <c r="C701" s="388"/>
      <c r="D701" s="383"/>
      <c r="E701" s="383"/>
      <c r="F701" s="383"/>
      <c r="G701" s="383"/>
      <c r="H701" s="383"/>
      <c r="I701" s="383"/>
      <c r="J701" s="383"/>
      <c r="K701" s="383"/>
      <c r="L701" s="383"/>
      <c r="M701" s="383"/>
      <c r="N701" s="383"/>
      <c r="O701" s="383"/>
      <c r="P701" s="383"/>
      <c r="Q701" s="383"/>
      <c r="R701" s="383"/>
      <c r="S701" s="383"/>
      <c r="T701" s="383"/>
      <c r="U701" s="383"/>
      <c r="V701" s="383"/>
      <c r="W701" s="383"/>
      <c r="X701" s="383"/>
      <c r="Y701" s="383"/>
      <c r="Z701" s="383"/>
      <c r="AA701" s="383"/>
    </row>
    <row r="702">
      <c r="A702" s="383"/>
      <c r="B702" s="383"/>
      <c r="C702" s="388"/>
      <c r="D702" s="383"/>
      <c r="E702" s="383"/>
      <c r="F702" s="383"/>
      <c r="G702" s="383"/>
      <c r="H702" s="383"/>
      <c r="I702" s="383"/>
      <c r="J702" s="383"/>
      <c r="K702" s="383"/>
      <c r="L702" s="383"/>
      <c r="M702" s="383"/>
      <c r="N702" s="383"/>
      <c r="O702" s="383"/>
      <c r="P702" s="383"/>
      <c r="Q702" s="383"/>
      <c r="R702" s="383"/>
      <c r="S702" s="383"/>
      <c r="T702" s="383"/>
      <c r="U702" s="383"/>
      <c r="V702" s="383"/>
      <c r="W702" s="383"/>
      <c r="X702" s="383"/>
      <c r="Y702" s="383"/>
      <c r="Z702" s="383"/>
      <c r="AA702" s="383"/>
    </row>
    <row r="703">
      <c r="A703" s="383"/>
      <c r="B703" s="383"/>
      <c r="C703" s="388"/>
      <c r="D703" s="383"/>
      <c r="E703" s="383"/>
      <c r="F703" s="383"/>
      <c r="G703" s="383"/>
      <c r="H703" s="383"/>
      <c r="I703" s="383"/>
      <c r="J703" s="383"/>
      <c r="K703" s="383"/>
      <c r="L703" s="383"/>
      <c r="M703" s="383"/>
      <c r="N703" s="383"/>
      <c r="O703" s="383"/>
      <c r="P703" s="383"/>
      <c r="Q703" s="383"/>
      <c r="R703" s="383"/>
      <c r="S703" s="383"/>
      <c r="T703" s="383"/>
      <c r="U703" s="383"/>
      <c r="V703" s="383"/>
      <c r="W703" s="383"/>
      <c r="X703" s="383"/>
      <c r="Y703" s="383"/>
      <c r="Z703" s="383"/>
      <c r="AA703" s="383"/>
    </row>
    <row r="704">
      <c r="A704" s="383"/>
      <c r="B704" s="383"/>
      <c r="C704" s="388"/>
      <c r="D704" s="383"/>
      <c r="E704" s="383"/>
      <c r="F704" s="383"/>
      <c r="G704" s="383"/>
      <c r="H704" s="383"/>
      <c r="I704" s="383"/>
      <c r="J704" s="383"/>
      <c r="K704" s="383"/>
      <c r="L704" s="383"/>
      <c r="M704" s="383"/>
      <c r="N704" s="383"/>
      <c r="O704" s="383"/>
      <c r="P704" s="383"/>
      <c r="Q704" s="383"/>
      <c r="R704" s="383"/>
      <c r="S704" s="383"/>
      <c r="T704" s="383"/>
      <c r="U704" s="383"/>
      <c r="V704" s="383"/>
      <c r="W704" s="383"/>
      <c r="X704" s="383"/>
      <c r="Y704" s="383"/>
      <c r="Z704" s="383"/>
      <c r="AA704" s="383"/>
    </row>
    <row r="705">
      <c r="A705" s="383"/>
      <c r="B705" s="383"/>
      <c r="C705" s="388"/>
      <c r="D705" s="383"/>
      <c r="E705" s="383"/>
      <c r="F705" s="383"/>
      <c r="G705" s="383"/>
      <c r="H705" s="383"/>
      <c r="I705" s="383"/>
      <c r="J705" s="383"/>
      <c r="K705" s="383"/>
      <c r="L705" s="383"/>
      <c r="M705" s="383"/>
      <c r="N705" s="383"/>
      <c r="O705" s="383"/>
      <c r="P705" s="383"/>
      <c r="Q705" s="383"/>
      <c r="R705" s="383"/>
      <c r="S705" s="383"/>
      <c r="T705" s="383"/>
      <c r="U705" s="383"/>
      <c r="V705" s="383"/>
      <c r="W705" s="383"/>
      <c r="X705" s="383"/>
      <c r="Y705" s="383"/>
      <c r="Z705" s="383"/>
      <c r="AA705" s="383"/>
    </row>
    <row r="706">
      <c r="A706" s="383"/>
      <c r="B706" s="383"/>
      <c r="C706" s="388"/>
      <c r="D706" s="383"/>
      <c r="E706" s="383"/>
      <c r="F706" s="383"/>
      <c r="G706" s="383"/>
      <c r="H706" s="383"/>
      <c r="I706" s="383"/>
      <c r="J706" s="383"/>
      <c r="K706" s="383"/>
      <c r="L706" s="383"/>
      <c r="M706" s="383"/>
      <c r="N706" s="383"/>
      <c r="O706" s="383"/>
      <c r="P706" s="383"/>
      <c r="Q706" s="383"/>
      <c r="R706" s="383"/>
      <c r="S706" s="383"/>
      <c r="T706" s="383"/>
      <c r="U706" s="383"/>
      <c r="V706" s="383"/>
      <c r="W706" s="383"/>
      <c r="X706" s="383"/>
      <c r="Y706" s="383"/>
      <c r="Z706" s="383"/>
      <c r="AA706" s="383"/>
    </row>
    <row r="707">
      <c r="A707" s="383"/>
      <c r="B707" s="383"/>
      <c r="C707" s="388"/>
      <c r="D707" s="383"/>
      <c r="E707" s="383"/>
      <c r="F707" s="383"/>
      <c r="G707" s="383"/>
      <c r="H707" s="383"/>
      <c r="I707" s="383"/>
      <c r="J707" s="383"/>
      <c r="K707" s="383"/>
      <c r="L707" s="383"/>
      <c r="M707" s="383"/>
      <c r="N707" s="383"/>
      <c r="O707" s="383"/>
      <c r="P707" s="383"/>
      <c r="Q707" s="383"/>
      <c r="R707" s="383"/>
      <c r="S707" s="383"/>
      <c r="T707" s="383"/>
      <c r="U707" s="383"/>
      <c r="V707" s="383"/>
      <c r="W707" s="383"/>
      <c r="X707" s="383"/>
      <c r="Y707" s="383"/>
      <c r="Z707" s="383"/>
      <c r="AA707" s="383"/>
    </row>
    <row r="708">
      <c r="A708" s="383"/>
      <c r="B708" s="383"/>
      <c r="C708" s="388"/>
      <c r="D708" s="383"/>
      <c r="E708" s="383"/>
      <c r="F708" s="383"/>
      <c r="G708" s="383"/>
      <c r="H708" s="383"/>
      <c r="I708" s="383"/>
      <c r="J708" s="383"/>
      <c r="K708" s="383"/>
      <c r="L708" s="383"/>
      <c r="M708" s="383"/>
      <c r="N708" s="383"/>
      <c r="O708" s="383"/>
      <c r="P708" s="383"/>
      <c r="Q708" s="383"/>
      <c r="R708" s="383"/>
      <c r="S708" s="383"/>
      <c r="T708" s="383"/>
      <c r="U708" s="383"/>
      <c r="V708" s="383"/>
      <c r="W708" s="383"/>
      <c r="X708" s="383"/>
      <c r="Y708" s="383"/>
      <c r="Z708" s="383"/>
      <c r="AA708" s="383"/>
    </row>
    <row r="709">
      <c r="A709" s="383"/>
      <c r="B709" s="383"/>
      <c r="C709" s="388"/>
      <c r="D709" s="383"/>
      <c r="E709" s="383"/>
      <c r="F709" s="383"/>
      <c r="G709" s="383"/>
      <c r="H709" s="383"/>
      <c r="I709" s="383"/>
      <c r="J709" s="383"/>
      <c r="K709" s="383"/>
      <c r="L709" s="383"/>
      <c r="M709" s="383"/>
      <c r="N709" s="383"/>
      <c r="O709" s="383"/>
      <c r="P709" s="383"/>
      <c r="Q709" s="383"/>
      <c r="R709" s="383"/>
      <c r="S709" s="383"/>
      <c r="T709" s="383"/>
      <c r="U709" s="383"/>
      <c r="V709" s="383"/>
      <c r="W709" s="383"/>
      <c r="X709" s="383"/>
      <c r="Y709" s="383"/>
      <c r="Z709" s="383"/>
      <c r="AA709" s="383"/>
    </row>
    <row r="710">
      <c r="A710" s="383"/>
      <c r="B710" s="383"/>
      <c r="C710" s="388"/>
      <c r="D710" s="383"/>
      <c r="E710" s="383"/>
      <c r="F710" s="383"/>
      <c r="G710" s="383"/>
      <c r="H710" s="383"/>
      <c r="I710" s="383"/>
      <c r="J710" s="383"/>
      <c r="K710" s="383"/>
      <c r="L710" s="383"/>
      <c r="M710" s="383"/>
      <c r="N710" s="383"/>
      <c r="O710" s="383"/>
      <c r="P710" s="383"/>
      <c r="Q710" s="383"/>
      <c r="R710" s="383"/>
      <c r="S710" s="383"/>
      <c r="T710" s="383"/>
      <c r="U710" s="383"/>
      <c r="V710" s="383"/>
      <c r="W710" s="383"/>
      <c r="X710" s="383"/>
      <c r="Y710" s="383"/>
      <c r="Z710" s="383"/>
      <c r="AA710" s="383"/>
    </row>
    <row r="711">
      <c r="A711" s="383"/>
      <c r="B711" s="383"/>
      <c r="C711" s="388"/>
      <c r="D711" s="383"/>
      <c r="E711" s="383"/>
      <c r="F711" s="383"/>
      <c r="G711" s="383"/>
      <c r="H711" s="383"/>
      <c r="I711" s="383"/>
      <c r="J711" s="383"/>
      <c r="K711" s="383"/>
      <c r="L711" s="383"/>
      <c r="M711" s="383"/>
      <c r="N711" s="383"/>
      <c r="O711" s="383"/>
      <c r="P711" s="383"/>
      <c r="Q711" s="383"/>
      <c r="R711" s="383"/>
      <c r="S711" s="383"/>
      <c r="T711" s="383"/>
      <c r="U711" s="383"/>
      <c r="V711" s="383"/>
      <c r="W711" s="383"/>
      <c r="X711" s="383"/>
      <c r="Y711" s="383"/>
      <c r="Z711" s="383"/>
      <c r="AA711" s="383"/>
    </row>
    <row r="712">
      <c r="A712" s="383"/>
      <c r="B712" s="383"/>
      <c r="C712" s="388"/>
      <c r="D712" s="383"/>
      <c r="E712" s="383"/>
      <c r="F712" s="383"/>
      <c r="G712" s="383"/>
      <c r="H712" s="383"/>
      <c r="I712" s="383"/>
      <c r="J712" s="383"/>
      <c r="K712" s="383"/>
      <c r="L712" s="383"/>
      <c r="M712" s="383"/>
      <c r="N712" s="383"/>
      <c r="O712" s="383"/>
      <c r="P712" s="383"/>
      <c r="Q712" s="383"/>
      <c r="R712" s="383"/>
      <c r="S712" s="383"/>
      <c r="T712" s="383"/>
      <c r="U712" s="383"/>
      <c r="V712" s="383"/>
      <c r="W712" s="383"/>
      <c r="X712" s="383"/>
      <c r="Y712" s="383"/>
      <c r="Z712" s="383"/>
      <c r="AA712" s="383"/>
    </row>
    <row r="713">
      <c r="A713" s="383"/>
      <c r="B713" s="383"/>
      <c r="C713" s="388"/>
      <c r="D713" s="383"/>
      <c r="E713" s="383"/>
      <c r="F713" s="383"/>
      <c r="G713" s="383"/>
      <c r="H713" s="383"/>
      <c r="I713" s="383"/>
      <c r="J713" s="383"/>
      <c r="K713" s="383"/>
      <c r="L713" s="383"/>
      <c r="M713" s="383"/>
      <c r="N713" s="383"/>
      <c r="O713" s="383"/>
      <c r="P713" s="383"/>
      <c r="Q713" s="383"/>
      <c r="R713" s="383"/>
      <c r="S713" s="383"/>
      <c r="T713" s="383"/>
      <c r="U713" s="383"/>
      <c r="V713" s="383"/>
      <c r="W713" s="383"/>
      <c r="X713" s="383"/>
      <c r="Y713" s="383"/>
      <c r="Z713" s="383"/>
      <c r="AA713" s="383"/>
    </row>
    <row r="714">
      <c r="A714" s="383"/>
      <c r="B714" s="383"/>
      <c r="C714" s="388"/>
      <c r="D714" s="383"/>
      <c r="E714" s="383"/>
      <c r="F714" s="383"/>
      <c r="G714" s="383"/>
      <c r="H714" s="383"/>
      <c r="I714" s="383"/>
      <c r="J714" s="383"/>
      <c r="K714" s="383"/>
      <c r="L714" s="383"/>
      <c r="M714" s="383"/>
      <c r="N714" s="383"/>
      <c r="O714" s="383"/>
      <c r="P714" s="383"/>
      <c r="Q714" s="383"/>
      <c r="R714" s="383"/>
      <c r="S714" s="383"/>
      <c r="T714" s="383"/>
      <c r="U714" s="383"/>
      <c r="V714" s="383"/>
      <c r="W714" s="383"/>
      <c r="X714" s="383"/>
      <c r="Y714" s="383"/>
      <c r="Z714" s="383"/>
      <c r="AA714" s="383"/>
    </row>
    <row r="715">
      <c r="A715" s="383"/>
      <c r="B715" s="383"/>
      <c r="C715" s="388"/>
      <c r="D715" s="383"/>
      <c r="E715" s="383"/>
      <c r="F715" s="383"/>
      <c r="G715" s="383"/>
      <c r="H715" s="383"/>
      <c r="I715" s="383"/>
      <c r="J715" s="383"/>
      <c r="K715" s="383"/>
      <c r="L715" s="383"/>
      <c r="M715" s="383"/>
      <c r="N715" s="383"/>
      <c r="O715" s="383"/>
      <c r="P715" s="383"/>
      <c r="Q715" s="383"/>
      <c r="R715" s="383"/>
      <c r="S715" s="383"/>
      <c r="T715" s="383"/>
      <c r="U715" s="383"/>
      <c r="V715" s="383"/>
      <c r="W715" s="383"/>
      <c r="X715" s="383"/>
      <c r="Y715" s="383"/>
      <c r="Z715" s="383"/>
      <c r="AA715" s="383"/>
    </row>
    <row r="716">
      <c r="A716" s="383"/>
      <c r="B716" s="383"/>
      <c r="C716" s="388"/>
      <c r="D716" s="383"/>
      <c r="E716" s="383"/>
      <c r="F716" s="383"/>
      <c r="G716" s="383"/>
      <c r="H716" s="383"/>
      <c r="I716" s="383"/>
      <c r="J716" s="383"/>
      <c r="K716" s="383"/>
      <c r="L716" s="383"/>
      <c r="M716" s="383"/>
      <c r="N716" s="383"/>
      <c r="O716" s="383"/>
      <c r="P716" s="383"/>
      <c r="Q716" s="383"/>
      <c r="R716" s="383"/>
      <c r="S716" s="383"/>
      <c r="T716" s="383"/>
      <c r="U716" s="383"/>
      <c r="V716" s="383"/>
      <c r="W716" s="383"/>
      <c r="X716" s="383"/>
      <c r="Y716" s="383"/>
      <c r="Z716" s="383"/>
      <c r="AA716" s="383"/>
    </row>
    <row r="717">
      <c r="A717" s="383"/>
      <c r="B717" s="383"/>
      <c r="C717" s="388"/>
      <c r="D717" s="383"/>
      <c r="E717" s="383"/>
      <c r="F717" s="383"/>
      <c r="G717" s="383"/>
      <c r="H717" s="383"/>
      <c r="I717" s="383"/>
      <c r="J717" s="383"/>
      <c r="K717" s="383"/>
      <c r="L717" s="383"/>
      <c r="M717" s="383"/>
      <c r="N717" s="383"/>
      <c r="O717" s="383"/>
      <c r="P717" s="383"/>
      <c r="Q717" s="383"/>
      <c r="R717" s="383"/>
      <c r="S717" s="383"/>
      <c r="T717" s="383"/>
      <c r="U717" s="383"/>
      <c r="V717" s="383"/>
      <c r="W717" s="383"/>
      <c r="X717" s="383"/>
      <c r="Y717" s="383"/>
      <c r="Z717" s="383"/>
      <c r="AA717" s="383"/>
    </row>
    <row r="718">
      <c r="A718" s="383"/>
      <c r="B718" s="383"/>
      <c r="C718" s="388"/>
      <c r="D718" s="383"/>
      <c r="E718" s="383"/>
      <c r="F718" s="383"/>
      <c r="G718" s="383"/>
      <c r="H718" s="383"/>
      <c r="I718" s="383"/>
      <c r="J718" s="383"/>
      <c r="K718" s="383"/>
      <c r="L718" s="383"/>
      <c r="M718" s="383"/>
      <c r="N718" s="383"/>
      <c r="O718" s="383"/>
      <c r="P718" s="383"/>
      <c r="Q718" s="383"/>
      <c r="R718" s="383"/>
      <c r="S718" s="383"/>
      <c r="T718" s="383"/>
      <c r="U718" s="383"/>
      <c r="V718" s="383"/>
      <c r="W718" s="383"/>
      <c r="X718" s="383"/>
      <c r="Y718" s="383"/>
      <c r="Z718" s="383"/>
      <c r="AA718" s="383"/>
    </row>
    <row r="719">
      <c r="A719" s="383"/>
      <c r="B719" s="383"/>
      <c r="C719" s="388"/>
      <c r="D719" s="383"/>
      <c r="E719" s="383"/>
      <c r="F719" s="383"/>
      <c r="G719" s="383"/>
      <c r="H719" s="383"/>
      <c r="I719" s="383"/>
      <c r="J719" s="383"/>
      <c r="K719" s="383"/>
      <c r="L719" s="383"/>
      <c r="M719" s="383"/>
      <c r="N719" s="383"/>
      <c r="O719" s="383"/>
      <c r="P719" s="383"/>
      <c r="Q719" s="383"/>
      <c r="R719" s="383"/>
      <c r="S719" s="383"/>
      <c r="T719" s="383"/>
      <c r="U719" s="383"/>
      <c r="V719" s="383"/>
      <c r="W719" s="383"/>
      <c r="X719" s="383"/>
      <c r="Y719" s="383"/>
      <c r="Z719" s="383"/>
      <c r="AA719" s="383"/>
    </row>
    <row r="720">
      <c r="A720" s="383"/>
      <c r="B720" s="383"/>
      <c r="C720" s="388"/>
      <c r="D720" s="383"/>
      <c r="E720" s="383"/>
      <c r="F720" s="383"/>
      <c r="G720" s="383"/>
      <c r="H720" s="383"/>
      <c r="I720" s="383"/>
      <c r="J720" s="383"/>
      <c r="K720" s="383"/>
      <c r="L720" s="383"/>
      <c r="M720" s="383"/>
      <c r="N720" s="383"/>
      <c r="O720" s="383"/>
      <c r="P720" s="383"/>
      <c r="Q720" s="383"/>
      <c r="R720" s="383"/>
      <c r="S720" s="383"/>
      <c r="T720" s="383"/>
      <c r="U720" s="383"/>
      <c r="V720" s="383"/>
      <c r="W720" s="383"/>
      <c r="X720" s="383"/>
      <c r="Y720" s="383"/>
      <c r="Z720" s="383"/>
      <c r="AA720" s="383"/>
    </row>
    <row r="721">
      <c r="A721" s="383"/>
      <c r="B721" s="383"/>
      <c r="C721" s="388"/>
      <c r="D721" s="383"/>
      <c r="E721" s="383"/>
      <c r="F721" s="383"/>
      <c r="G721" s="383"/>
      <c r="H721" s="383"/>
      <c r="I721" s="383"/>
      <c r="J721" s="383"/>
      <c r="K721" s="383"/>
      <c r="L721" s="383"/>
      <c r="M721" s="383"/>
      <c r="N721" s="383"/>
      <c r="O721" s="383"/>
      <c r="P721" s="383"/>
      <c r="Q721" s="383"/>
      <c r="R721" s="383"/>
      <c r="S721" s="383"/>
      <c r="T721" s="383"/>
      <c r="U721" s="383"/>
      <c r="V721" s="383"/>
      <c r="W721" s="383"/>
      <c r="X721" s="383"/>
      <c r="Y721" s="383"/>
      <c r="Z721" s="383"/>
      <c r="AA721" s="383"/>
    </row>
    <row r="722">
      <c r="A722" s="383"/>
      <c r="B722" s="383"/>
      <c r="C722" s="388"/>
      <c r="D722" s="383"/>
      <c r="E722" s="383"/>
      <c r="F722" s="383"/>
      <c r="G722" s="383"/>
      <c r="H722" s="383"/>
      <c r="I722" s="383"/>
      <c r="J722" s="383"/>
      <c r="K722" s="383"/>
      <c r="L722" s="383"/>
      <c r="M722" s="383"/>
      <c r="N722" s="383"/>
      <c r="O722" s="383"/>
      <c r="P722" s="383"/>
      <c r="Q722" s="383"/>
      <c r="R722" s="383"/>
      <c r="S722" s="383"/>
      <c r="T722" s="383"/>
      <c r="U722" s="383"/>
      <c r="V722" s="383"/>
      <c r="W722" s="383"/>
      <c r="X722" s="383"/>
      <c r="Y722" s="383"/>
      <c r="Z722" s="383"/>
      <c r="AA722" s="383"/>
    </row>
    <row r="723">
      <c r="A723" s="383"/>
      <c r="B723" s="383"/>
      <c r="C723" s="388"/>
      <c r="D723" s="383"/>
      <c r="E723" s="383"/>
      <c r="F723" s="383"/>
      <c r="G723" s="383"/>
      <c r="H723" s="383"/>
      <c r="I723" s="383"/>
      <c r="J723" s="383"/>
      <c r="K723" s="383"/>
      <c r="L723" s="383"/>
      <c r="M723" s="383"/>
      <c r="N723" s="383"/>
      <c r="O723" s="383"/>
      <c r="P723" s="383"/>
      <c r="Q723" s="383"/>
      <c r="R723" s="383"/>
      <c r="S723" s="383"/>
      <c r="T723" s="383"/>
      <c r="U723" s="383"/>
      <c r="V723" s="383"/>
      <c r="W723" s="383"/>
      <c r="X723" s="383"/>
      <c r="Y723" s="383"/>
      <c r="Z723" s="383"/>
      <c r="AA723" s="383"/>
    </row>
    <row r="724">
      <c r="A724" s="383"/>
      <c r="B724" s="383"/>
      <c r="C724" s="388"/>
      <c r="D724" s="383"/>
      <c r="E724" s="383"/>
      <c r="F724" s="383"/>
      <c r="G724" s="383"/>
      <c r="H724" s="383"/>
      <c r="I724" s="383"/>
      <c r="J724" s="383"/>
      <c r="K724" s="383"/>
      <c r="L724" s="383"/>
      <c r="M724" s="383"/>
      <c r="N724" s="383"/>
      <c r="O724" s="383"/>
      <c r="P724" s="383"/>
      <c r="Q724" s="383"/>
      <c r="R724" s="383"/>
      <c r="S724" s="383"/>
      <c r="T724" s="383"/>
      <c r="U724" s="383"/>
      <c r="V724" s="383"/>
      <c r="W724" s="383"/>
      <c r="X724" s="383"/>
      <c r="Y724" s="383"/>
      <c r="Z724" s="383"/>
      <c r="AA724" s="383"/>
    </row>
    <row r="725">
      <c r="A725" s="383"/>
      <c r="B725" s="383"/>
      <c r="C725" s="388"/>
      <c r="D725" s="383"/>
      <c r="E725" s="383"/>
      <c r="F725" s="383"/>
      <c r="G725" s="383"/>
      <c r="H725" s="383"/>
      <c r="I725" s="383"/>
      <c r="J725" s="383"/>
      <c r="K725" s="383"/>
      <c r="L725" s="383"/>
      <c r="M725" s="383"/>
      <c r="N725" s="383"/>
      <c r="O725" s="383"/>
      <c r="P725" s="383"/>
      <c r="Q725" s="383"/>
      <c r="R725" s="383"/>
      <c r="S725" s="383"/>
      <c r="T725" s="383"/>
      <c r="U725" s="383"/>
      <c r="V725" s="383"/>
      <c r="W725" s="383"/>
      <c r="X725" s="383"/>
      <c r="Y725" s="383"/>
      <c r="Z725" s="383"/>
      <c r="AA725" s="383"/>
    </row>
    <row r="726">
      <c r="A726" s="383"/>
      <c r="B726" s="383"/>
      <c r="C726" s="388"/>
      <c r="D726" s="383"/>
      <c r="E726" s="383"/>
      <c r="F726" s="383"/>
      <c r="G726" s="383"/>
      <c r="H726" s="383"/>
      <c r="I726" s="383"/>
      <c r="J726" s="383"/>
      <c r="K726" s="383"/>
      <c r="L726" s="383"/>
      <c r="M726" s="383"/>
      <c r="N726" s="383"/>
      <c r="O726" s="383"/>
      <c r="P726" s="383"/>
      <c r="Q726" s="383"/>
      <c r="R726" s="383"/>
      <c r="S726" s="383"/>
      <c r="T726" s="383"/>
      <c r="U726" s="383"/>
      <c r="V726" s="383"/>
      <c r="W726" s="383"/>
      <c r="X726" s="383"/>
      <c r="Y726" s="383"/>
      <c r="Z726" s="383"/>
      <c r="AA726" s="383"/>
    </row>
    <row r="727">
      <c r="A727" s="383"/>
      <c r="B727" s="383"/>
      <c r="C727" s="388"/>
      <c r="D727" s="383"/>
      <c r="E727" s="383"/>
      <c r="F727" s="383"/>
      <c r="G727" s="383"/>
      <c r="H727" s="383"/>
      <c r="I727" s="383"/>
      <c r="J727" s="383"/>
      <c r="K727" s="383"/>
      <c r="L727" s="383"/>
      <c r="M727" s="383"/>
      <c r="N727" s="383"/>
      <c r="O727" s="383"/>
      <c r="P727" s="383"/>
      <c r="Q727" s="383"/>
      <c r="R727" s="383"/>
      <c r="S727" s="383"/>
      <c r="T727" s="383"/>
      <c r="U727" s="383"/>
      <c r="V727" s="383"/>
      <c r="W727" s="383"/>
      <c r="X727" s="383"/>
      <c r="Y727" s="383"/>
      <c r="Z727" s="383"/>
      <c r="AA727" s="383"/>
    </row>
    <row r="728">
      <c r="A728" s="383"/>
      <c r="B728" s="383"/>
      <c r="C728" s="388"/>
      <c r="D728" s="383"/>
      <c r="E728" s="383"/>
      <c r="F728" s="383"/>
      <c r="G728" s="383"/>
      <c r="H728" s="383"/>
      <c r="I728" s="383"/>
      <c r="J728" s="383"/>
      <c r="K728" s="383"/>
      <c r="L728" s="383"/>
      <c r="M728" s="383"/>
      <c r="N728" s="383"/>
      <c r="O728" s="383"/>
      <c r="P728" s="383"/>
      <c r="Q728" s="383"/>
      <c r="R728" s="383"/>
      <c r="S728" s="383"/>
      <c r="T728" s="383"/>
      <c r="U728" s="383"/>
      <c r="V728" s="383"/>
      <c r="W728" s="383"/>
      <c r="X728" s="383"/>
      <c r="Y728" s="383"/>
      <c r="Z728" s="383"/>
      <c r="AA728" s="383"/>
    </row>
    <row r="729">
      <c r="A729" s="383"/>
      <c r="B729" s="383"/>
      <c r="C729" s="388"/>
      <c r="D729" s="383"/>
      <c r="E729" s="383"/>
      <c r="F729" s="383"/>
      <c r="G729" s="383"/>
      <c r="H729" s="383"/>
      <c r="I729" s="383"/>
      <c r="J729" s="383"/>
      <c r="K729" s="383"/>
      <c r="L729" s="383"/>
      <c r="M729" s="383"/>
      <c r="N729" s="383"/>
      <c r="O729" s="383"/>
      <c r="P729" s="383"/>
      <c r="Q729" s="383"/>
      <c r="R729" s="383"/>
      <c r="S729" s="383"/>
      <c r="T729" s="383"/>
      <c r="U729" s="383"/>
      <c r="V729" s="383"/>
      <c r="W729" s="383"/>
      <c r="X729" s="383"/>
      <c r="Y729" s="383"/>
      <c r="Z729" s="383"/>
      <c r="AA729" s="383"/>
    </row>
    <row r="730">
      <c r="A730" s="383"/>
      <c r="B730" s="383"/>
      <c r="C730" s="388"/>
      <c r="D730" s="383"/>
      <c r="E730" s="383"/>
      <c r="F730" s="383"/>
      <c r="G730" s="383"/>
      <c r="H730" s="383"/>
      <c r="I730" s="383"/>
      <c r="J730" s="383"/>
      <c r="K730" s="383"/>
      <c r="L730" s="383"/>
      <c r="M730" s="383"/>
      <c r="N730" s="383"/>
      <c r="O730" s="383"/>
      <c r="P730" s="383"/>
      <c r="Q730" s="383"/>
      <c r="R730" s="383"/>
      <c r="S730" s="383"/>
      <c r="T730" s="383"/>
      <c r="U730" s="383"/>
      <c r="V730" s="383"/>
      <c r="W730" s="383"/>
      <c r="X730" s="383"/>
      <c r="Y730" s="383"/>
      <c r="Z730" s="383"/>
      <c r="AA730" s="383"/>
    </row>
    <row r="731">
      <c r="A731" s="383"/>
      <c r="B731" s="383"/>
      <c r="C731" s="388"/>
      <c r="D731" s="383"/>
      <c r="E731" s="383"/>
      <c r="F731" s="383"/>
      <c r="G731" s="383"/>
      <c r="H731" s="383"/>
      <c r="I731" s="383"/>
      <c r="J731" s="383"/>
      <c r="K731" s="383"/>
      <c r="L731" s="383"/>
      <c r="M731" s="383"/>
      <c r="N731" s="383"/>
      <c r="O731" s="383"/>
      <c r="P731" s="383"/>
      <c r="Q731" s="383"/>
      <c r="R731" s="383"/>
      <c r="S731" s="383"/>
      <c r="T731" s="383"/>
      <c r="U731" s="383"/>
      <c r="V731" s="383"/>
      <c r="W731" s="383"/>
      <c r="X731" s="383"/>
      <c r="Y731" s="383"/>
      <c r="Z731" s="383"/>
      <c r="AA731" s="383"/>
    </row>
    <row r="732">
      <c r="A732" s="383"/>
      <c r="B732" s="383"/>
      <c r="C732" s="388"/>
      <c r="D732" s="383"/>
      <c r="E732" s="383"/>
      <c r="F732" s="383"/>
      <c r="G732" s="383"/>
      <c r="H732" s="383"/>
      <c r="I732" s="383"/>
      <c r="J732" s="383"/>
      <c r="K732" s="383"/>
      <c r="L732" s="383"/>
      <c r="M732" s="383"/>
      <c r="N732" s="383"/>
      <c r="O732" s="383"/>
      <c r="P732" s="383"/>
      <c r="Q732" s="383"/>
      <c r="R732" s="383"/>
      <c r="S732" s="383"/>
      <c r="T732" s="383"/>
      <c r="U732" s="383"/>
      <c r="V732" s="383"/>
      <c r="W732" s="383"/>
      <c r="X732" s="383"/>
      <c r="Y732" s="383"/>
      <c r="Z732" s="383"/>
      <c r="AA732" s="383"/>
    </row>
    <row r="733">
      <c r="A733" s="383"/>
      <c r="B733" s="383"/>
      <c r="C733" s="388"/>
      <c r="D733" s="383"/>
      <c r="E733" s="383"/>
      <c r="F733" s="383"/>
      <c r="G733" s="383"/>
      <c r="H733" s="383"/>
      <c r="I733" s="383"/>
      <c r="J733" s="383"/>
      <c r="K733" s="383"/>
      <c r="L733" s="383"/>
      <c r="M733" s="383"/>
      <c r="N733" s="383"/>
      <c r="O733" s="383"/>
      <c r="P733" s="383"/>
      <c r="Q733" s="383"/>
      <c r="R733" s="383"/>
      <c r="S733" s="383"/>
      <c r="T733" s="383"/>
      <c r="U733" s="383"/>
      <c r="V733" s="383"/>
      <c r="W733" s="383"/>
      <c r="X733" s="383"/>
      <c r="Y733" s="383"/>
      <c r="Z733" s="383"/>
      <c r="AA733" s="383"/>
    </row>
    <row r="734">
      <c r="A734" s="383"/>
      <c r="B734" s="383"/>
      <c r="C734" s="388"/>
      <c r="D734" s="383"/>
      <c r="E734" s="383"/>
      <c r="F734" s="383"/>
      <c r="G734" s="383"/>
      <c r="H734" s="383"/>
      <c r="I734" s="383"/>
      <c r="J734" s="383"/>
      <c r="K734" s="383"/>
      <c r="L734" s="383"/>
      <c r="M734" s="383"/>
      <c r="N734" s="383"/>
      <c r="O734" s="383"/>
      <c r="P734" s="383"/>
      <c r="Q734" s="383"/>
      <c r="R734" s="383"/>
      <c r="S734" s="383"/>
      <c r="T734" s="383"/>
      <c r="U734" s="383"/>
      <c r="V734" s="383"/>
      <c r="W734" s="383"/>
      <c r="X734" s="383"/>
      <c r="Y734" s="383"/>
      <c r="Z734" s="383"/>
      <c r="AA734" s="383"/>
    </row>
    <row r="735">
      <c r="A735" s="383"/>
      <c r="B735" s="383"/>
      <c r="C735" s="388"/>
      <c r="D735" s="383"/>
      <c r="E735" s="383"/>
      <c r="F735" s="383"/>
      <c r="G735" s="383"/>
      <c r="H735" s="383"/>
      <c r="I735" s="383"/>
      <c r="J735" s="383"/>
      <c r="K735" s="383"/>
      <c r="L735" s="383"/>
      <c r="M735" s="383"/>
      <c r="N735" s="383"/>
      <c r="O735" s="383"/>
      <c r="P735" s="383"/>
      <c r="Q735" s="383"/>
      <c r="R735" s="383"/>
      <c r="S735" s="383"/>
      <c r="T735" s="383"/>
      <c r="U735" s="383"/>
      <c r="V735" s="383"/>
      <c r="W735" s="383"/>
      <c r="X735" s="383"/>
      <c r="Y735" s="383"/>
      <c r="Z735" s="383"/>
      <c r="AA735" s="383"/>
    </row>
    <row r="736">
      <c r="A736" s="383"/>
      <c r="B736" s="383"/>
      <c r="C736" s="388"/>
      <c r="D736" s="383"/>
      <c r="E736" s="383"/>
      <c r="F736" s="383"/>
      <c r="G736" s="383"/>
      <c r="H736" s="383"/>
      <c r="I736" s="383"/>
      <c r="J736" s="383"/>
      <c r="K736" s="383"/>
      <c r="L736" s="383"/>
      <c r="M736" s="383"/>
      <c r="N736" s="383"/>
      <c r="O736" s="383"/>
      <c r="P736" s="383"/>
      <c r="Q736" s="383"/>
      <c r="R736" s="383"/>
      <c r="S736" s="383"/>
      <c r="T736" s="383"/>
      <c r="U736" s="383"/>
      <c r="V736" s="383"/>
      <c r="W736" s="383"/>
      <c r="X736" s="383"/>
      <c r="Y736" s="383"/>
      <c r="Z736" s="383"/>
      <c r="AA736" s="383"/>
    </row>
    <row r="737">
      <c r="A737" s="383"/>
      <c r="B737" s="383"/>
      <c r="C737" s="388"/>
      <c r="D737" s="383"/>
      <c r="E737" s="383"/>
      <c r="F737" s="383"/>
      <c r="G737" s="383"/>
      <c r="H737" s="383"/>
      <c r="I737" s="383"/>
      <c r="J737" s="383"/>
      <c r="K737" s="383"/>
      <c r="L737" s="383"/>
      <c r="M737" s="383"/>
      <c r="N737" s="383"/>
      <c r="O737" s="383"/>
      <c r="P737" s="383"/>
      <c r="Q737" s="383"/>
      <c r="R737" s="383"/>
      <c r="S737" s="383"/>
      <c r="T737" s="383"/>
      <c r="U737" s="383"/>
      <c r="V737" s="383"/>
      <c r="W737" s="383"/>
      <c r="X737" s="383"/>
      <c r="Y737" s="383"/>
      <c r="Z737" s="383"/>
      <c r="AA737" s="383"/>
    </row>
    <row r="738">
      <c r="A738" s="383"/>
      <c r="B738" s="383"/>
      <c r="C738" s="388"/>
      <c r="D738" s="383"/>
      <c r="E738" s="383"/>
      <c r="F738" s="383"/>
      <c r="G738" s="383"/>
      <c r="H738" s="383"/>
      <c r="I738" s="383"/>
      <c r="J738" s="383"/>
      <c r="K738" s="383"/>
      <c r="L738" s="383"/>
      <c r="M738" s="383"/>
      <c r="N738" s="383"/>
      <c r="O738" s="383"/>
      <c r="P738" s="383"/>
      <c r="Q738" s="383"/>
      <c r="R738" s="383"/>
      <c r="S738" s="383"/>
      <c r="T738" s="383"/>
      <c r="U738" s="383"/>
      <c r="V738" s="383"/>
      <c r="W738" s="383"/>
      <c r="X738" s="383"/>
      <c r="Y738" s="383"/>
      <c r="Z738" s="383"/>
      <c r="AA738" s="383"/>
    </row>
    <row r="739">
      <c r="A739" s="383"/>
      <c r="B739" s="383"/>
      <c r="C739" s="388"/>
      <c r="D739" s="383"/>
      <c r="E739" s="383"/>
      <c r="F739" s="383"/>
      <c r="G739" s="383"/>
      <c r="H739" s="383"/>
      <c r="I739" s="383"/>
      <c r="J739" s="383"/>
      <c r="K739" s="383"/>
      <c r="L739" s="383"/>
      <c r="M739" s="383"/>
      <c r="N739" s="383"/>
      <c r="O739" s="383"/>
      <c r="P739" s="383"/>
      <c r="Q739" s="383"/>
      <c r="R739" s="383"/>
      <c r="S739" s="383"/>
      <c r="T739" s="383"/>
      <c r="U739" s="383"/>
      <c r="V739" s="383"/>
      <c r="W739" s="383"/>
      <c r="X739" s="383"/>
      <c r="Y739" s="383"/>
      <c r="Z739" s="383"/>
      <c r="AA739" s="383"/>
    </row>
    <row r="740">
      <c r="A740" s="383"/>
      <c r="B740" s="383"/>
      <c r="C740" s="388"/>
      <c r="D740" s="383"/>
      <c r="E740" s="383"/>
      <c r="F740" s="383"/>
      <c r="G740" s="383"/>
      <c r="H740" s="383"/>
      <c r="I740" s="383"/>
      <c r="J740" s="383"/>
      <c r="K740" s="383"/>
      <c r="L740" s="383"/>
      <c r="M740" s="383"/>
      <c r="N740" s="383"/>
      <c r="O740" s="383"/>
      <c r="P740" s="383"/>
      <c r="Q740" s="383"/>
      <c r="R740" s="383"/>
      <c r="S740" s="383"/>
      <c r="T740" s="383"/>
      <c r="U740" s="383"/>
      <c r="V740" s="383"/>
      <c r="W740" s="383"/>
      <c r="X740" s="383"/>
      <c r="Y740" s="383"/>
      <c r="Z740" s="383"/>
      <c r="AA740" s="383"/>
    </row>
    <row r="741">
      <c r="A741" s="383"/>
      <c r="B741" s="383"/>
      <c r="C741" s="388"/>
      <c r="D741" s="383"/>
      <c r="E741" s="383"/>
      <c r="F741" s="383"/>
      <c r="G741" s="383"/>
      <c r="H741" s="383"/>
      <c r="I741" s="383"/>
      <c r="J741" s="383"/>
      <c r="K741" s="383"/>
      <c r="L741" s="383"/>
      <c r="M741" s="383"/>
      <c r="N741" s="383"/>
      <c r="O741" s="383"/>
      <c r="P741" s="383"/>
      <c r="Q741" s="383"/>
      <c r="R741" s="383"/>
      <c r="S741" s="383"/>
      <c r="T741" s="383"/>
      <c r="U741" s="383"/>
      <c r="V741" s="383"/>
      <c r="W741" s="383"/>
      <c r="X741" s="383"/>
      <c r="Y741" s="383"/>
      <c r="Z741" s="383"/>
      <c r="AA741" s="383"/>
    </row>
    <row r="742">
      <c r="A742" s="383"/>
      <c r="B742" s="383"/>
      <c r="C742" s="388"/>
      <c r="D742" s="383"/>
      <c r="E742" s="383"/>
      <c r="F742" s="383"/>
      <c r="G742" s="383"/>
      <c r="H742" s="383"/>
      <c r="I742" s="383"/>
      <c r="J742" s="383"/>
      <c r="K742" s="383"/>
      <c r="L742" s="383"/>
      <c r="M742" s="383"/>
      <c r="N742" s="383"/>
      <c r="O742" s="383"/>
      <c r="P742" s="383"/>
      <c r="Q742" s="383"/>
      <c r="R742" s="383"/>
      <c r="S742" s="383"/>
      <c r="T742" s="383"/>
      <c r="U742" s="383"/>
      <c r="V742" s="383"/>
      <c r="W742" s="383"/>
      <c r="X742" s="383"/>
      <c r="Y742" s="383"/>
      <c r="Z742" s="383"/>
      <c r="AA742" s="383"/>
    </row>
    <row r="743">
      <c r="A743" s="383"/>
      <c r="B743" s="383"/>
      <c r="C743" s="388"/>
      <c r="D743" s="383"/>
      <c r="E743" s="383"/>
      <c r="F743" s="383"/>
      <c r="G743" s="383"/>
      <c r="H743" s="383"/>
      <c r="I743" s="383"/>
      <c r="J743" s="383"/>
      <c r="K743" s="383"/>
      <c r="L743" s="383"/>
      <c r="M743" s="383"/>
      <c r="N743" s="383"/>
      <c r="O743" s="383"/>
      <c r="P743" s="383"/>
      <c r="Q743" s="383"/>
      <c r="R743" s="383"/>
      <c r="S743" s="383"/>
      <c r="T743" s="383"/>
      <c r="U743" s="383"/>
      <c r="V743" s="383"/>
      <c r="W743" s="383"/>
      <c r="X743" s="383"/>
      <c r="Y743" s="383"/>
      <c r="Z743" s="383"/>
      <c r="AA743" s="383"/>
    </row>
    <row r="744">
      <c r="A744" s="383"/>
      <c r="B744" s="383"/>
      <c r="C744" s="388"/>
      <c r="D744" s="383"/>
      <c r="E744" s="383"/>
      <c r="F744" s="383"/>
      <c r="G744" s="383"/>
      <c r="H744" s="383"/>
      <c r="I744" s="383"/>
      <c r="J744" s="383"/>
      <c r="K744" s="383"/>
      <c r="L744" s="383"/>
      <c r="M744" s="383"/>
      <c r="N744" s="383"/>
      <c r="O744" s="383"/>
      <c r="P744" s="383"/>
      <c r="Q744" s="383"/>
      <c r="R744" s="383"/>
      <c r="S744" s="383"/>
      <c r="T744" s="383"/>
      <c r="U744" s="383"/>
      <c r="V744" s="383"/>
      <c r="W744" s="383"/>
      <c r="X744" s="383"/>
      <c r="Y744" s="383"/>
      <c r="Z744" s="383"/>
      <c r="AA744" s="383"/>
    </row>
    <row r="745">
      <c r="A745" s="383"/>
      <c r="B745" s="383"/>
      <c r="C745" s="388"/>
      <c r="D745" s="383"/>
      <c r="E745" s="383"/>
      <c r="F745" s="383"/>
      <c r="G745" s="383"/>
      <c r="H745" s="383"/>
      <c r="I745" s="383"/>
      <c r="J745" s="383"/>
      <c r="K745" s="383"/>
      <c r="L745" s="383"/>
      <c r="M745" s="383"/>
      <c r="N745" s="383"/>
      <c r="O745" s="383"/>
      <c r="P745" s="383"/>
      <c r="Q745" s="383"/>
      <c r="R745" s="383"/>
      <c r="S745" s="383"/>
      <c r="T745" s="383"/>
      <c r="U745" s="383"/>
      <c r="V745" s="383"/>
      <c r="W745" s="383"/>
      <c r="X745" s="383"/>
      <c r="Y745" s="383"/>
      <c r="Z745" s="383"/>
      <c r="AA745" s="383"/>
    </row>
    <row r="746">
      <c r="A746" s="383"/>
      <c r="B746" s="383"/>
      <c r="C746" s="388"/>
      <c r="D746" s="383"/>
      <c r="E746" s="383"/>
      <c r="F746" s="383"/>
      <c r="G746" s="383"/>
      <c r="H746" s="383"/>
      <c r="I746" s="383"/>
      <c r="J746" s="383"/>
      <c r="K746" s="383"/>
      <c r="L746" s="383"/>
      <c r="M746" s="383"/>
      <c r="N746" s="383"/>
      <c r="O746" s="383"/>
      <c r="P746" s="383"/>
      <c r="Q746" s="383"/>
      <c r="R746" s="383"/>
      <c r="S746" s="383"/>
      <c r="T746" s="383"/>
      <c r="U746" s="383"/>
      <c r="V746" s="383"/>
      <c r="W746" s="383"/>
      <c r="X746" s="383"/>
      <c r="Y746" s="383"/>
      <c r="Z746" s="383"/>
      <c r="AA746" s="383"/>
    </row>
    <row r="747">
      <c r="A747" s="383"/>
      <c r="B747" s="383"/>
      <c r="C747" s="388"/>
      <c r="D747" s="383"/>
      <c r="E747" s="383"/>
      <c r="F747" s="383"/>
      <c r="G747" s="383"/>
      <c r="H747" s="383"/>
      <c r="I747" s="383"/>
      <c r="J747" s="383"/>
      <c r="K747" s="383"/>
      <c r="L747" s="383"/>
      <c r="M747" s="383"/>
      <c r="N747" s="383"/>
      <c r="O747" s="383"/>
      <c r="P747" s="383"/>
      <c r="Q747" s="383"/>
      <c r="R747" s="383"/>
      <c r="S747" s="383"/>
      <c r="T747" s="383"/>
      <c r="U747" s="383"/>
      <c r="V747" s="383"/>
      <c r="W747" s="383"/>
      <c r="X747" s="383"/>
      <c r="Y747" s="383"/>
      <c r="Z747" s="383"/>
      <c r="AA747" s="383"/>
    </row>
    <row r="748">
      <c r="A748" s="383"/>
      <c r="B748" s="383"/>
      <c r="C748" s="388"/>
      <c r="D748" s="383"/>
      <c r="E748" s="383"/>
      <c r="F748" s="383"/>
      <c r="G748" s="383"/>
      <c r="H748" s="383"/>
      <c r="I748" s="383"/>
      <c r="J748" s="383"/>
      <c r="K748" s="383"/>
      <c r="L748" s="383"/>
      <c r="M748" s="383"/>
      <c r="N748" s="383"/>
      <c r="O748" s="383"/>
      <c r="P748" s="383"/>
      <c r="Q748" s="383"/>
      <c r="R748" s="383"/>
      <c r="S748" s="383"/>
      <c r="T748" s="383"/>
      <c r="U748" s="383"/>
      <c r="V748" s="383"/>
      <c r="W748" s="383"/>
      <c r="X748" s="383"/>
      <c r="Y748" s="383"/>
      <c r="Z748" s="383"/>
      <c r="AA748" s="383"/>
    </row>
    <row r="749">
      <c r="A749" s="383"/>
      <c r="B749" s="383"/>
      <c r="C749" s="388"/>
      <c r="D749" s="383"/>
      <c r="E749" s="383"/>
      <c r="F749" s="383"/>
      <c r="G749" s="383"/>
      <c r="H749" s="383"/>
      <c r="I749" s="383"/>
      <c r="J749" s="383"/>
      <c r="K749" s="383"/>
      <c r="L749" s="383"/>
      <c r="M749" s="383"/>
      <c r="N749" s="383"/>
      <c r="O749" s="383"/>
      <c r="P749" s="383"/>
      <c r="Q749" s="383"/>
      <c r="R749" s="383"/>
      <c r="S749" s="383"/>
      <c r="T749" s="383"/>
      <c r="U749" s="383"/>
      <c r="V749" s="383"/>
      <c r="W749" s="383"/>
      <c r="X749" s="383"/>
      <c r="Y749" s="383"/>
      <c r="Z749" s="383"/>
      <c r="AA749" s="383"/>
    </row>
    <row r="750">
      <c r="A750" s="383"/>
      <c r="B750" s="383"/>
      <c r="C750" s="388"/>
      <c r="D750" s="383"/>
      <c r="E750" s="383"/>
      <c r="F750" s="383"/>
      <c r="G750" s="383"/>
      <c r="H750" s="383"/>
      <c r="I750" s="383"/>
      <c r="J750" s="383"/>
      <c r="K750" s="383"/>
      <c r="L750" s="383"/>
      <c r="M750" s="383"/>
      <c r="N750" s="383"/>
      <c r="O750" s="383"/>
      <c r="P750" s="383"/>
      <c r="Q750" s="383"/>
      <c r="R750" s="383"/>
      <c r="S750" s="383"/>
      <c r="T750" s="383"/>
      <c r="U750" s="383"/>
      <c r="V750" s="383"/>
      <c r="W750" s="383"/>
      <c r="X750" s="383"/>
      <c r="Y750" s="383"/>
      <c r="Z750" s="383"/>
      <c r="AA750" s="383"/>
    </row>
    <row r="751">
      <c r="A751" s="383"/>
      <c r="B751" s="383"/>
      <c r="C751" s="388"/>
      <c r="D751" s="383"/>
      <c r="E751" s="383"/>
      <c r="F751" s="383"/>
      <c r="G751" s="383"/>
      <c r="H751" s="383"/>
      <c r="I751" s="383"/>
      <c r="J751" s="383"/>
      <c r="K751" s="383"/>
      <c r="L751" s="383"/>
      <c r="M751" s="383"/>
      <c r="N751" s="383"/>
      <c r="O751" s="383"/>
      <c r="P751" s="383"/>
      <c r="Q751" s="383"/>
      <c r="R751" s="383"/>
      <c r="S751" s="383"/>
      <c r="T751" s="383"/>
      <c r="U751" s="383"/>
      <c r="V751" s="383"/>
      <c r="W751" s="383"/>
      <c r="X751" s="383"/>
      <c r="Y751" s="383"/>
      <c r="Z751" s="383"/>
      <c r="AA751" s="383"/>
    </row>
    <row r="752">
      <c r="A752" s="383"/>
      <c r="B752" s="383"/>
      <c r="C752" s="388"/>
      <c r="D752" s="383"/>
      <c r="E752" s="383"/>
      <c r="F752" s="383"/>
      <c r="G752" s="383"/>
      <c r="H752" s="383"/>
      <c r="I752" s="383"/>
      <c r="J752" s="383"/>
      <c r="K752" s="383"/>
      <c r="L752" s="383"/>
      <c r="M752" s="383"/>
      <c r="N752" s="383"/>
      <c r="O752" s="383"/>
      <c r="P752" s="383"/>
      <c r="Q752" s="383"/>
      <c r="R752" s="383"/>
      <c r="S752" s="383"/>
      <c r="T752" s="383"/>
      <c r="U752" s="383"/>
      <c r="V752" s="383"/>
      <c r="W752" s="383"/>
      <c r="X752" s="383"/>
      <c r="Y752" s="383"/>
      <c r="Z752" s="383"/>
      <c r="AA752" s="383"/>
    </row>
    <row r="753">
      <c r="A753" s="383"/>
      <c r="B753" s="383"/>
      <c r="C753" s="388"/>
      <c r="D753" s="383"/>
      <c r="E753" s="383"/>
      <c r="F753" s="383"/>
      <c r="G753" s="383"/>
      <c r="H753" s="383"/>
      <c r="I753" s="383"/>
      <c r="J753" s="383"/>
      <c r="K753" s="383"/>
      <c r="L753" s="383"/>
      <c r="M753" s="383"/>
      <c r="N753" s="383"/>
      <c r="O753" s="383"/>
      <c r="P753" s="383"/>
      <c r="Q753" s="383"/>
      <c r="R753" s="383"/>
      <c r="S753" s="383"/>
      <c r="T753" s="383"/>
      <c r="U753" s="383"/>
      <c r="V753" s="383"/>
      <c r="W753" s="383"/>
      <c r="X753" s="383"/>
      <c r="Y753" s="383"/>
      <c r="Z753" s="383"/>
      <c r="AA753" s="383"/>
    </row>
    <row r="754">
      <c r="A754" s="383"/>
      <c r="B754" s="383"/>
      <c r="C754" s="388"/>
      <c r="D754" s="383"/>
      <c r="E754" s="383"/>
      <c r="F754" s="383"/>
      <c r="G754" s="383"/>
      <c r="H754" s="383"/>
      <c r="I754" s="383"/>
      <c r="J754" s="383"/>
      <c r="K754" s="383"/>
      <c r="L754" s="383"/>
      <c r="M754" s="383"/>
      <c r="N754" s="383"/>
      <c r="O754" s="383"/>
      <c r="P754" s="383"/>
      <c r="Q754" s="383"/>
      <c r="R754" s="383"/>
      <c r="S754" s="383"/>
      <c r="T754" s="383"/>
      <c r="U754" s="383"/>
      <c r="V754" s="383"/>
      <c r="W754" s="383"/>
      <c r="X754" s="383"/>
      <c r="Y754" s="383"/>
      <c r="Z754" s="383"/>
      <c r="AA754" s="383"/>
    </row>
    <row r="755">
      <c r="A755" s="383"/>
      <c r="B755" s="383"/>
      <c r="C755" s="388"/>
      <c r="D755" s="383"/>
      <c r="E755" s="383"/>
      <c r="F755" s="383"/>
      <c r="G755" s="383"/>
      <c r="H755" s="383"/>
      <c r="I755" s="383"/>
      <c r="J755" s="383"/>
      <c r="K755" s="383"/>
      <c r="L755" s="383"/>
      <c r="M755" s="383"/>
      <c r="N755" s="383"/>
      <c r="O755" s="383"/>
      <c r="P755" s="383"/>
      <c r="Q755" s="383"/>
      <c r="R755" s="383"/>
      <c r="S755" s="383"/>
      <c r="T755" s="383"/>
      <c r="U755" s="383"/>
      <c r="V755" s="383"/>
      <c r="W755" s="383"/>
      <c r="X755" s="383"/>
      <c r="Y755" s="383"/>
      <c r="Z755" s="383"/>
      <c r="AA755" s="383"/>
    </row>
    <row r="756">
      <c r="A756" s="383"/>
      <c r="B756" s="383"/>
      <c r="C756" s="388"/>
      <c r="D756" s="383"/>
      <c r="E756" s="383"/>
      <c r="F756" s="383"/>
      <c r="G756" s="383"/>
      <c r="H756" s="383"/>
      <c r="I756" s="383"/>
      <c r="J756" s="383"/>
      <c r="K756" s="383"/>
      <c r="L756" s="383"/>
      <c r="M756" s="383"/>
      <c r="N756" s="383"/>
      <c r="O756" s="383"/>
      <c r="P756" s="383"/>
      <c r="Q756" s="383"/>
      <c r="R756" s="383"/>
      <c r="S756" s="383"/>
      <c r="T756" s="383"/>
      <c r="U756" s="383"/>
      <c r="V756" s="383"/>
      <c r="W756" s="383"/>
      <c r="X756" s="383"/>
      <c r="Y756" s="383"/>
      <c r="Z756" s="383"/>
      <c r="AA756" s="383"/>
    </row>
    <row r="757">
      <c r="A757" s="383"/>
      <c r="B757" s="383"/>
      <c r="C757" s="388"/>
      <c r="D757" s="383"/>
      <c r="E757" s="383"/>
      <c r="F757" s="383"/>
      <c r="G757" s="383"/>
      <c r="H757" s="383"/>
      <c r="I757" s="383"/>
      <c r="J757" s="383"/>
      <c r="K757" s="383"/>
      <c r="L757" s="383"/>
      <c r="M757" s="383"/>
      <c r="N757" s="383"/>
      <c r="O757" s="383"/>
      <c r="P757" s="383"/>
      <c r="Q757" s="383"/>
      <c r="R757" s="383"/>
      <c r="S757" s="383"/>
      <c r="T757" s="383"/>
      <c r="U757" s="383"/>
      <c r="V757" s="383"/>
      <c r="W757" s="383"/>
      <c r="X757" s="383"/>
      <c r="Y757" s="383"/>
      <c r="Z757" s="383"/>
      <c r="AA757" s="383"/>
    </row>
    <row r="758">
      <c r="A758" s="383"/>
      <c r="B758" s="383"/>
      <c r="C758" s="388"/>
      <c r="D758" s="383"/>
      <c r="E758" s="383"/>
      <c r="F758" s="383"/>
      <c r="G758" s="383"/>
      <c r="H758" s="383"/>
      <c r="I758" s="383"/>
      <c r="J758" s="383"/>
      <c r="K758" s="383"/>
      <c r="L758" s="383"/>
      <c r="M758" s="383"/>
      <c r="N758" s="383"/>
      <c r="O758" s="383"/>
      <c r="P758" s="383"/>
      <c r="Q758" s="383"/>
      <c r="R758" s="383"/>
      <c r="S758" s="383"/>
      <c r="T758" s="383"/>
      <c r="U758" s="383"/>
      <c r="V758" s="383"/>
      <c r="W758" s="383"/>
      <c r="X758" s="383"/>
      <c r="Y758" s="383"/>
      <c r="Z758" s="383"/>
      <c r="AA758" s="383"/>
    </row>
    <row r="759">
      <c r="A759" s="383"/>
      <c r="B759" s="383"/>
      <c r="C759" s="388"/>
      <c r="D759" s="383"/>
      <c r="E759" s="383"/>
      <c r="F759" s="383"/>
      <c r="G759" s="383"/>
      <c r="H759" s="383"/>
      <c r="I759" s="383"/>
      <c r="J759" s="383"/>
      <c r="K759" s="383"/>
      <c r="L759" s="383"/>
      <c r="M759" s="383"/>
      <c r="N759" s="383"/>
      <c r="O759" s="383"/>
      <c r="P759" s="383"/>
      <c r="Q759" s="383"/>
      <c r="R759" s="383"/>
      <c r="S759" s="383"/>
      <c r="T759" s="383"/>
      <c r="U759" s="383"/>
      <c r="V759" s="383"/>
      <c r="W759" s="383"/>
      <c r="X759" s="383"/>
      <c r="Y759" s="383"/>
      <c r="Z759" s="383"/>
      <c r="AA759" s="383"/>
    </row>
    <row r="760">
      <c r="A760" s="383"/>
      <c r="B760" s="383"/>
      <c r="C760" s="388"/>
      <c r="D760" s="383"/>
      <c r="E760" s="383"/>
      <c r="F760" s="383"/>
      <c r="G760" s="383"/>
      <c r="H760" s="383"/>
      <c r="I760" s="383"/>
      <c r="J760" s="383"/>
      <c r="K760" s="383"/>
      <c r="L760" s="383"/>
      <c r="M760" s="383"/>
      <c r="N760" s="383"/>
      <c r="O760" s="383"/>
      <c r="P760" s="383"/>
      <c r="Q760" s="383"/>
      <c r="R760" s="383"/>
      <c r="S760" s="383"/>
      <c r="T760" s="383"/>
      <c r="U760" s="383"/>
      <c r="V760" s="383"/>
      <c r="W760" s="383"/>
      <c r="X760" s="383"/>
      <c r="Y760" s="383"/>
      <c r="Z760" s="383"/>
      <c r="AA760" s="383"/>
    </row>
    <row r="761">
      <c r="A761" s="383"/>
      <c r="B761" s="383"/>
      <c r="C761" s="388"/>
      <c r="D761" s="383"/>
      <c r="E761" s="383"/>
      <c r="F761" s="383"/>
      <c r="G761" s="383"/>
      <c r="H761" s="383"/>
      <c r="I761" s="383"/>
      <c r="J761" s="383"/>
      <c r="K761" s="383"/>
      <c r="L761" s="383"/>
      <c r="M761" s="383"/>
      <c r="N761" s="383"/>
      <c r="O761" s="383"/>
      <c r="P761" s="383"/>
      <c r="Q761" s="383"/>
      <c r="R761" s="383"/>
      <c r="S761" s="383"/>
      <c r="T761" s="383"/>
      <c r="U761" s="383"/>
      <c r="V761" s="383"/>
      <c r="W761" s="383"/>
      <c r="X761" s="383"/>
      <c r="Y761" s="383"/>
      <c r="Z761" s="383"/>
      <c r="AA761" s="383"/>
    </row>
    <row r="762">
      <c r="A762" s="383"/>
      <c r="B762" s="383"/>
      <c r="C762" s="388"/>
      <c r="D762" s="383"/>
      <c r="E762" s="383"/>
      <c r="F762" s="383"/>
      <c r="G762" s="383"/>
      <c r="H762" s="383"/>
      <c r="I762" s="383"/>
      <c r="J762" s="383"/>
      <c r="K762" s="383"/>
      <c r="L762" s="383"/>
      <c r="M762" s="383"/>
      <c r="N762" s="383"/>
      <c r="O762" s="383"/>
      <c r="P762" s="383"/>
      <c r="Q762" s="383"/>
      <c r="R762" s="383"/>
      <c r="S762" s="383"/>
      <c r="T762" s="383"/>
      <c r="U762" s="383"/>
      <c r="V762" s="383"/>
      <c r="W762" s="383"/>
      <c r="X762" s="383"/>
      <c r="Y762" s="383"/>
      <c r="Z762" s="383"/>
      <c r="AA762" s="383"/>
    </row>
    <row r="763">
      <c r="A763" s="383"/>
      <c r="B763" s="383"/>
      <c r="C763" s="388"/>
      <c r="D763" s="383"/>
      <c r="E763" s="383"/>
      <c r="F763" s="383"/>
      <c r="G763" s="383"/>
      <c r="H763" s="383"/>
      <c r="I763" s="383"/>
      <c r="J763" s="383"/>
      <c r="K763" s="383"/>
      <c r="L763" s="383"/>
      <c r="M763" s="383"/>
      <c r="N763" s="383"/>
      <c r="O763" s="383"/>
      <c r="P763" s="383"/>
      <c r="Q763" s="383"/>
      <c r="R763" s="383"/>
      <c r="S763" s="383"/>
      <c r="T763" s="383"/>
      <c r="U763" s="383"/>
      <c r="V763" s="383"/>
      <c r="W763" s="383"/>
      <c r="X763" s="383"/>
      <c r="Y763" s="383"/>
      <c r="Z763" s="383"/>
      <c r="AA763" s="383"/>
    </row>
    <row r="764">
      <c r="A764" s="383"/>
      <c r="B764" s="383"/>
      <c r="C764" s="388"/>
      <c r="D764" s="383"/>
      <c r="E764" s="383"/>
      <c r="F764" s="383"/>
      <c r="G764" s="383"/>
      <c r="H764" s="383"/>
      <c r="I764" s="383"/>
      <c r="J764" s="383"/>
      <c r="K764" s="383"/>
      <c r="L764" s="383"/>
      <c r="M764" s="383"/>
      <c r="N764" s="383"/>
      <c r="O764" s="383"/>
      <c r="P764" s="383"/>
      <c r="Q764" s="383"/>
      <c r="R764" s="383"/>
      <c r="S764" s="383"/>
      <c r="T764" s="383"/>
      <c r="U764" s="383"/>
      <c r="V764" s="383"/>
      <c r="W764" s="383"/>
      <c r="X764" s="383"/>
      <c r="Y764" s="383"/>
      <c r="Z764" s="383"/>
      <c r="AA764" s="383"/>
    </row>
    <row r="765">
      <c r="A765" s="383"/>
      <c r="B765" s="383"/>
      <c r="C765" s="388"/>
      <c r="D765" s="383"/>
      <c r="E765" s="383"/>
      <c r="F765" s="383"/>
      <c r="G765" s="383"/>
      <c r="H765" s="383"/>
      <c r="I765" s="383"/>
      <c r="J765" s="383"/>
      <c r="K765" s="383"/>
      <c r="L765" s="383"/>
      <c r="M765" s="383"/>
      <c r="N765" s="383"/>
      <c r="O765" s="383"/>
      <c r="P765" s="383"/>
      <c r="Q765" s="383"/>
      <c r="R765" s="383"/>
      <c r="S765" s="383"/>
      <c r="T765" s="383"/>
      <c r="U765" s="383"/>
      <c r="V765" s="383"/>
      <c r="W765" s="383"/>
      <c r="X765" s="383"/>
      <c r="Y765" s="383"/>
      <c r="Z765" s="383"/>
      <c r="AA765" s="383"/>
    </row>
    <row r="766">
      <c r="A766" s="383"/>
      <c r="B766" s="383"/>
      <c r="C766" s="388"/>
      <c r="D766" s="383"/>
      <c r="E766" s="383"/>
      <c r="F766" s="383"/>
      <c r="G766" s="383"/>
      <c r="H766" s="383"/>
      <c r="I766" s="383"/>
      <c r="J766" s="383"/>
      <c r="K766" s="383"/>
      <c r="L766" s="383"/>
      <c r="M766" s="383"/>
      <c r="N766" s="383"/>
      <c r="O766" s="383"/>
      <c r="P766" s="383"/>
      <c r="Q766" s="383"/>
      <c r="R766" s="383"/>
      <c r="S766" s="383"/>
      <c r="T766" s="383"/>
      <c r="U766" s="383"/>
      <c r="V766" s="383"/>
      <c r="W766" s="383"/>
      <c r="X766" s="383"/>
      <c r="Y766" s="383"/>
      <c r="Z766" s="383"/>
      <c r="AA766" s="383"/>
    </row>
    <row r="767">
      <c r="A767" s="383"/>
      <c r="B767" s="383"/>
      <c r="C767" s="388"/>
      <c r="D767" s="383"/>
      <c r="E767" s="383"/>
      <c r="F767" s="383"/>
      <c r="G767" s="383"/>
      <c r="H767" s="383"/>
      <c r="I767" s="383"/>
      <c r="J767" s="383"/>
      <c r="K767" s="383"/>
      <c r="L767" s="383"/>
      <c r="M767" s="383"/>
      <c r="N767" s="383"/>
      <c r="O767" s="383"/>
      <c r="P767" s="383"/>
      <c r="Q767" s="383"/>
      <c r="R767" s="383"/>
      <c r="S767" s="383"/>
      <c r="T767" s="383"/>
      <c r="U767" s="383"/>
      <c r="V767" s="383"/>
      <c r="W767" s="383"/>
      <c r="X767" s="383"/>
      <c r="Y767" s="383"/>
      <c r="Z767" s="383"/>
      <c r="AA767" s="383"/>
    </row>
    <row r="768">
      <c r="A768" s="383"/>
      <c r="B768" s="383"/>
      <c r="C768" s="388"/>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row>
    <row r="769">
      <c r="A769" s="383"/>
      <c r="B769" s="383"/>
      <c r="C769" s="388"/>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row>
    <row r="770">
      <c r="A770" s="383"/>
      <c r="B770" s="383"/>
      <c r="C770" s="388"/>
      <c r="D770" s="383"/>
      <c r="E770" s="383"/>
      <c r="F770" s="383"/>
      <c r="G770" s="383"/>
      <c r="H770" s="383"/>
      <c r="I770" s="383"/>
      <c r="J770" s="383"/>
      <c r="K770" s="383"/>
      <c r="L770" s="383"/>
      <c r="M770" s="383"/>
      <c r="N770" s="383"/>
      <c r="O770" s="383"/>
      <c r="P770" s="383"/>
      <c r="Q770" s="383"/>
      <c r="R770" s="383"/>
      <c r="S770" s="383"/>
      <c r="T770" s="383"/>
      <c r="U770" s="383"/>
      <c r="V770" s="383"/>
      <c r="W770" s="383"/>
      <c r="X770" s="383"/>
      <c r="Y770" s="383"/>
      <c r="Z770" s="383"/>
      <c r="AA770" s="383"/>
    </row>
    <row r="771">
      <c r="A771" s="383"/>
      <c r="B771" s="383"/>
      <c r="C771" s="388"/>
      <c r="D771" s="383"/>
      <c r="E771" s="383"/>
      <c r="F771" s="383"/>
      <c r="G771" s="383"/>
      <c r="H771" s="383"/>
      <c r="I771" s="383"/>
      <c r="J771" s="383"/>
      <c r="K771" s="383"/>
      <c r="L771" s="383"/>
      <c r="M771" s="383"/>
      <c r="N771" s="383"/>
      <c r="O771" s="383"/>
      <c r="P771" s="383"/>
      <c r="Q771" s="383"/>
      <c r="R771" s="383"/>
      <c r="S771" s="383"/>
      <c r="T771" s="383"/>
      <c r="U771" s="383"/>
      <c r="V771" s="383"/>
      <c r="W771" s="383"/>
      <c r="X771" s="383"/>
      <c r="Y771" s="383"/>
      <c r="Z771" s="383"/>
      <c r="AA771" s="383"/>
    </row>
    <row r="772">
      <c r="A772" s="383"/>
      <c r="B772" s="383"/>
      <c r="C772" s="388"/>
      <c r="D772" s="383"/>
      <c r="E772" s="383"/>
      <c r="F772" s="383"/>
      <c r="G772" s="383"/>
      <c r="H772" s="383"/>
      <c r="I772" s="383"/>
      <c r="J772" s="383"/>
      <c r="K772" s="383"/>
      <c r="L772" s="383"/>
      <c r="M772" s="383"/>
      <c r="N772" s="383"/>
      <c r="O772" s="383"/>
      <c r="P772" s="383"/>
      <c r="Q772" s="383"/>
      <c r="R772" s="383"/>
      <c r="S772" s="383"/>
      <c r="T772" s="383"/>
      <c r="U772" s="383"/>
      <c r="V772" s="383"/>
      <c r="W772" s="383"/>
      <c r="X772" s="383"/>
      <c r="Y772" s="383"/>
      <c r="Z772" s="383"/>
      <c r="AA772" s="383"/>
    </row>
    <row r="773">
      <c r="A773" s="383"/>
      <c r="B773" s="383"/>
      <c r="C773" s="388"/>
      <c r="D773" s="383"/>
      <c r="E773" s="383"/>
      <c r="F773" s="383"/>
      <c r="G773" s="383"/>
      <c r="H773" s="383"/>
      <c r="I773" s="383"/>
      <c r="J773" s="383"/>
      <c r="K773" s="383"/>
      <c r="L773" s="383"/>
      <c r="M773" s="383"/>
      <c r="N773" s="383"/>
      <c r="O773" s="383"/>
      <c r="P773" s="383"/>
      <c r="Q773" s="383"/>
      <c r="R773" s="383"/>
      <c r="S773" s="383"/>
      <c r="T773" s="383"/>
      <c r="U773" s="383"/>
      <c r="V773" s="383"/>
      <c r="W773" s="383"/>
      <c r="X773" s="383"/>
      <c r="Y773" s="383"/>
      <c r="Z773" s="383"/>
      <c r="AA773" s="383"/>
    </row>
    <row r="774">
      <c r="A774" s="383"/>
      <c r="B774" s="383"/>
      <c r="C774" s="388"/>
      <c r="D774" s="383"/>
      <c r="E774" s="383"/>
      <c r="F774" s="383"/>
      <c r="G774" s="383"/>
      <c r="H774" s="383"/>
      <c r="I774" s="383"/>
      <c r="J774" s="383"/>
      <c r="K774" s="383"/>
      <c r="L774" s="383"/>
      <c r="M774" s="383"/>
      <c r="N774" s="383"/>
      <c r="O774" s="383"/>
      <c r="P774" s="383"/>
      <c r="Q774" s="383"/>
      <c r="R774" s="383"/>
      <c r="S774" s="383"/>
      <c r="T774" s="383"/>
      <c r="U774" s="383"/>
      <c r="V774" s="383"/>
      <c r="W774" s="383"/>
      <c r="X774" s="383"/>
      <c r="Y774" s="383"/>
      <c r="Z774" s="383"/>
      <c r="AA774" s="383"/>
    </row>
    <row r="775">
      <c r="A775" s="383"/>
      <c r="B775" s="383"/>
      <c r="C775" s="388"/>
      <c r="D775" s="383"/>
      <c r="E775" s="383"/>
      <c r="F775" s="383"/>
      <c r="G775" s="383"/>
      <c r="H775" s="383"/>
      <c r="I775" s="383"/>
      <c r="J775" s="383"/>
      <c r="K775" s="383"/>
      <c r="L775" s="383"/>
      <c r="M775" s="383"/>
      <c r="N775" s="383"/>
      <c r="O775" s="383"/>
      <c r="P775" s="383"/>
      <c r="Q775" s="383"/>
      <c r="R775" s="383"/>
      <c r="S775" s="383"/>
      <c r="T775" s="383"/>
      <c r="U775" s="383"/>
      <c r="V775" s="383"/>
      <c r="W775" s="383"/>
      <c r="X775" s="383"/>
      <c r="Y775" s="383"/>
      <c r="Z775" s="383"/>
      <c r="AA775" s="383"/>
    </row>
    <row r="776">
      <c r="A776" s="383"/>
      <c r="B776" s="383"/>
      <c r="C776" s="388"/>
      <c r="D776" s="383"/>
      <c r="E776" s="383"/>
      <c r="F776" s="383"/>
      <c r="G776" s="383"/>
      <c r="H776" s="383"/>
      <c r="I776" s="383"/>
      <c r="J776" s="383"/>
      <c r="K776" s="383"/>
      <c r="L776" s="383"/>
      <c r="M776" s="383"/>
      <c r="N776" s="383"/>
      <c r="O776" s="383"/>
      <c r="P776" s="383"/>
      <c r="Q776" s="383"/>
      <c r="R776" s="383"/>
      <c r="S776" s="383"/>
      <c r="T776" s="383"/>
      <c r="U776" s="383"/>
      <c r="V776" s="383"/>
      <c r="W776" s="383"/>
      <c r="X776" s="383"/>
      <c r="Y776" s="383"/>
      <c r="Z776" s="383"/>
      <c r="AA776" s="383"/>
    </row>
    <row r="777">
      <c r="A777" s="383"/>
      <c r="B777" s="383"/>
      <c r="C777" s="388"/>
      <c r="D777" s="383"/>
      <c r="E777" s="383"/>
      <c r="F777" s="383"/>
      <c r="G777" s="383"/>
      <c r="H777" s="383"/>
      <c r="I777" s="383"/>
      <c r="J777" s="383"/>
      <c r="K777" s="383"/>
      <c r="L777" s="383"/>
      <c r="M777" s="383"/>
      <c r="N777" s="383"/>
      <c r="O777" s="383"/>
      <c r="P777" s="383"/>
      <c r="Q777" s="383"/>
      <c r="R777" s="383"/>
      <c r="S777" s="383"/>
      <c r="T777" s="383"/>
      <c r="U777" s="383"/>
      <c r="V777" s="383"/>
      <c r="W777" s="383"/>
      <c r="X777" s="383"/>
      <c r="Y777" s="383"/>
      <c r="Z777" s="383"/>
      <c r="AA777" s="383"/>
    </row>
    <row r="778">
      <c r="A778" s="383"/>
      <c r="B778" s="383"/>
      <c r="C778" s="388"/>
      <c r="D778" s="383"/>
      <c r="E778" s="383"/>
      <c r="F778" s="383"/>
      <c r="G778" s="383"/>
      <c r="H778" s="383"/>
      <c r="I778" s="383"/>
      <c r="J778" s="383"/>
      <c r="K778" s="383"/>
      <c r="L778" s="383"/>
      <c r="M778" s="383"/>
      <c r="N778" s="383"/>
      <c r="O778" s="383"/>
      <c r="P778" s="383"/>
      <c r="Q778" s="383"/>
      <c r="R778" s="383"/>
      <c r="S778" s="383"/>
      <c r="T778" s="383"/>
      <c r="U778" s="383"/>
      <c r="V778" s="383"/>
      <c r="W778" s="383"/>
      <c r="X778" s="383"/>
      <c r="Y778" s="383"/>
      <c r="Z778" s="383"/>
      <c r="AA778" s="383"/>
    </row>
    <row r="779">
      <c r="A779" s="383"/>
      <c r="B779" s="383"/>
      <c r="C779" s="388"/>
      <c r="D779" s="383"/>
      <c r="E779" s="383"/>
      <c r="F779" s="383"/>
      <c r="G779" s="383"/>
      <c r="H779" s="383"/>
      <c r="I779" s="383"/>
      <c r="J779" s="383"/>
      <c r="K779" s="383"/>
      <c r="L779" s="383"/>
      <c r="M779" s="383"/>
      <c r="N779" s="383"/>
      <c r="O779" s="383"/>
      <c r="P779" s="383"/>
      <c r="Q779" s="383"/>
      <c r="R779" s="383"/>
      <c r="S779" s="383"/>
      <c r="T779" s="383"/>
      <c r="U779" s="383"/>
      <c r="V779" s="383"/>
      <c r="W779" s="383"/>
      <c r="X779" s="383"/>
      <c r="Y779" s="383"/>
      <c r="Z779" s="383"/>
      <c r="AA779" s="383"/>
    </row>
    <row r="780">
      <c r="A780" s="383"/>
      <c r="B780" s="383"/>
      <c r="C780" s="388"/>
      <c r="D780" s="383"/>
      <c r="E780" s="383"/>
      <c r="F780" s="383"/>
      <c r="G780" s="383"/>
      <c r="H780" s="383"/>
      <c r="I780" s="383"/>
      <c r="J780" s="383"/>
      <c r="K780" s="383"/>
      <c r="L780" s="383"/>
      <c r="M780" s="383"/>
      <c r="N780" s="383"/>
      <c r="O780" s="383"/>
      <c r="P780" s="383"/>
      <c r="Q780" s="383"/>
      <c r="R780" s="383"/>
      <c r="S780" s="383"/>
      <c r="T780" s="383"/>
      <c r="U780" s="383"/>
      <c r="V780" s="383"/>
      <c r="W780" s="383"/>
      <c r="X780" s="383"/>
      <c r="Y780" s="383"/>
      <c r="Z780" s="383"/>
      <c r="AA780" s="383"/>
    </row>
    <row r="781">
      <c r="A781" s="383"/>
      <c r="B781" s="383"/>
      <c r="C781" s="388"/>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row>
    <row r="782">
      <c r="A782" s="383"/>
      <c r="B782" s="383"/>
      <c r="C782" s="388"/>
      <c r="D782" s="383"/>
      <c r="E782" s="383"/>
      <c r="F782" s="383"/>
      <c r="G782" s="383"/>
      <c r="H782" s="383"/>
      <c r="I782" s="383"/>
      <c r="J782" s="383"/>
      <c r="K782" s="383"/>
      <c r="L782" s="383"/>
      <c r="M782" s="383"/>
      <c r="N782" s="383"/>
      <c r="O782" s="383"/>
      <c r="P782" s="383"/>
      <c r="Q782" s="383"/>
      <c r="R782" s="383"/>
      <c r="S782" s="383"/>
      <c r="T782" s="383"/>
      <c r="U782" s="383"/>
      <c r="V782" s="383"/>
      <c r="W782" s="383"/>
      <c r="X782" s="383"/>
      <c r="Y782" s="383"/>
      <c r="Z782" s="383"/>
      <c r="AA782" s="383"/>
    </row>
    <row r="783">
      <c r="A783" s="383"/>
      <c r="B783" s="383"/>
      <c r="C783" s="388"/>
      <c r="D783" s="383"/>
      <c r="E783" s="383"/>
      <c r="F783" s="383"/>
      <c r="G783" s="383"/>
      <c r="H783" s="383"/>
      <c r="I783" s="383"/>
      <c r="J783" s="383"/>
      <c r="K783" s="383"/>
      <c r="L783" s="383"/>
      <c r="M783" s="383"/>
      <c r="N783" s="383"/>
      <c r="O783" s="383"/>
      <c r="P783" s="383"/>
      <c r="Q783" s="383"/>
      <c r="R783" s="383"/>
      <c r="S783" s="383"/>
      <c r="T783" s="383"/>
      <c r="U783" s="383"/>
      <c r="V783" s="383"/>
      <c r="W783" s="383"/>
      <c r="X783" s="383"/>
      <c r="Y783" s="383"/>
      <c r="Z783" s="383"/>
      <c r="AA783" s="383"/>
    </row>
    <row r="784">
      <c r="A784" s="383"/>
      <c r="B784" s="383"/>
      <c r="C784" s="388"/>
      <c r="D784" s="383"/>
      <c r="E784" s="383"/>
      <c r="F784" s="383"/>
      <c r="G784" s="383"/>
      <c r="H784" s="383"/>
      <c r="I784" s="383"/>
      <c r="J784" s="383"/>
      <c r="K784" s="383"/>
      <c r="L784" s="383"/>
      <c r="M784" s="383"/>
      <c r="N784" s="383"/>
      <c r="O784" s="383"/>
      <c r="P784" s="383"/>
      <c r="Q784" s="383"/>
      <c r="R784" s="383"/>
      <c r="S784" s="383"/>
      <c r="T784" s="383"/>
      <c r="U784" s="383"/>
      <c r="V784" s="383"/>
      <c r="W784" s="383"/>
      <c r="X784" s="383"/>
      <c r="Y784" s="383"/>
      <c r="Z784" s="383"/>
      <c r="AA784" s="383"/>
    </row>
    <row r="785">
      <c r="A785" s="383"/>
      <c r="B785" s="383"/>
      <c r="C785" s="388"/>
      <c r="D785" s="383"/>
      <c r="E785" s="383"/>
      <c r="F785" s="383"/>
      <c r="G785" s="383"/>
      <c r="H785" s="383"/>
      <c r="I785" s="383"/>
      <c r="J785" s="383"/>
      <c r="K785" s="383"/>
      <c r="L785" s="383"/>
      <c r="M785" s="383"/>
      <c r="N785" s="383"/>
      <c r="O785" s="383"/>
      <c r="P785" s="383"/>
      <c r="Q785" s="383"/>
      <c r="R785" s="383"/>
      <c r="S785" s="383"/>
      <c r="T785" s="383"/>
      <c r="U785" s="383"/>
      <c r="V785" s="383"/>
      <c r="W785" s="383"/>
      <c r="X785" s="383"/>
      <c r="Y785" s="383"/>
      <c r="Z785" s="383"/>
      <c r="AA785" s="383"/>
    </row>
    <row r="786">
      <c r="A786" s="383"/>
      <c r="B786" s="383"/>
      <c r="C786" s="388"/>
      <c r="D786" s="383"/>
      <c r="E786" s="383"/>
      <c r="F786" s="383"/>
      <c r="G786" s="383"/>
      <c r="H786" s="383"/>
      <c r="I786" s="383"/>
      <c r="J786" s="383"/>
      <c r="K786" s="383"/>
      <c r="L786" s="383"/>
      <c r="M786" s="383"/>
      <c r="N786" s="383"/>
      <c r="O786" s="383"/>
      <c r="P786" s="383"/>
      <c r="Q786" s="383"/>
      <c r="R786" s="383"/>
      <c r="S786" s="383"/>
      <c r="T786" s="383"/>
      <c r="U786" s="383"/>
      <c r="V786" s="383"/>
      <c r="W786" s="383"/>
      <c r="X786" s="383"/>
      <c r="Y786" s="383"/>
      <c r="Z786" s="383"/>
      <c r="AA786" s="383"/>
    </row>
    <row r="787">
      <c r="A787" s="383"/>
      <c r="B787" s="383"/>
      <c r="C787" s="388"/>
      <c r="D787" s="383"/>
      <c r="E787" s="383"/>
      <c r="F787" s="383"/>
      <c r="G787" s="383"/>
      <c r="H787" s="383"/>
      <c r="I787" s="383"/>
      <c r="J787" s="383"/>
      <c r="K787" s="383"/>
      <c r="L787" s="383"/>
      <c r="M787" s="383"/>
      <c r="N787" s="383"/>
      <c r="O787" s="383"/>
      <c r="P787" s="383"/>
      <c r="Q787" s="383"/>
      <c r="R787" s="383"/>
      <c r="S787" s="383"/>
      <c r="T787" s="383"/>
      <c r="U787" s="383"/>
      <c r="V787" s="383"/>
      <c r="W787" s="383"/>
      <c r="X787" s="383"/>
      <c r="Y787" s="383"/>
      <c r="Z787" s="383"/>
      <c r="AA787" s="383"/>
    </row>
    <row r="788">
      <c r="A788" s="383"/>
      <c r="B788" s="383"/>
      <c r="C788" s="388"/>
      <c r="D788" s="383"/>
      <c r="E788" s="383"/>
      <c r="F788" s="383"/>
      <c r="G788" s="383"/>
      <c r="H788" s="383"/>
      <c r="I788" s="383"/>
      <c r="J788" s="383"/>
      <c r="K788" s="383"/>
      <c r="L788" s="383"/>
      <c r="M788" s="383"/>
      <c r="N788" s="383"/>
      <c r="O788" s="383"/>
      <c r="P788" s="383"/>
      <c r="Q788" s="383"/>
      <c r="R788" s="383"/>
      <c r="S788" s="383"/>
      <c r="T788" s="383"/>
      <c r="U788" s="383"/>
      <c r="V788" s="383"/>
      <c r="W788" s="383"/>
      <c r="X788" s="383"/>
      <c r="Y788" s="383"/>
      <c r="Z788" s="383"/>
      <c r="AA788" s="383"/>
    </row>
    <row r="789">
      <c r="A789" s="383"/>
      <c r="B789" s="383"/>
      <c r="C789" s="388"/>
      <c r="D789" s="383"/>
      <c r="E789" s="383"/>
      <c r="F789" s="383"/>
      <c r="G789" s="383"/>
      <c r="H789" s="383"/>
      <c r="I789" s="383"/>
      <c r="J789" s="383"/>
      <c r="K789" s="383"/>
      <c r="L789" s="383"/>
      <c r="M789" s="383"/>
      <c r="N789" s="383"/>
      <c r="O789" s="383"/>
      <c r="P789" s="383"/>
      <c r="Q789" s="383"/>
      <c r="R789" s="383"/>
      <c r="S789" s="383"/>
      <c r="T789" s="383"/>
      <c r="U789" s="383"/>
      <c r="V789" s="383"/>
      <c r="W789" s="383"/>
      <c r="X789" s="383"/>
      <c r="Y789" s="383"/>
      <c r="Z789" s="383"/>
      <c r="AA789" s="383"/>
    </row>
    <row r="790">
      <c r="A790" s="383"/>
      <c r="B790" s="383"/>
      <c r="C790" s="388"/>
      <c r="D790" s="383"/>
      <c r="E790" s="383"/>
      <c r="F790" s="383"/>
      <c r="G790" s="383"/>
      <c r="H790" s="383"/>
      <c r="I790" s="383"/>
      <c r="J790" s="383"/>
      <c r="K790" s="383"/>
      <c r="L790" s="383"/>
      <c r="M790" s="383"/>
      <c r="N790" s="383"/>
      <c r="O790" s="383"/>
      <c r="P790" s="383"/>
      <c r="Q790" s="383"/>
      <c r="R790" s="383"/>
      <c r="S790" s="383"/>
      <c r="T790" s="383"/>
      <c r="U790" s="383"/>
      <c r="V790" s="383"/>
      <c r="W790" s="383"/>
      <c r="X790" s="383"/>
      <c r="Y790" s="383"/>
      <c r="Z790" s="383"/>
      <c r="AA790" s="383"/>
    </row>
    <row r="791">
      <c r="A791" s="383"/>
      <c r="B791" s="383"/>
      <c r="C791" s="388"/>
      <c r="D791" s="383"/>
      <c r="E791" s="383"/>
      <c r="F791" s="383"/>
      <c r="G791" s="383"/>
      <c r="H791" s="383"/>
      <c r="I791" s="383"/>
      <c r="J791" s="383"/>
      <c r="K791" s="383"/>
      <c r="L791" s="383"/>
      <c r="M791" s="383"/>
      <c r="N791" s="383"/>
      <c r="O791" s="383"/>
      <c r="P791" s="383"/>
      <c r="Q791" s="383"/>
      <c r="R791" s="383"/>
      <c r="S791" s="383"/>
      <c r="T791" s="383"/>
      <c r="U791" s="383"/>
      <c r="V791" s="383"/>
      <c r="W791" s="383"/>
      <c r="X791" s="383"/>
      <c r="Y791" s="383"/>
      <c r="Z791" s="383"/>
      <c r="AA791" s="383"/>
    </row>
    <row r="792">
      <c r="A792" s="383"/>
      <c r="B792" s="383"/>
      <c r="C792" s="388"/>
      <c r="D792" s="383"/>
      <c r="E792" s="383"/>
      <c r="F792" s="383"/>
      <c r="G792" s="383"/>
      <c r="H792" s="383"/>
      <c r="I792" s="383"/>
      <c r="J792" s="383"/>
      <c r="K792" s="383"/>
      <c r="L792" s="383"/>
      <c r="M792" s="383"/>
      <c r="N792" s="383"/>
      <c r="O792" s="383"/>
      <c r="P792" s="383"/>
      <c r="Q792" s="383"/>
      <c r="R792" s="383"/>
      <c r="S792" s="383"/>
      <c r="T792" s="383"/>
      <c r="U792" s="383"/>
      <c r="V792" s="383"/>
      <c r="W792" s="383"/>
      <c r="X792" s="383"/>
      <c r="Y792" s="383"/>
      <c r="Z792" s="383"/>
      <c r="AA792" s="383"/>
    </row>
    <row r="793">
      <c r="A793" s="383"/>
      <c r="B793" s="383"/>
      <c r="C793" s="388"/>
      <c r="D793" s="383"/>
      <c r="E793" s="383"/>
      <c r="F793" s="383"/>
      <c r="G793" s="383"/>
      <c r="H793" s="383"/>
      <c r="I793" s="383"/>
      <c r="J793" s="383"/>
      <c r="K793" s="383"/>
      <c r="L793" s="383"/>
      <c r="M793" s="383"/>
      <c r="N793" s="383"/>
      <c r="O793" s="383"/>
      <c r="P793" s="383"/>
      <c r="Q793" s="383"/>
      <c r="R793" s="383"/>
      <c r="S793" s="383"/>
      <c r="T793" s="383"/>
      <c r="U793" s="383"/>
      <c r="V793" s="383"/>
      <c r="W793" s="383"/>
      <c r="X793" s="383"/>
      <c r="Y793" s="383"/>
      <c r="Z793" s="383"/>
      <c r="AA793" s="383"/>
    </row>
    <row r="794">
      <c r="A794" s="383"/>
      <c r="B794" s="383"/>
      <c r="C794" s="388"/>
      <c r="D794" s="383"/>
      <c r="E794" s="383"/>
      <c r="F794" s="383"/>
      <c r="G794" s="383"/>
      <c r="H794" s="383"/>
      <c r="I794" s="383"/>
      <c r="J794" s="383"/>
      <c r="K794" s="383"/>
      <c r="L794" s="383"/>
      <c r="M794" s="383"/>
      <c r="N794" s="383"/>
      <c r="O794" s="383"/>
      <c r="P794" s="383"/>
      <c r="Q794" s="383"/>
      <c r="R794" s="383"/>
      <c r="S794" s="383"/>
      <c r="T794" s="383"/>
      <c r="U794" s="383"/>
      <c r="V794" s="383"/>
      <c r="W794" s="383"/>
      <c r="X794" s="383"/>
      <c r="Y794" s="383"/>
      <c r="Z794" s="383"/>
      <c r="AA794" s="383"/>
    </row>
    <row r="795">
      <c r="A795" s="383"/>
      <c r="B795" s="383"/>
      <c r="C795" s="388"/>
      <c r="D795" s="383"/>
      <c r="E795" s="383"/>
      <c r="F795" s="383"/>
      <c r="G795" s="383"/>
      <c r="H795" s="383"/>
      <c r="I795" s="383"/>
      <c r="J795" s="383"/>
      <c r="K795" s="383"/>
      <c r="L795" s="383"/>
      <c r="M795" s="383"/>
      <c r="N795" s="383"/>
      <c r="O795" s="383"/>
      <c r="P795" s="383"/>
      <c r="Q795" s="383"/>
      <c r="R795" s="383"/>
      <c r="S795" s="383"/>
      <c r="T795" s="383"/>
      <c r="U795" s="383"/>
      <c r="V795" s="383"/>
      <c r="W795" s="383"/>
      <c r="X795" s="383"/>
      <c r="Y795" s="383"/>
      <c r="Z795" s="383"/>
      <c r="AA795" s="383"/>
    </row>
    <row r="796">
      <c r="A796" s="383"/>
      <c r="B796" s="383"/>
      <c r="C796" s="388"/>
      <c r="D796" s="383"/>
      <c r="E796" s="383"/>
      <c r="F796" s="383"/>
      <c r="G796" s="383"/>
      <c r="H796" s="383"/>
      <c r="I796" s="383"/>
      <c r="J796" s="383"/>
      <c r="K796" s="383"/>
      <c r="L796" s="383"/>
      <c r="M796" s="383"/>
      <c r="N796" s="383"/>
      <c r="O796" s="383"/>
      <c r="P796" s="383"/>
      <c r="Q796" s="383"/>
      <c r="R796" s="383"/>
      <c r="S796" s="383"/>
      <c r="T796" s="383"/>
      <c r="U796" s="383"/>
      <c r="V796" s="383"/>
      <c r="W796" s="383"/>
      <c r="X796" s="383"/>
      <c r="Y796" s="383"/>
      <c r="Z796" s="383"/>
      <c r="AA796" s="383"/>
    </row>
    <row r="797">
      <c r="A797" s="383"/>
      <c r="B797" s="383"/>
      <c r="C797" s="388"/>
      <c r="D797" s="383"/>
      <c r="E797" s="383"/>
      <c r="F797" s="383"/>
      <c r="G797" s="383"/>
      <c r="H797" s="383"/>
      <c r="I797" s="383"/>
      <c r="J797" s="383"/>
      <c r="K797" s="383"/>
      <c r="L797" s="383"/>
      <c r="M797" s="383"/>
      <c r="N797" s="383"/>
      <c r="O797" s="383"/>
      <c r="P797" s="383"/>
      <c r="Q797" s="383"/>
      <c r="R797" s="383"/>
      <c r="S797" s="383"/>
      <c r="T797" s="383"/>
      <c r="U797" s="383"/>
      <c r="V797" s="383"/>
      <c r="W797" s="383"/>
      <c r="X797" s="383"/>
      <c r="Y797" s="383"/>
      <c r="Z797" s="383"/>
      <c r="AA797" s="383"/>
    </row>
    <row r="798">
      <c r="A798" s="383"/>
      <c r="B798" s="383"/>
      <c r="C798" s="388"/>
      <c r="D798" s="383"/>
      <c r="E798" s="383"/>
      <c r="F798" s="383"/>
      <c r="G798" s="383"/>
      <c r="H798" s="383"/>
      <c r="I798" s="383"/>
      <c r="J798" s="383"/>
      <c r="K798" s="383"/>
      <c r="L798" s="383"/>
      <c r="M798" s="383"/>
      <c r="N798" s="383"/>
      <c r="O798" s="383"/>
      <c r="P798" s="383"/>
      <c r="Q798" s="383"/>
      <c r="R798" s="383"/>
      <c r="S798" s="383"/>
      <c r="T798" s="383"/>
      <c r="U798" s="383"/>
      <c r="V798" s="383"/>
      <c r="W798" s="383"/>
      <c r="X798" s="383"/>
      <c r="Y798" s="383"/>
      <c r="Z798" s="383"/>
      <c r="AA798" s="383"/>
    </row>
    <row r="799">
      <c r="A799" s="383"/>
      <c r="B799" s="383"/>
      <c r="C799" s="388"/>
      <c r="D799" s="383"/>
      <c r="E799" s="383"/>
      <c r="F799" s="383"/>
      <c r="G799" s="383"/>
      <c r="H799" s="383"/>
      <c r="I799" s="383"/>
      <c r="J799" s="383"/>
      <c r="K799" s="383"/>
      <c r="L799" s="383"/>
      <c r="M799" s="383"/>
      <c r="N799" s="383"/>
      <c r="O799" s="383"/>
      <c r="P799" s="383"/>
      <c r="Q799" s="383"/>
      <c r="R799" s="383"/>
      <c r="S799" s="383"/>
      <c r="T799" s="383"/>
      <c r="U799" s="383"/>
      <c r="V799" s="383"/>
      <c r="W799" s="383"/>
      <c r="X799" s="383"/>
      <c r="Y799" s="383"/>
      <c r="Z799" s="383"/>
      <c r="AA799" s="383"/>
    </row>
    <row r="800">
      <c r="A800" s="383"/>
      <c r="B800" s="383"/>
      <c r="C800" s="388"/>
      <c r="D800" s="383"/>
      <c r="E800" s="383"/>
      <c r="F800" s="383"/>
      <c r="G800" s="383"/>
      <c r="H800" s="383"/>
      <c r="I800" s="383"/>
      <c r="J800" s="383"/>
      <c r="K800" s="383"/>
      <c r="L800" s="383"/>
      <c r="M800" s="383"/>
      <c r="N800" s="383"/>
      <c r="O800" s="383"/>
      <c r="P800" s="383"/>
      <c r="Q800" s="383"/>
      <c r="R800" s="383"/>
      <c r="S800" s="383"/>
      <c r="T800" s="383"/>
      <c r="U800" s="383"/>
      <c r="V800" s="383"/>
      <c r="W800" s="383"/>
      <c r="X800" s="383"/>
      <c r="Y800" s="383"/>
      <c r="Z800" s="383"/>
      <c r="AA800" s="383"/>
    </row>
    <row r="801">
      <c r="A801" s="383"/>
      <c r="B801" s="383"/>
      <c r="C801" s="388"/>
      <c r="D801" s="383"/>
      <c r="E801" s="383"/>
      <c r="F801" s="383"/>
      <c r="G801" s="383"/>
      <c r="H801" s="383"/>
      <c r="I801" s="383"/>
      <c r="J801" s="383"/>
      <c r="K801" s="383"/>
      <c r="L801" s="383"/>
      <c r="M801" s="383"/>
      <c r="N801" s="383"/>
      <c r="O801" s="383"/>
      <c r="P801" s="383"/>
      <c r="Q801" s="383"/>
      <c r="R801" s="383"/>
      <c r="S801" s="383"/>
      <c r="T801" s="383"/>
      <c r="U801" s="383"/>
      <c r="V801" s="383"/>
      <c r="W801" s="383"/>
      <c r="X801" s="383"/>
      <c r="Y801" s="383"/>
      <c r="Z801" s="383"/>
      <c r="AA801" s="383"/>
    </row>
    <row r="802">
      <c r="A802" s="383"/>
      <c r="B802" s="383"/>
      <c r="C802" s="388"/>
      <c r="D802" s="383"/>
      <c r="E802" s="383"/>
      <c r="F802" s="383"/>
      <c r="G802" s="383"/>
      <c r="H802" s="383"/>
      <c r="I802" s="383"/>
      <c r="J802" s="383"/>
      <c r="K802" s="383"/>
      <c r="L802" s="383"/>
      <c r="M802" s="383"/>
      <c r="N802" s="383"/>
      <c r="O802" s="383"/>
      <c r="P802" s="383"/>
      <c r="Q802" s="383"/>
      <c r="R802" s="383"/>
      <c r="S802" s="383"/>
      <c r="T802" s="383"/>
      <c r="U802" s="383"/>
      <c r="V802" s="383"/>
      <c r="W802" s="383"/>
      <c r="X802" s="383"/>
      <c r="Y802" s="383"/>
      <c r="Z802" s="383"/>
      <c r="AA802" s="383"/>
    </row>
    <row r="803">
      <c r="A803" s="383"/>
      <c r="B803" s="383"/>
      <c r="C803" s="388"/>
      <c r="D803" s="383"/>
      <c r="E803" s="383"/>
      <c r="F803" s="383"/>
      <c r="G803" s="383"/>
      <c r="H803" s="383"/>
      <c r="I803" s="383"/>
      <c r="J803" s="383"/>
      <c r="K803" s="383"/>
      <c r="L803" s="383"/>
      <c r="M803" s="383"/>
      <c r="N803" s="383"/>
      <c r="O803" s="383"/>
      <c r="P803" s="383"/>
      <c r="Q803" s="383"/>
      <c r="R803" s="383"/>
      <c r="S803" s="383"/>
      <c r="T803" s="383"/>
      <c r="U803" s="383"/>
      <c r="V803" s="383"/>
      <c r="W803" s="383"/>
      <c r="X803" s="383"/>
      <c r="Y803" s="383"/>
      <c r="Z803" s="383"/>
      <c r="AA803" s="383"/>
    </row>
    <row r="804">
      <c r="A804" s="383"/>
      <c r="B804" s="383"/>
      <c r="C804" s="388"/>
      <c r="D804" s="383"/>
      <c r="E804" s="383"/>
      <c r="F804" s="383"/>
      <c r="G804" s="383"/>
      <c r="H804" s="383"/>
      <c r="I804" s="383"/>
      <c r="J804" s="383"/>
      <c r="K804" s="383"/>
      <c r="L804" s="383"/>
      <c r="M804" s="383"/>
      <c r="N804" s="383"/>
      <c r="O804" s="383"/>
      <c r="P804" s="383"/>
      <c r="Q804" s="383"/>
      <c r="R804" s="383"/>
      <c r="S804" s="383"/>
      <c r="T804" s="383"/>
      <c r="U804" s="383"/>
      <c r="V804" s="383"/>
      <c r="W804" s="383"/>
      <c r="X804" s="383"/>
      <c r="Y804" s="383"/>
      <c r="Z804" s="383"/>
      <c r="AA804" s="383"/>
    </row>
    <row r="805">
      <c r="A805" s="383"/>
      <c r="B805" s="383"/>
      <c r="C805" s="388"/>
      <c r="D805" s="383"/>
      <c r="E805" s="383"/>
      <c r="F805" s="383"/>
      <c r="G805" s="383"/>
      <c r="H805" s="383"/>
      <c r="I805" s="383"/>
      <c r="J805" s="383"/>
      <c r="K805" s="383"/>
      <c r="L805" s="383"/>
      <c r="M805" s="383"/>
      <c r="N805" s="383"/>
      <c r="O805" s="383"/>
      <c r="P805" s="383"/>
      <c r="Q805" s="383"/>
      <c r="R805" s="383"/>
      <c r="S805" s="383"/>
      <c r="T805" s="383"/>
      <c r="U805" s="383"/>
      <c r="V805" s="383"/>
      <c r="W805" s="383"/>
      <c r="X805" s="383"/>
      <c r="Y805" s="383"/>
      <c r="Z805" s="383"/>
      <c r="AA805" s="383"/>
    </row>
    <row r="806">
      <c r="A806" s="383"/>
      <c r="B806" s="383"/>
      <c r="C806" s="388"/>
      <c r="D806" s="383"/>
      <c r="E806" s="383"/>
      <c r="F806" s="383"/>
      <c r="G806" s="383"/>
      <c r="H806" s="383"/>
      <c r="I806" s="383"/>
      <c r="J806" s="383"/>
      <c r="K806" s="383"/>
      <c r="L806" s="383"/>
      <c r="M806" s="383"/>
      <c r="N806" s="383"/>
      <c r="O806" s="383"/>
      <c r="P806" s="383"/>
      <c r="Q806" s="383"/>
      <c r="R806" s="383"/>
      <c r="S806" s="383"/>
      <c r="T806" s="383"/>
      <c r="U806" s="383"/>
      <c r="V806" s="383"/>
      <c r="W806" s="383"/>
      <c r="X806" s="383"/>
      <c r="Y806" s="383"/>
      <c r="Z806" s="383"/>
      <c r="AA806" s="383"/>
    </row>
    <row r="807">
      <c r="A807" s="383"/>
      <c r="B807" s="383"/>
      <c r="C807" s="388"/>
      <c r="D807" s="383"/>
      <c r="E807" s="383"/>
      <c r="F807" s="383"/>
      <c r="G807" s="383"/>
      <c r="H807" s="383"/>
      <c r="I807" s="383"/>
      <c r="J807" s="383"/>
      <c r="K807" s="383"/>
      <c r="L807" s="383"/>
      <c r="M807" s="383"/>
      <c r="N807" s="383"/>
      <c r="O807" s="383"/>
      <c r="P807" s="383"/>
      <c r="Q807" s="383"/>
      <c r="R807" s="383"/>
      <c r="S807" s="383"/>
      <c r="T807" s="383"/>
      <c r="U807" s="383"/>
      <c r="V807" s="383"/>
      <c r="W807" s="383"/>
      <c r="X807" s="383"/>
      <c r="Y807" s="383"/>
      <c r="Z807" s="383"/>
      <c r="AA807" s="383"/>
    </row>
    <row r="808">
      <c r="A808" s="383"/>
      <c r="B808" s="383"/>
      <c r="C808" s="388"/>
      <c r="D808" s="383"/>
      <c r="E808" s="383"/>
      <c r="F808" s="383"/>
      <c r="G808" s="383"/>
      <c r="H808" s="383"/>
      <c r="I808" s="383"/>
      <c r="J808" s="383"/>
      <c r="K808" s="383"/>
      <c r="L808" s="383"/>
      <c r="M808" s="383"/>
      <c r="N808" s="383"/>
      <c r="O808" s="383"/>
      <c r="P808" s="383"/>
      <c r="Q808" s="383"/>
      <c r="R808" s="383"/>
      <c r="S808" s="383"/>
      <c r="T808" s="383"/>
      <c r="U808" s="383"/>
      <c r="V808" s="383"/>
      <c r="W808" s="383"/>
      <c r="X808" s="383"/>
      <c r="Y808" s="383"/>
      <c r="Z808" s="383"/>
      <c r="AA808" s="383"/>
    </row>
    <row r="809">
      <c r="A809" s="383"/>
      <c r="B809" s="383"/>
      <c r="C809" s="388"/>
      <c r="D809" s="383"/>
      <c r="E809" s="383"/>
      <c r="F809" s="383"/>
      <c r="G809" s="383"/>
      <c r="H809" s="383"/>
      <c r="I809" s="383"/>
      <c r="J809" s="383"/>
      <c r="K809" s="383"/>
      <c r="L809" s="383"/>
      <c r="M809" s="383"/>
      <c r="N809" s="383"/>
      <c r="O809" s="383"/>
      <c r="P809" s="383"/>
      <c r="Q809" s="383"/>
      <c r="R809" s="383"/>
      <c r="S809" s="383"/>
      <c r="T809" s="383"/>
      <c r="U809" s="383"/>
      <c r="V809" s="383"/>
      <c r="W809" s="383"/>
      <c r="X809" s="383"/>
      <c r="Y809" s="383"/>
      <c r="Z809" s="383"/>
      <c r="AA809" s="383"/>
    </row>
    <row r="810">
      <c r="A810" s="383"/>
      <c r="B810" s="383"/>
      <c r="C810" s="388"/>
      <c r="D810" s="383"/>
      <c r="E810" s="383"/>
      <c r="F810" s="383"/>
      <c r="G810" s="383"/>
      <c r="H810" s="383"/>
      <c r="I810" s="383"/>
      <c r="J810" s="383"/>
      <c r="K810" s="383"/>
      <c r="L810" s="383"/>
      <c r="M810" s="383"/>
      <c r="N810" s="383"/>
      <c r="O810" s="383"/>
      <c r="P810" s="383"/>
      <c r="Q810" s="383"/>
      <c r="R810" s="383"/>
      <c r="S810" s="383"/>
      <c r="T810" s="383"/>
      <c r="U810" s="383"/>
      <c r="V810" s="383"/>
      <c r="W810" s="383"/>
      <c r="X810" s="383"/>
      <c r="Y810" s="383"/>
      <c r="Z810" s="383"/>
      <c r="AA810" s="383"/>
    </row>
    <row r="811">
      <c r="A811" s="383"/>
      <c r="B811" s="383"/>
      <c r="C811" s="388"/>
      <c r="D811" s="383"/>
      <c r="E811" s="383"/>
      <c r="F811" s="383"/>
      <c r="G811" s="383"/>
      <c r="H811" s="383"/>
      <c r="I811" s="383"/>
      <c r="J811" s="383"/>
      <c r="K811" s="383"/>
      <c r="L811" s="383"/>
      <c r="M811" s="383"/>
      <c r="N811" s="383"/>
      <c r="O811" s="383"/>
      <c r="P811" s="383"/>
      <c r="Q811" s="383"/>
      <c r="R811" s="383"/>
      <c r="S811" s="383"/>
      <c r="T811" s="383"/>
      <c r="U811" s="383"/>
      <c r="V811" s="383"/>
      <c r="W811" s="383"/>
      <c r="X811" s="383"/>
      <c r="Y811" s="383"/>
      <c r="Z811" s="383"/>
      <c r="AA811" s="383"/>
    </row>
    <row r="812">
      <c r="A812" s="383"/>
      <c r="B812" s="383"/>
      <c r="C812" s="388"/>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row>
    <row r="813">
      <c r="A813" s="383"/>
      <c r="B813" s="383"/>
      <c r="C813" s="388"/>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row>
    <row r="814">
      <c r="A814" s="383"/>
      <c r="B814" s="383"/>
      <c r="C814" s="388"/>
      <c r="D814" s="383"/>
      <c r="E814" s="383"/>
      <c r="F814" s="383"/>
      <c r="G814" s="383"/>
      <c r="H814" s="383"/>
      <c r="I814" s="383"/>
      <c r="J814" s="383"/>
      <c r="K814" s="383"/>
      <c r="L814" s="383"/>
      <c r="M814" s="383"/>
      <c r="N814" s="383"/>
      <c r="O814" s="383"/>
      <c r="P814" s="383"/>
      <c r="Q814" s="383"/>
      <c r="R814" s="383"/>
      <c r="S814" s="383"/>
      <c r="T814" s="383"/>
      <c r="U814" s="383"/>
      <c r="V814" s="383"/>
      <c r="W814" s="383"/>
      <c r="X814" s="383"/>
      <c r="Y814" s="383"/>
      <c r="Z814" s="383"/>
      <c r="AA814" s="383"/>
    </row>
    <row r="815">
      <c r="A815" s="383"/>
      <c r="B815" s="383"/>
      <c r="C815" s="388"/>
      <c r="D815" s="383"/>
      <c r="E815" s="383"/>
      <c r="F815" s="383"/>
      <c r="G815" s="383"/>
      <c r="H815" s="383"/>
      <c r="I815" s="383"/>
      <c r="J815" s="383"/>
      <c r="K815" s="383"/>
      <c r="L815" s="383"/>
      <c r="M815" s="383"/>
      <c r="N815" s="383"/>
      <c r="O815" s="383"/>
      <c r="P815" s="383"/>
      <c r="Q815" s="383"/>
      <c r="R815" s="383"/>
      <c r="S815" s="383"/>
      <c r="T815" s="383"/>
      <c r="U815" s="383"/>
      <c r="V815" s="383"/>
      <c r="W815" s="383"/>
      <c r="X815" s="383"/>
      <c r="Y815" s="383"/>
      <c r="Z815" s="383"/>
      <c r="AA815" s="383"/>
    </row>
    <row r="816">
      <c r="A816" s="383"/>
      <c r="B816" s="383"/>
      <c r="C816" s="388"/>
      <c r="D816" s="383"/>
      <c r="E816" s="383"/>
      <c r="F816" s="383"/>
      <c r="G816" s="383"/>
      <c r="H816" s="383"/>
      <c r="I816" s="383"/>
      <c r="J816" s="383"/>
      <c r="K816" s="383"/>
      <c r="L816" s="383"/>
      <c r="M816" s="383"/>
      <c r="N816" s="383"/>
      <c r="O816" s="383"/>
      <c r="P816" s="383"/>
      <c r="Q816" s="383"/>
      <c r="R816" s="383"/>
      <c r="S816" s="383"/>
      <c r="T816" s="383"/>
      <c r="U816" s="383"/>
      <c r="V816" s="383"/>
      <c r="W816" s="383"/>
      <c r="X816" s="383"/>
      <c r="Y816" s="383"/>
      <c r="Z816" s="383"/>
      <c r="AA816" s="383"/>
    </row>
    <row r="817">
      <c r="A817" s="383"/>
      <c r="B817" s="383"/>
      <c r="C817" s="388"/>
      <c r="D817" s="383"/>
      <c r="E817" s="383"/>
      <c r="F817" s="383"/>
      <c r="G817" s="383"/>
      <c r="H817" s="383"/>
      <c r="I817" s="383"/>
      <c r="J817" s="383"/>
      <c r="K817" s="383"/>
      <c r="L817" s="383"/>
      <c r="M817" s="383"/>
      <c r="N817" s="383"/>
      <c r="O817" s="383"/>
      <c r="P817" s="383"/>
      <c r="Q817" s="383"/>
      <c r="R817" s="383"/>
      <c r="S817" s="383"/>
      <c r="T817" s="383"/>
      <c r="U817" s="383"/>
      <c r="V817" s="383"/>
      <c r="W817" s="383"/>
      <c r="X817" s="383"/>
      <c r="Y817" s="383"/>
      <c r="Z817" s="383"/>
      <c r="AA817" s="383"/>
    </row>
    <row r="818">
      <c r="A818" s="383"/>
      <c r="B818" s="383"/>
      <c r="C818" s="388"/>
      <c r="D818" s="383"/>
      <c r="E818" s="383"/>
      <c r="F818" s="383"/>
      <c r="G818" s="383"/>
      <c r="H818" s="383"/>
      <c r="I818" s="383"/>
      <c r="J818" s="383"/>
      <c r="K818" s="383"/>
      <c r="L818" s="383"/>
      <c r="M818" s="383"/>
      <c r="N818" s="383"/>
      <c r="O818" s="383"/>
      <c r="P818" s="383"/>
      <c r="Q818" s="383"/>
      <c r="R818" s="383"/>
      <c r="S818" s="383"/>
      <c r="T818" s="383"/>
      <c r="U818" s="383"/>
      <c r="V818" s="383"/>
      <c r="W818" s="383"/>
      <c r="X818" s="383"/>
      <c r="Y818" s="383"/>
      <c r="Z818" s="383"/>
      <c r="AA818" s="383"/>
    </row>
    <row r="819">
      <c r="A819" s="383"/>
      <c r="B819" s="383"/>
      <c r="C819" s="388"/>
      <c r="D819" s="383"/>
      <c r="E819" s="383"/>
      <c r="F819" s="383"/>
      <c r="G819" s="383"/>
      <c r="H819" s="383"/>
      <c r="I819" s="383"/>
      <c r="J819" s="383"/>
      <c r="K819" s="383"/>
      <c r="L819" s="383"/>
      <c r="M819" s="383"/>
      <c r="N819" s="383"/>
      <c r="O819" s="383"/>
      <c r="P819" s="383"/>
      <c r="Q819" s="383"/>
      <c r="R819" s="383"/>
      <c r="S819" s="383"/>
      <c r="T819" s="383"/>
      <c r="U819" s="383"/>
      <c r="V819" s="383"/>
      <c r="W819" s="383"/>
      <c r="X819" s="383"/>
      <c r="Y819" s="383"/>
      <c r="Z819" s="383"/>
      <c r="AA819" s="383"/>
    </row>
    <row r="820">
      <c r="A820" s="383"/>
      <c r="B820" s="383"/>
      <c r="C820" s="388"/>
      <c r="D820" s="383"/>
      <c r="E820" s="383"/>
      <c r="F820" s="383"/>
      <c r="G820" s="383"/>
      <c r="H820" s="383"/>
      <c r="I820" s="383"/>
      <c r="J820" s="383"/>
      <c r="K820" s="383"/>
      <c r="L820" s="383"/>
      <c r="M820" s="383"/>
      <c r="N820" s="383"/>
      <c r="O820" s="383"/>
      <c r="P820" s="383"/>
      <c r="Q820" s="383"/>
      <c r="R820" s="383"/>
      <c r="S820" s="383"/>
      <c r="T820" s="383"/>
      <c r="U820" s="383"/>
      <c r="V820" s="383"/>
      <c r="W820" s="383"/>
      <c r="X820" s="383"/>
      <c r="Y820" s="383"/>
      <c r="Z820" s="383"/>
      <c r="AA820" s="383"/>
    </row>
    <row r="821">
      <c r="A821" s="383"/>
      <c r="B821" s="383"/>
      <c r="C821" s="388"/>
      <c r="D821" s="383"/>
      <c r="E821" s="383"/>
      <c r="F821" s="383"/>
      <c r="G821" s="383"/>
      <c r="H821" s="383"/>
      <c r="I821" s="383"/>
      <c r="J821" s="383"/>
      <c r="K821" s="383"/>
      <c r="L821" s="383"/>
      <c r="M821" s="383"/>
      <c r="N821" s="383"/>
      <c r="O821" s="383"/>
      <c r="P821" s="383"/>
      <c r="Q821" s="383"/>
      <c r="R821" s="383"/>
      <c r="S821" s="383"/>
      <c r="T821" s="383"/>
      <c r="U821" s="383"/>
      <c r="V821" s="383"/>
      <c r="W821" s="383"/>
      <c r="X821" s="383"/>
      <c r="Y821" s="383"/>
      <c r="Z821" s="383"/>
      <c r="AA821" s="383"/>
    </row>
    <row r="822">
      <c r="A822" s="383"/>
      <c r="B822" s="383"/>
      <c r="C822" s="388"/>
      <c r="D822" s="383"/>
      <c r="E822" s="383"/>
      <c r="F822" s="383"/>
      <c r="G822" s="383"/>
      <c r="H822" s="383"/>
      <c r="I822" s="383"/>
      <c r="J822" s="383"/>
      <c r="K822" s="383"/>
      <c r="L822" s="383"/>
      <c r="M822" s="383"/>
      <c r="N822" s="383"/>
      <c r="O822" s="383"/>
      <c r="P822" s="383"/>
      <c r="Q822" s="383"/>
      <c r="R822" s="383"/>
      <c r="S822" s="383"/>
      <c r="T822" s="383"/>
      <c r="U822" s="383"/>
      <c r="V822" s="383"/>
      <c r="W822" s="383"/>
      <c r="X822" s="383"/>
      <c r="Y822" s="383"/>
      <c r="Z822" s="383"/>
      <c r="AA822" s="383"/>
    </row>
    <row r="823">
      <c r="A823" s="383"/>
      <c r="B823" s="383"/>
      <c r="C823" s="388"/>
      <c r="D823" s="383"/>
      <c r="E823" s="383"/>
      <c r="F823" s="383"/>
      <c r="G823" s="383"/>
      <c r="H823" s="383"/>
      <c r="I823" s="383"/>
      <c r="J823" s="383"/>
      <c r="K823" s="383"/>
      <c r="L823" s="383"/>
      <c r="M823" s="383"/>
      <c r="N823" s="383"/>
      <c r="O823" s="383"/>
      <c r="P823" s="383"/>
      <c r="Q823" s="383"/>
      <c r="R823" s="383"/>
      <c r="S823" s="383"/>
      <c r="T823" s="383"/>
      <c r="U823" s="383"/>
      <c r="V823" s="383"/>
      <c r="W823" s="383"/>
      <c r="X823" s="383"/>
      <c r="Y823" s="383"/>
      <c r="Z823" s="383"/>
      <c r="AA823" s="383"/>
    </row>
    <row r="824">
      <c r="A824" s="383"/>
      <c r="B824" s="383"/>
      <c r="C824" s="388"/>
      <c r="D824" s="383"/>
      <c r="E824" s="383"/>
      <c r="F824" s="383"/>
      <c r="G824" s="383"/>
      <c r="H824" s="383"/>
      <c r="I824" s="383"/>
      <c r="J824" s="383"/>
      <c r="K824" s="383"/>
      <c r="L824" s="383"/>
      <c r="M824" s="383"/>
      <c r="N824" s="383"/>
      <c r="O824" s="383"/>
      <c r="P824" s="383"/>
      <c r="Q824" s="383"/>
      <c r="R824" s="383"/>
      <c r="S824" s="383"/>
      <c r="T824" s="383"/>
      <c r="U824" s="383"/>
      <c r="V824" s="383"/>
      <c r="W824" s="383"/>
      <c r="X824" s="383"/>
      <c r="Y824" s="383"/>
      <c r="Z824" s="383"/>
      <c r="AA824" s="383"/>
    </row>
    <row r="825">
      <c r="A825" s="383"/>
      <c r="B825" s="383"/>
      <c r="C825" s="388"/>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row>
    <row r="826">
      <c r="A826" s="383"/>
      <c r="B826" s="383"/>
      <c r="C826" s="388"/>
      <c r="D826" s="383"/>
      <c r="E826" s="383"/>
      <c r="F826" s="383"/>
      <c r="G826" s="383"/>
      <c r="H826" s="383"/>
      <c r="I826" s="383"/>
      <c r="J826" s="383"/>
      <c r="K826" s="383"/>
      <c r="L826" s="383"/>
      <c r="M826" s="383"/>
      <c r="N826" s="383"/>
      <c r="O826" s="383"/>
      <c r="P826" s="383"/>
      <c r="Q826" s="383"/>
      <c r="R826" s="383"/>
      <c r="S826" s="383"/>
      <c r="T826" s="383"/>
      <c r="U826" s="383"/>
      <c r="V826" s="383"/>
      <c r="W826" s="383"/>
      <c r="X826" s="383"/>
      <c r="Y826" s="383"/>
      <c r="Z826" s="383"/>
      <c r="AA826" s="383"/>
    </row>
    <row r="827">
      <c r="A827" s="383"/>
      <c r="B827" s="383"/>
      <c r="C827" s="388"/>
      <c r="D827" s="383"/>
      <c r="E827" s="383"/>
      <c r="F827" s="383"/>
      <c r="G827" s="383"/>
      <c r="H827" s="383"/>
      <c r="I827" s="383"/>
      <c r="J827" s="383"/>
      <c r="K827" s="383"/>
      <c r="L827" s="383"/>
      <c r="M827" s="383"/>
      <c r="N827" s="383"/>
      <c r="O827" s="383"/>
      <c r="P827" s="383"/>
      <c r="Q827" s="383"/>
      <c r="R827" s="383"/>
      <c r="S827" s="383"/>
      <c r="T827" s="383"/>
      <c r="U827" s="383"/>
      <c r="V827" s="383"/>
      <c r="W827" s="383"/>
      <c r="X827" s="383"/>
      <c r="Y827" s="383"/>
      <c r="Z827" s="383"/>
      <c r="AA827" s="383"/>
    </row>
    <row r="828">
      <c r="A828" s="383"/>
      <c r="B828" s="383"/>
      <c r="C828" s="388"/>
      <c r="D828" s="383"/>
      <c r="E828" s="383"/>
      <c r="F828" s="383"/>
      <c r="G828" s="383"/>
      <c r="H828" s="383"/>
      <c r="I828" s="383"/>
      <c r="J828" s="383"/>
      <c r="K828" s="383"/>
      <c r="L828" s="383"/>
      <c r="M828" s="383"/>
      <c r="N828" s="383"/>
      <c r="O828" s="383"/>
      <c r="P828" s="383"/>
      <c r="Q828" s="383"/>
      <c r="R828" s="383"/>
      <c r="S828" s="383"/>
      <c r="T828" s="383"/>
      <c r="U828" s="383"/>
      <c r="V828" s="383"/>
      <c r="W828" s="383"/>
      <c r="X828" s="383"/>
      <c r="Y828" s="383"/>
      <c r="Z828" s="383"/>
      <c r="AA828" s="383"/>
    </row>
    <row r="829">
      <c r="A829" s="383"/>
      <c r="B829" s="383"/>
      <c r="C829" s="388"/>
      <c r="D829" s="383"/>
      <c r="E829" s="383"/>
      <c r="F829" s="383"/>
      <c r="G829" s="383"/>
      <c r="H829" s="383"/>
      <c r="I829" s="383"/>
      <c r="J829" s="383"/>
      <c r="K829" s="383"/>
      <c r="L829" s="383"/>
      <c r="M829" s="383"/>
      <c r="N829" s="383"/>
      <c r="O829" s="383"/>
      <c r="P829" s="383"/>
      <c r="Q829" s="383"/>
      <c r="R829" s="383"/>
      <c r="S829" s="383"/>
      <c r="T829" s="383"/>
      <c r="U829" s="383"/>
      <c r="V829" s="383"/>
      <c r="W829" s="383"/>
      <c r="X829" s="383"/>
      <c r="Y829" s="383"/>
      <c r="Z829" s="383"/>
      <c r="AA829" s="383"/>
    </row>
    <row r="830">
      <c r="A830" s="383"/>
      <c r="B830" s="383"/>
      <c r="C830" s="388"/>
      <c r="D830" s="383"/>
      <c r="E830" s="383"/>
      <c r="F830" s="383"/>
      <c r="G830" s="383"/>
      <c r="H830" s="383"/>
      <c r="I830" s="383"/>
      <c r="J830" s="383"/>
      <c r="K830" s="383"/>
      <c r="L830" s="383"/>
      <c r="M830" s="383"/>
      <c r="N830" s="383"/>
      <c r="O830" s="383"/>
      <c r="P830" s="383"/>
      <c r="Q830" s="383"/>
      <c r="R830" s="383"/>
      <c r="S830" s="383"/>
      <c r="T830" s="383"/>
      <c r="U830" s="383"/>
      <c r="V830" s="383"/>
      <c r="W830" s="383"/>
      <c r="X830" s="383"/>
      <c r="Y830" s="383"/>
      <c r="Z830" s="383"/>
      <c r="AA830" s="383"/>
    </row>
    <row r="831">
      <c r="A831" s="383"/>
      <c r="B831" s="383"/>
      <c r="C831" s="388"/>
      <c r="D831" s="383"/>
      <c r="E831" s="383"/>
      <c r="F831" s="383"/>
      <c r="G831" s="383"/>
      <c r="H831" s="383"/>
      <c r="I831" s="383"/>
      <c r="J831" s="383"/>
      <c r="K831" s="383"/>
      <c r="L831" s="383"/>
      <c r="M831" s="383"/>
      <c r="N831" s="383"/>
      <c r="O831" s="383"/>
      <c r="P831" s="383"/>
      <c r="Q831" s="383"/>
      <c r="R831" s="383"/>
      <c r="S831" s="383"/>
      <c r="T831" s="383"/>
      <c r="U831" s="383"/>
      <c r="V831" s="383"/>
      <c r="W831" s="383"/>
      <c r="X831" s="383"/>
      <c r="Y831" s="383"/>
      <c r="Z831" s="383"/>
      <c r="AA831" s="383"/>
    </row>
    <row r="832">
      <c r="A832" s="383"/>
      <c r="B832" s="383"/>
      <c r="C832" s="388"/>
      <c r="D832" s="383"/>
      <c r="E832" s="383"/>
      <c r="F832" s="383"/>
      <c r="G832" s="383"/>
      <c r="H832" s="383"/>
      <c r="I832" s="383"/>
      <c r="J832" s="383"/>
      <c r="K832" s="383"/>
      <c r="L832" s="383"/>
      <c r="M832" s="383"/>
      <c r="N832" s="383"/>
      <c r="O832" s="383"/>
      <c r="P832" s="383"/>
      <c r="Q832" s="383"/>
      <c r="R832" s="383"/>
      <c r="S832" s="383"/>
      <c r="T832" s="383"/>
      <c r="U832" s="383"/>
      <c r="V832" s="383"/>
      <c r="W832" s="383"/>
      <c r="X832" s="383"/>
      <c r="Y832" s="383"/>
      <c r="Z832" s="383"/>
      <c r="AA832" s="383"/>
    </row>
    <row r="833">
      <c r="A833" s="383"/>
      <c r="B833" s="383"/>
      <c r="C833" s="388"/>
      <c r="D833" s="383"/>
      <c r="E833" s="383"/>
      <c r="F833" s="383"/>
      <c r="G833" s="383"/>
      <c r="H833" s="383"/>
      <c r="I833" s="383"/>
      <c r="J833" s="383"/>
      <c r="K833" s="383"/>
      <c r="L833" s="383"/>
      <c r="M833" s="383"/>
      <c r="N833" s="383"/>
      <c r="O833" s="383"/>
      <c r="P833" s="383"/>
      <c r="Q833" s="383"/>
      <c r="R833" s="383"/>
      <c r="S833" s="383"/>
      <c r="T833" s="383"/>
      <c r="U833" s="383"/>
      <c r="V833" s="383"/>
      <c r="W833" s="383"/>
      <c r="X833" s="383"/>
      <c r="Y833" s="383"/>
      <c r="Z833" s="383"/>
      <c r="AA833" s="383"/>
    </row>
    <row r="834">
      <c r="A834" s="383"/>
      <c r="B834" s="383"/>
      <c r="C834" s="388"/>
      <c r="D834" s="383"/>
      <c r="E834" s="383"/>
      <c r="F834" s="383"/>
      <c r="G834" s="383"/>
      <c r="H834" s="383"/>
      <c r="I834" s="383"/>
      <c r="J834" s="383"/>
      <c r="K834" s="383"/>
      <c r="L834" s="383"/>
      <c r="M834" s="383"/>
      <c r="N834" s="383"/>
      <c r="O834" s="383"/>
      <c r="P834" s="383"/>
      <c r="Q834" s="383"/>
      <c r="R834" s="383"/>
      <c r="S834" s="383"/>
      <c r="T834" s="383"/>
      <c r="U834" s="383"/>
      <c r="V834" s="383"/>
      <c r="W834" s="383"/>
      <c r="X834" s="383"/>
      <c r="Y834" s="383"/>
      <c r="Z834" s="383"/>
      <c r="AA834" s="383"/>
    </row>
    <row r="835">
      <c r="A835" s="383"/>
      <c r="B835" s="383"/>
      <c r="C835" s="388"/>
      <c r="D835" s="383"/>
      <c r="E835" s="383"/>
      <c r="F835" s="383"/>
      <c r="G835" s="383"/>
      <c r="H835" s="383"/>
      <c r="I835" s="383"/>
      <c r="J835" s="383"/>
      <c r="K835" s="383"/>
      <c r="L835" s="383"/>
      <c r="M835" s="383"/>
      <c r="N835" s="383"/>
      <c r="O835" s="383"/>
      <c r="P835" s="383"/>
      <c r="Q835" s="383"/>
      <c r="R835" s="383"/>
      <c r="S835" s="383"/>
      <c r="T835" s="383"/>
      <c r="U835" s="383"/>
      <c r="V835" s="383"/>
      <c r="W835" s="383"/>
      <c r="X835" s="383"/>
      <c r="Y835" s="383"/>
      <c r="Z835" s="383"/>
      <c r="AA835" s="383"/>
    </row>
    <row r="836">
      <c r="A836" s="383"/>
      <c r="B836" s="383"/>
      <c r="C836" s="388"/>
      <c r="D836" s="383"/>
      <c r="E836" s="383"/>
      <c r="F836" s="383"/>
      <c r="G836" s="383"/>
      <c r="H836" s="383"/>
      <c r="I836" s="383"/>
      <c r="J836" s="383"/>
      <c r="K836" s="383"/>
      <c r="L836" s="383"/>
      <c r="M836" s="383"/>
      <c r="N836" s="383"/>
      <c r="O836" s="383"/>
      <c r="P836" s="383"/>
      <c r="Q836" s="383"/>
      <c r="R836" s="383"/>
      <c r="S836" s="383"/>
      <c r="T836" s="383"/>
      <c r="U836" s="383"/>
      <c r="V836" s="383"/>
      <c r="W836" s="383"/>
      <c r="X836" s="383"/>
      <c r="Y836" s="383"/>
      <c r="Z836" s="383"/>
      <c r="AA836" s="383"/>
    </row>
    <row r="837">
      <c r="A837" s="383"/>
      <c r="B837" s="383"/>
      <c r="C837" s="388"/>
      <c r="D837" s="383"/>
      <c r="E837" s="383"/>
      <c r="F837" s="383"/>
      <c r="G837" s="383"/>
      <c r="H837" s="383"/>
      <c r="I837" s="383"/>
      <c r="J837" s="383"/>
      <c r="K837" s="383"/>
      <c r="L837" s="383"/>
      <c r="M837" s="383"/>
      <c r="N837" s="383"/>
      <c r="O837" s="383"/>
      <c r="P837" s="383"/>
      <c r="Q837" s="383"/>
      <c r="R837" s="383"/>
      <c r="S837" s="383"/>
      <c r="T837" s="383"/>
      <c r="U837" s="383"/>
      <c r="V837" s="383"/>
      <c r="W837" s="383"/>
      <c r="X837" s="383"/>
      <c r="Y837" s="383"/>
      <c r="Z837" s="383"/>
      <c r="AA837" s="383"/>
    </row>
    <row r="838">
      <c r="A838" s="383"/>
      <c r="B838" s="383"/>
      <c r="C838" s="388"/>
      <c r="D838" s="383"/>
      <c r="E838" s="383"/>
      <c r="F838" s="383"/>
      <c r="G838" s="383"/>
      <c r="H838" s="383"/>
      <c r="I838" s="383"/>
      <c r="J838" s="383"/>
      <c r="K838" s="383"/>
      <c r="L838" s="383"/>
      <c r="M838" s="383"/>
      <c r="N838" s="383"/>
      <c r="O838" s="383"/>
      <c r="P838" s="383"/>
      <c r="Q838" s="383"/>
      <c r="R838" s="383"/>
      <c r="S838" s="383"/>
      <c r="T838" s="383"/>
      <c r="U838" s="383"/>
      <c r="V838" s="383"/>
      <c r="W838" s="383"/>
      <c r="X838" s="383"/>
      <c r="Y838" s="383"/>
      <c r="Z838" s="383"/>
      <c r="AA838" s="383"/>
    </row>
    <row r="839">
      <c r="A839" s="383"/>
      <c r="B839" s="383"/>
      <c r="C839" s="388"/>
      <c r="D839" s="383"/>
      <c r="E839" s="383"/>
      <c r="F839" s="383"/>
      <c r="G839" s="383"/>
      <c r="H839" s="383"/>
      <c r="I839" s="383"/>
      <c r="J839" s="383"/>
      <c r="K839" s="383"/>
      <c r="L839" s="383"/>
      <c r="M839" s="383"/>
      <c r="N839" s="383"/>
      <c r="O839" s="383"/>
      <c r="P839" s="383"/>
      <c r="Q839" s="383"/>
      <c r="R839" s="383"/>
      <c r="S839" s="383"/>
      <c r="T839" s="383"/>
      <c r="U839" s="383"/>
      <c r="V839" s="383"/>
      <c r="W839" s="383"/>
      <c r="X839" s="383"/>
      <c r="Y839" s="383"/>
      <c r="Z839" s="383"/>
      <c r="AA839" s="383"/>
    </row>
    <row r="840">
      <c r="A840" s="383"/>
      <c r="B840" s="383"/>
      <c r="C840" s="388"/>
      <c r="D840" s="383"/>
      <c r="E840" s="383"/>
      <c r="F840" s="383"/>
      <c r="G840" s="383"/>
      <c r="H840" s="383"/>
      <c r="I840" s="383"/>
      <c r="J840" s="383"/>
      <c r="K840" s="383"/>
      <c r="L840" s="383"/>
      <c r="M840" s="383"/>
      <c r="N840" s="383"/>
      <c r="O840" s="383"/>
      <c r="P840" s="383"/>
      <c r="Q840" s="383"/>
      <c r="R840" s="383"/>
      <c r="S840" s="383"/>
      <c r="T840" s="383"/>
      <c r="U840" s="383"/>
      <c r="V840" s="383"/>
      <c r="W840" s="383"/>
      <c r="X840" s="383"/>
      <c r="Y840" s="383"/>
      <c r="Z840" s="383"/>
      <c r="AA840" s="383"/>
    </row>
    <row r="841">
      <c r="A841" s="383"/>
      <c r="B841" s="383"/>
      <c r="C841" s="388"/>
      <c r="D841" s="383"/>
      <c r="E841" s="383"/>
      <c r="F841" s="383"/>
      <c r="G841" s="383"/>
      <c r="H841" s="383"/>
      <c r="I841" s="383"/>
      <c r="J841" s="383"/>
      <c r="K841" s="383"/>
      <c r="L841" s="383"/>
      <c r="M841" s="383"/>
      <c r="N841" s="383"/>
      <c r="O841" s="383"/>
      <c r="P841" s="383"/>
      <c r="Q841" s="383"/>
      <c r="R841" s="383"/>
      <c r="S841" s="383"/>
      <c r="T841" s="383"/>
      <c r="U841" s="383"/>
      <c r="V841" s="383"/>
      <c r="W841" s="383"/>
      <c r="X841" s="383"/>
      <c r="Y841" s="383"/>
      <c r="Z841" s="383"/>
      <c r="AA841" s="383"/>
    </row>
    <row r="842">
      <c r="A842" s="383"/>
      <c r="B842" s="383"/>
      <c r="C842" s="388"/>
      <c r="D842" s="383"/>
      <c r="E842" s="383"/>
      <c r="F842" s="383"/>
      <c r="G842" s="383"/>
      <c r="H842" s="383"/>
      <c r="I842" s="383"/>
      <c r="J842" s="383"/>
      <c r="K842" s="383"/>
      <c r="L842" s="383"/>
      <c r="M842" s="383"/>
      <c r="N842" s="383"/>
      <c r="O842" s="383"/>
      <c r="P842" s="383"/>
      <c r="Q842" s="383"/>
      <c r="R842" s="383"/>
      <c r="S842" s="383"/>
      <c r="T842" s="383"/>
      <c r="U842" s="383"/>
      <c r="V842" s="383"/>
      <c r="W842" s="383"/>
      <c r="X842" s="383"/>
      <c r="Y842" s="383"/>
      <c r="Z842" s="383"/>
      <c r="AA842" s="383"/>
    </row>
    <row r="843">
      <c r="A843" s="383"/>
      <c r="B843" s="383"/>
      <c r="C843" s="388"/>
      <c r="D843" s="383"/>
      <c r="E843" s="383"/>
      <c r="F843" s="383"/>
      <c r="G843" s="383"/>
      <c r="H843" s="383"/>
      <c r="I843" s="383"/>
      <c r="J843" s="383"/>
      <c r="K843" s="383"/>
      <c r="L843" s="383"/>
      <c r="M843" s="383"/>
      <c r="N843" s="383"/>
      <c r="O843" s="383"/>
      <c r="P843" s="383"/>
      <c r="Q843" s="383"/>
      <c r="R843" s="383"/>
      <c r="S843" s="383"/>
      <c r="T843" s="383"/>
      <c r="U843" s="383"/>
      <c r="V843" s="383"/>
      <c r="W843" s="383"/>
      <c r="X843" s="383"/>
      <c r="Y843" s="383"/>
      <c r="Z843" s="383"/>
      <c r="AA843" s="383"/>
    </row>
    <row r="844">
      <c r="A844" s="383"/>
      <c r="B844" s="383"/>
      <c r="C844" s="388"/>
      <c r="D844" s="383"/>
      <c r="E844" s="383"/>
      <c r="F844" s="383"/>
      <c r="G844" s="383"/>
      <c r="H844" s="383"/>
      <c r="I844" s="383"/>
      <c r="J844" s="383"/>
      <c r="K844" s="383"/>
      <c r="L844" s="383"/>
      <c r="M844" s="383"/>
      <c r="N844" s="383"/>
      <c r="O844" s="383"/>
      <c r="P844" s="383"/>
      <c r="Q844" s="383"/>
      <c r="R844" s="383"/>
      <c r="S844" s="383"/>
      <c r="T844" s="383"/>
      <c r="U844" s="383"/>
      <c r="V844" s="383"/>
      <c r="W844" s="383"/>
      <c r="X844" s="383"/>
      <c r="Y844" s="383"/>
      <c r="Z844" s="383"/>
      <c r="AA844" s="383"/>
    </row>
    <row r="845">
      <c r="A845" s="383"/>
      <c r="B845" s="383"/>
      <c r="C845" s="388"/>
      <c r="D845" s="383"/>
      <c r="E845" s="383"/>
      <c r="F845" s="383"/>
      <c r="G845" s="383"/>
      <c r="H845" s="383"/>
      <c r="I845" s="383"/>
      <c r="J845" s="383"/>
      <c r="K845" s="383"/>
      <c r="L845" s="383"/>
      <c r="M845" s="383"/>
      <c r="N845" s="383"/>
      <c r="O845" s="383"/>
      <c r="P845" s="383"/>
      <c r="Q845" s="383"/>
      <c r="R845" s="383"/>
      <c r="S845" s="383"/>
      <c r="T845" s="383"/>
      <c r="U845" s="383"/>
      <c r="V845" s="383"/>
      <c r="W845" s="383"/>
      <c r="X845" s="383"/>
      <c r="Y845" s="383"/>
      <c r="Z845" s="383"/>
      <c r="AA845" s="383"/>
    </row>
    <row r="846">
      <c r="A846" s="383"/>
      <c r="B846" s="383"/>
      <c r="C846" s="388"/>
      <c r="D846" s="383"/>
      <c r="E846" s="383"/>
      <c r="F846" s="383"/>
      <c r="G846" s="383"/>
      <c r="H846" s="383"/>
      <c r="I846" s="383"/>
      <c r="J846" s="383"/>
      <c r="K846" s="383"/>
      <c r="L846" s="383"/>
      <c r="M846" s="383"/>
      <c r="N846" s="383"/>
      <c r="O846" s="383"/>
      <c r="P846" s="383"/>
      <c r="Q846" s="383"/>
      <c r="R846" s="383"/>
      <c r="S846" s="383"/>
      <c r="T846" s="383"/>
      <c r="U846" s="383"/>
      <c r="V846" s="383"/>
      <c r="W846" s="383"/>
      <c r="X846" s="383"/>
      <c r="Y846" s="383"/>
      <c r="Z846" s="383"/>
      <c r="AA846" s="383"/>
    </row>
    <row r="847">
      <c r="A847" s="383"/>
      <c r="B847" s="383"/>
      <c r="C847" s="388"/>
      <c r="D847" s="383"/>
      <c r="E847" s="383"/>
      <c r="F847" s="383"/>
      <c r="G847" s="383"/>
      <c r="H847" s="383"/>
      <c r="I847" s="383"/>
      <c r="J847" s="383"/>
      <c r="K847" s="383"/>
      <c r="L847" s="383"/>
      <c r="M847" s="383"/>
      <c r="N847" s="383"/>
      <c r="O847" s="383"/>
      <c r="P847" s="383"/>
      <c r="Q847" s="383"/>
      <c r="R847" s="383"/>
      <c r="S847" s="383"/>
      <c r="T847" s="383"/>
      <c r="U847" s="383"/>
      <c r="V847" s="383"/>
      <c r="W847" s="383"/>
      <c r="X847" s="383"/>
      <c r="Y847" s="383"/>
      <c r="Z847" s="383"/>
      <c r="AA847" s="383"/>
    </row>
    <row r="848">
      <c r="A848" s="383"/>
      <c r="B848" s="383"/>
      <c r="C848" s="388"/>
      <c r="D848" s="383"/>
      <c r="E848" s="383"/>
      <c r="F848" s="383"/>
      <c r="G848" s="383"/>
      <c r="H848" s="383"/>
      <c r="I848" s="383"/>
      <c r="J848" s="383"/>
      <c r="K848" s="383"/>
      <c r="L848" s="383"/>
      <c r="M848" s="383"/>
      <c r="N848" s="383"/>
      <c r="O848" s="383"/>
      <c r="P848" s="383"/>
      <c r="Q848" s="383"/>
      <c r="R848" s="383"/>
      <c r="S848" s="383"/>
      <c r="T848" s="383"/>
      <c r="U848" s="383"/>
      <c r="V848" s="383"/>
      <c r="W848" s="383"/>
      <c r="X848" s="383"/>
      <c r="Y848" s="383"/>
      <c r="Z848" s="383"/>
      <c r="AA848" s="383"/>
    </row>
    <row r="849">
      <c r="A849" s="383"/>
      <c r="B849" s="383"/>
      <c r="C849" s="388"/>
      <c r="D849" s="383"/>
      <c r="E849" s="383"/>
      <c r="F849" s="383"/>
      <c r="G849" s="383"/>
      <c r="H849" s="383"/>
      <c r="I849" s="383"/>
      <c r="J849" s="383"/>
      <c r="K849" s="383"/>
      <c r="L849" s="383"/>
      <c r="M849" s="383"/>
      <c r="N849" s="383"/>
      <c r="O849" s="383"/>
      <c r="P849" s="383"/>
      <c r="Q849" s="383"/>
      <c r="R849" s="383"/>
      <c r="S849" s="383"/>
      <c r="T849" s="383"/>
      <c r="U849" s="383"/>
      <c r="V849" s="383"/>
      <c r="W849" s="383"/>
      <c r="X849" s="383"/>
      <c r="Y849" s="383"/>
      <c r="Z849" s="383"/>
      <c r="AA849" s="383"/>
    </row>
    <row r="850">
      <c r="A850" s="383"/>
      <c r="B850" s="383"/>
      <c r="C850" s="388"/>
      <c r="D850" s="383"/>
      <c r="E850" s="383"/>
      <c r="F850" s="383"/>
      <c r="G850" s="383"/>
      <c r="H850" s="383"/>
      <c r="I850" s="383"/>
      <c r="J850" s="383"/>
      <c r="K850" s="383"/>
      <c r="L850" s="383"/>
      <c r="M850" s="383"/>
      <c r="N850" s="383"/>
      <c r="O850" s="383"/>
      <c r="P850" s="383"/>
      <c r="Q850" s="383"/>
      <c r="R850" s="383"/>
      <c r="S850" s="383"/>
      <c r="T850" s="383"/>
      <c r="U850" s="383"/>
      <c r="V850" s="383"/>
      <c r="W850" s="383"/>
      <c r="X850" s="383"/>
      <c r="Y850" s="383"/>
      <c r="Z850" s="383"/>
      <c r="AA850" s="383"/>
    </row>
    <row r="851">
      <c r="A851" s="383"/>
      <c r="B851" s="383"/>
      <c r="C851" s="388"/>
      <c r="D851" s="383"/>
      <c r="E851" s="383"/>
      <c r="F851" s="383"/>
      <c r="G851" s="383"/>
      <c r="H851" s="383"/>
      <c r="I851" s="383"/>
      <c r="J851" s="383"/>
      <c r="K851" s="383"/>
      <c r="L851" s="383"/>
      <c r="M851" s="383"/>
      <c r="N851" s="383"/>
      <c r="O851" s="383"/>
      <c r="P851" s="383"/>
      <c r="Q851" s="383"/>
      <c r="R851" s="383"/>
      <c r="S851" s="383"/>
      <c r="T851" s="383"/>
      <c r="U851" s="383"/>
      <c r="V851" s="383"/>
      <c r="W851" s="383"/>
      <c r="X851" s="383"/>
      <c r="Y851" s="383"/>
      <c r="Z851" s="383"/>
      <c r="AA851" s="383"/>
    </row>
    <row r="852">
      <c r="A852" s="383"/>
      <c r="B852" s="383"/>
      <c r="C852" s="388"/>
      <c r="D852" s="383"/>
      <c r="E852" s="383"/>
      <c r="F852" s="383"/>
      <c r="G852" s="383"/>
      <c r="H852" s="383"/>
      <c r="I852" s="383"/>
      <c r="J852" s="383"/>
      <c r="K852" s="383"/>
      <c r="L852" s="383"/>
      <c r="M852" s="383"/>
      <c r="N852" s="383"/>
      <c r="O852" s="383"/>
      <c r="P852" s="383"/>
      <c r="Q852" s="383"/>
      <c r="R852" s="383"/>
      <c r="S852" s="383"/>
      <c r="T852" s="383"/>
      <c r="U852" s="383"/>
      <c r="V852" s="383"/>
      <c r="W852" s="383"/>
      <c r="X852" s="383"/>
      <c r="Y852" s="383"/>
      <c r="Z852" s="383"/>
      <c r="AA852" s="383"/>
    </row>
    <row r="853">
      <c r="A853" s="383"/>
      <c r="B853" s="383"/>
      <c r="C853" s="388"/>
      <c r="D853" s="383"/>
      <c r="E853" s="383"/>
      <c r="F853" s="383"/>
      <c r="G853" s="383"/>
      <c r="H853" s="383"/>
      <c r="I853" s="383"/>
      <c r="J853" s="383"/>
      <c r="K853" s="383"/>
      <c r="L853" s="383"/>
      <c r="M853" s="383"/>
      <c r="N853" s="383"/>
      <c r="O853" s="383"/>
      <c r="P853" s="383"/>
      <c r="Q853" s="383"/>
      <c r="R853" s="383"/>
      <c r="S853" s="383"/>
      <c r="T853" s="383"/>
      <c r="U853" s="383"/>
      <c r="V853" s="383"/>
      <c r="W853" s="383"/>
      <c r="X853" s="383"/>
      <c r="Y853" s="383"/>
      <c r="Z853" s="383"/>
      <c r="AA853" s="383"/>
    </row>
    <row r="854">
      <c r="A854" s="383"/>
      <c r="B854" s="383"/>
      <c r="C854" s="388"/>
      <c r="D854" s="383"/>
      <c r="E854" s="383"/>
      <c r="F854" s="383"/>
      <c r="G854" s="383"/>
      <c r="H854" s="383"/>
      <c r="I854" s="383"/>
      <c r="J854" s="383"/>
      <c r="K854" s="383"/>
      <c r="L854" s="383"/>
      <c r="M854" s="383"/>
      <c r="N854" s="383"/>
      <c r="O854" s="383"/>
      <c r="P854" s="383"/>
      <c r="Q854" s="383"/>
      <c r="R854" s="383"/>
      <c r="S854" s="383"/>
      <c r="T854" s="383"/>
      <c r="U854" s="383"/>
      <c r="V854" s="383"/>
      <c r="W854" s="383"/>
      <c r="X854" s="383"/>
      <c r="Y854" s="383"/>
      <c r="Z854" s="383"/>
      <c r="AA854" s="383"/>
    </row>
    <row r="855">
      <c r="A855" s="383"/>
      <c r="B855" s="383"/>
      <c r="C855" s="388"/>
      <c r="D855" s="383"/>
      <c r="E855" s="383"/>
      <c r="F855" s="383"/>
      <c r="G855" s="383"/>
      <c r="H855" s="383"/>
      <c r="I855" s="383"/>
      <c r="J855" s="383"/>
      <c r="K855" s="383"/>
      <c r="L855" s="383"/>
      <c r="M855" s="383"/>
      <c r="N855" s="383"/>
      <c r="O855" s="383"/>
      <c r="P855" s="383"/>
      <c r="Q855" s="383"/>
      <c r="R855" s="383"/>
      <c r="S855" s="383"/>
      <c r="T855" s="383"/>
      <c r="U855" s="383"/>
      <c r="V855" s="383"/>
      <c r="W855" s="383"/>
      <c r="X855" s="383"/>
      <c r="Y855" s="383"/>
      <c r="Z855" s="383"/>
      <c r="AA855" s="383"/>
    </row>
    <row r="856">
      <c r="A856" s="383"/>
      <c r="B856" s="383"/>
      <c r="C856" s="388"/>
      <c r="D856" s="383"/>
      <c r="E856" s="383"/>
      <c r="F856" s="383"/>
      <c r="G856" s="383"/>
      <c r="H856" s="383"/>
      <c r="I856" s="383"/>
      <c r="J856" s="383"/>
      <c r="K856" s="383"/>
      <c r="L856" s="383"/>
      <c r="M856" s="383"/>
      <c r="N856" s="383"/>
      <c r="O856" s="383"/>
      <c r="P856" s="383"/>
      <c r="Q856" s="383"/>
      <c r="R856" s="383"/>
      <c r="S856" s="383"/>
      <c r="T856" s="383"/>
      <c r="U856" s="383"/>
      <c r="V856" s="383"/>
      <c r="W856" s="383"/>
      <c r="X856" s="383"/>
      <c r="Y856" s="383"/>
      <c r="Z856" s="383"/>
      <c r="AA856" s="383"/>
    </row>
    <row r="857">
      <c r="A857" s="383"/>
      <c r="B857" s="383"/>
      <c r="C857" s="388"/>
      <c r="D857" s="383"/>
      <c r="E857" s="383"/>
      <c r="F857" s="383"/>
      <c r="G857" s="383"/>
      <c r="H857" s="383"/>
      <c r="I857" s="383"/>
      <c r="J857" s="383"/>
      <c r="K857" s="383"/>
      <c r="L857" s="383"/>
      <c r="M857" s="383"/>
      <c r="N857" s="383"/>
      <c r="O857" s="383"/>
      <c r="P857" s="383"/>
      <c r="Q857" s="383"/>
      <c r="R857" s="383"/>
      <c r="S857" s="383"/>
      <c r="T857" s="383"/>
      <c r="U857" s="383"/>
      <c r="V857" s="383"/>
      <c r="W857" s="383"/>
      <c r="X857" s="383"/>
      <c r="Y857" s="383"/>
      <c r="Z857" s="383"/>
      <c r="AA857" s="383"/>
    </row>
    <row r="858">
      <c r="A858" s="383"/>
      <c r="B858" s="383"/>
      <c r="C858" s="388"/>
      <c r="D858" s="383"/>
      <c r="E858" s="383"/>
      <c r="F858" s="383"/>
      <c r="G858" s="383"/>
      <c r="H858" s="383"/>
      <c r="I858" s="383"/>
      <c r="J858" s="383"/>
      <c r="K858" s="383"/>
      <c r="L858" s="383"/>
      <c r="M858" s="383"/>
      <c r="N858" s="383"/>
      <c r="O858" s="383"/>
      <c r="P858" s="383"/>
      <c r="Q858" s="383"/>
      <c r="R858" s="383"/>
      <c r="S858" s="383"/>
      <c r="T858" s="383"/>
      <c r="U858" s="383"/>
      <c r="V858" s="383"/>
      <c r="W858" s="383"/>
      <c r="X858" s="383"/>
      <c r="Y858" s="383"/>
      <c r="Z858" s="383"/>
      <c r="AA858" s="383"/>
    </row>
    <row r="859">
      <c r="A859" s="383"/>
      <c r="B859" s="383"/>
      <c r="C859" s="388"/>
      <c r="D859" s="383"/>
      <c r="E859" s="383"/>
      <c r="F859" s="383"/>
      <c r="G859" s="383"/>
      <c r="H859" s="383"/>
      <c r="I859" s="383"/>
      <c r="J859" s="383"/>
      <c r="K859" s="383"/>
      <c r="L859" s="383"/>
      <c r="M859" s="383"/>
      <c r="N859" s="383"/>
      <c r="O859" s="383"/>
      <c r="P859" s="383"/>
      <c r="Q859" s="383"/>
      <c r="R859" s="383"/>
      <c r="S859" s="383"/>
      <c r="T859" s="383"/>
      <c r="U859" s="383"/>
      <c r="V859" s="383"/>
      <c r="W859" s="383"/>
      <c r="X859" s="383"/>
      <c r="Y859" s="383"/>
      <c r="Z859" s="383"/>
      <c r="AA859" s="383"/>
    </row>
    <row r="860">
      <c r="A860" s="383"/>
      <c r="B860" s="383"/>
      <c r="C860" s="388"/>
      <c r="D860" s="383"/>
      <c r="E860" s="383"/>
      <c r="F860" s="383"/>
      <c r="G860" s="383"/>
      <c r="H860" s="383"/>
      <c r="I860" s="383"/>
      <c r="J860" s="383"/>
      <c r="K860" s="383"/>
      <c r="L860" s="383"/>
      <c r="M860" s="383"/>
      <c r="N860" s="383"/>
      <c r="O860" s="383"/>
      <c r="P860" s="383"/>
      <c r="Q860" s="383"/>
      <c r="R860" s="383"/>
      <c r="S860" s="383"/>
      <c r="T860" s="383"/>
      <c r="U860" s="383"/>
      <c r="V860" s="383"/>
      <c r="W860" s="383"/>
      <c r="X860" s="383"/>
      <c r="Y860" s="383"/>
      <c r="Z860" s="383"/>
      <c r="AA860" s="383"/>
    </row>
    <row r="861">
      <c r="A861" s="383"/>
      <c r="B861" s="383"/>
      <c r="C861" s="388"/>
      <c r="D861" s="383"/>
      <c r="E861" s="383"/>
      <c r="F861" s="383"/>
      <c r="G861" s="383"/>
      <c r="H861" s="383"/>
      <c r="I861" s="383"/>
      <c r="J861" s="383"/>
      <c r="K861" s="383"/>
      <c r="L861" s="383"/>
      <c r="M861" s="383"/>
      <c r="N861" s="383"/>
      <c r="O861" s="383"/>
      <c r="P861" s="383"/>
      <c r="Q861" s="383"/>
      <c r="R861" s="383"/>
      <c r="S861" s="383"/>
      <c r="T861" s="383"/>
      <c r="U861" s="383"/>
      <c r="V861" s="383"/>
      <c r="W861" s="383"/>
      <c r="X861" s="383"/>
      <c r="Y861" s="383"/>
      <c r="Z861" s="383"/>
      <c r="AA861" s="383"/>
    </row>
    <row r="862">
      <c r="A862" s="383"/>
      <c r="B862" s="383"/>
      <c r="C862" s="388"/>
      <c r="D862" s="383"/>
      <c r="E862" s="383"/>
      <c r="F862" s="383"/>
      <c r="G862" s="383"/>
      <c r="H862" s="383"/>
      <c r="I862" s="383"/>
      <c r="J862" s="383"/>
      <c r="K862" s="383"/>
      <c r="L862" s="383"/>
      <c r="M862" s="383"/>
      <c r="N862" s="383"/>
      <c r="O862" s="383"/>
      <c r="P862" s="383"/>
      <c r="Q862" s="383"/>
      <c r="R862" s="383"/>
      <c r="S862" s="383"/>
      <c r="T862" s="383"/>
      <c r="U862" s="383"/>
      <c r="V862" s="383"/>
      <c r="W862" s="383"/>
      <c r="X862" s="383"/>
      <c r="Y862" s="383"/>
      <c r="Z862" s="383"/>
      <c r="AA862" s="383"/>
    </row>
    <row r="863">
      <c r="A863" s="383"/>
      <c r="B863" s="383"/>
      <c r="C863" s="388"/>
      <c r="D863" s="383"/>
      <c r="E863" s="383"/>
      <c r="F863" s="383"/>
      <c r="G863" s="383"/>
      <c r="H863" s="383"/>
      <c r="I863" s="383"/>
      <c r="J863" s="383"/>
      <c r="K863" s="383"/>
      <c r="L863" s="383"/>
      <c r="M863" s="383"/>
      <c r="N863" s="383"/>
      <c r="O863" s="383"/>
      <c r="P863" s="383"/>
      <c r="Q863" s="383"/>
      <c r="R863" s="383"/>
      <c r="S863" s="383"/>
      <c r="T863" s="383"/>
      <c r="U863" s="383"/>
      <c r="V863" s="383"/>
      <c r="W863" s="383"/>
      <c r="X863" s="383"/>
      <c r="Y863" s="383"/>
      <c r="Z863" s="383"/>
      <c r="AA863" s="383"/>
    </row>
    <row r="864">
      <c r="A864" s="383"/>
      <c r="B864" s="383"/>
      <c r="C864" s="388"/>
      <c r="D864" s="383"/>
      <c r="E864" s="383"/>
      <c r="F864" s="383"/>
      <c r="G864" s="383"/>
      <c r="H864" s="383"/>
      <c r="I864" s="383"/>
      <c r="J864" s="383"/>
      <c r="K864" s="383"/>
      <c r="L864" s="383"/>
      <c r="M864" s="383"/>
      <c r="N864" s="383"/>
      <c r="O864" s="383"/>
      <c r="P864" s="383"/>
      <c r="Q864" s="383"/>
      <c r="R864" s="383"/>
      <c r="S864" s="383"/>
      <c r="T864" s="383"/>
      <c r="U864" s="383"/>
      <c r="V864" s="383"/>
      <c r="W864" s="383"/>
      <c r="X864" s="383"/>
      <c r="Y864" s="383"/>
      <c r="Z864" s="383"/>
      <c r="AA864" s="383"/>
    </row>
    <row r="865">
      <c r="A865" s="383"/>
      <c r="B865" s="383"/>
      <c r="C865" s="388"/>
      <c r="D865" s="383"/>
      <c r="E865" s="383"/>
      <c r="F865" s="383"/>
      <c r="G865" s="383"/>
      <c r="H865" s="383"/>
      <c r="I865" s="383"/>
      <c r="J865" s="383"/>
      <c r="K865" s="383"/>
      <c r="L865" s="383"/>
      <c r="M865" s="383"/>
      <c r="N865" s="383"/>
      <c r="O865" s="383"/>
      <c r="P865" s="383"/>
      <c r="Q865" s="383"/>
      <c r="R865" s="383"/>
      <c r="S865" s="383"/>
      <c r="T865" s="383"/>
      <c r="U865" s="383"/>
      <c r="V865" s="383"/>
      <c r="W865" s="383"/>
      <c r="X865" s="383"/>
      <c r="Y865" s="383"/>
      <c r="Z865" s="383"/>
      <c r="AA865" s="383"/>
    </row>
    <row r="866">
      <c r="A866" s="383"/>
      <c r="B866" s="383"/>
      <c r="C866" s="388"/>
      <c r="D866" s="383"/>
      <c r="E866" s="383"/>
      <c r="F866" s="383"/>
      <c r="G866" s="383"/>
      <c r="H866" s="383"/>
      <c r="I866" s="383"/>
      <c r="J866" s="383"/>
      <c r="K866" s="383"/>
      <c r="L866" s="383"/>
      <c r="M866" s="383"/>
      <c r="N866" s="383"/>
      <c r="O866" s="383"/>
      <c r="P866" s="383"/>
      <c r="Q866" s="383"/>
      <c r="R866" s="383"/>
      <c r="S866" s="383"/>
      <c r="T866" s="383"/>
      <c r="U866" s="383"/>
      <c r="V866" s="383"/>
      <c r="W866" s="383"/>
      <c r="X866" s="383"/>
      <c r="Y866" s="383"/>
      <c r="Z866" s="383"/>
      <c r="AA866" s="383"/>
    </row>
    <row r="867">
      <c r="A867" s="383"/>
      <c r="B867" s="383"/>
      <c r="C867" s="388"/>
      <c r="D867" s="383"/>
      <c r="E867" s="383"/>
      <c r="F867" s="383"/>
      <c r="G867" s="383"/>
      <c r="H867" s="383"/>
      <c r="I867" s="383"/>
      <c r="J867" s="383"/>
      <c r="K867" s="383"/>
      <c r="L867" s="383"/>
      <c r="M867" s="383"/>
      <c r="N867" s="383"/>
      <c r="O867" s="383"/>
      <c r="P867" s="383"/>
      <c r="Q867" s="383"/>
      <c r="R867" s="383"/>
      <c r="S867" s="383"/>
      <c r="T867" s="383"/>
      <c r="U867" s="383"/>
      <c r="V867" s="383"/>
      <c r="W867" s="383"/>
      <c r="X867" s="383"/>
      <c r="Y867" s="383"/>
      <c r="Z867" s="383"/>
      <c r="AA867" s="383"/>
    </row>
    <row r="868">
      <c r="A868" s="383"/>
      <c r="B868" s="383"/>
      <c r="C868" s="388"/>
      <c r="D868" s="383"/>
      <c r="E868" s="383"/>
      <c r="F868" s="383"/>
      <c r="G868" s="383"/>
      <c r="H868" s="383"/>
      <c r="I868" s="383"/>
      <c r="J868" s="383"/>
      <c r="K868" s="383"/>
      <c r="L868" s="383"/>
      <c r="M868" s="383"/>
      <c r="N868" s="383"/>
      <c r="O868" s="383"/>
      <c r="P868" s="383"/>
      <c r="Q868" s="383"/>
      <c r="R868" s="383"/>
      <c r="S868" s="383"/>
      <c r="T868" s="383"/>
      <c r="U868" s="383"/>
      <c r="V868" s="383"/>
      <c r="W868" s="383"/>
      <c r="X868" s="383"/>
      <c r="Y868" s="383"/>
      <c r="Z868" s="383"/>
      <c r="AA868" s="383"/>
    </row>
    <row r="869">
      <c r="A869" s="383"/>
      <c r="B869" s="383"/>
      <c r="C869" s="388"/>
      <c r="D869" s="383"/>
      <c r="E869" s="383"/>
      <c r="F869" s="383"/>
      <c r="G869" s="383"/>
      <c r="H869" s="383"/>
      <c r="I869" s="383"/>
      <c r="J869" s="383"/>
      <c r="K869" s="383"/>
      <c r="L869" s="383"/>
      <c r="M869" s="383"/>
      <c r="N869" s="383"/>
      <c r="O869" s="383"/>
      <c r="P869" s="383"/>
      <c r="Q869" s="383"/>
      <c r="R869" s="383"/>
      <c r="S869" s="383"/>
      <c r="T869" s="383"/>
      <c r="U869" s="383"/>
      <c r="V869" s="383"/>
      <c r="W869" s="383"/>
      <c r="X869" s="383"/>
      <c r="Y869" s="383"/>
      <c r="Z869" s="383"/>
      <c r="AA869" s="383"/>
    </row>
    <row r="870">
      <c r="A870" s="383"/>
      <c r="B870" s="383"/>
      <c r="C870" s="388"/>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row>
    <row r="871">
      <c r="A871" s="383"/>
      <c r="B871" s="383"/>
      <c r="C871" s="388"/>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row>
    <row r="872">
      <c r="A872" s="383"/>
      <c r="B872" s="383"/>
      <c r="C872" s="388"/>
      <c r="D872" s="383"/>
      <c r="E872" s="383"/>
      <c r="F872" s="383"/>
      <c r="G872" s="383"/>
      <c r="H872" s="383"/>
      <c r="I872" s="383"/>
      <c r="J872" s="383"/>
      <c r="K872" s="383"/>
      <c r="L872" s="383"/>
      <c r="M872" s="383"/>
      <c r="N872" s="383"/>
      <c r="O872" s="383"/>
      <c r="P872" s="383"/>
      <c r="Q872" s="383"/>
      <c r="R872" s="383"/>
      <c r="S872" s="383"/>
      <c r="T872" s="383"/>
      <c r="U872" s="383"/>
      <c r="V872" s="383"/>
      <c r="W872" s="383"/>
      <c r="X872" s="383"/>
      <c r="Y872" s="383"/>
      <c r="Z872" s="383"/>
      <c r="AA872" s="383"/>
    </row>
    <row r="873">
      <c r="A873" s="383"/>
      <c r="B873" s="383"/>
      <c r="C873" s="388"/>
      <c r="D873" s="383"/>
      <c r="E873" s="383"/>
      <c r="F873" s="383"/>
      <c r="G873" s="383"/>
      <c r="H873" s="383"/>
      <c r="I873" s="383"/>
      <c r="J873" s="383"/>
      <c r="K873" s="383"/>
      <c r="L873" s="383"/>
      <c r="M873" s="383"/>
      <c r="N873" s="383"/>
      <c r="O873" s="383"/>
      <c r="P873" s="383"/>
      <c r="Q873" s="383"/>
      <c r="R873" s="383"/>
      <c r="S873" s="383"/>
      <c r="T873" s="383"/>
      <c r="U873" s="383"/>
      <c r="V873" s="383"/>
      <c r="W873" s="383"/>
      <c r="X873" s="383"/>
      <c r="Y873" s="383"/>
      <c r="Z873" s="383"/>
      <c r="AA873" s="383"/>
    </row>
    <row r="874">
      <c r="A874" s="383"/>
      <c r="B874" s="383"/>
      <c r="C874" s="388"/>
      <c r="D874" s="383"/>
      <c r="E874" s="383"/>
      <c r="F874" s="383"/>
      <c r="G874" s="383"/>
      <c r="H874" s="383"/>
      <c r="I874" s="383"/>
      <c r="J874" s="383"/>
      <c r="K874" s="383"/>
      <c r="L874" s="383"/>
      <c r="M874" s="383"/>
      <c r="N874" s="383"/>
      <c r="O874" s="383"/>
      <c r="P874" s="383"/>
      <c r="Q874" s="383"/>
      <c r="R874" s="383"/>
      <c r="S874" s="383"/>
      <c r="T874" s="383"/>
      <c r="U874" s="383"/>
      <c r="V874" s="383"/>
      <c r="W874" s="383"/>
      <c r="X874" s="383"/>
      <c r="Y874" s="383"/>
      <c r="Z874" s="383"/>
      <c r="AA874" s="383"/>
    </row>
    <row r="875">
      <c r="A875" s="383"/>
      <c r="B875" s="383"/>
      <c r="C875" s="388"/>
      <c r="D875" s="383"/>
      <c r="E875" s="383"/>
      <c r="F875" s="383"/>
      <c r="G875" s="383"/>
      <c r="H875" s="383"/>
      <c r="I875" s="383"/>
      <c r="J875" s="383"/>
      <c r="K875" s="383"/>
      <c r="L875" s="383"/>
      <c r="M875" s="383"/>
      <c r="N875" s="383"/>
      <c r="O875" s="383"/>
      <c r="P875" s="383"/>
      <c r="Q875" s="383"/>
      <c r="R875" s="383"/>
      <c r="S875" s="383"/>
      <c r="T875" s="383"/>
      <c r="U875" s="383"/>
      <c r="V875" s="383"/>
      <c r="W875" s="383"/>
      <c r="X875" s="383"/>
      <c r="Y875" s="383"/>
      <c r="Z875" s="383"/>
      <c r="AA875" s="383"/>
    </row>
    <row r="876">
      <c r="A876" s="383"/>
      <c r="B876" s="383"/>
      <c r="C876" s="388"/>
      <c r="D876" s="383"/>
      <c r="E876" s="383"/>
      <c r="F876" s="383"/>
      <c r="G876" s="383"/>
      <c r="H876" s="383"/>
      <c r="I876" s="383"/>
      <c r="J876" s="383"/>
      <c r="K876" s="383"/>
      <c r="L876" s="383"/>
      <c r="M876" s="383"/>
      <c r="N876" s="383"/>
      <c r="O876" s="383"/>
      <c r="P876" s="383"/>
      <c r="Q876" s="383"/>
      <c r="R876" s="383"/>
      <c r="S876" s="383"/>
      <c r="T876" s="383"/>
      <c r="U876" s="383"/>
      <c r="V876" s="383"/>
      <c r="W876" s="383"/>
      <c r="X876" s="383"/>
      <c r="Y876" s="383"/>
      <c r="Z876" s="383"/>
      <c r="AA876" s="383"/>
    </row>
    <row r="877">
      <c r="A877" s="383"/>
      <c r="B877" s="383"/>
      <c r="C877" s="388"/>
      <c r="D877" s="383"/>
      <c r="E877" s="383"/>
      <c r="F877" s="383"/>
      <c r="G877" s="383"/>
      <c r="H877" s="383"/>
      <c r="I877" s="383"/>
      <c r="J877" s="383"/>
      <c r="K877" s="383"/>
      <c r="L877" s="383"/>
      <c r="M877" s="383"/>
      <c r="N877" s="383"/>
      <c r="O877" s="383"/>
      <c r="P877" s="383"/>
      <c r="Q877" s="383"/>
      <c r="R877" s="383"/>
      <c r="S877" s="383"/>
      <c r="T877" s="383"/>
      <c r="U877" s="383"/>
      <c r="V877" s="383"/>
      <c r="W877" s="383"/>
      <c r="X877" s="383"/>
      <c r="Y877" s="383"/>
      <c r="Z877" s="383"/>
      <c r="AA877" s="383"/>
    </row>
    <row r="878">
      <c r="A878" s="383"/>
      <c r="B878" s="383"/>
      <c r="C878" s="388"/>
      <c r="D878" s="383"/>
      <c r="E878" s="383"/>
      <c r="F878" s="383"/>
      <c r="G878" s="383"/>
      <c r="H878" s="383"/>
      <c r="I878" s="383"/>
      <c r="J878" s="383"/>
      <c r="K878" s="383"/>
      <c r="L878" s="383"/>
      <c r="M878" s="383"/>
      <c r="N878" s="383"/>
      <c r="O878" s="383"/>
      <c r="P878" s="383"/>
      <c r="Q878" s="383"/>
      <c r="R878" s="383"/>
      <c r="S878" s="383"/>
      <c r="T878" s="383"/>
      <c r="U878" s="383"/>
      <c r="V878" s="383"/>
      <c r="W878" s="383"/>
      <c r="X878" s="383"/>
      <c r="Y878" s="383"/>
      <c r="Z878" s="383"/>
      <c r="AA878" s="383"/>
    </row>
    <row r="879">
      <c r="A879" s="383"/>
      <c r="B879" s="383"/>
      <c r="C879" s="388"/>
      <c r="D879" s="383"/>
      <c r="E879" s="383"/>
      <c r="F879" s="383"/>
      <c r="G879" s="383"/>
      <c r="H879" s="383"/>
      <c r="I879" s="383"/>
      <c r="J879" s="383"/>
      <c r="K879" s="383"/>
      <c r="L879" s="383"/>
      <c r="M879" s="383"/>
      <c r="N879" s="383"/>
      <c r="O879" s="383"/>
      <c r="P879" s="383"/>
      <c r="Q879" s="383"/>
      <c r="R879" s="383"/>
      <c r="S879" s="383"/>
      <c r="T879" s="383"/>
      <c r="U879" s="383"/>
      <c r="V879" s="383"/>
      <c r="W879" s="383"/>
      <c r="X879" s="383"/>
      <c r="Y879" s="383"/>
      <c r="Z879" s="383"/>
      <c r="AA879" s="383"/>
    </row>
    <row r="880">
      <c r="A880" s="383"/>
      <c r="B880" s="383"/>
      <c r="C880" s="388"/>
      <c r="D880" s="383"/>
      <c r="E880" s="383"/>
      <c r="F880" s="383"/>
      <c r="G880" s="383"/>
      <c r="H880" s="383"/>
      <c r="I880" s="383"/>
      <c r="J880" s="383"/>
      <c r="K880" s="383"/>
      <c r="L880" s="383"/>
      <c r="M880" s="383"/>
      <c r="N880" s="383"/>
      <c r="O880" s="383"/>
      <c r="P880" s="383"/>
      <c r="Q880" s="383"/>
      <c r="R880" s="383"/>
      <c r="S880" s="383"/>
      <c r="T880" s="383"/>
      <c r="U880" s="383"/>
      <c r="V880" s="383"/>
      <c r="W880" s="383"/>
      <c r="X880" s="383"/>
      <c r="Y880" s="383"/>
      <c r="Z880" s="383"/>
      <c r="AA880" s="383"/>
    </row>
    <row r="881">
      <c r="A881" s="383"/>
      <c r="B881" s="383"/>
      <c r="C881" s="388"/>
      <c r="D881" s="383"/>
      <c r="E881" s="383"/>
      <c r="F881" s="383"/>
      <c r="G881" s="383"/>
      <c r="H881" s="383"/>
      <c r="I881" s="383"/>
      <c r="J881" s="383"/>
      <c r="K881" s="383"/>
      <c r="L881" s="383"/>
      <c r="M881" s="383"/>
      <c r="N881" s="383"/>
      <c r="O881" s="383"/>
      <c r="P881" s="383"/>
      <c r="Q881" s="383"/>
      <c r="R881" s="383"/>
      <c r="S881" s="383"/>
      <c r="T881" s="383"/>
      <c r="U881" s="383"/>
      <c r="V881" s="383"/>
      <c r="W881" s="383"/>
      <c r="X881" s="383"/>
      <c r="Y881" s="383"/>
      <c r="Z881" s="383"/>
      <c r="AA881" s="383"/>
    </row>
    <row r="882">
      <c r="A882" s="383"/>
      <c r="B882" s="383"/>
      <c r="C882" s="388"/>
      <c r="D882" s="383"/>
      <c r="E882" s="383"/>
      <c r="F882" s="383"/>
      <c r="G882" s="383"/>
      <c r="H882" s="383"/>
      <c r="I882" s="383"/>
      <c r="J882" s="383"/>
      <c r="K882" s="383"/>
      <c r="L882" s="383"/>
      <c r="M882" s="383"/>
      <c r="N882" s="383"/>
      <c r="O882" s="383"/>
      <c r="P882" s="383"/>
      <c r="Q882" s="383"/>
      <c r="R882" s="383"/>
      <c r="S882" s="383"/>
      <c r="T882" s="383"/>
      <c r="U882" s="383"/>
      <c r="V882" s="383"/>
      <c r="W882" s="383"/>
      <c r="X882" s="383"/>
      <c r="Y882" s="383"/>
      <c r="Z882" s="383"/>
      <c r="AA882" s="383"/>
    </row>
    <row r="883">
      <c r="A883" s="383"/>
      <c r="B883" s="383"/>
      <c r="C883" s="388"/>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row>
    <row r="884">
      <c r="A884" s="383"/>
      <c r="B884" s="383"/>
      <c r="C884" s="388"/>
      <c r="D884" s="383"/>
      <c r="E884" s="383"/>
      <c r="F884" s="383"/>
      <c r="G884" s="383"/>
      <c r="H884" s="383"/>
      <c r="I884" s="383"/>
      <c r="J884" s="383"/>
      <c r="K884" s="383"/>
      <c r="L884" s="383"/>
      <c r="M884" s="383"/>
      <c r="N884" s="383"/>
      <c r="O884" s="383"/>
      <c r="P884" s="383"/>
      <c r="Q884" s="383"/>
      <c r="R884" s="383"/>
      <c r="S884" s="383"/>
      <c r="T884" s="383"/>
      <c r="U884" s="383"/>
      <c r="V884" s="383"/>
      <c r="W884" s="383"/>
      <c r="X884" s="383"/>
      <c r="Y884" s="383"/>
      <c r="Z884" s="383"/>
      <c r="AA884" s="383"/>
    </row>
    <row r="885">
      <c r="A885" s="383"/>
      <c r="B885" s="383"/>
      <c r="C885" s="388"/>
      <c r="D885" s="383"/>
      <c r="E885" s="383"/>
      <c r="F885" s="383"/>
      <c r="G885" s="383"/>
      <c r="H885" s="383"/>
      <c r="I885" s="383"/>
      <c r="J885" s="383"/>
      <c r="K885" s="383"/>
      <c r="L885" s="383"/>
      <c r="M885" s="383"/>
      <c r="N885" s="383"/>
      <c r="O885" s="383"/>
      <c r="P885" s="383"/>
      <c r="Q885" s="383"/>
      <c r="R885" s="383"/>
      <c r="S885" s="383"/>
      <c r="T885" s="383"/>
      <c r="U885" s="383"/>
      <c r="V885" s="383"/>
      <c r="W885" s="383"/>
      <c r="X885" s="383"/>
      <c r="Y885" s="383"/>
      <c r="Z885" s="383"/>
      <c r="AA885" s="383"/>
    </row>
    <row r="886">
      <c r="A886" s="383"/>
      <c r="B886" s="383"/>
      <c r="C886" s="388"/>
      <c r="D886" s="383"/>
      <c r="E886" s="383"/>
      <c r="F886" s="383"/>
      <c r="G886" s="383"/>
      <c r="H886" s="383"/>
      <c r="I886" s="383"/>
      <c r="J886" s="383"/>
      <c r="K886" s="383"/>
      <c r="L886" s="383"/>
      <c r="M886" s="383"/>
      <c r="N886" s="383"/>
      <c r="O886" s="383"/>
      <c r="P886" s="383"/>
      <c r="Q886" s="383"/>
      <c r="R886" s="383"/>
      <c r="S886" s="383"/>
      <c r="T886" s="383"/>
      <c r="U886" s="383"/>
      <c r="V886" s="383"/>
      <c r="W886" s="383"/>
      <c r="X886" s="383"/>
      <c r="Y886" s="383"/>
      <c r="Z886" s="383"/>
      <c r="AA886" s="383"/>
    </row>
    <row r="887">
      <c r="A887" s="383"/>
      <c r="B887" s="383"/>
      <c r="C887" s="388"/>
      <c r="D887" s="383"/>
      <c r="E887" s="383"/>
      <c r="F887" s="383"/>
      <c r="G887" s="383"/>
      <c r="H887" s="383"/>
      <c r="I887" s="383"/>
      <c r="J887" s="383"/>
      <c r="K887" s="383"/>
      <c r="L887" s="383"/>
      <c r="M887" s="383"/>
      <c r="N887" s="383"/>
      <c r="O887" s="383"/>
      <c r="P887" s="383"/>
      <c r="Q887" s="383"/>
      <c r="R887" s="383"/>
      <c r="S887" s="383"/>
      <c r="T887" s="383"/>
      <c r="U887" s="383"/>
      <c r="V887" s="383"/>
      <c r="W887" s="383"/>
      <c r="X887" s="383"/>
      <c r="Y887" s="383"/>
      <c r="Z887" s="383"/>
      <c r="AA887" s="383"/>
    </row>
    <row r="888">
      <c r="A888" s="383"/>
      <c r="B888" s="383"/>
      <c r="C888" s="388"/>
      <c r="D888" s="383"/>
      <c r="E888" s="383"/>
      <c r="F888" s="383"/>
      <c r="G888" s="383"/>
      <c r="H888" s="383"/>
      <c r="I888" s="383"/>
      <c r="J888" s="383"/>
      <c r="K888" s="383"/>
      <c r="L888" s="383"/>
      <c r="M888" s="383"/>
      <c r="N888" s="383"/>
      <c r="O888" s="383"/>
      <c r="P888" s="383"/>
      <c r="Q888" s="383"/>
      <c r="R888" s="383"/>
      <c r="S888" s="383"/>
      <c r="T888" s="383"/>
      <c r="U888" s="383"/>
      <c r="V888" s="383"/>
      <c r="W888" s="383"/>
      <c r="X888" s="383"/>
      <c r="Y888" s="383"/>
      <c r="Z888" s="383"/>
      <c r="AA888" s="383"/>
    </row>
    <row r="889">
      <c r="A889" s="383"/>
      <c r="B889" s="383"/>
      <c r="C889" s="388"/>
      <c r="D889" s="383"/>
      <c r="E889" s="383"/>
      <c r="F889" s="383"/>
      <c r="G889" s="383"/>
      <c r="H889" s="383"/>
      <c r="I889" s="383"/>
      <c r="J889" s="383"/>
      <c r="K889" s="383"/>
      <c r="L889" s="383"/>
      <c r="M889" s="383"/>
      <c r="N889" s="383"/>
      <c r="O889" s="383"/>
      <c r="P889" s="383"/>
      <c r="Q889" s="383"/>
      <c r="R889" s="383"/>
      <c r="S889" s="383"/>
      <c r="T889" s="383"/>
      <c r="U889" s="383"/>
      <c r="V889" s="383"/>
      <c r="W889" s="383"/>
      <c r="X889" s="383"/>
      <c r="Y889" s="383"/>
      <c r="Z889" s="383"/>
      <c r="AA889" s="383"/>
    </row>
    <row r="890">
      <c r="A890" s="383"/>
      <c r="B890" s="383"/>
      <c r="C890" s="388"/>
      <c r="D890" s="383"/>
      <c r="E890" s="383"/>
      <c r="F890" s="383"/>
      <c r="G890" s="383"/>
      <c r="H890" s="383"/>
      <c r="I890" s="383"/>
      <c r="J890" s="383"/>
      <c r="K890" s="383"/>
      <c r="L890" s="383"/>
      <c r="M890" s="383"/>
      <c r="N890" s="383"/>
      <c r="O890" s="383"/>
      <c r="P890" s="383"/>
      <c r="Q890" s="383"/>
      <c r="R890" s="383"/>
      <c r="S890" s="383"/>
      <c r="T890" s="383"/>
      <c r="U890" s="383"/>
      <c r="V890" s="383"/>
      <c r="W890" s="383"/>
      <c r="X890" s="383"/>
      <c r="Y890" s="383"/>
      <c r="Z890" s="383"/>
      <c r="AA890" s="383"/>
    </row>
    <row r="891">
      <c r="A891" s="383"/>
      <c r="B891" s="383"/>
      <c r="C891" s="388"/>
      <c r="D891" s="383"/>
      <c r="E891" s="383"/>
      <c r="F891" s="383"/>
      <c r="G891" s="383"/>
      <c r="H891" s="383"/>
      <c r="I891" s="383"/>
      <c r="J891" s="383"/>
      <c r="K891" s="383"/>
      <c r="L891" s="383"/>
      <c r="M891" s="383"/>
      <c r="N891" s="383"/>
      <c r="O891" s="383"/>
      <c r="P891" s="383"/>
      <c r="Q891" s="383"/>
      <c r="R891" s="383"/>
      <c r="S891" s="383"/>
      <c r="T891" s="383"/>
      <c r="U891" s="383"/>
      <c r="V891" s="383"/>
      <c r="W891" s="383"/>
      <c r="X891" s="383"/>
      <c r="Y891" s="383"/>
      <c r="Z891" s="383"/>
      <c r="AA891" s="383"/>
    </row>
    <row r="892">
      <c r="A892" s="383"/>
      <c r="B892" s="383"/>
      <c r="C892" s="388"/>
      <c r="D892" s="383"/>
      <c r="E892" s="383"/>
      <c r="F892" s="383"/>
      <c r="G892" s="383"/>
      <c r="H892" s="383"/>
      <c r="I892" s="383"/>
      <c r="J892" s="383"/>
      <c r="K892" s="383"/>
      <c r="L892" s="383"/>
      <c r="M892" s="383"/>
      <c r="N892" s="383"/>
      <c r="O892" s="383"/>
      <c r="P892" s="383"/>
      <c r="Q892" s="383"/>
      <c r="R892" s="383"/>
      <c r="S892" s="383"/>
      <c r="T892" s="383"/>
      <c r="U892" s="383"/>
      <c r="V892" s="383"/>
      <c r="W892" s="383"/>
      <c r="X892" s="383"/>
      <c r="Y892" s="383"/>
      <c r="Z892" s="383"/>
      <c r="AA892" s="383"/>
    </row>
    <row r="893">
      <c r="A893" s="383"/>
      <c r="B893" s="383"/>
      <c r="C893" s="388"/>
      <c r="D893" s="383"/>
      <c r="E893" s="383"/>
      <c r="F893" s="383"/>
      <c r="G893" s="383"/>
      <c r="H893" s="383"/>
      <c r="I893" s="383"/>
      <c r="J893" s="383"/>
      <c r="K893" s="383"/>
      <c r="L893" s="383"/>
      <c r="M893" s="383"/>
      <c r="N893" s="383"/>
      <c r="O893" s="383"/>
      <c r="P893" s="383"/>
      <c r="Q893" s="383"/>
      <c r="R893" s="383"/>
      <c r="S893" s="383"/>
      <c r="T893" s="383"/>
      <c r="U893" s="383"/>
      <c r="V893" s="383"/>
      <c r="W893" s="383"/>
      <c r="X893" s="383"/>
      <c r="Y893" s="383"/>
      <c r="Z893" s="383"/>
      <c r="AA893" s="383"/>
    </row>
    <row r="894">
      <c r="A894" s="383"/>
      <c r="B894" s="383"/>
      <c r="C894" s="388"/>
      <c r="D894" s="383"/>
      <c r="E894" s="383"/>
      <c r="F894" s="383"/>
      <c r="G894" s="383"/>
      <c r="H894" s="383"/>
      <c r="I894" s="383"/>
      <c r="J894" s="383"/>
      <c r="K894" s="383"/>
      <c r="L894" s="383"/>
      <c r="M894" s="383"/>
      <c r="N894" s="383"/>
      <c r="O894" s="383"/>
      <c r="P894" s="383"/>
      <c r="Q894" s="383"/>
      <c r="R894" s="383"/>
      <c r="S894" s="383"/>
      <c r="T894" s="383"/>
      <c r="U894" s="383"/>
      <c r="V894" s="383"/>
      <c r="W894" s="383"/>
      <c r="X894" s="383"/>
      <c r="Y894" s="383"/>
      <c r="Z894" s="383"/>
      <c r="AA894" s="383"/>
    </row>
    <row r="895">
      <c r="A895" s="383"/>
      <c r="B895" s="383"/>
      <c r="C895" s="388"/>
      <c r="D895" s="383"/>
      <c r="E895" s="383"/>
      <c r="F895" s="383"/>
      <c r="G895" s="383"/>
      <c r="H895" s="383"/>
      <c r="I895" s="383"/>
      <c r="J895" s="383"/>
      <c r="K895" s="383"/>
      <c r="L895" s="383"/>
      <c r="M895" s="383"/>
      <c r="N895" s="383"/>
      <c r="O895" s="383"/>
      <c r="P895" s="383"/>
      <c r="Q895" s="383"/>
      <c r="R895" s="383"/>
      <c r="S895" s="383"/>
      <c r="T895" s="383"/>
      <c r="U895" s="383"/>
      <c r="V895" s="383"/>
      <c r="W895" s="383"/>
      <c r="X895" s="383"/>
      <c r="Y895" s="383"/>
      <c r="Z895" s="383"/>
      <c r="AA895" s="383"/>
    </row>
    <row r="896">
      <c r="A896" s="383"/>
      <c r="B896" s="383"/>
      <c r="C896" s="388"/>
      <c r="D896" s="383"/>
      <c r="E896" s="383"/>
      <c r="F896" s="383"/>
      <c r="G896" s="383"/>
      <c r="H896" s="383"/>
      <c r="I896" s="383"/>
      <c r="J896" s="383"/>
      <c r="K896" s="383"/>
      <c r="L896" s="383"/>
      <c r="M896" s="383"/>
      <c r="N896" s="383"/>
      <c r="O896" s="383"/>
      <c r="P896" s="383"/>
      <c r="Q896" s="383"/>
      <c r="R896" s="383"/>
      <c r="S896" s="383"/>
      <c r="T896" s="383"/>
      <c r="U896" s="383"/>
      <c r="V896" s="383"/>
      <c r="W896" s="383"/>
      <c r="X896" s="383"/>
      <c r="Y896" s="383"/>
      <c r="Z896" s="383"/>
      <c r="AA896" s="383"/>
    </row>
    <row r="897">
      <c r="A897" s="383"/>
      <c r="B897" s="383"/>
      <c r="C897" s="388"/>
      <c r="D897" s="383"/>
      <c r="E897" s="383"/>
      <c r="F897" s="383"/>
      <c r="G897" s="383"/>
      <c r="H897" s="383"/>
      <c r="I897" s="383"/>
      <c r="J897" s="383"/>
      <c r="K897" s="383"/>
      <c r="L897" s="383"/>
      <c r="M897" s="383"/>
      <c r="N897" s="383"/>
      <c r="O897" s="383"/>
      <c r="P897" s="383"/>
      <c r="Q897" s="383"/>
      <c r="R897" s="383"/>
      <c r="S897" s="383"/>
      <c r="T897" s="383"/>
      <c r="U897" s="383"/>
      <c r="V897" s="383"/>
      <c r="W897" s="383"/>
      <c r="X897" s="383"/>
      <c r="Y897" s="383"/>
      <c r="Z897" s="383"/>
      <c r="AA897" s="383"/>
    </row>
    <row r="898">
      <c r="A898" s="383"/>
      <c r="B898" s="383"/>
      <c r="C898" s="388"/>
      <c r="D898" s="383"/>
      <c r="E898" s="383"/>
      <c r="F898" s="383"/>
      <c r="G898" s="383"/>
      <c r="H898" s="383"/>
      <c r="I898" s="383"/>
      <c r="J898" s="383"/>
      <c r="K898" s="383"/>
      <c r="L898" s="383"/>
      <c r="M898" s="383"/>
      <c r="N898" s="383"/>
      <c r="O898" s="383"/>
      <c r="P898" s="383"/>
      <c r="Q898" s="383"/>
      <c r="R898" s="383"/>
      <c r="S898" s="383"/>
      <c r="T898" s="383"/>
      <c r="U898" s="383"/>
      <c r="V898" s="383"/>
      <c r="W898" s="383"/>
      <c r="X898" s="383"/>
      <c r="Y898" s="383"/>
      <c r="Z898" s="383"/>
      <c r="AA898" s="383"/>
    </row>
    <row r="899">
      <c r="A899" s="383"/>
      <c r="B899" s="383"/>
      <c r="C899" s="388"/>
      <c r="D899" s="383"/>
      <c r="E899" s="383"/>
      <c r="F899" s="383"/>
      <c r="G899" s="383"/>
      <c r="H899" s="383"/>
      <c r="I899" s="383"/>
      <c r="J899" s="383"/>
      <c r="K899" s="383"/>
      <c r="L899" s="383"/>
      <c r="M899" s="383"/>
      <c r="N899" s="383"/>
      <c r="O899" s="383"/>
      <c r="P899" s="383"/>
      <c r="Q899" s="383"/>
      <c r="R899" s="383"/>
      <c r="S899" s="383"/>
      <c r="T899" s="383"/>
      <c r="U899" s="383"/>
      <c r="V899" s="383"/>
      <c r="W899" s="383"/>
      <c r="X899" s="383"/>
      <c r="Y899" s="383"/>
      <c r="Z899" s="383"/>
      <c r="AA899" s="383"/>
    </row>
    <row r="900">
      <c r="A900" s="383"/>
      <c r="B900" s="383"/>
      <c r="C900" s="388"/>
      <c r="D900" s="383"/>
      <c r="E900" s="383"/>
      <c r="F900" s="383"/>
      <c r="G900" s="383"/>
      <c r="H900" s="383"/>
      <c r="I900" s="383"/>
      <c r="J900" s="383"/>
      <c r="K900" s="383"/>
      <c r="L900" s="383"/>
      <c r="M900" s="383"/>
      <c r="N900" s="383"/>
      <c r="O900" s="383"/>
      <c r="P900" s="383"/>
      <c r="Q900" s="383"/>
      <c r="R900" s="383"/>
      <c r="S900" s="383"/>
      <c r="T900" s="383"/>
      <c r="U900" s="383"/>
      <c r="V900" s="383"/>
      <c r="W900" s="383"/>
      <c r="X900" s="383"/>
      <c r="Y900" s="383"/>
      <c r="Z900" s="383"/>
      <c r="AA900" s="383"/>
    </row>
    <row r="901">
      <c r="A901" s="383"/>
      <c r="B901" s="383"/>
      <c r="C901" s="388"/>
      <c r="D901" s="383"/>
      <c r="E901" s="383"/>
      <c r="F901" s="383"/>
      <c r="G901" s="383"/>
      <c r="H901" s="383"/>
      <c r="I901" s="383"/>
      <c r="J901" s="383"/>
      <c r="K901" s="383"/>
      <c r="L901" s="383"/>
      <c r="M901" s="383"/>
      <c r="N901" s="383"/>
      <c r="O901" s="383"/>
      <c r="P901" s="383"/>
      <c r="Q901" s="383"/>
      <c r="R901" s="383"/>
      <c r="S901" s="383"/>
      <c r="T901" s="383"/>
      <c r="U901" s="383"/>
      <c r="V901" s="383"/>
      <c r="W901" s="383"/>
      <c r="X901" s="383"/>
      <c r="Y901" s="383"/>
      <c r="Z901" s="383"/>
      <c r="AA901" s="383"/>
    </row>
    <row r="902">
      <c r="A902" s="383"/>
      <c r="B902" s="383"/>
      <c r="C902" s="388"/>
      <c r="D902" s="383"/>
      <c r="E902" s="383"/>
      <c r="F902" s="383"/>
      <c r="G902" s="383"/>
      <c r="H902" s="383"/>
      <c r="I902" s="383"/>
      <c r="J902" s="383"/>
      <c r="K902" s="383"/>
      <c r="L902" s="383"/>
      <c r="M902" s="383"/>
      <c r="N902" s="383"/>
      <c r="O902" s="383"/>
      <c r="P902" s="383"/>
      <c r="Q902" s="383"/>
      <c r="R902" s="383"/>
      <c r="S902" s="383"/>
      <c r="T902" s="383"/>
      <c r="U902" s="383"/>
      <c r="V902" s="383"/>
      <c r="W902" s="383"/>
      <c r="X902" s="383"/>
      <c r="Y902" s="383"/>
      <c r="Z902" s="383"/>
      <c r="AA902" s="383"/>
    </row>
    <row r="903">
      <c r="A903" s="383"/>
      <c r="B903" s="383"/>
      <c r="C903" s="388"/>
      <c r="D903" s="383"/>
      <c r="E903" s="383"/>
      <c r="F903" s="383"/>
      <c r="G903" s="383"/>
      <c r="H903" s="383"/>
      <c r="I903" s="383"/>
      <c r="J903" s="383"/>
      <c r="K903" s="383"/>
      <c r="L903" s="383"/>
      <c r="M903" s="383"/>
      <c r="N903" s="383"/>
      <c r="O903" s="383"/>
      <c r="P903" s="383"/>
      <c r="Q903" s="383"/>
      <c r="R903" s="383"/>
      <c r="S903" s="383"/>
      <c r="T903" s="383"/>
      <c r="U903" s="383"/>
      <c r="V903" s="383"/>
      <c r="W903" s="383"/>
      <c r="X903" s="383"/>
      <c r="Y903" s="383"/>
      <c r="Z903" s="383"/>
      <c r="AA903" s="383"/>
    </row>
    <row r="904">
      <c r="A904" s="383"/>
      <c r="B904" s="383"/>
      <c r="C904" s="388"/>
      <c r="D904" s="383"/>
      <c r="E904" s="383"/>
      <c r="F904" s="383"/>
      <c r="G904" s="383"/>
      <c r="H904" s="383"/>
      <c r="I904" s="383"/>
      <c r="J904" s="383"/>
      <c r="K904" s="383"/>
      <c r="L904" s="383"/>
      <c r="M904" s="383"/>
      <c r="N904" s="383"/>
      <c r="O904" s="383"/>
      <c r="P904" s="383"/>
      <c r="Q904" s="383"/>
      <c r="R904" s="383"/>
      <c r="S904" s="383"/>
      <c r="T904" s="383"/>
      <c r="U904" s="383"/>
      <c r="V904" s="383"/>
      <c r="W904" s="383"/>
      <c r="X904" s="383"/>
      <c r="Y904" s="383"/>
      <c r="Z904" s="383"/>
      <c r="AA904" s="383"/>
    </row>
    <row r="905">
      <c r="A905" s="383"/>
      <c r="B905" s="383"/>
      <c r="C905" s="388"/>
      <c r="D905" s="383"/>
      <c r="E905" s="383"/>
      <c r="F905" s="383"/>
      <c r="G905" s="383"/>
      <c r="H905" s="383"/>
      <c r="I905" s="383"/>
      <c r="J905" s="383"/>
      <c r="K905" s="383"/>
      <c r="L905" s="383"/>
      <c r="M905" s="383"/>
      <c r="N905" s="383"/>
      <c r="O905" s="383"/>
      <c r="P905" s="383"/>
      <c r="Q905" s="383"/>
      <c r="R905" s="383"/>
      <c r="S905" s="383"/>
      <c r="T905" s="383"/>
      <c r="U905" s="383"/>
      <c r="V905" s="383"/>
      <c r="W905" s="383"/>
      <c r="X905" s="383"/>
      <c r="Y905" s="383"/>
      <c r="Z905" s="383"/>
      <c r="AA905" s="383"/>
    </row>
    <row r="906">
      <c r="A906" s="383"/>
      <c r="B906" s="383"/>
      <c r="C906" s="388"/>
      <c r="D906" s="383"/>
      <c r="E906" s="383"/>
      <c r="F906" s="383"/>
      <c r="G906" s="383"/>
      <c r="H906" s="383"/>
      <c r="I906" s="383"/>
      <c r="J906" s="383"/>
      <c r="K906" s="383"/>
      <c r="L906" s="383"/>
      <c r="M906" s="383"/>
      <c r="N906" s="383"/>
      <c r="O906" s="383"/>
      <c r="P906" s="383"/>
      <c r="Q906" s="383"/>
      <c r="R906" s="383"/>
      <c r="S906" s="383"/>
      <c r="T906" s="383"/>
      <c r="U906" s="383"/>
      <c r="V906" s="383"/>
      <c r="W906" s="383"/>
      <c r="X906" s="383"/>
      <c r="Y906" s="383"/>
      <c r="Z906" s="383"/>
      <c r="AA906" s="383"/>
    </row>
    <row r="907">
      <c r="A907" s="383"/>
      <c r="B907" s="383"/>
      <c r="C907" s="388"/>
      <c r="D907" s="383"/>
      <c r="E907" s="383"/>
      <c r="F907" s="383"/>
      <c r="G907" s="383"/>
      <c r="H907" s="383"/>
      <c r="I907" s="383"/>
      <c r="J907" s="383"/>
      <c r="K907" s="383"/>
      <c r="L907" s="383"/>
      <c r="M907" s="383"/>
      <c r="N907" s="383"/>
      <c r="O907" s="383"/>
      <c r="P907" s="383"/>
      <c r="Q907" s="383"/>
      <c r="R907" s="383"/>
      <c r="S907" s="383"/>
      <c r="T907" s="383"/>
      <c r="U907" s="383"/>
      <c r="V907" s="383"/>
      <c r="W907" s="383"/>
      <c r="X907" s="383"/>
      <c r="Y907" s="383"/>
      <c r="Z907" s="383"/>
      <c r="AA907" s="383"/>
    </row>
    <row r="908">
      <c r="A908" s="383"/>
      <c r="B908" s="383"/>
      <c r="C908" s="388"/>
      <c r="D908" s="383"/>
      <c r="E908" s="383"/>
      <c r="F908" s="383"/>
      <c r="G908" s="383"/>
      <c r="H908" s="383"/>
      <c r="I908" s="383"/>
      <c r="J908" s="383"/>
      <c r="K908" s="383"/>
      <c r="L908" s="383"/>
      <c r="M908" s="383"/>
      <c r="N908" s="383"/>
      <c r="O908" s="383"/>
      <c r="P908" s="383"/>
      <c r="Q908" s="383"/>
      <c r="R908" s="383"/>
      <c r="S908" s="383"/>
      <c r="T908" s="383"/>
      <c r="U908" s="383"/>
      <c r="V908" s="383"/>
      <c r="W908" s="383"/>
      <c r="X908" s="383"/>
      <c r="Y908" s="383"/>
      <c r="Z908" s="383"/>
      <c r="AA908" s="383"/>
    </row>
    <row r="909">
      <c r="A909" s="383"/>
      <c r="B909" s="383"/>
      <c r="C909" s="388"/>
      <c r="D909" s="383"/>
      <c r="E909" s="383"/>
      <c r="F909" s="383"/>
      <c r="G909" s="383"/>
      <c r="H909" s="383"/>
      <c r="I909" s="383"/>
      <c r="J909" s="383"/>
      <c r="K909" s="383"/>
      <c r="L909" s="383"/>
      <c r="M909" s="383"/>
      <c r="N909" s="383"/>
      <c r="O909" s="383"/>
      <c r="P909" s="383"/>
      <c r="Q909" s="383"/>
      <c r="R909" s="383"/>
      <c r="S909" s="383"/>
      <c r="T909" s="383"/>
      <c r="U909" s="383"/>
      <c r="V909" s="383"/>
      <c r="W909" s="383"/>
      <c r="X909" s="383"/>
      <c r="Y909" s="383"/>
      <c r="Z909" s="383"/>
      <c r="AA909" s="383"/>
    </row>
    <row r="910">
      <c r="A910" s="383"/>
      <c r="B910" s="383"/>
      <c r="C910" s="388"/>
      <c r="D910" s="383"/>
      <c r="E910" s="383"/>
      <c r="F910" s="383"/>
      <c r="G910" s="383"/>
      <c r="H910" s="383"/>
      <c r="I910" s="383"/>
      <c r="J910" s="383"/>
      <c r="K910" s="383"/>
      <c r="L910" s="383"/>
      <c r="M910" s="383"/>
      <c r="N910" s="383"/>
      <c r="O910" s="383"/>
      <c r="P910" s="383"/>
      <c r="Q910" s="383"/>
      <c r="R910" s="383"/>
      <c r="S910" s="383"/>
      <c r="T910" s="383"/>
      <c r="U910" s="383"/>
      <c r="V910" s="383"/>
      <c r="W910" s="383"/>
      <c r="X910" s="383"/>
      <c r="Y910" s="383"/>
      <c r="Z910" s="383"/>
      <c r="AA910" s="383"/>
    </row>
    <row r="911">
      <c r="A911" s="383"/>
      <c r="B911" s="383"/>
      <c r="C911" s="388"/>
      <c r="D911" s="383"/>
      <c r="E911" s="383"/>
      <c r="F911" s="383"/>
      <c r="G911" s="383"/>
      <c r="H911" s="383"/>
      <c r="I911" s="383"/>
      <c r="J911" s="383"/>
      <c r="K911" s="383"/>
      <c r="L911" s="383"/>
      <c r="M911" s="383"/>
      <c r="N911" s="383"/>
      <c r="O911" s="383"/>
      <c r="P911" s="383"/>
      <c r="Q911" s="383"/>
      <c r="R911" s="383"/>
      <c r="S911" s="383"/>
      <c r="T911" s="383"/>
      <c r="U911" s="383"/>
      <c r="V911" s="383"/>
      <c r="W911" s="383"/>
      <c r="X911" s="383"/>
      <c r="Y911" s="383"/>
      <c r="Z911" s="383"/>
      <c r="AA911" s="383"/>
    </row>
    <row r="912">
      <c r="A912" s="383"/>
      <c r="B912" s="383"/>
      <c r="C912" s="388"/>
      <c r="D912" s="383"/>
      <c r="E912" s="383"/>
      <c r="F912" s="383"/>
      <c r="G912" s="383"/>
      <c r="H912" s="383"/>
      <c r="I912" s="383"/>
      <c r="J912" s="383"/>
      <c r="K912" s="383"/>
      <c r="L912" s="383"/>
      <c r="M912" s="383"/>
      <c r="N912" s="383"/>
      <c r="O912" s="383"/>
      <c r="P912" s="383"/>
      <c r="Q912" s="383"/>
      <c r="R912" s="383"/>
      <c r="S912" s="383"/>
      <c r="T912" s="383"/>
      <c r="U912" s="383"/>
      <c r="V912" s="383"/>
      <c r="W912" s="383"/>
      <c r="X912" s="383"/>
      <c r="Y912" s="383"/>
      <c r="Z912" s="383"/>
      <c r="AA912" s="383"/>
    </row>
    <row r="913">
      <c r="A913" s="383"/>
      <c r="B913" s="383"/>
      <c r="C913" s="388"/>
      <c r="D913" s="383"/>
      <c r="E913" s="383"/>
      <c r="F913" s="383"/>
      <c r="G913" s="383"/>
      <c r="H913" s="383"/>
      <c r="I913" s="383"/>
      <c r="J913" s="383"/>
      <c r="K913" s="383"/>
      <c r="L913" s="383"/>
      <c r="M913" s="383"/>
      <c r="N913" s="383"/>
      <c r="O913" s="383"/>
      <c r="P913" s="383"/>
      <c r="Q913" s="383"/>
      <c r="R913" s="383"/>
      <c r="S913" s="383"/>
      <c r="T913" s="383"/>
      <c r="U913" s="383"/>
      <c r="V913" s="383"/>
      <c r="W913" s="383"/>
      <c r="X913" s="383"/>
      <c r="Y913" s="383"/>
      <c r="Z913" s="383"/>
      <c r="AA913" s="383"/>
    </row>
    <row r="914">
      <c r="A914" s="383"/>
      <c r="B914" s="383"/>
      <c r="C914" s="388"/>
      <c r="D914" s="383"/>
      <c r="E914" s="383"/>
      <c r="F914" s="383"/>
      <c r="G914" s="383"/>
      <c r="H914" s="383"/>
      <c r="I914" s="383"/>
      <c r="J914" s="383"/>
      <c r="K914" s="383"/>
      <c r="L914" s="383"/>
      <c r="M914" s="383"/>
      <c r="N914" s="383"/>
      <c r="O914" s="383"/>
      <c r="P914" s="383"/>
      <c r="Q914" s="383"/>
      <c r="R914" s="383"/>
      <c r="S914" s="383"/>
      <c r="T914" s="383"/>
      <c r="U914" s="383"/>
      <c r="V914" s="383"/>
      <c r="W914" s="383"/>
      <c r="X914" s="383"/>
      <c r="Y914" s="383"/>
      <c r="Z914" s="383"/>
      <c r="AA914" s="383"/>
    </row>
    <row r="915">
      <c r="A915" s="383"/>
      <c r="B915" s="383"/>
      <c r="C915" s="388"/>
      <c r="D915" s="383"/>
      <c r="E915" s="383"/>
      <c r="F915" s="383"/>
      <c r="G915" s="383"/>
      <c r="H915" s="383"/>
      <c r="I915" s="383"/>
      <c r="J915" s="383"/>
      <c r="K915" s="383"/>
      <c r="L915" s="383"/>
      <c r="M915" s="383"/>
      <c r="N915" s="383"/>
      <c r="O915" s="383"/>
      <c r="P915" s="383"/>
      <c r="Q915" s="383"/>
      <c r="R915" s="383"/>
      <c r="S915" s="383"/>
      <c r="T915" s="383"/>
      <c r="U915" s="383"/>
      <c r="V915" s="383"/>
      <c r="W915" s="383"/>
      <c r="X915" s="383"/>
      <c r="Y915" s="383"/>
      <c r="Z915" s="383"/>
      <c r="AA915" s="383"/>
    </row>
    <row r="916">
      <c r="A916" s="383"/>
      <c r="B916" s="383"/>
      <c r="C916" s="388"/>
      <c r="D916" s="383"/>
      <c r="E916" s="383"/>
      <c r="F916" s="383"/>
      <c r="G916" s="383"/>
      <c r="H916" s="383"/>
      <c r="I916" s="383"/>
      <c r="J916" s="383"/>
      <c r="K916" s="383"/>
      <c r="L916" s="383"/>
      <c r="M916" s="383"/>
      <c r="N916" s="383"/>
      <c r="O916" s="383"/>
      <c r="P916" s="383"/>
      <c r="Q916" s="383"/>
      <c r="R916" s="383"/>
      <c r="S916" s="383"/>
      <c r="T916" s="383"/>
      <c r="U916" s="383"/>
      <c r="V916" s="383"/>
      <c r="W916" s="383"/>
      <c r="X916" s="383"/>
      <c r="Y916" s="383"/>
      <c r="Z916" s="383"/>
      <c r="AA916" s="383"/>
    </row>
    <row r="917">
      <c r="A917" s="383"/>
      <c r="B917" s="383"/>
      <c r="C917" s="388"/>
      <c r="D917" s="383"/>
      <c r="E917" s="383"/>
      <c r="F917" s="383"/>
      <c r="G917" s="383"/>
      <c r="H917" s="383"/>
      <c r="I917" s="383"/>
      <c r="J917" s="383"/>
      <c r="K917" s="383"/>
      <c r="L917" s="383"/>
      <c r="M917" s="383"/>
      <c r="N917" s="383"/>
      <c r="O917" s="383"/>
      <c r="P917" s="383"/>
      <c r="Q917" s="383"/>
      <c r="R917" s="383"/>
      <c r="S917" s="383"/>
      <c r="T917" s="383"/>
      <c r="U917" s="383"/>
      <c r="V917" s="383"/>
      <c r="W917" s="383"/>
      <c r="X917" s="383"/>
      <c r="Y917" s="383"/>
      <c r="Z917" s="383"/>
      <c r="AA917" s="383"/>
    </row>
    <row r="918">
      <c r="A918" s="383"/>
      <c r="B918" s="383"/>
      <c r="C918" s="388"/>
      <c r="D918" s="383"/>
      <c r="E918" s="383"/>
      <c r="F918" s="383"/>
      <c r="G918" s="383"/>
      <c r="H918" s="383"/>
      <c r="I918" s="383"/>
      <c r="J918" s="383"/>
      <c r="K918" s="383"/>
      <c r="L918" s="383"/>
      <c r="M918" s="383"/>
      <c r="N918" s="383"/>
      <c r="O918" s="383"/>
      <c r="P918" s="383"/>
      <c r="Q918" s="383"/>
      <c r="R918" s="383"/>
      <c r="S918" s="383"/>
      <c r="T918" s="383"/>
      <c r="U918" s="383"/>
      <c r="V918" s="383"/>
      <c r="W918" s="383"/>
      <c r="X918" s="383"/>
      <c r="Y918" s="383"/>
      <c r="Z918" s="383"/>
      <c r="AA918" s="383"/>
    </row>
    <row r="919">
      <c r="A919" s="383"/>
      <c r="B919" s="383"/>
      <c r="C919" s="388"/>
      <c r="D919" s="383"/>
      <c r="E919" s="383"/>
      <c r="F919" s="383"/>
      <c r="G919" s="383"/>
      <c r="H919" s="383"/>
      <c r="I919" s="383"/>
      <c r="J919" s="383"/>
      <c r="K919" s="383"/>
      <c r="L919" s="383"/>
      <c r="M919" s="383"/>
      <c r="N919" s="383"/>
      <c r="O919" s="383"/>
      <c r="P919" s="383"/>
      <c r="Q919" s="383"/>
      <c r="R919" s="383"/>
      <c r="S919" s="383"/>
      <c r="T919" s="383"/>
      <c r="U919" s="383"/>
      <c r="V919" s="383"/>
      <c r="W919" s="383"/>
      <c r="X919" s="383"/>
      <c r="Y919" s="383"/>
      <c r="Z919" s="383"/>
      <c r="AA919" s="383"/>
    </row>
    <row r="920">
      <c r="A920" s="383"/>
      <c r="B920" s="383"/>
      <c r="C920" s="388"/>
      <c r="D920" s="383"/>
      <c r="E920" s="383"/>
      <c r="F920" s="383"/>
      <c r="G920" s="383"/>
      <c r="H920" s="383"/>
      <c r="I920" s="383"/>
      <c r="J920" s="383"/>
      <c r="K920" s="383"/>
      <c r="L920" s="383"/>
      <c r="M920" s="383"/>
      <c r="N920" s="383"/>
      <c r="O920" s="383"/>
      <c r="P920" s="383"/>
      <c r="Q920" s="383"/>
      <c r="R920" s="383"/>
      <c r="S920" s="383"/>
      <c r="T920" s="383"/>
      <c r="U920" s="383"/>
      <c r="V920" s="383"/>
      <c r="W920" s="383"/>
      <c r="X920" s="383"/>
      <c r="Y920" s="383"/>
      <c r="Z920" s="383"/>
      <c r="AA920" s="383"/>
    </row>
    <row r="921">
      <c r="A921" s="383"/>
      <c r="B921" s="383"/>
      <c r="C921" s="388"/>
      <c r="D921" s="383"/>
      <c r="E921" s="383"/>
      <c r="F921" s="383"/>
      <c r="G921" s="383"/>
      <c r="H921" s="383"/>
      <c r="I921" s="383"/>
      <c r="J921" s="383"/>
      <c r="K921" s="383"/>
      <c r="L921" s="383"/>
      <c r="M921" s="383"/>
      <c r="N921" s="383"/>
      <c r="O921" s="383"/>
      <c r="P921" s="383"/>
      <c r="Q921" s="383"/>
      <c r="R921" s="383"/>
      <c r="S921" s="383"/>
      <c r="T921" s="383"/>
      <c r="U921" s="383"/>
      <c r="V921" s="383"/>
      <c r="W921" s="383"/>
      <c r="X921" s="383"/>
      <c r="Y921" s="383"/>
      <c r="Z921" s="383"/>
      <c r="AA921" s="383"/>
    </row>
    <row r="922">
      <c r="A922" s="383"/>
      <c r="B922" s="383"/>
      <c r="C922" s="388"/>
      <c r="D922" s="383"/>
      <c r="E922" s="383"/>
      <c r="F922" s="383"/>
      <c r="G922" s="383"/>
      <c r="H922" s="383"/>
      <c r="I922" s="383"/>
      <c r="J922" s="383"/>
      <c r="K922" s="383"/>
      <c r="L922" s="383"/>
      <c r="M922" s="383"/>
      <c r="N922" s="383"/>
      <c r="O922" s="383"/>
      <c r="P922" s="383"/>
      <c r="Q922" s="383"/>
      <c r="R922" s="383"/>
      <c r="S922" s="383"/>
      <c r="T922" s="383"/>
      <c r="U922" s="383"/>
      <c r="V922" s="383"/>
      <c r="W922" s="383"/>
      <c r="X922" s="383"/>
      <c r="Y922" s="383"/>
      <c r="Z922" s="383"/>
      <c r="AA922" s="383"/>
    </row>
    <row r="923">
      <c r="A923" s="383"/>
      <c r="B923" s="383"/>
      <c r="C923" s="388"/>
      <c r="D923" s="383"/>
      <c r="E923" s="383"/>
      <c r="F923" s="383"/>
      <c r="G923" s="383"/>
      <c r="H923" s="383"/>
      <c r="I923" s="383"/>
      <c r="J923" s="383"/>
      <c r="K923" s="383"/>
      <c r="L923" s="383"/>
      <c r="M923" s="383"/>
      <c r="N923" s="383"/>
      <c r="O923" s="383"/>
      <c r="P923" s="383"/>
      <c r="Q923" s="383"/>
      <c r="R923" s="383"/>
      <c r="S923" s="383"/>
      <c r="T923" s="383"/>
      <c r="U923" s="383"/>
      <c r="V923" s="383"/>
      <c r="W923" s="383"/>
      <c r="X923" s="383"/>
      <c r="Y923" s="383"/>
      <c r="Z923" s="383"/>
      <c r="AA923" s="383"/>
    </row>
    <row r="924">
      <c r="A924" s="383"/>
      <c r="B924" s="383"/>
      <c r="C924" s="388"/>
      <c r="D924" s="383"/>
      <c r="E924" s="383"/>
      <c r="F924" s="383"/>
      <c r="G924" s="383"/>
      <c r="H924" s="383"/>
      <c r="I924" s="383"/>
      <c r="J924" s="383"/>
      <c r="K924" s="383"/>
      <c r="L924" s="383"/>
      <c r="M924" s="383"/>
      <c r="N924" s="383"/>
      <c r="O924" s="383"/>
      <c r="P924" s="383"/>
      <c r="Q924" s="383"/>
      <c r="R924" s="383"/>
      <c r="S924" s="383"/>
      <c r="T924" s="383"/>
      <c r="U924" s="383"/>
      <c r="V924" s="383"/>
      <c r="W924" s="383"/>
      <c r="X924" s="383"/>
      <c r="Y924" s="383"/>
      <c r="Z924" s="383"/>
      <c r="AA924" s="383"/>
    </row>
    <row r="925">
      <c r="A925" s="383"/>
      <c r="B925" s="383"/>
      <c r="C925" s="388"/>
      <c r="D925" s="383"/>
      <c r="E925" s="383"/>
      <c r="F925" s="383"/>
      <c r="G925" s="383"/>
      <c r="H925" s="383"/>
      <c r="I925" s="383"/>
      <c r="J925" s="383"/>
      <c r="K925" s="383"/>
      <c r="L925" s="383"/>
      <c r="M925" s="383"/>
      <c r="N925" s="383"/>
      <c r="O925" s="383"/>
      <c r="P925" s="383"/>
      <c r="Q925" s="383"/>
      <c r="R925" s="383"/>
      <c r="S925" s="383"/>
      <c r="T925" s="383"/>
      <c r="U925" s="383"/>
      <c r="V925" s="383"/>
      <c r="W925" s="383"/>
      <c r="X925" s="383"/>
      <c r="Y925" s="383"/>
      <c r="Z925" s="383"/>
      <c r="AA925" s="383"/>
    </row>
    <row r="926">
      <c r="A926" s="383"/>
      <c r="B926" s="383"/>
      <c r="C926" s="388"/>
      <c r="D926" s="383"/>
      <c r="E926" s="383"/>
      <c r="F926" s="383"/>
      <c r="G926" s="383"/>
      <c r="H926" s="383"/>
      <c r="I926" s="383"/>
      <c r="J926" s="383"/>
      <c r="K926" s="383"/>
      <c r="L926" s="383"/>
      <c r="M926" s="383"/>
      <c r="N926" s="383"/>
      <c r="O926" s="383"/>
      <c r="P926" s="383"/>
      <c r="Q926" s="383"/>
      <c r="R926" s="383"/>
      <c r="S926" s="383"/>
      <c r="T926" s="383"/>
      <c r="U926" s="383"/>
      <c r="V926" s="383"/>
      <c r="W926" s="383"/>
      <c r="X926" s="383"/>
      <c r="Y926" s="383"/>
      <c r="Z926" s="383"/>
      <c r="AA926" s="383"/>
    </row>
    <row r="927">
      <c r="A927" s="383"/>
      <c r="B927" s="383"/>
      <c r="C927" s="388"/>
      <c r="D927" s="383"/>
      <c r="E927" s="383"/>
      <c r="F927" s="383"/>
      <c r="G927" s="383"/>
      <c r="H927" s="383"/>
      <c r="I927" s="383"/>
      <c r="J927" s="383"/>
      <c r="K927" s="383"/>
      <c r="L927" s="383"/>
      <c r="M927" s="383"/>
      <c r="N927" s="383"/>
      <c r="O927" s="383"/>
      <c r="P927" s="383"/>
      <c r="Q927" s="383"/>
      <c r="R927" s="383"/>
      <c r="S927" s="383"/>
      <c r="T927" s="383"/>
      <c r="U927" s="383"/>
      <c r="V927" s="383"/>
      <c r="W927" s="383"/>
      <c r="X927" s="383"/>
      <c r="Y927" s="383"/>
      <c r="Z927" s="383"/>
      <c r="AA927" s="383"/>
    </row>
    <row r="928">
      <c r="A928" s="383"/>
      <c r="B928" s="383"/>
      <c r="C928" s="388"/>
      <c r="D928" s="383"/>
      <c r="E928" s="383"/>
      <c r="F928" s="383"/>
      <c r="G928" s="383"/>
      <c r="H928" s="383"/>
      <c r="I928" s="383"/>
      <c r="J928" s="383"/>
      <c r="K928" s="383"/>
      <c r="L928" s="383"/>
      <c r="M928" s="383"/>
      <c r="N928" s="383"/>
      <c r="O928" s="383"/>
      <c r="P928" s="383"/>
      <c r="Q928" s="383"/>
      <c r="R928" s="383"/>
      <c r="S928" s="383"/>
      <c r="T928" s="383"/>
      <c r="U928" s="383"/>
      <c r="V928" s="383"/>
      <c r="W928" s="383"/>
      <c r="X928" s="383"/>
      <c r="Y928" s="383"/>
      <c r="Z928" s="383"/>
      <c r="AA928" s="383"/>
    </row>
    <row r="929">
      <c r="A929" s="383"/>
      <c r="B929" s="383"/>
      <c r="C929" s="388"/>
      <c r="D929" s="383"/>
      <c r="E929" s="383"/>
      <c r="F929" s="383"/>
      <c r="G929" s="383"/>
      <c r="H929" s="383"/>
      <c r="I929" s="383"/>
      <c r="J929" s="383"/>
      <c r="K929" s="383"/>
      <c r="L929" s="383"/>
      <c r="M929" s="383"/>
      <c r="N929" s="383"/>
      <c r="O929" s="383"/>
      <c r="P929" s="383"/>
      <c r="Q929" s="383"/>
      <c r="R929" s="383"/>
      <c r="S929" s="383"/>
      <c r="T929" s="383"/>
      <c r="U929" s="383"/>
      <c r="V929" s="383"/>
      <c r="W929" s="383"/>
      <c r="X929" s="383"/>
      <c r="Y929" s="383"/>
      <c r="Z929" s="383"/>
      <c r="AA929" s="383"/>
    </row>
    <row r="930">
      <c r="A930" s="383"/>
      <c r="B930" s="383"/>
      <c r="C930" s="388"/>
      <c r="D930" s="383"/>
      <c r="E930" s="383"/>
      <c r="F930" s="383"/>
      <c r="G930" s="383"/>
      <c r="H930" s="383"/>
      <c r="I930" s="383"/>
      <c r="J930" s="383"/>
      <c r="K930" s="383"/>
      <c r="L930" s="383"/>
      <c r="M930" s="383"/>
      <c r="N930" s="383"/>
      <c r="O930" s="383"/>
      <c r="P930" s="383"/>
      <c r="Q930" s="383"/>
      <c r="R930" s="383"/>
      <c r="S930" s="383"/>
      <c r="T930" s="383"/>
      <c r="U930" s="383"/>
      <c r="V930" s="383"/>
      <c r="W930" s="383"/>
      <c r="X930" s="383"/>
      <c r="Y930" s="383"/>
      <c r="Z930" s="383"/>
      <c r="AA930" s="383"/>
    </row>
    <row r="931">
      <c r="A931" s="383"/>
      <c r="B931" s="383"/>
      <c r="C931" s="388"/>
      <c r="D931" s="383"/>
      <c r="E931" s="383"/>
      <c r="F931" s="383"/>
      <c r="G931" s="383"/>
      <c r="H931" s="383"/>
      <c r="I931" s="383"/>
      <c r="J931" s="383"/>
      <c r="K931" s="383"/>
      <c r="L931" s="383"/>
      <c r="M931" s="383"/>
      <c r="N931" s="383"/>
      <c r="O931" s="383"/>
      <c r="P931" s="383"/>
      <c r="Q931" s="383"/>
      <c r="R931" s="383"/>
      <c r="S931" s="383"/>
      <c r="T931" s="383"/>
      <c r="U931" s="383"/>
      <c r="V931" s="383"/>
      <c r="W931" s="383"/>
      <c r="X931" s="383"/>
      <c r="Y931" s="383"/>
      <c r="Z931" s="383"/>
      <c r="AA931" s="383"/>
    </row>
    <row r="932">
      <c r="A932" s="383"/>
      <c r="B932" s="383"/>
      <c r="C932" s="388"/>
      <c r="D932" s="383"/>
      <c r="E932" s="383"/>
      <c r="F932" s="383"/>
      <c r="G932" s="383"/>
      <c r="H932" s="383"/>
      <c r="I932" s="383"/>
      <c r="J932" s="383"/>
      <c r="K932" s="383"/>
      <c r="L932" s="383"/>
      <c r="M932" s="383"/>
      <c r="N932" s="383"/>
      <c r="O932" s="383"/>
      <c r="P932" s="383"/>
      <c r="Q932" s="383"/>
      <c r="R932" s="383"/>
      <c r="S932" s="383"/>
      <c r="T932" s="383"/>
      <c r="U932" s="383"/>
      <c r="V932" s="383"/>
      <c r="W932" s="383"/>
      <c r="X932" s="383"/>
      <c r="Y932" s="383"/>
      <c r="Z932" s="383"/>
      <c r="AA932" s="383"/>
    </row>
    <row r="933">
      <c r="A933" s="383"/>
      <c r="B933" s="383"/>
      <c r="C933" s="388"/>
      <c r="D933" s="383"/>
      <c r="E933" s="383"/>
      <c r="F933" s="383"/>
      <c r="G933" s="383"/>
      <c r="H933" s="383"/>
      <c r="I933" s="383"/>
      <c r="J933" s="383"/>
      <c r="K933" s="383"/>
      <c r="L933" s="383"/>
      <c r="M933" s="383"/>
      <c r="N933" s="383"/>
      <c r="O933" s="383"/>
      <c r="P933" s="383"/>
      <c r="Q933" s="383"/>
      <c r="R933" s="383"/>
      <c r="S933" s="383"/>
      <c r="T933" s="383"/>
      <c r="U933" s="383"/>
      <c r="V933" s="383"/>
      <c r="W933" s="383"/>
      <c r="X933" s="383"/>
      <c r="Y933" s="383"/>
      <c r="Z933" s="383"/>
      <c r="AA933" s="383"/>
    </row>
    <row r="934">
      <c r="A934" s="383"/>
      <c r="B934" s="383"/>
      <c r="C934" s="388"/>
      <c r="D934" s="383"/>
      <c r="E934" s="383"/>
      <c r="F934" s="383"/>
      <c r="G934" s="383"/>
      <c r="H934" s="383"/>
      <c r="I934" s="383"/>
      <c r="J934" s="383"/>
      <c r="K934" s="383"/>
      <c r="L934" s="383"/>
      <c r="M934" s="383"/>
      <c r="N934" s="383"/>
      <c r="O934" s="383"/>
      <c r="P934" s="383"/>
      <c r="Q934" s="383"/>
      <c r="R934" s="383"/>
      <c r="S934" s="383"/>
      <c r="T934" s="383"/>
      <c r="U934" s="383"/>
      <c r="V934" s="383"/>
      <c r="W934" s="383"/>
      <c r="X934" s="383"/>
      <c r="Y934" s="383"/>
      <c r="Z934" s="383"/>
      <c r="AA934" s="383"/>
    </row>
    <row r="935">
      <c r="A935" s="383"/>
      <c r="B935" s="383"/>
      <c r="C935" s="388"/>
      <c r="D935" s="383"/>
      <c r="E935" s="383"/>
      <c r="F935" s="383"/>
      <c r="G935" s="383"/>
      <c r="H935" s="383"/>
      <c r="I935" s="383"/>
      <c r="J935" s="383"/>
      <c r="K935" s="383"/>
      <c r="L935" s="383"/>
      <c r="M935" s="383"/>
      <c r="N935" s="383"/>
      <c r="O935" s="383"/>
      <c r="P935" s="383"/>
      <c r="Q935" s="383"/>
      <c r="R935" s="383"/>
      <c r="S935" s="383"/>
      <c r="T935" s="383"/>
      <c r="U935" s="383"/>
      <c r="V935" s="383"/>
      <c r="W935" s="383"/>
      <c r="X935" s="383"/>
      <c r="Y935" s="383"/>
      <c r="Z935" s="383"/>
      <c r="AA935" s="383"/>
    </row>
    <row r="936">
      <c r="A936" s="383"/>
      <c r="B936" s="383"/>
      <c r="C936" s="388"/>
      <c r="D936" s="383"/>
      <c r="E936" s="383"/>
      <c r="F936" s="383"/>
      <c r="G936" s="383"/>
      <c r="H936" s="383"/>
      <c r="I936" s="383"/>
      <c r="J936" s="383"/>
      <c r="K936" s="383"/>
      <c r="L936" s="383"/>
      <c r="M936" s="383"/>
      <c r="N936" s="383"/>
      <c r="O936" s="383"/>
      <c r="P936" s="383"/>
      <c r="Q936" s="383"/>
      <c r="R936" s="383"/>
      <c r="S936" s="383"/>
      <c r="T936" s="383"/>
      <c r="U936" s="383"/>
      <c r="V936" s="383"/>
      <c r="W936" s="383"/>
      <c r="X936" s="383"/>
      <c r="Y936" s="383"/>
      <c r="Z936" s="383"/>
      <c r="AA936" s="383"/>
    </row>
    <row r="937">
      <c r="A937" s="383"/>
      <c r="B937" s="383"/>
      <c r="C937" s="388"/>
      <c r="D937" s="383"/>
      <c r="E937" s="383"/>
      <c r="F937" s="383"/>
      <c r="G937" s="383"/>
      <c r="H937" s="383"/>
      <c r="I937" s="383"/>
      <c r="J937" s="383"/>
      <c r="K937" s="383"/>
      <c r="L937" s="383"/>
      <c r="M937" s="383"/>
      <c r="N937" s="383"/>
      <c r="O937" s="383"/>
      <c r="P937" s="383"/>
      <c r="Q937" s="383"/>
      <c r="R937" s="383"/>
      <c r="S937" s="383"/>
      <c r="T937" s="383"/>
      <c r="U937" s="383"/>
      <c r="V937" s="383"/>
      <c r="W937" s="383"/>
      <c r="X937" s="383"/>
      <c r="Y937" s="383"/>
      <c r="Z937" s="383"/>
      <c r="AA937" s="383"/>
    </row>
    <row r="938">
      <c r="A938" s="383"/>
      <c r="B938" s="383"/>
      <c r="C938" s="388"/>
      <c r="D938" s="383"/>
      <c r="E938" s="383"/>
      <c r="F938" s="383"/>
      <c r="G938" s="383"/>
      <c r="H938" s="383"/>
      <c r="I938" s="383"/>
      <c r="J938" s="383"/>
      <c r="K938" s="383"/>
      <c r="L938" s="383"/>
      <c r="M938" s="383"/>
      <c r="N938" s="383"/>
      <c r="O938" s="383"/>
      <c r="P938" s="383"/>
      <c r="Q938" s="383"/>
      <c r="R938" s="383"/>
      <c r="S938" s="383"/>
      <c r="T938" s="383"/>
      <c r="U938" s="383"/>
      <c r="V938" s="383"/>
      <c r="W938" s="383"/>
      <c r="X938" s="383"/>
      <c r="Y938" s="383"/>
      <c r="Z938" s="383"/>
      <c r="AA938" s="383"/>
    </row>
    <row r="939">
      <c r="A939" s="383"/>
      <c r="B939" s="383"/>
      <c r="C939" s="388"/>
      <c r="D939" s="383"/>
      <c r="E939" s="383"/>
      <c r="F939" s="383"/>
      <c r="G939" s="383"/>
      <c r="H939" s="383"/>
      <c r="I939" s="383"/>
      <c r="J939" s="383"/>
      <c r="K939" s="383"/>
      <c r="L939" s="383"/>
      <c r="M939" s="383"/>
      <c r="N939" s="383"/>
      <c r="O939" s="383"/>
      <c r="P939" s="383"/>
      <c r="Q939" s="383"/>
      <c r="R939" s="383"/>
      <c r="S939" s="383"/>
      <c r="T939" s="383"/>
      <c r="U939" s="383"/>
      <c r="V939" s="383"/>
      <c r="W939" s="383"/>
      <c r="X939" s="383"/>
      <c r="Y939" s="383"/>
      <c r="Z939" s="383"/>
      <c r="AA939" s="383"/>
    </row>
    <row r="940">
      <c r="A940" s="383"/>
      <c r="B940" s="383"/>
      <c r="C940" s="388"/>
      <c r="D940" s="383"/>
      <c r="E940" s="383"/>
      <c r="F940" s="383"/>
      <c r="G940" s="383"/>
      <c r="H940" s="383"/>
      <c r="I940" s="383"/>
      <c r="J940" s="383"/>
      <c r="K940" s="383"/>
      <c r="L940" s="383"/>
      <c r="M940" s="383"/>
      <c r="N940" s="383"/>
      <c r="O940" s="383"/>
      <c r="P940" s="383"/>
      <c r="Q940" s="383"/>
      <c r="R940" s="383"/>
      <c r="S940" s="383"/>
      <c r="T940" s="383"/>
      <c r="U940" s="383"/>
      <c r="V940" s="383"/>
      <c r="W940" s="383"/>
      <c r="X940" s="383"/>
      <c r="Y940" s="383"/>
      <c r="Z940" s="383"/>
      <c r="AA940" s="383"/>
    </row>
    <row r="941">
      <c r="A941" s="383"/>
      <c r="B941" s="383"/>
      <c r="C941" s="388"/>
      <c r="D941" s="383"/>
      <c r="E941" s="383"/>
      <c r="F941" s="383"/>
      <c r="G941" s="383"/>
      <c r="H941" s="383"/>
      <c r="I941" s="383"/>
      <c r="J941" s="383"/>
      <c r="K941" s="383"/>
      <c r="L941" s="383"/>
      <c r="M941" s="383"/>
      <c r="N941" s="383"/>
      <c r="O941" s="383"/>
      <c r="P941" s="383"/>
      <c r="Q941" s="383"/>
      <c r="R941" s="383"/>
      <c r="S941" s="383"/>
      <c r="T941" s="383"/>
      <c r="U941" s="383"/>
      <c r="V941" s="383"/>
      <c r="W941" s="383"/>
      <c r="X941" s="383"/>
      <c r="Y941" s="383"/>
      <c r="Z941" s="383"/>
      <c r="AA941" s="383"/>
    </row>
    <row r="942">
      <c r="A942" s="383"/>
      <c r="B942" s="383"/>
      <c r="C942" s="388"/>
      <c r="D942" s="383"/>
      <c r="E942" s="383"/>
      <c r="F942" s="383"/>
      <c r="G942" s="383"/>
      <c r="H942" s="383"/>
      <c r="I942" s="383"/>
      <c r="J942" s="383"/>
      <c r="K942" s="383"/>
      <c r="L942" s="383"/>
      <c r="M942" s="383"/>
      <c r="N942" s="383"/>
      <c r="O942" s="383"/>
      <c r="P942" s="383"/>
      <c r="Q942" s="383"/>
      <c r="R942" s="383"/>
      <c r="S942" s="383"/>
      <c r="T942" s="383"/>
      <c r="U942" s="383"/>
      <c r="V942" s="383"/>
      <c r="W942" s="383"/>
      <c r="X942" s="383"/>
      <c r="Y942" s="383"/>
      <c r="Z942" s="383"/>
      <c r="AA942" s="383"/>
    </row>
    <row r="943">
      <c r="A943" s="383"/>
      <c r="B943" s="383"/>
      <c r="C943" s="388"/>
      <c r="D943" s="383"/>
      <c r="E943" s="383"/>
      <c r="F943" s="383"/>
      <c r="G943" s="383"/>
      <c r="H943" s="383"/>
      <c r="I943" s="383"/>
      <c r="J943" s="383"/>
      <c r="K943" s="383"/>
      <c r="L943" s="383"/>
      <c r="M943" s="383"/>
      <c r="N943" s="383"/>
      <c r="O943" s="383"/>
      <c r="P943" s="383"/>
      <c r="Q943" s="383"/>
      <c r="R943" s="383"/>
      <c r="S943" s="383"/>
      <c r="T943" s="383"/>
      <c r="U943" s="383"/>
      <c r="V943" s="383"/>
      <c r="W943" s="383"/>
      <c r="X943" s="383"/>
      <c r="Y943" s="383"/>
      <c r="Z943" s="383"/>
      <c r="AA943" s="383"/>
    </row>
    <row r="944">
      <c r="A944" s="383"/>
      <c r="B944" s="383"/>
      <c r="C944" s="388"/>
      <c r="D944" s="383"/>
      <c r="E944" s="383"/>
      <c r="F944" s="383"/>
      <c r="G944" s="383"/>
      <c r="H944" s="383"/>
      <c r="I944" s="383"/>
      <c r="J944" s="383"/>
      <c r="K944" s="383"/>
      <c r="L944" s="383"/>
      <c r="M944" s="383"/>
      <c r="N944" s="383"/>
      <c r="O944" s="383"/>
      <c r="P944" s="383"/>
      <c r="Q944" s="383"/>
      <c r="R944" s="383"/>
      <c r="S944" s="383"/>
      <c r="T944" s="383"/>
      <c r="U944" s="383"/>
      <c r="V944" s="383"/>
      <c r="W944" s="383"/>
      <c r="X944" s="383"/>
      <c r="Y944" s="383"/>
      <c r="Z944" s="383"/>
      <c r="AA944" s="383"/>
    </row>
    <row r="945">
      <c r="A945" s="383"/>
      <c r="B945" s="383"/>
      <c r="C945" s="388"/>
      <c r="D945" s="383"/>
      <c r="E945" s="383"/>
      <c r="F945" s="383"/>
      <c r="G945" s="383"/>
      <c r="H945" s="383"/>
      <c r="I945" s="383"/>
      <c r="J945" s="383"/>
      <c r="K945" s="383"/>
      <c r="L945" s="383"/>
      <c r="M945" s="383"/>
      <c r="N945" s="383"/>
      <c r="O945" s="383"/>
      <c r="P945" s="383"/>
      <c r="Q945" s="383"/>
      <c r="R945" s="383"/>
      <c r="S945" s="383"/>
      <c r="T945" s="383"/>
      <c r="U945" s="383"/>
      <c r="V945" s="383"/>
      <c r="W945" s="383"/>
      <c r="X945" s="383"/>
      <c r="Y945" s="383"/>
      <c r="Z945" s="383"/>
      <c r="AA945" s="383"/>
    </row>
    <row r="946">
      <c r="A946" s="383"/>
      <c r="B946" s="383"/>
      <c r="C946" s="388"/>
      <c r="D946" s="383"/>
      <c r="E946" s="383"/>
      <c r="F946" s="383"/>
      <c r="G946" s="383"/>
      <c r="H946" s="383"/>
      <c r="I946" s="383"/>
      <c r="J946" s="383"/>
      <c r="K946" s="383"/>
      <c r="L946" s="383"/>
      <c r="M946" s="383"/>
      <c r="N946" s="383"/>
      <c r="O946" s="383"/>
      <c r="P946" s="383"/>
      <c r="Q946" s="383"/>
      <c r="R946" s="383"/>
      <c r="S946" s="383"/>
      <c r="T946" s="383"/>
      <c r="U946" s="383"/>
      <c r="V946" s="383"/>
      <c r="W946" s="383"/>
      <c r="X946" s="383"/>
      <c r="Y946" s="383"/>
      <c r="Z946" s="383"/>
      <c r="AA946" s="383"/>
    </row>
    <row r="947">
      <c r="A947" s="383"/>
      <c r="B947" s="383"/>
      <c r="C947" s="388"/>
      <c r="D947" s="383"/>
      <c r="E947" s="383"/>
      <c r="F947" s="383"/>
      <c r="G947" s="383"/>
      <c r="H947" s="383"/>
      <c r="I947" s="383"/>
      <c r="J947" s="383"/>
      <c r="K947" s="383"/>
      <c r="L947" s="383"/>
      <c r="M947" s="383"/>
      <c r="N947" s="383"/>
      <c r="O947" s="383"/>
      <c r="P947" s="383"/>
      <c r="Q947" s="383"/>
      <c r="R947" s="383"/>
      <c r="S947" s="383"/>
      <c r="T947" s="383"/>
      <c r="U947" s="383"/>
      <c r="V947" s="383"/>
      <c r="W947" s="383"/>
      <c r="X947" s="383"/>
      <c r="Y947" s="383"/>
      <c r="Z947" s="383"/>
      <c r="AA947" s="383"/>
    </row>
    <row r="948">
      <c r="A948" s="383"/>
      <c r="B948" s="383"/>
      <c r="C948" s="388"/>
      <c r="D948" s="383"/>
      <c r="E948" s="383"/>
      <c r="F948" s="383"/>
      <c r="G948" s="383"/>
      <c r="H948" s="383"/>
      <c r="I948" s="383"/>
      <c r="J948" s="383"/>
      <c r="K948" s="383"/>
      <c r="L948" s="383"/>
      <c r="M948" s="383"/>
      <c r="N948" s="383"/>
      <c r="O948" s="383"/>
      <c r="P948" s="383"/>
      <c r="Q948" s="383"/>
      <c r="R948" s="383"/>
      <c r="S948" s="383"/>
      <c r="T948" s="383"/>
      <c r="U948" s="383"/>
      <c r="V948" s="383"/>
      <c r="W948" s="383"/>
      <c r="X948" s="383"/>
      <c r="Y948" s="383"/>
      <c r="Z948" s="383"/>
      <c r="AA948" s="383"/>
    </row>
    <row r="949">
      <c r="A949" s="383"/>
      <c r="B949" s="383"/>
      <c r="C949" s="388"/>
      <c r="D949" s="383"/>
      <c r="E949" s="383"/>
      <c r="F949" s="383"/>
      <c r="G949" s="383"/>
      <c r="H949" s="383"/>
      <c r="I949" s="383"/>
      <c r="J949" s="383"/>
      <c r="K949" s="383"/>
      <c r="L949" s="383"/>
      <c r="M949" s="383"/>
      <c r="N949" s="383"/>
      <c r="O949" s="383"/>
      <c r="P949" s="383"/>
      <c r="Q949" s="383"/>
      <c r="R949" s="383"/>
      <c r="S949" s="383"/>
      <c r="T949" s="383"/>
      <c r="U949" s="383"/>
      <c r="V949" s="383"/>
      <c r="W949" s="383"/>
      <c r="X949" s="383"/>
      <c r="Y949" s="383"/>
      <c r="Z949" s="383"/>
      <c r="AA949" s="383"/>
    </row>
    <row r="950">
      <c r="A950" s="383"/>
      <c r="B950" s="383"/>
      <c r="C950" s="388"/>
      <c r="D950" s="383"/>
      <c r="E950" s="383"/>
      <c r="F950" s="383"/>
      <c r="G950" s="383"/>
      <c r="H950" s="383"/>
      <c r="I950" s="383"/>
      <c r="J950" s="383"/>
      <c r="K950" s="383"/>
      <c r="L950" s="383"/>
      <c r="M950" s="383"/>
      <c r="N950" s="383"/>
      <c r="O950" s="383"/>
      <c r="P950" s="383"/>
      <c r="Q950" s="383"/>
      <c r="R950" s="383"/>
      <c r="S950" s="383"/>
      <c r="T950" s="383"/>
      <c r="U950" s="383"/>
      <c r="V950" s="383"/>
      <c r="W950" s="383"/>
      <c r="X950" s="383"/>
      <c r="Y950" s="383"/>
      <c r="Z950" s="383"/>
      <c r="AA950" s="383"/>
    </row>
    <row r="951">
      <c r="A951" s="383"/>
      <c r="B951" s="383"/>
      <c r="C951" s="388"/>
      <c r="D951" s="383"/>
      <c r="E951" s="383"/>
      <c r="F951" s="383"/>
      <c r="G951" s="383"/>
      <c r="H951" s="383"/>
      <c r="I951" s="383"/>
      <c r="J951" s="383"/>
      <c r="K951" s="383"/>
      <c r="L951" s="383"/>
      <c r="M951" s="383"/>
      <c r="N951" s="383"/>
      <c r="O951" s="383"/>
      <c r="P951" s="383"/>
      <c r="Q951" s="383"/>
      <c r="R951" s="383"/>
      <c r="S951" s="383"/>
      <c r="T951" s="383"/>
      <c r="U951" s="383"/>
      <c r="V951" s="383"/>
      <c r="W951" s="383"/>
      <c r="X951" s="383"/>
      <c r="Y951" s="383"/>
      <c r="Z951" s="383"/>
      <c r="AA951" s="383"/>
    </row>
    <row r="952">
      <c r="A952" s="383"/>
      <c r="B952" s="383"/>
      <c r="C952" s="388"/>
      <c r="D952" s="383"/>
      <c r="E952" s="383"/>
      <c r="F952" s="383"/>
      <c r="G952" s="383"/>
      <c r="H952" s="383"/>
      <c r="I952" s="383"/>
      <c r="J952" s="383"/>
      <c r="K952" s="383"/>
      <c r="L952" s="383"/>
      <c r="M952" s="383"/>
      <c r="N952" s="383"/>
      <c r="O952" s="383"/>
      <c r="P952" s="383"/>
      <c r="Q952" s="383"/>
      <c r="R952" s="383"/>
      <c r="S952" s="383"/>
      <c r="T952" s="383"/>
      <c r="U952" s="383"/>
      <c r="V952" s="383"/>
      <c r="W952" s="383"/>
      <c r="X952" s="383"/>
      <c r="Y952" s="383"/>
      <c r="Z952" s="383"/>
      <c r="AA952" s="383"/>
    </row>
    <row r="953">
      <c r="A953" s="383"/>
      <c r="B953" s="383"/>
      <c r="C953" s="388"/>
      <c r="D953" s="383"/>
      <c r="E953" s="383"/>
      <c r="F953" s="383"/>
      <c r="G953" s="383"/>
      <c r="H953" s="383"/>
      <c r="I953" s="383"/>
      <c r="J953" s="383"/>
      <c r="K953" s="383"/>
      <c r="L953" s="383"/>
      <c r="M953" s="383"/>
      <c r="N953" s="383"/>
      <c r="O953" s="383"/>
      <c r="P953" s="383"/>
      <c r="Q953" s="383"/>
      <c r="R953" s="383"/>
      <c r="S953" s="383"/>
      <c r="T953" s="383"/>
      <c r="U953" s="383"/>
      <c r="V953" s="383"/>
      <c r="W953" s="383"/>
      <c r="X953" s="383"/>
      <c r="Y953" s="383"/>
      <c r="Z953" s="383"/>
      <c r="AA953" s="383"/>
    </row>
    <row r="954">
      <c r="A954" s="383"/>
      <c r="B954" s="383"/>
      <c r="C954" s="388"/>
      <c r="D954" s="383"/>
      <c r="E954" s="383"/>
      <c r="F954" s="383"/>
      <c r="G954" s="383"/>
      <c r="H954" s="383"/>
      <c r="I954" s="383"/>
      <c r="J954" s="383"/>
      <c r="K954" s="383"/>
      <c r="L954" s="383"/>
      <c r="M954" s="383"/>
      <c r="N954" s="383"/>
      <c r="O954" s="383"/>
      <c r="P954" s="383"/>
      <c r="Q954" s="383"/>
      <c r="R954" s="383"/>
      <c r="S954" s="383"/>
      <c r="T954" s="383"/>
      <c r="U954" s="383"/>
      <c r="V954" s="383"/>
      <c r="W954" s="383"/>
      <c r="X954" s="383"/>
      <c r="Y954" s="383"/>
      <c r="Z954" s="383"/>
      <c r="AA954" s="383"/>
    </row>
    <row r="955">
      <c r="A955" s="383"/>
      <c r="B955" s="383"/>
      <c r="C955" s="388"/>
      <c r="D955" s="383"/>
      <c r="E955" s="383"/>
      <c r="F955" s="383"/>
      <c r="G955" s="383"/>
      <c r="H955" s="383"/>
      <c r="I955" s="383"/>
      <c r="J955" s="383"/>
      <c r="K955" s="383"/>
      <c r="L955" s="383"/>
      <c r="M955" s="383"/>
      <c r="N955" s="383"/>
      <c r="O955" s="383"/>
      <c r="P955" s="383"/>
      <c r="Q955" s="383"/>
      <c r="R955" s="383"/>
      <c r="S955" s="383"/>
      <c r="T955" s="383"/>
      <c r="U955" s="383"/>
      <c r="V955" s="383"/>
      <c r="W955" s="383"/>
      <c r="X955" s="383"/>
      <c r="Y955" s="383"/>
      <c r="Z955" s="383"/>
      <c r="AA955" s="383"/>
    </row>
    <row r="956">
      <c r="A956" s="383"/>
      <c r="B956" s="383"/>
      <c r="C956" s="388"/>
      <c r="D956" s="383"/>
      <c r="E956" s="383"/>
      <c r="F956" s="383"/>
      <c r="G956" s="383"/>
      <c r="H956" s="383"/>
      <c r="I956" s="383"/>
      <c r="J956" s="383"/>
      <c r="K956" s="383"/>
      <c r="L956" s="383"/>
      <c r="M956" s="383"/>
      <c r="N956" s="383"/>
      <c r="O956" s="383"/>
      <c r="P956" s="383"/>
      <c r="Q956" s="383"/>
      <c r="R956" s="383"/>
      <c r="S956" s="383"/>
      <c r="T956" s="383"/>
      <c r="U956" s="383"/>
      <c r="V956" s="383"/>
      <c r="W956" s="383"/>
      <c r="X956" s="383"/>
      <c r="Y956" s="383"/>
      <c r="Z956" s="383"/>
      <c r="AA956" s="383"/>
    </row>
    <row r="957">
      <c r="A957" s="383"/>
      <c r="B957" s="383"/>
      <c r="C957" s="388"/>
      <c r="D957" s="383"/>
      <c r="E957" s="383"/>
      <c r="F957" s="383"/>
      <c r="G957" s="383"/>
      <c r="H957" s="383"/>
      <c r="I957" s="383"/>
      <c r="J957" s="383"/>
      <c r="K957" s="383"/>
      <c r="L957" s="383"/>
      <c r="M957" s="383"/>
      <c r="N957" s="383"/>
      <c r="O957" s="383"/>
      <c r="P957" s="383"/>
      <c r="Q957" s="383"/>
      <c r="R957" s="383"/>
      <c r="S957" s="383"/>
      <c r="T957" s="383"/>
      <c r="U957" s="383"/>
      <c r="V957" s="383"/>
      <c r="W957" s="383"/>
      <c r="X957" s="383"/>
      <c r="Y957" s="383"/>
      <c r="Z957" s="383"/>
      <c r="AA957" s="383"/>
    </row>
    <row r="958">
      <c r="A958" s="383"/>
      <c r="B958" s="383"/>
      <c r="C958" s="388"/>
      <c r="D958" s="383"/>
      <c r="E958" s="383"/>
      <c r="F958" s="383"/>
      <c r="G958" s="383"/>
      <c r="H958" s="383"/>
      <c r="I958" s="383"/>
      <c r="J958" s="383"/>
      <c r="K958" s="383"/>
      <c r="L958" s="383"/>
      <c r="M958" s="383"/>
      <c r="N958" s="383"/>
      <c r="O958" s="383"/>
      <c r="P958" s="383"/>
      <c r="Q958" s="383"/>
      <c r="R958" s="383"/>
      <c r="S958" s="383"/>
      <c r="T958" s="383"/>
      <c r="U958" s="383"/>
      <c r="V958" s="383"/>
      <c r="W958" s="383"/>
      <c r="X958" s="383"/>
      <c r="Y958" s="383"/>
      <c r="Z958" s="383"/>
      <c r="AA958" s="383"/>
    </row>
    <row r="959">
      <c r="A959" s="383"/>
      <c r="B959" s="383"/>
      <c r="C959" s="388"/>
      <c r="D959" s="383"/>
      <c r="E959" s="383"/>
      <c r="F959" s="383"/>
      <c r="G959" s="383"/>
      <c r="H959" s="383"/>
      <c r="I959" s="383"/>
      <c r="J959" s="383"/>
      <c r="K959" s="383"/>
      <c r="L959" s="383"/>
      <c r="M959" s="383"/>
      <c r="N959" s="383"/>
      <c r="O959" s="383"/>
      <c r="P959" s="383"/>
      <c r="Q959" s="383"/>
      <c r="R959" s="383"/>
      <c r="S959" s="383"/>
      <c r="T959" s="383"/>
      <c r="U959" s="383"/>
      <c r="V959" s="383"/>
      <c r="W959" s="383"/>
      <c r="X959" s="383"/>
      <c r="Y959" s="383"/>
      <c r="Z959" s="383"/>
      <c r="AA959" s="383"/>
    </row>
    <row r="960">
      <c r="A960" s="383"/>
      <c r="B960" s="383"/>
      <c r="C960" s="388"/>
      <c r="D960" s="383"/>
      <c r="E960" s="383"/>
      <c r="F960" s="383"/>
      <c r="G960" s="383"/>
      <c r="H960" s="383"/>
      <c r="I960" s="383"/>
      <c r="J960" s="383"/>
      <c r="K960" s="383"/>
      <c r="L960" s="383"/>
      <c r="M960" s="383"/>
      <c r="N960" s="383"/>
      <c r="O960" s="383"/>
      <c r="P960" s="383"/>
      <c r="Q960" s="383"/>
      <c r="R960" s="383"/>
      <c r="S960" s="383"/>
      <c r="T960" s="383"/>
      <c r="U960" s="383"/>
      <c r="V960" s="383"/>
      <c r="W960" s="383"/>
      <c r="X960" s="383"/>
      <c r="Y960" s="383"/>
      <c r="Z960" s="383"/>
      <c r="AA960" s="383"/>
    </row>
    <row r="961">
      <c r="A961" s="383"/>
      <c r="B961" s="383"/>
      <c r="C961" s="388"/>
      <c r="D961" s="383"/>
      <c r="E961" s="383"/>
      <c r="F961" s="383"/>
      <c r="G961" s="383"/>
      <c r="H961" s="383"/>
      <c r="I961" s="383"/>
      <c r="J961" s="383"/>
      <c r="K961" s="383"/>
      <c r="L961" s="383"/>
      <c r="M961" s="383"/>
      <c r="N961" s="383"/>
      <c r="O961" s="383"/>
      <c r="P961" s="383"/>
      <c r="Q961" s="383"/>
      <c r="R961" s="383"/>
      <c r="S961" s="383"/>
      <c r="T961" s="383"/>
      <c r="U961" s="383"/>
      <c r="V961" s="383"/>
      <c r="W961" s="383"/>
      <c r="X961" s="383"/>
      <c r="Y961" s="383"/>
      <c r="Z961" s="383"/>
      <c r="AA961" s="383"/>
    </row>
    <row r="962">
      <c r="A962" s="383"/>
      <c r="B962" s="383"/>
      <c r="C962" s="388"/>
      <c r="D962" s="383"/>
      <c r="E962" s="383"/>
      <c r="F962" s="383"/>
      <c r="G962" s="383"/>
      <c r="H962" s="383"/>
      <c r="I962" s="383"/>
      <c r="J962" s="383"/>
      <c r="K962" s="383"/>
      <c r="L962" s="383"/>
      <c r="M962" s="383"/>
      <c r="N962" s="383"/>
      <c r="O962" s="383"/>
      <c r="P962" s="383"/>
      <c r="Q962" s="383"/>
      <c r="R962" s="383"/>
      <c r="S962" s="383"/>
      <c r="T962" s="383"/>
      <c r="U962" s="383"/>
      <c r="V962" s="383"/>
      <c r="W962" s="383"/>
      <c r="X962" s="383"/>
      <c r="Y962" s="383"/>
      <c r="Z962" s="383"/>
      <c r="AA962" s="383"/>
    </row>
    <row r="963">
      <c r="A963" s="383"/>
      <c r="B963" s="383"/>
      <c r="C963" s="388"/>
      <c r="D963" s="383"/>
      <c r="E963" s="383"/>
      <c r="F963" s="383"/>
      <c r="G963" s="383"/>
      <c r="H963" s="383"/>
      <c r="I963" s="383"/>
      <c r="J963" s="383"/>
      <c r="K963" s="383"/>
      <c r="L963" s="383"/>
      <c r="M963" s="383"/>
      <c r="N963" s="383"/>
      <c r="O963" s="383"/>
      <c r="P963" s="383"/>
      <c r="Q963" s="383"/>
      <c r="R963" s="383"/>
      <c r="S963" s="383"/>
      <c r="T963" s="383"/>
      <c r="U963" s="383"/>
      <c r="V963" s="383"/>
      <c r="W963" s="383"/>
      <c r="X963" s="383"/>
      <c r="Y963" s="383"/>
      <c r="Z963" s="383"/>
      <c r="AA963" s="383"/>
    </row>
    <row r="964">
      <c r="A964" s="383"/>
      <c r="B964" s="383"/>
      <c r="C964" s="388"/>
      <c r="D964" s="383"/>
      <c r="E964" s="383"/>
      <c r="F964" s="383"/>
      <c r="G964" s="383"/>
      <c r="H964" s="383"/>
      <c r="I964" s="383"/>
      <c r="J964" s="383"/>
      <c r="K964" s="383"/>
      <c r="L964" s="383"/>
      <c r="M964" s="383"/>
      <c r="N964" s="383"/>
      <c r="O964" s="383"/>
      <c r="P964" s="383"/>
      <c r="Q964" s="383"/>
      <c r="R964" s="383"/>
      <c r="S964" s="383"/>
      <c r="T964" s="383"/>
      <c r="U964" s="383"/>
      <c r="V964" s="383"/>
      <c r="W964" s="383"/>
      <c r="X964" s="383"/>
      <c r="Y964" s="383"/>
      <c r="Z964" s="383"/>
      <c r="AA964" s="383"/>
    </row>
    <row r="965">
      <c r="A965" s="383"/>
      <c r="B965" s="383"/>
      <c r="C965" s="388"/>
      <c r="D965" s="383"/>
      <c r="E965" s="383"/>
      <c r="F965" s="383"/>
      <c r="G965" s="383"/>
      <c r="H965" s="383"/>
      <c r="I965" s="383"/>
      <c r="J965" s="383"/>
      <c r="K965" s="383"/>
      <c r="L965" s="383"/>
      <c r="M965" s="383"/>
      <c r="N965" s="383"/>
      <c r="O965" s="383"/>
      <c r="P965" s="383"/>
      <c r="Q965" s="383"/>
      <c r="R965" s="383"/>
      <c r="S965" s="383"/>
      <c r="T965" s="383"/>
      <c r="U965" s="383"/>
      <c r="V965" s="383"/>
      <c r="W965" s="383"/>
      <c r="X965" s="383"/>
      <c r="Y965" s="383"/>
      <c r="Z965" s="383"/>
      <c r="AA965" s="383"/>
    </row>
    <row r="966">
      <c r="A966" s="383"/>
      <c r="B966" s="383"/>
      <c r="C966" s="388"/>
      <c r="D966" s="383"/>
      <c r="E966" s="383"/>
      <c r="F966" s="383"/>
      <c r="G966" s="383"/>
      <c r="H966" s="383"/>
      <c r="I966" s="383"/>
      <c r="J966" s="383"/>
      <c r="K966" s="383"/>
      <c r="L966" s="383"/>
      <c r="M966" s="383"/>
      <c r="N966" s="383"/>
      <c r="O966" s="383"/>
      <c r="P966" s="383"/>
      <c r="Q966" s="383"/>
      <c r="R966" s="383"/>
      <c r="S966" s="383"/>
      <c r="T966" s="383"/>
      <c r="U966" s="383"/>
      <c r="V966" s="383"/>
      <c r="W966" s="383"/>
      <c r="X966" s="383"/>
      <c r="Y966" s="383"/>
      <c r="Z966" s="383"/>
      <c r="AA966" s="383"/>
    </row>
    <row r="967">
      <c r="A967" s="383"/>
      <c r="B967" s="383"/>
      <c r="C967" s="388"/>
      <c r="D967" s="383"/>
      <c r="E967" s="383"/>
      <c r="F967" s="383"/>
      <c r="G967" s="383"/>
      <c r="H967" s="383"/>
      <c r="I967" s="383"/>
      <c r="J967" s="383"/>
      <c r="K967" s="383"/>
      <c r="L967" s="383"/>
      <c r="M967" s="383"/>
      <c r="N967" s="383"/>
      <c r="O967" s="383"/>
      <c r="P967" s="383"/>
      <c r="Q967" s="383"/>
      <c r="R967" s="383"/>
      <c r="S967" s="383"/>
      <c r="T967" s="383"/>
      <c r="U967" s="383"/>
      <c r="V967" s="383"/>
      <c r="W967" s="383"/>
      <c r="X967" s="383"/>
      <c r="Y967" s="383"/>
      <c r="Z967" s="383"/>
      <c r="AA967" s="383"/>
    </row>
    <row r="968">
      <c r="A968" s="383"/>
      <c r="B968" s="383"/>
      <c r="C968" s="388"/>
      <c r="D968" s="383"/>
      <c r="E968" s="383"/>
      <c r="F968" s="383"/>
      <c r="G968" s="383"/>
      <c r="H968" s="383"/>
      <c r="I968" s="383"/>
      <c r="J968" s="383"/>
      <c r="K968" s="383"/>
      <c r="L968" s="383"/>
      <c r="M968" s="383"/>
      <c r="N968" s="383"/>
      <c r="O968" s="383"/>
      <c r="P968" s="383"/>
      <c r="Q968" s="383"/>
      <c r="R968" s="383"/>
      <c r="S968" s="383"/>
      <c r="T968" s="383"/>
      <c r="U968" s="383"/>
      <c r="V968" s="383"/>
      <c r="W968" s="383"/>
      <c r="X968" s="383"/>
      <c r="Y968" s="383"/>
      <c r="Z968" s="383"/>
      <c r="AA968" s="383"/>
    </row>
    <row r="969">
      <c r="A969" s="383"/>
      <c r="B969" s="383"/>
      <c r="C969" s="388"/>
      <c r="D969" s="383"/>
      <c r="E969" s="383"/>
      <c r="F969" s="383"/>
      <c r="G969" s="383"/>
      <c r="H969" s="383"/>
      <c r="I969" s="383"/>
      <c r="J969" s="383"/>
      <c r="K969" s="383"/>
      <c r="L969" s="383"/>
      <c r="M969" s="383"/>
      <c r="N969" s="383"/>
      <c r="O969" s="383"/>
      <c r="P969" s="383"/>
      <c r="Q969" s="383"/>
      <c r="R969" s="383"/>
      <c r="S969" s="383"/>
      <c r="T969" s="383"/>
      <c r="U969" s="383"/>
      <c r="V969" s="383"/>
      <c r="W969" s="383"/>
      <c r="X969" s="383"/>
      <c r="Y969" s="383"/>
      <c r="Z969" s="383"/>
      <c r="AA969" s="383"/>
    </row>
    <row r="970">
      <c r="A970" s="383"/>
      <c r="B970" s="383"/>
      <c r="C970" s="388"/>
      <c r="D970" s="383"/>
      <c r="E970" s="383"/>
      <c r="F970" s="383"/>
      <c r="G970" s="383"/>
      <c r="H970" s="383"/>
      <c r="I970" s="383"/>
      <c r="J970" s="383"/>
      <c r="K970" s="383"/>
      <c r="L970" s="383"/>
      <c r="M970" s="383"/>
      <c r="N970" s="383"/>
      <c r="O970" s="383"/>
      <c r="P970" s="383"/>
      <c r="Q970" s="383"/>
      <c r="R970" s="383"/>
      <c r="S970" s="383"/>
      <c r="T970" s="383"/>
      <c r="U970" s="383"/>
      <c r="V970" s="383"/>
      <c r="W970" s="383"/>
      <c r="X970" s="383"/>
      <c r="Y970" s="383"/>
      <c r="Z970" s="383"/>
      <c r="AA970" s="383"/>
    </row>
    <row r="971">
      <c r="A971" s="383"/>
      <c r="B971" s="383"/>
      <c r="C971" s="388"/>
      <c r="D971" s="383"/>
      <c r="E971" s="383"/>
      <c r="F971" s="383"/>
      <c r="G971" s="383"/>
      <c r="H971" s="383"/>
      <c r="I971" s="383"/>
      <c r="J971" s="383"/>
      <c r="K971" s="383"/>
      <c r="L971" s="383"/>
      <c r="M971" s="383"/>
      <c r="N971" s="383"/>
      <c r="O971" s="383"/>
      <c r="P971" s="383"/>
      <c r="Q971" s="383"/>
      <c r="R971" s="383"/>
      <c r="S971" s="383"/>
      <c r="T971" s="383"/>
      <c r="U971" s="383"/>
      <c r="V971" s="383"/>
      <c r="W971" s="383"/>
      <c r="X971" s="383"/>
      <c r="Y971" s="383"/>
      <c r="Z971" s="383"/>
      <c r="AA971" s="383"/>
    </row>
    <row r="972">
      <c r="A972" s="383"/>
      <c r="B972" s="383"/>
      <c r="C972" s="388"/>
      <c r="D972" s="383"/>
      <c r="E972" s="383"/>
      <c r="F972" s="383"/>
      <c r="G972" s="383"/>
      <c r="H972" s="383"/>
      <c r="I972" s="383"/>
      <c r="J972" s="383"/>
      <c r="K972" s="383"/>
      <c r="L972" s="383"/>
      <c r="M972" s="383"/>
      <c r="N972" s="383"/>
      <c r="O972" s="383"/>
      <c r="P972" s="383"/>
      <c r="Q972" s="383"/>
      <c r="R972" s="383"/>
      <c r="S972" s="383"/>
      <c r="T972" s="383"/>
      <c r="U972" s="383"/>
      <c r="V972" s="383"/>
      <c r="W972" s="383"/>
      <c r="X972" s="383"/>
      <c r="Y972" s="383"/>
      <c r="Z972" s="383"/>
      <c r="AA972" s="383"/>
    </row>
    <row r="973">
      <c r="A973" s="383"/>
      <c r="B973" s="383"/>
      <c r="C973" s="388"/>
      <c r="D973" s="383"/>
      <c r="E973" s="383"/>
      <c r="F973" s="383"/>
      <c r="G973" s="383"/>
      <c r="H973" s="383"/>
      <c r="I973" s="383"/>
      <c r="J973" s="383"/>
      <c r="K973" s="383"/>
      <c r="L973" s="383"/>
      <c r="M973" s="383"/>
      <c r="N973" s="383"/>
      <c r="O973" s="383"/>
      <c r="P973" s="383"/>
      <c r="Q973" s="383"/>
      <c r="R973" s="383"/>
      <c r="S973" s="383"/>
      <c r="T973" s="383"/>
      <c r="U973" s="383"/>
      <c r="V973" s="383"/>
      <c r="W973" s="383"/>
      <c r="X973" s="383"/>
      <c r="Y973" s="383"/>
      <c r="Z973" s="383"/>
      <c r="AA973" s="383"/>
    </row>
    <row r="974">
      <c r="A974" s="383"/>
      <c r="B974" s="383"/>
      <c r="C974" s="388"/>
      <c r="D974" s="383"/>
      <c r="E974" s="383"/>
      <c r="F974" s="383"/>
      <c r="G974" s="383"/>
      <c r="H974" s="383"/>
      <c r="I974" s="383"/>
      <c r="J974" s="383"/>
      <c r="K974" s="383"/>
      <c r="L974" s="383"/>
      <c r="M974" s="383"/>
      <c r="N974" s="383"/>
      <c r="O974" s="383"/>
      <c r="P974" s="383"/>
      <c r="Q974" s="383"/>
      <c r="R974" s="383"/>
      <c r="S974" s="383"/>
      <c r="T974" s="383"/>
      <c r="U974" s="383"/>
      <c r="V974" s="383"/>
      <c r="W974" s="383"/>
      <c r="X974" s="383"/>
      <c r="Y974" s="383"/>
      <c r="Z974" s="383"/>
      <c r="AA974" s="383"/>
    </row>
    <row r="975">
      <c r="A975" s="383"/>
      <c r="B975" s="383"/>
      <c r="C975" s="388"/>
      <c r="D975" s="383"/>
      <c r="E975" s="383"/>
      <c r="F975" s="383"/>
      <c r="G975" s="383"/>
      <c r="H975" s="383"/>
      <c r="I975" s="383"/>
      <c r="J975" s="383"/>
      <c r="K975" s="383"/>
      <c r="L975" s="383"/>
      <c r="M975" s="383"/>
      <c r="N975" s="383"/>
      <c r="O975" s="383"/>
      <c r="P975" s="383"/>
      <c r="Q975" s="383"/>
      <c r="R975" s="383"/>
      <c r="S975" s="383"/>
      <c r="T975" s="383"/>
      <c r="U975" s="383"/>
      <c r="V975" s="383"/>
      <c r="W975" s="383"/>
      <c r="X975" s="383"/>
      <c r="Y975" s="383"/>
      <c r="Z975" s="383"/>
      <c r="AA975" s="383"/>
    </row>
    <row r="976">
      <c r="A976" s="383"/>
      <c r="B976" s="383"/>
      <c r="C976" s="388"/>
      <c r="D976" s="383"/>
      <c r="E976" s="383"/>
      <c r="F976" s="383"/>
      <c r="G976" s="383"/>
      <c r="H976" s="383"/>
      <c r="I976" s="383"/>
      <c r="J976" s="383"/>
      <c r="K976" s="383"/>
      <c r="L976" s="383"/>
      <c r="M976" s="383"/>
      <c r="N976" s="383"/>
      <c r="O976" s="383"/>
      <c r="P976" s="383"/>
      <c r="Q976" s="383"/>
      <c r="R976" s="383"/>
      <c r="S976" s="383"/>
      <c r="T976" s="383"/>
      <c r="U976" s="383"/>
      <c r="V976" s="383"/>
      <c r="W976" s="383"/>
      <c r="X976" s="383"/>
      <c r="Y976" s="383"/>
      <c r="Z976" s="383"/>
      <c r="AA976" s="383"/>
    </row>
    <row r="977">
      <c r="A977" s="383"/>
      <c r="B977" s="383"/>
      <c r="C977" s="388"/>
      <c r="D977" s="383"/>
      <c r="E977" s="383"/>
      <c r="F977" s="383"/>
      <c r="G977" s="383"/>
      <c r="H977" s="383"/>
      <c r="I977" s="383"/>
      <c r="J977" s="383"/>
      <c r="K977" s="383"/>
      <c r="L977" s="383"/>
      <c r="M977" s="383"/>
      <c r="N977" s="383"/>
      <c r="O977" s="383"/>
      <c r="P977" s="383"/>
      <c r="Q977" s="383"/>
      <c r="R977" s="383"/>
      <c r="S977" s="383"/>
      <c r="T977" s="383"/>
      <c r="U977" s="383"/>
      <c r="V977" s="383"/>
      <c r="W977" s="383"/>
      <c r="X977" s="383"/>
      <c r="Y977" s="383"/>
      <c r="Z977" s="383"/>
      <c r="AA977" s="383"/>
    </row>
    <row r="978">
      <c r="A978" s="383"/>
      <c r="B978" s="383"/>
      <c r="C978" s="388"/>
      <c r="D978" s="383"/>
      <c r="E978" s="383"/>
      <c r="F978" s="383"/>
      <c r="G978" s="383"/>
      <c r="H978" s="383"/>
      <c r="I978" s="383"/>
      <c r="J978" s="383"/>
      <c r="K978" s="383"/>
      <c r="L978" s="383"/>
      <c r="M978" s="383"/>
      <c r="N978" s="383"/>
      <c r="O978" s="383"/>
      <c r="P978" s="383"/>
      <c r="Q978" s="383"/>
      <c r="R978" s="383"/>
      <c r="S978" s="383"/>
      <c r="T978" s="383"/>
      <c r="U978" s="383"/>
      <c r="V978" s="383"/>
      <c r="W978" s="383"/>
      <c r="X978" s="383"/>
      <c r="Y978" s="383"/>
      <c r="Z978" s="383"/>
      <c r="AA978" s="383"/>
    </row>
    <row r="979">
      <c r="A979" s="383"/>
      <c r="B979" s="383"/>
      <c r="C979" s="388"/>
      <c r="D979" s="383"/>
      <c r="E979" s="383"/>
      <c r="F979" s="383"/>
      <c r="G979" s="383"/>
      <c r="H979" s="383"/>
      <c r="I979" s="383"/>
      <c r="J979" s="383"/>
      <c r="K979" s="383"/>
      <c r="L979" s="383"/>
      <c r="M979" s="383"/>
      <c r="N979" s="383"/>
      <c r="O979" s="383"/>
      <c r="P979" s="383"/>
      <c r="Q979" s="383"/>
      <c r="R979" s="383"/>
      <c r="S979" s="383"/>
      <c r="T979" s="383"/>
      <c r="U979" s="383"/>
      <c r="V979" s="383"/>
      <c r="W979" s="383"/>
      <c r="X979" s="383"/>
      <c r="Y979" s="383"/>
      <c r="Z979" s="383"/>
      <c r="AA979" s="383"/>
    </row>
    <row r="980">
      <c r="A980" s="383"/>
      <c r="B980" s="383"/>
      <c r="C980" s="388"/>
      <c r="D980" s="383"/>
      <c r="E980" s="383"/>
      <c r="F980" s="383"/>
      <c r="G980" s="383"/>
      <c r="H980" s="383"/>
      <c r="I980" s="383"/>
      <c r="J980" s="383"/>
      <c r="K980" s="383"/>
      <c r="L980" s="383"/>
      <c r="M980" s="383"/>
      <c r="N980" s="383"/>
      <c r="O980" s="383"/>
      <c r="P980" s="383"/>
      <c r="Q980" s="383"/>
      <c r="R980" s="383"/>
      <c r="S980" s="383"/>
      <c r="T980" s="383"/>
      <c r="U980" s="383"/>
      <c r="V980" s="383"/>
      <c r="W980" s="383"/>
      <c r="X980" s="383"/>
      <c r="Y980" s="383"/>
      <c r="Z980" s="383"/>
      <c r="AA980" s="383"/>
    </row>
    <row r="981">
      <c r="A981" s="383"/>
      <c r="B981" s="383"/>
      <c r="C981" s="388"/>
      <c r="D981" s="383"/>
      <c r="E981" s="383"/>
      <c r="F981" s="383"/>
      <c r="G981" s="383"/>
      <c r="H981" s="383"/>
      <c r="I981" s="383"/>
      <c r="J981" s="383"/>
      <c r="K981" s="383"/>
      <c r="L981" s="383"/>
      <c r="M981" s="383"/>
      <c r="N981" s="383"/>
      <c r="O981" s="383"/>
      <c r="P981" s="383"/>
      <c r="Q981" s="383"/>
      <c r="R981" s="383"/>
      <c r="S981" s="383"/>
      <c r="T981" s="383"/>
      <c r="U981" s="383"/>
      <c r="V981" s="383"/>
      <c r="W981" s="383"/>
      <c r="X981" s="383"/>
      <c r="Y981" s="383"/>
      <c r="Z981" s="383"/>
      <c r="AA981" s="383"/>
    </row>
    <row r="982">
      <c r="A982" s="383"/>
      <c r="B982" s="383"/>
      <c r="C982" s="388"/>
      <c r="D982" s="383"/>
      <c r="E982" s="383"/>
      <c r="F982" s="383"/>
      <c r="G982" s="383"/>
      <c r="H982" s="383"/>
      <c r="I982" s="383"/>
      <c r="J982" s="383"/>
      <c r="K982" s="383"/>
      <c r="L982" s="383"/>
      <c r="M982" s="383"/>
      <c r="N982" s="383"/>
      <c r="O982" s="383"/>
      <c r="P982" s="383"/>
      <c r="Q982" s="383"/>
      <c r="R982" s="383"/>
      <c r="S982" s="383"/>
      <c r="T982" s="383"/>
      <c r="U982" s="383"/>
      <c r="V982" s="383"/>
      <c r="W982" s="383"/>
      <c r="X982" s="383"/>
      <c r="Y982" s="383"/>
      <c r="Z982" s="383"/>
      <c r="AA982" s="383"/>
    </row>
    <row r="983">
      <c r="A983" s="383"/>
      <c r="B983" s="383"/>
      <c r="C983" s="388"/>
      <c r="D983" s="383"/>
      <c r="E983" s="383"/>
      <c r="F983" s="383"/>
      <c r="G983" s="383"/>
      <c r="H983" s="383"/>
      <c r="I983" s="383"/>
      <c r="J983" s="383"/>
      <c r="K983" s="383"/>
      <c r="L983" s="383"/>
      <c r="M983" s="383"/>
      <c r="N983" s="383"/>
      <c r="O983" s="383"/>
      <c r="P983" s="383"/>
      <c r="Q983" s="383"/>
      <c r="R983" s="383"/>
      <c r="S983" s="383"/>
      <c r="T983" s="383"/>
      <c r="U983" s="383"/>
      <c r="V983" s="383"/>
      <c r="W983" s="383"/>
      <c r="X983" s="383"/>
      <c r="Y983" s="383"/>
      <c r="Z983" s="383"/>
      <c r="AA983" s="383"/>
    </row>
    <row r="984">
      <c r="A984" s="383"/>
      <c r="B984" s="383"/>
      <c r="C984" s="388"/>
      <c r="D984" s="383"/>
      <c r="E984" s="383"/>
      <c r="F984" s="383"/>
      <c r="G984" s="383"/>
      <c r="H984" s="383"/>
      <c r="I984" s="383"/>
      <c r="J984" s="383"/>
      <c r="K984" s="383"/>
      <c r="L984" s="383"/>
      <c r="M984" s="383"/>
      <c r="N984" s="383"/>
      <c r="O984" s="383"/>
      <c r="P984" s="383"/>
      <c r="Q984" s="383"/>
      <c r="R984" s="383"/>
      <c r="S984" s="383"/>
      <c r="T984" s="383"/>
      <c r="U984" s="383"/>
      <c r="V984" s="383"/>
      <c r="W984" s="383"/>
      <c r="X984" s="383"/>
      <c r="Y984" s="383"/>
      <c r="Z984" s="383"/>
      <c r="AA984" s="383"/>
    </row>
    <row r="985">
      <c r="A985" s="383"/>
      <c r="B985" s="383"/>
      <c r="C985" s="388"/>
      <c r="D985" s="383"/>
      <c r="E985" s="383"/>
      <c r="F985" s="383"/>
      <c r="G985" s="383"/>
      <c r="H985" s="383"/>
      <c r="I985" s="383"/>
      <c r="J985" s="383"/>
      <c r="K985" s="383"/>
      <c r="L985" s="383"/>
      <c r="M985" s="383"/>
      <c r="N985" s="383"/>
      <c r="O985" s="383"/>
      <c r="P985" s="383"/>
      <c r="Q985" s="383"/>
      <c r="R985" s="383"/>
      <c r="S985" s="383"/>
      <c r="T985" s="383"/>
      <c r="U985" s="383"/>
      <c r="V985" s="383"/>
      <c r="W985" s="383"/>
      <c r="X985" s="383"/>
      <c r="Y985" s="383"/>
      <c r="Z985" s="383"/>
      <c r="AA985" s="383"/>
    </row>
    <row r="986">
      <c r="A986" s="383"/>
      <c r="B986" s="383"/>
      <c r="C986" s="388"/>
      <c r="D986" s="383"/>
      <c r="E986" s="383"/>
      <c r="F986" s="383"/>
      <c r="G986" s="383"/>
      <c r="H986" s="383"/>
      <c r="I986" s="383"/>
      <c r="J986" s="383"/>
      <c r="K986" s="383"/>
      <c r="L986" s="383"/>
      <c r="M986" s="383"/>
      <c r="N986" s="383"/>
      <c r="O986" s="383"/>
      <c r="P986" s="383"/>
      <c r="Q986" s="383"/>
      <c r="R986" s="383"/>
      <c r="S986" s="383"/>
      <c r="T986" s="383"/>
      <c r="U986" s="383"/>
      <c r="V986" s="383"/>
      <c r="W986" s="383"/>
      <c r="X986" s="383"/>
      <c r="Y986" s="383"/>
      <c r="Z986" s="383"/>
      <c r="AA986" s="383"/>
    </row>
    <row r="987">
      <c r="A987" s="383"/>
      <c r="B987" s="383"/>
      <c r="C987" s="388"/>
      <c r="D987" s="383"/>
      <c r="E987" s="383"/>
      <c r="F987" s="383"/>
      <c r="G987" s="383"/>
      <c r="H987" s="383"/>
      <c r="I987" s="383"/>
      <c r="J987" s="383"/>
      <c r="K987" s="383"/>
      <c r="L987" s="383"/>
      <c r="M987" s="383"/>
      <c r="N987" s="383"/>
      <c r="O987" s="383"/>
      <c r="P987" s="383"/>
      <c r="Q987" s="383"/>
      <c r="R987" s="383"/>
      <c r="S987" s="383"/>
      <c r="T987" s="383"/>
      <c r="U987" s="383"/>
      <c r="V987" s="383"/>
      <c r="W987" s="383"/>
      <c r="X987" s="383"/>
      <c r="Y987" s="383"/>
      <c r="Z987" s="383"/>
      <c r="AA987" s="383"/>
    </row>
    <row r="988">
      <c r="A988" s="383"/>
      <c r="B988" s="383"/>
      <c r="C988" s="388"/>
      <c r="D988" s="383"/>
      <c r="E988" s="383"/>
      <c r="F988" s="383"/>
      <c r="G988" s="383"/>
      <c r="H988" s="383"/>
      <c r="I988" s="383"/>
      <c r="J988" s="383"/>
      <c r="K988" s="383"/>
      <c r="L988" s="383"/>
      <c r="M988" s="383"/>
      <c r="N988" s="383"/>
      <c r="O988" s="383"/>
      <c r="P988" s="383"/>
      <c r="Q988" s="383"/>
      <c r="R988" s="383"/>
      <c r="S988" s="383"/>
      <c r="T988" s="383"/>
      <c r="U988" s="383"/>
      <c r="V988" s="383"/>
      <c r="W988" s="383"/>
      <c r="X988" s="383"/>
      <c r="Y988" s="383"/>
      <c r="Z988" s="383"/>
      <c r="AA988" s="383"/>
    </row>
    <row r="989">
      <c r="A989" s="383"/>
      <c r="B989" s="383"/>
      <c r="C989" s="388"/>
      <c r="D989" s="383"/>
      <c r="E989" s="383"/>
      <c r="F989" s="383"/>
      <c r="G989" s="383"/>
      <c r="H989" s="383"/>
      <c r="I989" s="383"/>
      <c r="J989" s="383"/>
      <c r="K989" s="383"/>
      <c r="L989" s="383"/>
      <c r="M989" s="383"/>
      <c r="N989" s="383"/>
      <c r="O989" s="383"/>
      <c r="P989" s="383"/>
      <c r="Q989" s="383"/>
      <c r="R989" s="383"/>
      <c r="S989" s="383"/>
      <c r="T989" s="383"/>
      <c r="U989" s="383"/>
      <c r="V989" s="383"/>
      <c r="W989" s="383"/>
      <c r="X989" s="383"/>
      <c r="Y989" s="383"/>
      <c r="Z989" s="383"/>
      <c r="AA989" s="383"/>
    </row>
    <row r="990">
      <c r="A990" s="383"/>
      <c r="B990" s="383"/>
      <c r="C990" s="388"/>
      <c r="D990" s="383"/>
      <c r="E990" s="383"/>
      <c r="F990" s="383"/>
      <c r="G990" s="383"/>
      <c r="H990" s="383"/>
      <c r="I990" s="383"/>
      <c r="J990" s="383"/>
      <c r="K990" s="383"/>
      <c r="L990" s="383"/>
      <c r="M990" s="383"/>
      <c r="N990" s="383"/>
      <c r="O990" s="383"/>
      <c r="P990" s="383"/>
      <c r="Q990" s="383"/>
      <c r="R990" s="383"/>
      <c r="S990" s="383"/>
      <c r="T990" s="383"/>
      <c r="U990" s="383"/>
      <c r="V990" s="383"/>
      <c r="W990" s="383"/>
      <c r="X990" s="383"/>
      <c r="Y990" s="383"/>
      <c r="Z990" s="383"/>
      <c r="AA990" s="383"/>
    </row>
    <row r="991">
      <c r="A991" s="383"/>
      <c r="B991" s="383"/>
      <c r="C991" s="388"/>
      <c r="D991" s="383"/>
      <c r="E991" s="383"/>
      <c r="F991" s="383"/>
      <c r="G991" s="383"/>
      <c r="H991" s="383"/>
      <c r="I991" s="383"/>
      <c r="J991" s="383"/>
      <c r="K991" s="383"/>
      <c r="L991" s="383"/>
      <c r="M991" s="383"/>
      <c r="N991" s="383"/>
      <c r="O991" s="383"/>
      <c r="P991" s="383"/>
      <c r="Q991" s="383"/>
      <c r="R991" s="383"/>
      <c r="S991" s="383"/>
      <c r="T991" s="383"/>
      <c r="U991" s="383"/>
      <c r="V991" s="383"/>
      <c r="W991" s="383"/>
      <c r="X991" s="383"/>
      <c r="Y991" s="383"/>
      <c r="Z991" s="383"/>
      <c r="AA991" s="383"/>
    </row>
    <row r="992">
      <c r="A992" s="383"/>
      <c r="B992" s="383"/>
      <c r="C992" s="388"/>
      <c r="D992" s="383"/>
      <c r="E992" s="383"/>
      <c r="F992" s="383"/>
      <c r="G992" s="383"/>
      <c r="H992" s="383"/>
      <c r="I992" s="383"/>
      <c r="J992" s="383"/>
      <c r="K992" s="383"/>
      <c r="L992" s="383"/>
      <c r="M992" s="383"/>
      <c r="N992" s="383"/>
      <c r="O992" s="383"/>
      <c r="P992" s="383"/>
      <c r="Q992" s="383"/>
      <c r="R992" s="383"/>
      <c r="S992" s="383"/>
      <c r="T992" s="383"/>
      <c r="U992" s="383"/>
      <c r="V992" s="383"/>
      <c r="W992" s="383"/>
      <c r="X992" s="383"/>
      <c r="Y992" s="383"/>
      <c r="Z992" s="383"/>
      <c r="AA992" s="383"/>
    </row>
    <row r="993">
      <c r="A993" s="383"/>
      <c r="B993" s="383"/>
      <c r="C993" s="388"/>
      <c r="D993" s="383"/>
      <c r="E993" s="383"/>
      <c r="F993" s="383"/>
      <c r="G993" s="383"/>
      <c r="H993" s="383"/>
      <c r="I993" s="383"/>
      <c r="J993" s="383"/>
      <c r="K993" s="383"/>
      <c r="L993" s="383"/>
      <c r="M993" s="383"/>
      <c r="N993" s="383"/>
      <c r="O993" s="383"/>
      <c r="P993" s="383"/>
      <c r="Q993" s="383"/>
      <c r="R993" s="383"/>
      <c r="S993" s="383"/>
      <c r="T993" s="383"/>
      <c r="U993" s="383"/>
      <c r="V993" s="383"/>
      <c r="W993" s="383"/>
      <c r="X993" s="383"/>
      <c r="Y993" s="383"/>
      <c r="Z993" s="383"/>
      <c r="AA993" s="383"/>
    </row>
    <row r="994">
      <c r="A994" s="383"/>
      <c r="B994" s="383"/>
      <c r="C994" s="388"/>
      <c r="D994" s="383"/>
      <c r="E994" s="383"/>
      <c r="F994" s="383"/>
      <c r="G994" s="383"/>
      <c r="H994" s="383"/>
      <c r="I994" s="383"/>
      <c r="J994" s="383"/>
      <c r="K994" s="383"/>
      <c r="L994" s="383"/>
      <c r="M994" s="383"/>
      <c r="N994" s="383"/>
      <c r="O994" s="383"/>
      <c r="P994" s="383"/>
      <c r="Q994" s="383"/>
      <c r="R994" s="383"/>
      <c r="S994" s="383"/>
      <c r="T994" s="383"/>
      <c r="U994" s="383"/>
      <c r="V994" s="383"/>
      <c r="W994" s="383"/>
      <c r="X994" s="383"/>
      <c r="Y994" s="383"/>
      <c r="Z994" s="383"/>
      <c r="AA994" s="383"/>
    </row>
    <row r="995">
      <c r="A995" s="383"/>
      <c r="B995" s="383"/>
      <c r="C995" s="388"/>
      <c r="D995" s="383"/>
      <c r="E995" s="383"/>
      <c r="F995" s="383"/>
      <c r="G995" s="383"/>
      <c r="H995" s="383"/>
      <c r="I995" s="383"/>
      <c r="J995" s="383"/>
      <c r="K995" s="383"/>
      <c r="L995" s="383"/>
      <c r="M995" s="383"/>
      <c r="N995" s="383"/>
      <c r="O995" s="383"/>
      <c r="P995" s="383"/>
      <c r="Q995" s="383"/>
      <c r="R995" s="383"/>
      <c r="S995" s="383"/>
      <c r="T995" s="383"/>
      <c r="U995" s="383"/>
      <c r="V995" s="383"/>
      <c r="W995" s="383"/>
      <c r="X995" s="383"/>
      <c r="Y995" s="383"/>
      <c r="Z995" s="383"/>
      <c r="AA995" s="383"/>
    </row>
    <row r="996">
      <c r="A996" s="383"/>
      <c r="B996" s="383"/>
      <c r="C996" s="388"/>
      <c r="D996" s="383"/>
      <c r="E996" s="383"/>
      <c r="F996" s="383"/>
      <c r="G996" s="383"/>
      <c r="H996" s="383"/>
      <c r="I996" s="383"/>
      <c r="J996" s="383"/>
      <c r="K996" s="383"/>
      <c r="L996" s="383"/>
      <c r="M996" s="383"/>
      <c r="N996" s="383"/>
      <c r="O996" s="383"/>
      <c r="P996" s="383"/>
      <c r="Q996" s="383"/>
      <c r="R996" s="383"/>
      <c r="S996" s="383"/>
      <c r="T996" s="383"/>
      <c r="U996" s="383"/>
      <c r="V996" s="383"/>
      <c r="W996" s="383"/>
      <c r="X996" s="383"/>
      <c r="Y996" s="383"/>
      <c r="Z996" s="383"/>
      <c r="AA996" s="383"/>
    </row>
    <row r="997">
      <c r="A997" s="383"/>
      <c r="B997" s="383"/>
      <c r="C997" s="388"/>
      <c r="D997" s="383"/>
      <c r="E997" s="383"/>
      <c r="F997" s="383"/>
      <c r="G997" s="383"/>
      <c r="H997" s="383"/>
      <c r="I997" s="383"/>
      <c r="J997" s="383"/>
      <c r="K997" s="383"/>
      <c r="L997" s="383"/>
      <c r="M997" s="383"/>
      <c r="N997" s="383"/>
      <c r="O997" s="383"/>
      <c r="P997" s="383"/>
      <c r="Q997" s="383"/>
      <c r="R997" s="383"/>
      <c r="S997" s="383"/>
      <c r="T997" s="383"/>
      <c r="U997" s="383"/>
      <c r="V997" s="383"/>
      <c r="W997" s="383"/>
      <c r="X997" s="383"/>
      <c r="Y997" s="383"/>
      <c r="Z997" s="383"/>
      <c r="AA997" s="383"/>
    </row>
    <row r="998">
      <c r="A998" s="383"/>
      <c r="B998" s="383"/>
      <c r="C998" s="388"/>
      <c r="D998" s="383"/>
      <c r="E998" s="383"/>
      <c r="F998" s="383"/>
      <c r="G998" s="383"/>
      <c r="H998" s="383"/>
      <c r="I998" s="383"/>
      <c r="J998" s="383"/>
      <c r="K998" s="383"/>
      <c r="L998" s="383"/>
      <c r="M998" s="383"/>
      <c r="N998" s="383"/>
      <c r="O998" s="383"/>
      <c r="P998" s="383"/>
      <c r="Q998" s="383"/>
      <c r="R998" s="383"/>
      <c r="S998" s="383"/>
      <c r="T998" s="383"/>
      <c r="U998" s="383"/>
      <c r="V998" s="383"/>
      <c r="W998" s="383"/>
      <c r="X998" s="383"/>
      <c r="Y998" s="383"/>
      <c r="Z998" s="383"/>
      <c r="AA998" s="383"/>
    </row>
    <row r="999">
      <c r="A999" s="383"/>
      <c r="B999" s="383"/>
      <c r="C999" s="388"/>
      <c r="D999" s="383"/>
      <c r="E999" s="383"/>
      <c r="F999" s="383"/>
      <c r="G999" s="383"/>
      <c r="H999" s="383"/>
      <c r="I999" s="383"/>
      <c r="J999" s="383"/>
      <c r="K999" s="383"/>
      <c r="L999" s="383"/>
      <c r="M999" s="383"/>
      <c r="N999" s="383"/>
      <c r="O999" s="383"/>
      <c r="P999" s="383"/>
      <c r="Q999" s="383"/>
      <c r="R999" s="383"/>
      <c r="S999" s="383"/>
      <c r="T999" s="383"/>
      <c r="U999" s="383"/>
      <c r="V999" s="383"/>
      <c r="W999" s="383"/>
      <c r="X999" s="383"/>
      <c r="Y999" s="383"/>
      <c r="Z999" s="383"/>
      <c r="AA999" s="383"/>
    </row>
    <row r="1000">
      <c r="A1000" s="383"/>
      <c r="B1000" s="383"/>
      <c r="C1000" s="388"/>
      <c r="D1000" s="383"/>
      <c r="E1000" s="383"/>
      <c r="F1000" s="383"/>
      <c r="G1000" s="383"/>
      <c r="H1000" s="383"/>
      <c r="I1000" s="383"/>
      <c r="J1000" s="383"/>
      <c r="K1000" s="383"/>
      <c r="L1000" s="383"/>
      <c r="M1000" s="383"/>
      <c r="N1000" s="383"/>
      <c r="O1000" s="383"/>
      <c r="P1000" s="383"/>
      <c r="Q1000" s="383"/>
      <c r="R1000" s="383"/>
      <c r="S1000" s="383"/>
      <c r="T1000" s="383"/>
      <c r="U1000" s="383"/>
      <c r="V1000" s="383"/>
      <c r="W1000" s="383"/>
      <c r="X1000" s="383"/>
      <c r="Y1000" s="383"/>
      <c r="Z1000" s="383"/>
      <c r="AA1000" s="383"/>
    </row>
    <row r="1001">
      <c r="A1001" s="383"/>
      <c r="B1001" s="383"/>
      <c r="C1001" s="388"/>
      <c r="D1001" s="383"/>
      <c r="E1001" s="383"/>
      <c r="F1001" s="383"/>
      <c r="G1001" s="383"/>
      <c r="H1001" s="383"/>
      <c r="I1001" s="383"/>
      <c r="J1001" s="383"/>
      <c r="K1001" s="383"/>
      <c r="L1001" s="383"/>
      <c r="M1001" s="383"/>
      <c r="N1001" s="383"/>
      <c r="O1001" s="383"/>
      <c r="P1001" s="383"/>
      <c r="Q1001" s="383"/>
      <c r="R1001" s="383"/>
      <c r="S1001" s="383"/>
      <c r="T1001" s="383"/>
      <c r="U1001" s="383"/>
      <c r="V1001" s="383"/>
      <c r="W1001" s="383"/>
      <c r="X1001" s="383"/>
      <c r="Y1001" s="383"/>
      <c r="Z1001" s="383"/>
      <c r="AA1001" s="383"/>
    </row>
  </sheetData>
  <autoFilter ref="$E$1:$H$1001"/>
  <conditionalFormatting sqref="A1:AA1001">
    <cfRule type="colorScale" priority="1">
      <colorScale>
        <cfvo type="min"/>
        <cfvo type="max"/>
        <color rgb="FF57BB8A"/>
        <color rgb="FFFFFFFF"/>
      </colorScale>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7BB8A"/>
    <outlinePr summaryBelow="0" summaryRight="0"/>
  </sheetPr>
  <sheetViews>
    <sheetView workbookViewId="0">
      <pane xSplit="10.0" ySplit="7.0" topLeftCell="K8" activePane="bottomRight" state="frozen"/>
      <selection activeCell="K1" sqref="K1" pane="topRight"/>
      <selection activeCell="A8" sqref="A8" pane="bottomLeft"/>
      <selection activeCell="K8" sqref="K8" pane="bottomRight"/>
    </sheetView>
  </sheetViews>
  <sheetFormatPr customHeight="1" defaultColWidth="12.63" defaultRowHeight="15.75" outlineLevelCol="1"/>
  <cols>
    <col customWidth="1" min="1" max="1" width="3.75"/>
    <col collapsed="1" customWidth="1" min="2" max="2" width="4.25"/>
    <col customWidth="1" hidden="1" min="3" max="4" width="6.5" outlineLevel="1"/>
    <col customWidth="1" hidden="1" min="5" max="5" width="9.38" outlineLevel="1"/>
    <col customWidth="1" min="6" max="6" width="7.0"/>
    <col customWidth="1" min="7" max="7" width="8.38"/>
    <col customWidth="1" min="8" max="10" width="5.88"/>
    <col customWidth="1" min="11" max="11" width="7.5"/>
    <col customWidth="1" min="12" max="12" width="4.88"/>
    <col customWidth="1" min="13" max="13" width="7.75"/>
    <col customWidth="1" min="14" max="14" width="16.0"/>
    <col customWidth="1" min="15" max="15" width="26.75"/>
    <col customWidth="1" min="16" max="16" width="31.0"/>
    <col customWidth="1" min="17" max="17" width="20.0"/>
    <col customWidth="1" hidden="1" min="18" max="18" width="1.0"/>
    <col customWidth="1" min="19" max="19" width="5.63"/>
    <col customWidth="1" min="20" max="20" width="7.25"/>
    <col customWidth="1" min="21" max="21" width="10.75"/>
    <col customWidth="1" min="22" max="22" width="17.25"/>
    <col customWidth="1" min="23" max="23" width="6.13"/>
    <col customWidth="1" min="25" max="25" width="25.13"/>
    <col customWidth="1" min="26" max="26" width="7.88"/>
    <col customWidth="1" min="27" max="28" width="7.38"/>
    <col customWidth="1" min="29" max="29" width="7.75"/>
    <col customWidth="1" min="30" max="30" width="16.0"/>
    <col customWidth="1" min="31" max="31" width="13.25"/>
    <col customWidth="1" min="32" max="32" width="24.13"/>
    <col customWidth="1" min="33" max="35" width="5.63"/>
    <col customWidth="1" min="36" max="36" width="8.13"/>
    <col customWidth="1" min="37" max="51" width="24.13"/>
  </cols>
  <sheetData>
    <row r="1">
      <c r="A1" s="134"/>
      <c r="B1" s="127" t="s">
        <v>19</v>
      </c>
      <c r="C1" s="128"/>
      <c r="D1" s="128"/>
      <c r="E1" s="128"/>
      <c r="F1" s="53"/>
      <c r="G1" s="221" t="s">
        <v>67</v>
      </c>
      <c r="H1" s="129"/>
      <c r="I1" s="129"/>
      <c r="J1" s="129"/>
      <c r="K1" s="134"/>
      <c r="L1" s="129"/>
      <c r="M1" s="131"/>
      <c r="N1" s="131"/>
      <c r="O1" s="131"/>
      <c r="P1" s="131"/>
      <c r="Q1" s="282"/>
      <c r="R1" s="389"/>
      <c r="S1" s="146">
        <f>COUNTIF($S$8:$S172, $G1)</f>
        <v>2</v>
      </c>
      <c r="T1" s="390">
        <f t="shared" ref="T1:T5" si="1">S1/$S$5</f>
        <v>0.5</v>
      </c>
      <c r="U1" s="53"/>
      <c r="V1" s="132"/>
      <c r="W1" s="146">
        <f t="shared" ref="W1:W4" si="2">COUNTIF($W$8:$W172, $G1)</f>
        <v>3</v>
      </c>
      <c r="X1" s="390">
        <f t="shared" ref="X1:X5" si="3">IFERROR(W1/$W$5)</f>
        <v>0.75</v>
      </c>
      <c r="Y1" s="282"/>
      <c r="Z1" s="389"/>
      <c r="AA1" s="146">
        <f t="shared" ref="AA1:AA4" si="4">COUNTIF($AA$8:$AA172, $G1)</f>
        <v>57</v>
      </c>
      <c r="AB1" s="146">
        <f t="shared" ref="AB1:AB4" si="5">COUNTIF($AB$8:$AB172, $G1)</f>
        <v>47</v>
      </c>
      <c r="AC1" s="146">
        <f t="shared" ref="AC1:AC5" si="6">AVERAGE(AA1:AB1)</f>
        <v>52</v>
      </c>
      <c r="AD1" s="390">
        <f t="shared" ref="AD1:AD5" si="7">IFERROR(AC1/$AC$5)</f>
        <v>0.3209876543</v>
      </c>
      <c r="AE1" s="391"/>
      <c r="AF1" s="132"/>
      <c r="AG1" s="146"/>
      <c r="AH1" s="146">
        <f t="shared" ref="AH1:AH4" si="8">COUNTIF($AH$8:$AH172, $G1)</f>
        <v>74</v>
      </c>
      <c r="AI1" s="146">
        <f t="shared" ref="AI1:AI4" si="9">COUNTIF($AI$8:$AI172, $G1)</f>
        <v>71</v>
      </c>
      <c r="AJ1" s="146">
        <f t="shared" ref="AJ1:AJ5" si="10">AVERAGE(AH1:AI1)</f>
        <v>72.5</v>
      </c>
      <c r="AK1" s="390">
        <f t="shared" ref="AK1:AK5" si="11">IFERROR(AJ1/$AJ$5)</f>
        <v>0.450310559</v>
      </c>
      <c r="AL1" s="391"/>
      <c r="AM1" s="391"/>
      <c r="AN1" s="391"/>
      <c r="AO1" s="391"/>
      <c r="AP1" s="391"/>
      <c r="AQ1" s="391"/>
      <c r="AR1" s="391"/>
      <c r="AS1" s="391"/>
      <c r="AT1" s="391"/>
      <c r="AU1" s="391"/>
      <c r="AV1" s="391"/>
      <c r="AW1" s="391"/>
      <c r="AX1" s="391"/>
      <c r="AY1" s="391"/>
    </row>
    <row r="2">
      <c r="A2" s="134"/>
      <c r="B2" s="392" t="s">
        <v>40</v>
      </c>
      <c r="C2" s="226"/>
      <c r="D2" s="28"/>
      <c r="E2" s="28"/>
      <c r="F2" s="53"/>
      <c r="G2" s="221" t="s">
        <v>68</v>
      </c>
      <c r="H2" s="28"/>
      <c r="I2" s="28"/>
      <c r="J2" s="28"/>
      <c r="K2" s="393"/>
      <c r="L2" s="226"/>
      <c r="M2" s="394"/>
      <c r="N2" s="394"/>
      <c r="O2" s="394"/>
      <c r="P2" s="394"/>
      <c r="Q2" s="282"/>
      <c r="R2" s="389"/>
      <c r="S2" s="146">
        <f t="shared" ref="S2:S4" si="12">COUNTIF($S$8:$S172, G2)</f>
        <v>2</v>
      </c>
      <c r="T2" s="390">
        <f t="shared" si="1"/>
        <v>0.5</v>
      </c>
      <c r="U2" s="53"/>
      <c r="V2" s="132"/>
      <c r="W2" s="146">
        <f t="shared" si="2"/>
        <v>1</v>
      </c>
      <c r="X2" s="390">
        <f t="shared" si="3"/>
        <v>0.25</v>
      </c>
      <c r="Y2" s="282"/>
      <c r="Z2" s="389"/>
      <c r="AA2" s="146">
        <f t="shared" si="4"/>
        <v>51</v>
      </c>
      <c r="AB2" s="146">
        <f t="shared" si="5"/>
        <v>53</v>
      </c>
      <c r="AC2" s="146">
        <f t="shared" si="6"/>
        <v>52</v>
      </c>
      <c r="AD2" s="390">
        <f t="shared" si="7"/>
        <v>0.3209876543</v>
      </c>
      <c r="AE2" s="391"/>
      <c r="AF2" s="132"/>
      <c r="AG2" s="146"/>
      <c r="AH2" s="146">
        <f t="shared" si="8"/>
        <v>70</v>
      </c>
      <c r="AI2" s="146">
        <f t="shared" si="9"/>
        <v>72</v>
      </c>
      <c r="AJ2" s="146">
        <f t="shared" si="10"/>
        <v>71</v>
      </c>
      <c r="AK2" s="390">
        <f t="shared" si="11"/>
        <v>0.4409937888</v>
      </c>
      <c r="AL2" s="395"/>
      <c r="AM2" s="395"/>
      <c r="AN2" s="395"/>
      <c r="AO2" s="395"/>
      <c r="AP2" s="395"/>
      <c r="AQ2" s="395"/>
      <c r="AR2" s="395"/>
      <c r="AS2" s="395"/>
      <c r="AT2" s="395"/>
      <c r="AU2" s="395"/>
      <c r="AV2" s="395"/>
      <c r="AW2" s="395"/>
      <c r="AX2" s="395"/>
      <c r="AY2" s="395"/>
    </row>
    <row r="3">
      <c r="A3" s="134"/>
      <c r="B3" s="396" t="s">
        <v>2477</v>
      </c>
      <c r="C3" s="226"/>
      <c r="D3" s="28"/>
      <c r="E3" s="28"/>
      <c r="F3" s="53"/>
      <c r="G3" s="146" t="s">
        <v>69</v>
      </c>
      <c r="H3" s="28"/>
      <c r="I3" s="28"/>
      <c r="J3" s="28"/>
      <c r="K3" s="393"/>
      <c r="L3" s="226"/>
      <c r="M3" s="394"/>
      <c r="N3" s="394"/>
      <c r="O3" s="394"/>
      <c r="P3" s="394"/>
      <c r="Q3" s="282"/>
      <c r="R3" s="389"/>
      <c r="S3" s="146">
        <f t="shared" si="12"/>
        <v>0</v>
      </c>
      <c r="T3" s="390">
        <f t="shared" si="1"/>
        <v>0</v>
      </c>
      <c r="U3" s="53"/>
      <c r="V3" s="132"/>
      <c r="W3" s="146">
        <f t="shared" si="2"/>
        <v>0</v>
      </c>
      <c r="X3" s="390">
        <f t="shared" si="3"/>
        <v>0</v>
      </c>
      <c r="Y3" s="282"/>
      <c r="Z3" s="389"/>
      <c r="AA3" s="146">
        <f t="shared" si="4"/>
        <v>50</v>
      </c>
      <c r="AB3" s="146">
        <f t="shared" si="5"/>
        <v>59</v>
      </c>
      <c r="AC3" s="146">
        <f t="shared" si="6"/>
        <v>54.5</v>
      </c>
      <c r="AD3" s="390">
        <f t="shared" si="7"/>
        <v>0.3364197531</v>
      </c>
      <c r="AE3" s="391"/>
      <c r="AF3" s="132"/>
      <c r="AG3" s="146"/>
      <c r="AH3" s="146">
        <f t="shared" si="8"/>
        <v>14</v>
      </c>
      <c r="AI3" s="146">
        <f t="shared" si="9"/>
        <v>15</v>
      </c>
      <c r="AJ3" s="146">
        <f t="shared" si="10"/>
        <v>14.5</v>
      </c>
      <c r="AK3" s="390">
        <f t="shared" si="11"/>
        <v>0.0900621118</v>
      </c>
      <c r="AL3" s="395"/>
      <c r="AM3" s="395"/>
      <c r="AN3" s="395"/>
      <c r="AO3" s="395"/>
      <c r="AP3" s="395"/>
      <c r="AQ3" s="395"/>
      <c r="AR3" s="395"/>
      <c r="AS3" s="395"/>
      <c r="AT3" s="395"/>
      <c r="AU3" s="395"/>
      <c r="AV3" s="395"/>
      <c r="AW3" s="395"/>
      <c r="AX3" s="395"/>
      <c r="AY3" s="395"/>
    </row>
    <row r="4">
      <c r="A4" s="397"/>
      <c r="B4" s="398"/>
      <c r="C4" s="399"/>
      <c r="D4" s="399"/>
      <c r="E4" s="28"/>
      <c r="F4" s="53"/>
      <c r="G4" s="30" t="s">
        <v>70</v>
      </c>
      <c r="H4" s="400"/>
      <c r="I4" s="400"/>
      <c r="J4" s="400"/>
      <c r="K4" s="400"/>
      <c r="L4" s="205"/>
      <c r="M4" s="389"/>
      <c r="N4" s="389"/>
      <c r="O4" s="174"/>
      <c r="P4" s="401"/>
      <c r="Q4" s="402"/>
      <c r="R4" s="389"/>
      <c r="S4" s="146">
        <f t="shared" si="12"/>
        <v>0</v>
      </c>
      <c r="T4" s="390">
        <f t="shared" si="1"/>
        <v>0</v>
      </c>
      <c r="U4" s="53"/>
      <c r="V4" s="132" t="str">
        <f>"2유형_v1"&amp;"_"&amp;H8</f>
        <v>2유형_v1_img2_2</v>
      </c>
      <c r="W4" s="146">
        <f t="shared" si="2"/>
        <v>0</v>
      </c>
      <c r="X4" s="390">
        <f t="shared" si="3"/>
        <v>0</v>
      </c>
      <c r="Y4" s="402"/>
      <c r="Z4" s="389"/>
      <c r="AA4" s="146">
        <f t="shared" si="4"/>
        <v>3</v>
      </c>
      <c r="AB4" s="146">
        <f t="shared" si="5"/>
        <v>4</v>
      </c>
      <c r="AC4" s="146">
        <f t="shared" si="6"/>
        <v>3.5</v>
      </c>
      <c r="AD4" s="390">
        <f t="shared" si="7"/>
        <v>0.02160493827</v>
      </c>
      <c r="AE4" s="391"/>
      <c r="AF4" s="132" t="str">
        <f>"2유형_v1"&amp;"_"&amp;S8</f>
        <v>2유형_v1_상</v>
      </c>
      <c r="AG4" s="293">
        <f>AVERAGE(AG8:AG172)</f>
        <v>184.0606061</v>
      </c>
      <c r="AH4" s="146">
        <f t="shared" si="8"/>
        <v>3</v>
      </c>
      <c r="AI4" s="146">
        <f t="shared" si="9"/>
        <v>3</v>
      </c>
      <c r="AJ4" s="146">
        <f t="shared" si="10"/>
        <v>3</v>
      </c>
      <c r="AK4" s="390">
        <f t="shared" si="11"/>
        <v>0.01863354037</v>
      </c>
      <c r="AL4" s="395"/>
      <c r="AM4" s="395"/>
      <c r="AN4" s="395"/>
      <c r="AO4" s="395"/>
      <c r="AP4" s="395"/>
      <c r="AQ4" s="395"/>
      <c r="AR4" s="395"/>
      <c r="AS4" s="395"/>
      <c r="AT4" s="395"/>
      <c r="AU4" s="395"/>
      <c r="AV4" s="395"/>
      <c r="AW4" s="395"/>
      <c r="AX4" s="395"/>
      <c r="AY4" s="395"/>
    </row>
    <row r="5">
      <c r="A5" s="397"/>
      <c r="B5" s="398">
        <f>COUNTA(B8:B172)</f>
        <v>165</v>
      </c>
      <c r="C5" s="399"/>
      <c r="D5" s="399"/>
      <c r="E5" s="28"/>
      <c r="F5" s="53"/>
      <c r="G5" s="30" t="s">
        <v>71</v>
      </c>
      <c r="H5" s="400"/>
      <c r="I5" s="400"/>
      <c r="J5" s="400"/>
      <c r="K5" s="400"/>
      <c r="L5" s="205"/>
      <c r="M5" s="389"/>
      <c r="N5" s="389"/>
      <c r="O5" s="174"/>
      <c r="P5" s="401"/>
      <c r="Q5" s="282"/>
      <c r="R5" s="403">
        <f>AVERAGE(R8:R72)</f>
        <v>45.50769231</v>
      </c>
      <c r="S5" s="146">
        <f>SUM(S1:S4)</f>
        <v>4</v>
      </c>
      <c r="T5" s="390">
        <f t="shared" si="1"/>
        <v>1</v>
      </c>
      <c r="U5" s="53"/>
      <c r="V5" s="132"/>
      <c r="W5" s="397">
        <f>SUM(W1:W4)</f>
        <v>4</v>
      </c>
      <c r="X5" s="390">
        <f t="shared" si="3"/>
        <v>1</v>
      </c>
      <c r="Y5" s="282"/>
      <c r="Z5" s="404">
        <f>AVERAGE(Z8:Z72)</f>
        <v>54.89230769</v>
      </c>
      <c r="AA5" s="146">
        <f t="shared" ref="AA5:AB5" si="13">SUM(AA1:AA4)</f>
        <v>161</v>
      </c>
      <c r="AB5" s="146">
        <f t="shared" si="13"/>
        <v>163</v>
      </c>
      <c r="AC5" s="146">
        <f t="shared" si="6"/>
        <v>162</v>
      </c>
      <c r="AD5" s="390">
        <f t="shared" si="7"/>
        <v>1</v>
      </c>
      <c r="AE5" s="391"/>
      <c r="AF5" s="132"/>
      <c r="AG5" s="146">
        <f>SUM(AG8:AG72)</f>
        <v>11396</v>
      </c>
      <c r="AH5" s="146">
        <f t="shared" ref="AH5:AI5" si="14">SUM(AH1:AH4)</f>
        <v>161</v>
      </c>
      <c r="AI5" s="146">
        <f t="shared" si="14"/>
        <v>161</v>
      </c>
      <c r="AJ5" s="146">
        <f t="shared" si="10"/>
        <v>161</v>
      </c>
      <c r="AK5" s="390">
        <f t="shared" si="11"/>
        <v>1</v>
      </c>
      <c r="AL5" s="395"/>
      <c r="AM5" s="395"/>
      <c r="AN5" s="395"/>
      <c r="AO5" s="395"/>
      <c r="AP5" s="395"/>
      <c r="AQ5" s="395"/>
      <c r="AR5" s="395"/>
      <c r="AS5" s="395"/>
      <c r="AT5" s="395"/>
      <c r="AU5" s="395"/>
      <c r="AV5" s="395"/>
      <c r="AW5" s="395"/>
      <c r="AX5" s="395"/>
      <c r="AY5" s="395"/>
    </row>
    <row r="6">
      <c r="A6" s="397"/>
      <c r="B6" s="295"/>
      <c r="C6" s="295" t="s">
        <v>2478</v>
      </c>
      <c r="D6" s="296"/>
      <c r="E6" s="294"/>
      <c r="F6" s="405" t="s">
        <v>1727</v>
      </c>
      <c r="G6" s="294"/>
      <c r="H6" s="296" t="s">
        <v>6</v>
      </c>
      <c r="I6" s="296"/>
      <c r="J6" s="296"/>
      <c r="K6" s="406" t="s">
        <v>140</v>
      </c>
      <c r="L6" s="295"/>
      <c r="M6" s="301"/>
      <c r="N6" s="301"/>
      <c r="O6" s="301"/>
      <c r="P6" s="301"/>
      <c r="Q6" s="407" t="s">
        <v>14</v>
      </c>
      <c r="R6" s="408"/>
      <c r="S6" s="409" t="s">
        <v>2479</v>
      </c>
      <c r="T6" s="238"/>
      <c r="U6" s="238"/>
      <c r="V6" s="305" t="s">
        <v>14</v>
      </c>
      <c r="W6" s="303" t="s">
        <v>2479</v>
      </c>
      <c r="X6" s="305"/>
      <c r="Y6" s="407" t="s">
        <v>65</v>
      </c>
      <c r="Z6" s="238"/>
      <c r="AA6" s="304" t="s">
        <v>2479</v>
      </c>
      <c r="AB6" s="238"/>
      <c r="AC6" s="238"/>
      <c r="AD6" s="238"/>
      <c r="AE6" s="238"/>
      <c r="AF6" s="305" t="s">
        <v>65</v>
      </c>
      <c r="AG6" s="303"/>
      <c r="AH6" s="303" t="s">
        <v>2479</v>
      </c>
      <c r="AI6" s="305"/>
      <c r="AJ6" s="305"/>
      <c r="AK6" s="305"/>
      <c r="AL6" s="305"/>
      <c r="AM6" s="410" t="s">
        <v>16</v>
      </c>
      <c r="AN6" s="411"/>
      <c r="AO6" s="412" t="s">
        <v>2479</v>
      </c>
      <c r="AP6" s="411"/>
      <c r="AQ6" s="411"/>
      <c r="AR6" s="411"/>
      <c r="AS6" s="411"/>
      <c r="AT6" s="413" t="s">
        <v>16</v>
      </c>
      <c r="AU6" s="414" t="s">
        <v>2479</v>
      </c>
      <c r="AV6" s="415"/>
      <c r="AW6" s="415"/>
      <c r="AX6" s="415"/>
      <c r="AY6" s="415"/>
    </row>
    <row r="7">
      <c r="A7" s="397"/>
      <c r="B7" s="295" t="s">
        <v>144</v>
      </c>
      <c r="C7" s="295" t="s">
        <v>285</v>
      </c>
      <c r="D7" s="296" t="s">
        <v>32</v>
      </c>
      <c r="E7" s="294" t="s">
        <v>9</v>
      </c>
      <c r="F7" s="416" t="s">
        <v>295</v>
      </c>
      <c r="G7" s="294" t="s">
        <v>2480</v>
      </c>
      <c r="H7" s="295" t="s">
        <v>1733</v>
      </c>
      <c r="I7" s="295" t="s">
        <v>2481</v>
      </c>
      <c r="J7" s="295" t="s">
        <v>147</v>
      </c>
      <c r="K7" s="295" t="s">
        <v>148</v>
      </c>
      <c r="L7" s="295" t="s">
        <v>149</v>
      </c>
      <c r="M7" s="300" t="s">
        <v>1734</v>
      </c>
      <c r="N7" s="301" t="s">
        <v>152</v>
      </c>
      <c r="O7" s="301" t="s">
        <v>287</v>
      </c>
      <c r="P7" s="301" t="s">
        <v>288</v>
      </c>
      <c r="Q7" s="417" t="s">
        <v>292</v>
      </c>
      <c r="R7" s="418" t="s">
        <v>154</v>
      </c>
      <c r="S7" s="419" t="s">
        <v>2482</v>
      </c>
      <c r="T7" s="241"/>
      <c r="U7" s="241" t="s">
        <v>1737</v>
      </c>
      <c r="V7" s="305" t="s">
        <v>2483</v>
      </c>
      <c r="W7" s="161"/>
      <c r="X7" s="310" t="s">
        <v>1737</v>
      </c>
      <c r="Y7" s="407" t="s">
        <v>292</v>
      </c>
      <c r="Z7" s="245" t="s">
        <v>286</v>
      </c>
      <c r="AA7" s="245" t="s">
        <v>1738</v>
      </c>
      <c r="AB7" s="245" t="s">
        <v>1739</v>
      </c>
      <c r="AC7" s="241" t="s">
        <v>1740</v>
      </c>
      <c r="AD7" s="241" t="s">
        <v>1737</v>
      </c>
      <c r="AE7" s="241" t="s">
        <v>1741</v>
      </c>
      <c r="AF7" s="305" t="s">
        <v>2483</v>
      </c>
      <c r="AG7" s="310" t="s">
        <v>286</v>
      </c>
      <c r="AH7" s="310" t="s">
        <v>1738</v>
      </c>
      <c r="AI7" s="310" t="s">
        <v>1739</v>
      </c>
      <c r="AJ7" s="310" t="s">
        <v>1740</v>
      </c>
      <c r="AK7" s="305" t="s">
        <v>1737</v>
      </c>
      <c r="AL7" s="305" t="s">
        <v>1741</v>
      </c>
      <c r="AM7" s="420" t="s">
        <v>292</v>
      </c>
      <c r="AN7" s="421" t="s">
        <v>286</v>
      </c>
      <c r="AO7" s="421" t="s">
        <v>1738</v>
      </c>
      <c r="AP7" s="421" t="s">
        <v>1739</v>
      </c>
      <c r="AQ7" s="422" t="s">
        <v>1740</v>
      </c>
      <c r="AR7" s="422" t="s">
        <v>1737</v>
      </c>
      <c r="AS7" s="422" t="s">
        <v>1741</v>
      </c>
      <c r="AT7" s="423" t="s">
        <v>2483</v>
      </c>
      <c r="AU7" s="424" t="s">
        <v>1738</v>
      </c>
      <c r="AV7" s="424" t="s">
        <v>1739</v>
      </c>
      <c r="AW7" s="424" t="s">
        <v>1740</v>
      </c>
      <c r="AX7" s="423" t="s">
        <v>1737</v>
      </c>
      <c r="AY7" s="423" t="s">
        <v>1741</v>
      </c>
    </row>
    <row r="8" ht="73.5" customHeight="1">
      <c r="A8" s="397"/>
      <c r="B8" s="201">
        <f t="shared" ref="B8:B172" si="15">IF(C8="","",row(B8)-7)</f>
        <v>1</v>
      </c>
      <c r="C8" s="399" t="s">
        <v>14</v>
      </c>
      <c r="D8" s="399" t="s">
        <v>19</v>
      </c>
      <c r="E8" s="398"/>
      <c r="F8" s="425"/>
      <c r="G8" s="204" t="s">
        <v>235</v>
      </c>
      <c r="H8" s="426" t="s">
        <v>2484</v>
      </c>
      <c r="I8" s="427" t="s">
        <v>2485</v>
      </c>
      <c r="J8" s="428" t="s">
        <v>2486</v>
      </c>
      <c r="K8" s="429" t="s">
        <v>311</v>
      </c>
      <c r="L8" s="205"/>
      <c r="M8" s="401"/>
      <c r="N8" s="401"/>
      <c r="O8" s="174" t="s">
        <v>2487</v>
      </c>
      <c r="P8" s="174" t="s">
        <v>2488</v>
      </c>
      <c r="Q8" s="430" t="str">
        <f>VLOOKUP("2유형_v1"&amp;"_"&amp;H8,'GPT결과_2'!$A:$E,4,FALSE)</f>
        <v>대한민국임시정부의 이동 경로에 대한 노선 지명 목록</v>
      </c>
      <c r="R8" s="425">
        <f t="shared" ref="R8:R172" si="16">LEN(Q8)</f>
        <v>28</v>
      </c>
      <c r="S8" s="208" t="s">
        <v>67</v>
      </c>
      <c r="T8" s="425"/>
      <c r="U8" s="425"/>
      <c r="V8" s="431" t="str">
        <f>VLOOKUP("2유형_v1"&amp;"_"&amp;H8,'GPT결과_2'!$A:$E,5,FALSE)</f>
        <v>대한민국임시정부의 이동경로 상하이 - 항저우 → 전장 → 창사 → 광저우 - ① 류저우 - 치장 충칭</v>
      </c>
      <c r="W8" s="208" t="s">
        <v>67</v>
      </c>
      <c r="X8" s="432"/>
      <c r="Y8" s="433" t="str">
        <f>VLOOKUP("2유형_v2"&amp;"_"&amp;H8,'GPT결과_2'!$A:$E,4,FALSE)</f>
        <v>대한민국임시정부 이동경로는 상하이에서 시작해 치장 충칭으로 종료됐다.</v>
      </c>
      <c r="Z8" s="425">
        <f t="shared" ref="Z8:Z172" si="17">LEN(Y8)</f>
        <v>38</v>
      </c>
      <c r="AA8" s="208" t="s">
        <v>67</v>
      </c>
      <c r="AB8" s="208" t="s">
        <v>67</v>
      </c>
      <c r="AC8" s="425"/>
      <c r="AD8" s="434" t="s">
        <v>2489</v>
      </c>
      <c r="AE8" s="434" t="s">
        <v>2490</v>
      </c>
      <c r="AF8" s="435" t="str">
        <f>VLOOKUP("2유형_v2"&amp;"_"&amp;H8,'GPT결과_2'!$A:$E,5,FALSE)</f>
        <v>대한민국임시정부의 이동경로 상하이 - 항저우 → 전장 → 창사 → 광저우 - ① 류저우 - 치장 충칭</v>
      </c>
      <c r="AG8" s="146">
        <f t="shared" ref="AG8:AG172" si="18">len(AF8)</f>
        <v>56</v>
      </c>
      <c r="AH8" s="208" t="s">
        <v>67</v>
      </c>
      <c r="AI8" s="208" t="s">
        <v>67</v>
      </c>
      <c r="AJ8" s="221"/>
      <c r="AK8" s="274"/>
      <c r="AL8" s="274"/>
      <c r="AM8" s="436"/>
      <c r="AN8" s="437"/>
      <c r="AO8" s="438"/>
      <c r="AP8" s="438"/>
      <c r="AQ8" s="439"/>
      <c r="AR8" s="437"/>
      <c r="AS8" s="437"/>
      <c r="AT8" s="440"/>
      <c r="AU8" s="438"/>
      <c r="AV8" s="438"/>
      <c r="AW8" s="441"/>
      <c r="AX8" s="442"/>
      <c r="AY8" s="442"/>
    </row>
    <row r="9">
      <c r="A9" s="397"/>
      <c r="B9" s="201">
        <f t="shared" si="15"/>
        <v>2</v>
      </c>
      <c r="C9" s="399" t="s">
        <v>14</v>
      </c>
      <c r="D9" s="399" t="s">
        <v>19</v>
      </c>
      <c r="E9" s="398"/>
      <c r="F9" s="425"/>
      <c r="G9" s="200" t="s">
        <v>203</v>
      </c>
      <c r="H9" s="400" t="s">
        <v>2491</v>
      </c>
      <c r="I9" s="427" t="s">
        <v>2492</v>
      </c>
      <c r="J9" s="428" t="s">
        <v>2493</v>
      </c>
      <c r="K9" s="400" t="s">
        <v>343</v>
      </c>
      <c r="L9" s="398" t="s">
        <v>162</v>
      </c>
      <c r="M9" s="174"/>
      <c r="N9" s="174" t="s">
        <v>2494</v>
      </c>
      <c r="O9" s="174" t="s">
        <v>2495</v>
      </c>
      <c r="P9" s="173" t="s">
        <v>2496</v>
      </c>
      <c r="Q9" s="430" t="str">
        <f>VLOOKUP("2유형_v1"&amp;"_"&amp;H9,'GPT결과_2'!$A:$E,4,FALSE)</f>
        <v>서울시내 구별 물품 수량 - 기타, 금천구, 마포구, 강남구, 서초구, 송파구, 영등포구.</v>
      </c>
      <c r="R9" s="425">
        <f t="shared" si="16"/>
        <v>50</v>
      </c>
      <c r="S9" s="208" t="s">
        <v>68</v>
      </c>
      <c r="T9" s="434"/>
      <c r="U9" s="434" t="s">
        <v>2497</v>
      </c>
      <c r="V9" s="431" t="str">
        <f>VLOOKUP("2유형_v1"&amp;"_"&amp;H9,'GPT결과_2'!$A:$E,4,FALSE)</f>
        <v>서울시내 구별 물품 수량 - 기타, 금천구, 마포구, 강남구, 서초구, 송파구, 영등포구.</v>
      </c>
      <c r="W9" s="208" t="s">
        <v>67</v>
      </c>
      <c r="X9" s="432" t="s">
        <v>2498</v>
      </c>
      <c r="Y9" s="433" t="str">
        <f>VLOOKUP("2유형_v2"&amp;"_"&amp;H9,'GPT결과_2'!$A:$E,4,FALSE)</f>
        <v>금천구 마포구 강남구 서초구 송파구 영등포구 지역 숫자 정보와 기타 등 기록 개수.</v>
      </c>
      <c r="Z9" s="425">
        <f t="shared" si="17"/>
        <v>46</v>
      </c>
      <c r="AA9" s="208" t="s">
        <v>67</v>
      </c>
      <c r="AB9" s="208" t="s">
        <v>67</v>
      </c>
      <c r="AC9" s="425"/>
      <c r="AD9" s="425"/>
      <c r="AE9" s="425"/>
      <c r="AF9" s="435" t="str">
        <f>VLOOKUP("2유형_v2"&amp;"_"&amp;H9,'GPT결과_2'!$A:$E,5,FALSE)</f>
        <v>기타 (6만 7,961개) 금천구 (8,090개) 마포구 (7,9467H) 강남구 (2만 5,868개) 서초구 (1만 1,437개) 송파구(8,621개) 영등포구 (9,821개)</v>
      </c>
      <c r="AG9" s="146">
        <f t="shared" si="18"/>
        <v>99</v>
      </c>
      <c r="AH9" s="208" t="s">
        <v>67</v>
      </c>
      <c r="AI9" s="208" t="s">
        <v>67</v>
      </c>
      <c r="AJ9" s="221"/>
      <c r="AK9" s="274"/>
      <c r="AL9" s="274"/>
      <c r="AM9" s="436"/>
      <c r="AN9" s="437"/>
      <c r="AO9" s="438"/>
      <c r="AP9" s="438"/>
      <c r="AQ9" s="439"/>
      <c r="AR9" s="439"/>
      <c r="AS9" s="439"/>
      <c r="AT9" s="440"/>
      <c r="AU9" s="438"/>
      <c r="AV9" s="438"/>
      <c r="AW9" s="441"/>
      <c r="AX9" s="442"/>
      <c r="AY9" s="442"/>
    </row>
    <row r="10" ht="57.0" customHeight="1">
      <c r="A10" s="397"/>
      <c r="B10" s="201">
        <f t="shared" si="15"/>
        <v>3</v>
      </c>
      <c r="C10" s="399" t="s">
        <v>14</v>
      </c>
      <c r="D10" s="399" t="s">
        <v>19</v>
      </c>
      <c r="E10" s="398"/>
      <c r="F10" s="425"/>
      <c r="G10" s="200" t="s">
        <v>203</v>
      </c>
      <c r="H10" s="400" t="s">
        <v>2499</v>
      </c>
      <c r="I10" s="428" t="s">
        <v>2500</v>
      </c>
      <c r="J10" s="428" t="s">
        <v>2501</v>
      </c>
      <c r="K10" s="400" t="s">
        <v>396</v>
      </c>
      <c r="L10" s="398" t="s">
        <v>162</v>
      </c>
      <c r="M10" s="174"/>
      <c r="N10" s="174" t="s">
        <v>2502</v>
      </c>
      <c r="O10" s="174" t="s">
        <v>2503</v>
      </c>
      <c r="P10" s="173" t="s">
        <v>2504</v>
      </c>
      <c r="Q10" s="430" t="str">
        <f>VLOOKUP("2유형_v1"&amp;"_"&amp;H10,'GPT결과_2'!$A:$E,4,FALSE)</f>
        <v>2019년에서 2021년까지 분기별 오피스, 소규모 상가, 중대형 상가의 점수 변화 추이.</v>
      </c>
      <c r="R10" s="425">
        <f t="shared" si="16"/>
        <v>50</v>
      </c>
      <c r="S10" s="208" t="s">
        <v>67</v>
      </c>
      <c r="T10" s="434"/>
      <c r="U10" s="434"/>
      <c r="V10" s="431" t="str">
        <f>VLOOKUP("2유형_v1"&amp;"_"&amp;H10,'GPT결과_2'!$A:$E,4,FALSE)</f>
        <v>2019년에서 2021년까지 분기별 오피스, 소규모 상가, 중대형 상가의 점수 변화 추이.</v>
      </c>
      <c r="W10" s="208" t="s">
        <v>68</v>
      </c>
      <c r="X10" s="432" t="s">
        <v>2505</v>
      </c>
      <c r="Y10" s="433" t="str">
        <f>VLOOKUP("2유형_v2"&amp;"_"&amp;H10,'GPT결과_2'!$A:$E,4,FALSE)</f>
        <v>2019-2021년도 3분기까지 상가 분기별 가치 변동 추이 정보.</v>
      </c>
      <c r="Z10" s="425">
        <f t="shared" si="17"/>
        <v>37</v>
      </c>
      <c r="AA10" s="208" t="s">
        <v>67</v>
      </c>
      <c r="AB10" s="208" t="s">
        <v>67</v>
      </c>
      <c r="AC10" s="425"/>
      <c r="AD10" s="425"/>
      <c r="AE10" s="425"/>
      <c r="AF10" s="435" t="str">
        <f>VLOOKUP("2유형_v2"&amp;"_"&amp;H10,'GPT결과_2'!$A:$E,5,FALSE)</f>
        <v>1.83 1.43 1.36 1.37 2019년 3분기 2.10 1.76 1.65 1.43 2019년 4분기 오피스 1.59 666 1.17 2020년 1분기 1.33 200 00 1.09 2020년 2분기 집합 상가 1.32 1.08 2020년 3분기 1.64 - 중대형 상가 1.21 2020년 4분기 2.04 1.69 1.48 1.38 2021년 1분기 소규모 상가 2.15 1.78 1.75 1.56 2021년 2분기</v>
      </c>
      <c r="AG10" s="146">
        <f t="shared" si="18"/>
        <v>236</v>
      </c>
      <c r="AH10" s="208" t="s">
        <v>67</v>
      </c>
      <c r="AI10" s="208" t="s">
        <v>67</v>
      </c>
      <c r="AJ10" s="221"/>
      <c r="AK10" s="274"/>
      <c r="AL10" s="274"/>
      <c r="AM10" s="436"/>
      <c r="AN10" s="437"/>
      <c r="AO10" s="438"/>
      <c r="AP10" s="438"/>
      <c r="AQ10" s="439"/>
      <c r="AR10" s="439"/>
      <c r="AS10" s="439"/>
      <c r="AT10" s="440"/>
      <c r="AU10" s="438"/>
      <c r="AV10" s="438"/>
      <c r="AW10" s="441"/>
      <c r="AX10" s="442"/>
      <c r="AY10" s="442"/>
    </row>
    <row r="11" ht="98.25" customHeight="1">
      <c r="A11" s="397"/>
      <c r="B11" s="201">
        <f t="shared" si="15"/>
        <v>4</v>
      </c>
      <c r="C11" s="399" t="s">
        <v>14</v>
      </c>
      <c r="D11" s="399" t="s">
        <v>19</v>
      </c>
      <c r="E11" s="398"/>
      <c r="F11" s="425"/>
      <c r="G11" s="200" t="s">
        <v>298</v>
      </c>
      <c r="H11" s="400" t="s">
        <v>2506</v>
      </c>
      <c r="I11" s="428" t="s">
        <v>2507</v>
      </c>
      <c r="J11" s="443" t="s">
        <v>2508</v>
      </c>
      <c r="K11" s="400" t="s">
        <v>2509</v>
      </c>
      <c r="L11" s="205"/>
      <c r="M11" s="401"/>
      <c r="N11" s="401"/>
      <c r="O11" s="174" t="s">
        <v>2510</v>
      </c>
      <c r="P11" s="174" t="s">
        <v>2511</v>
      </c>
      <c r="Q11" s="430" t="str">
        <f>VLOOKUP("2유형_v1"&amp;"_"&amp;H11,'GPT결과_2'!$A:$E,4,FALSE)</f>
        <v>이 책은 필수 기초패턴 100가지를 선별하여 뜻과 설명, 네이티브 발음 음성파일을 제공하며, 각 패턴의 다양한 활용법을 예문들을 통해 설명하는 구성이다.</v>
      </c>
      <c r="R11" s="425">
        <f t="shared" si="16"/>
        <v>85</v>
      </c>
      <c r="S11" s="208" t="s">
        <v>68</v>
      </c>
      <c r="T11" s="434"/>
      <c r="U11" s="434" t="s">
        <v>2497</v>
      </c>
      <c r="V11" s="431" t="str">
        <f>VLOOKUP("2유형_v1"&amp;"_"&amp;H11,'GPT결과_2'!$A:$E,4,FALSE)</f>
        <v>이 책은 필수 기초패턴 100가지를 선별하여 뜻과 설명, 네이티브 발음 음성파일을 제공하며, 각 패턴의 다양한 활용법을 예문들을 통해 설명하는 구성이다.</v>
      </c>
      <c r="W11" s="208" t="s">
        <v>67</v>
      </c>
      <c r="X11" s="432"/>
      <c r="Y11" s="433" t="str">
        <f>VLOOKUP("2유형_v2"&amp;"_"&amp;H11,'GPT결과_2'!$A:$E,4,FALSE)</f>
        <v>이 책은 필수 기초패턴 100가지 제공, 정확한 패턴 설명, 네이티브 발음 음성파일 제공, 패턴 활용 예문 제공 등의 특징 가지고 있음.</v>
      </c>
      <c r="Z11" s="425">
        <f t="shared" si="17"/>
        <v>76</v>
      </c>
      <c r="AA11" s="208" t="s">
        <v>68</v>
      </c>
      <c r="AB11" s="208" t="s">
        <v>68</v>
      </c>
      <c r="AC11" s="425"/>
      <c r="AD11" s="434" t="s">
        <v>2512</v>
      </c>
      <c r="AE11" s="434"/>
      <c r="AF11" s="435" t="str">
        <f>VLOOKUP("2유형_v2"&amp;"_"&amp;H11,'GPT결과_2'!$A:$E,5,FALSE)</f>
        <v>이 책의 구성과 특징 1. 패턴 네이티브가 초등학교 때까지 외우는 필수 기초패턴 100가지를 엄선해 정확한 뜻과 함께 알려줘요. 3. 패턴 설명. 짤막한 설명만으로는 알기 힘든 정확한 쓰임새와 뉘앙스 세리나 선생님 특유의 부드럽고 친절한 설명으로 알기 쉽고 정확하게 배워봐요. 2. 네이티브 발음 음성파일 그날 공부할 패턴과 예문, 대화까지 네이티브의 음성 으로 들어볼 수 있도록 QR 코드를 제공해요. MP3 무료 다운로드 https://blog.naver.com/kbpublishing Can I ha ~을 줄래? ~? 해외여행 갈 때를 대비해서 영어를 배우시는 분들이 많은데요. 그런 분들에게 가장 유용한 패턴입니다. 무언가를 요청하는 가장 기본적인 형태의 패턴 'Can I have ? 하나만 기억하면 언제 어디서든 필요한 것을 달라고 할 수 있어요. 식당에서 주문을 하거나 극장에서 표를 살 때, 쇼핑할 때 등 이 패턴을 사용할 기회는 너무나도 많습니다. 이 패턴 뒤에 명사를 넣으면 쉽게 문장을 만들 수 있어요. 좀 더 정중하게 표현 하고 싶다면 모든 문장을 예의 바르게 만들어주는 마법의 단어 please를 넣어 주세요. 1. Can I have a bit of milk? 우유를 조금 줄래? 1. Can I have 우유를 조금 줄 I have an orange juice? 주시겠어요? lave a discount on this. please? 수 있을까요? ove the wifi password. please? 알려주시겠어요? 2. Can I hav have two tickets to the 9 o'clock show? 오렌지 주스 티켓두장주시겠어요? 10 영어가 나오는 100 4. 예문 네이티브가 실생활에서 많이 쓰는 예문들을 통해 패턴의 다양한 활용법을 알아봐요.</v>
      </c>
      <c r="AG11" s="146">
        <f t="shared" si="18"/>
        <v>890</v>
      </c>
      <c r="AH11" s="208" t="s">
        <v>67</v>
      </c>
      <c r="AI11" s="208" t="s">
        <v>67</v>
      </c>
      <c r="AJ11" s="221"/>
      <c r="AK11" s="274"/>
      <c r="AL11" s="274"/>
      <c r="AM11" s="436"/>
      <c r="AN11" s="437"/>
      <c r="AO11" s="438"/>
      <c r="AP11" s="438"/>
      <c r="AQ11" s="439"/>
      <c r="AR11" s="437"/>
      <c r="AS11" s="439"/>
      <c r="AT11" s="440"/>
      <c r="AU11" s="438"/>
      <c r="AV11" s="438"/>
      <c r="AW11" s="441"/>
      <c r="AX11" s="442"/>
      <c r="AY11" s="442"/>
    </row>
    <row r="12" ht="75.75" customHeight="1">
      <c r="A12" s="397"/>
      <c r="B12" s="201">
        <f t="shared" si="15"/>
        <v>5</v>
      </c>
      <c r="C12" s="399" t="s">
        <v>14</v>
      </c>
      <c r="D12" s="399" t="s">
        <v>19</v>
      </c>
      <c r="E12" s="398"/>
      <c r="F12" s="425"/>
      <c r="G12" s="200" t="s">
        <v>158</v>
      </c>
      <c r="H12" s="400" t="s">
        <v>2513</v>
      </c>
      <c r="I12" s="428" t="s">
        <v>2514</v>
      </c>
      <c r="J12" s="428" t="s">
        <v>2515</v>
      </c>
      <c r="K12" s="400" t="s">
        <v>2516</v>
      </c>
      <c r="L12" s="205"/>
      <c r="M12" s="401"/>
      <c r="N12" s="401"/>
      <c r="O12" s="174" t="s">
        <v>2517</v>
      </c>
      <c r="P12" s="174" t="s">
        <v>2518</v>
      </c>
      <c r="Q12" s="430" t="str">
        <f>VLOOKUP("2유형_v1"&amp;"_"&amp;H12,'GPT결과_2'!$A:$E,4,FALSE)</f>
        <v>결단 후의 고민, 걱정 극복과 하나님의 도움, 미래 기대에 대한 글</v>
      </c>
      <c r="R12" s="425">
        <f t="shared" si="16"/>
        <v>37</v>
      </c>
      <c r="S12" s="208"/>
      <c r="T12" s="425"/>
      <c r="U12" s="425"/>
      <c r="V12" s="431" t="str">
        <f>VLOOKUP("2유형_v1"&amp;"_"&amp;H12,'GPT결과_2'!$A:$E,4,FALSE)</f>
        <v>결단 후의 고민, 걱정 극복과 하나님의 도움, 미래 기대에 대한 글</v>
      </c>
      <c r="W12" s="208"/>
      <c r="X12" s="432"/>
      <c r="Y12" s="433" t="str">
        <f>VLOOKUP("2유형_v2"&amp;"_"&amp;H12,'GPT결과_2'!$A:$E,4,FALSE)</f>
        <v>결단 이후 미련과 후회 괴물 극복, 안정적 결과 대신 주님의 기대와 진전에 집중 요망.</v>
      </c>
      <c r="Z12" s="425">
        <f t="shared" si="17"/>
        <v>48</v>
      </c>
      <c r="AA12" s="208" t="s">
        <v>67</v>
      </c>
      <c r="AB12" s="208" t="s">
        <v>69</v>
      </c>
      <c r="AC12" s="425"/>
      <c r="AD12" s="434" t="s">
        <v>2519</v>
      </c>
      <c r="AE12" s="434"/>
      <c r="AF12" s="435" t="str">
        <f>VLOOKUP("2유형_v2"&amp;"_"&amp;H12,'GPT결과_2'!$A:$E,5,FALSE)</f>
        <v>Q all 큰 결단을 했군요! 큰일을 준비하기 위해서는 언제나 가장 먼저 큰 결단이 필요하지요. 그 결단 가운데 하나님 이 함께하시기를 축복합니다. 큰 결단을 내린 후에는 뒤돌아보지 말고 주님이 행하실 일을 기대하며 나아가면 좋겠습니다. 큰 결단 후에는 미련과 후회라는 괴물이 나를 괴롭히기 마련이거든요. 계속 뒤를 돌아보게 만들고 과거를 바라보게 만들죠. 그 녀석을 외면하려고 세상 사람들은 앞만 보고 달립니다. 그런데 앞을 봐도 길이 없는 건 매한가지입니다. 그럼 내일 일에 대한 염려와 걱정이라는 또 다른 괴물을 만나게 됩니다. 바로 그럴 때 더 이상 길을 보지 말고 눈을 들어 주님을 바라보면 좋겠습니다. 주님이 길이시 기 때문이죠. 주의 말씀을 의지하여 내딛는 한 발 한 걸음은 곧 새로운 길을 만들어냅니다. 00 형제 안에 계신 주님이 길을 내실 겁니다. 내 안에 하나님을 사랑하는 마음이 있고, 그분 의 기쁨이 되길 원하는 마음이 있다면 무엇이든 시도하고 배우고 도전해보세요. 당장 그 일 을 통해 어떤 결과를 만들어야 한다는 조급한 마음은 내려놓고 그냥 최선을 다해보세요. 그 리고 하나님의 일하심을 기대해보세요. 그럼 훗날 오늘의 결단으로부터 하나님이 OO형제 삶 가운데 내신 새로운 길을 그리고 우리 삶의 way maker가 되시는 하나님을 기쁘게 간증 할 날이 올 겁니다. 그날을 기대하며 미리 감사하며 나아갑시다. ^^ |||</v>
      </c>
      <c r="AG12" s="146">
        <f t="shared" si="18"/>
        <v>698</v>
      </c>
      <c r="AH12" s="208" t="s">
        <v>67</v>
      </c>
      <c r="AI12" s="208" t="s">
        <v>67</v>
      </c>
      <c r="AJ12" s="221"/>
      <c r="AK12" s="274"/>
      <c r="AL12" s="274"/>
      <c r="AM12" s="436"/>
      <c r="AN12" s="437"/>
      <c r="AO12" s="438"/>
      <c r="AP12" s="438"/>
      <c r="AQ12" s="439"/>
      <c r="AR12" s="437"/>
      <c r="AS12" s="439"/>
      <c r="AT12" s="440"/>
      <c r="AU12" s="438"/>
      <c r="AV12" s="438"/>
      <c r="AW12" s="441"/>
      <c r="AX12" s="442"/>
      <c r="AY12" s="442"/>
    </row>
    <row r="13" ht="77.25" customHeight="1">
      <c r="A13" s="397"/>
      <c r="B13" s="201">
        <f t="shared" si="15"/>
        <v>6</v>
      </c>
      <c r="C13" s="399" t="s">
        <v>14</v>
      </c>
      <c r="D13" s="399" t="s">
        <v>19</v>
      </c>
      <c r="E13" s="398"/>
      <c r="F13" s="434" t="s">
        <v>258</v>
      </c>
      <c r="G13" s="200" t="s">
        <v>158</v>
      </c>
      <c r="H13" s="400" t="s">
        <v>2520</v>
      </c>
      <c r="I13" s="428" t="s">
        <v>2521</v>
      </c>
      <c r="J13" s="428" t="s">
        <v>2522</v>
      </c>
      <c r="K13" s="400" t="s">
        <v>764</v>
      </c>
      <c r="L13" s="205"/>
      <c r="M13" s="401"/>
      <c r="N13" s="401"/>
      <c r="O13" s="174" t="s">
        <v>2523</v>
      </c>
      <c r="P13" s="173" t="s">
        <v>2524</v>
      </c>
      <c r="Q13" s="430" t="str">
        <f>VLOOKUP("2유형_v1"&amp;"_"&amp;H13,'GPT결과_2'!$A:$E,4,FALSE)</f>
        <v>뭐냥? 3 으아아아~의 문장 설명 가능성 부족, 명확한 정보 제공 불가능.</v>
      </c>
      <c r="R13" s="425">
        <f t="shared" si="16"/>
        <v>41</v>
      </c>
      <c r="S13" s="208"/>
      <c r="T13" s="434"/>
      <c r="U13" s="425"/>
      <c r="V13" s="431" t="str">
        <f>VLOOKUP("2유형_v1"&amp;"_"&amp;H13,'GPT결과_2'!$A:$E,4,FALSE)</f>
        <v>뭐냥? 3 으아아아~의 문장 설명 가능성 부족, 명확한 정보 제공 불가능.</v>
      </c>
      <c r="W13" s="53"/>
      <c r="X13" s="432"/>
      <c r="Y13" s="433" t="str">
        <f>VLOOKUP("2유형_v2"&amp;"_"&amp;H13,'GPT결과_2'!$A:$E,4,FALSE)</f>
        <v>주어진 문장 이해 불가능 - 사실 중심 정보 부족.</v>
      </c>
      <c r="Z13" s="425">
        <f t="shared" si="17"/>
        <v>28</v>
      </c>
      <c r="AA13" s="208" t="s">
        <v>70</v>
      </c>
      <c r="AB13" s="208" t="s">
        <v>69</v>
      </c>
      <c r="AC13" s="425"/>
      <c r="AD13" s="434" t="s">
        <v>2525</v>
      </c>
      <c r="AE13" s="434"/>
      <c r="AF13" s="435" t="str">
        <f>VLOOKUP("2유형_v2"&amp;"_"&amp;H13,'GPT결과_2'!$A:$E,5,FALSE)</f>
        <v>뭐냥? 3 으아아아~</v>
      </c>
      <c r="AG13" s="146">
        <f t="shared" si="18"/>
        <v>11</v>
      </c>
      <c r="AH13" s="208" t="s">
        <v>70</v>
      </c>
      <c r="AI13" s="208" t="s">
        <v>70</v>
      </c>
      <c r="AJ13" s="221"/>
      <c r="AK13" s="274"/>
      <c r="AL13" s="274" t="s">
        <v>2526</v>
      </c>
      <c r="AM13" s="436"/>
      <c r="AN13" s="437"/>
      <c r="AO13" s="438"/>
      <c r="AP13" s="438"/>
      <c r="AQ13" s="439"/>
      <c r="AR13" s="437"/>
      <c r="AS13" s="439"/>
      <c r="AT13" s="440"/>
      <c r="AU13" s="438"/>
      <c r="AV13" s="438"/>
      <c r="AW13" s="441"/>
      <c r="AX13" s="442"/>
      <c r="AY13" s="444"/>
    </row>
    <row r="14" ht="30.0" customHeight="1">
      <c r="A14" s="397"/>
      <c r="B14" s="201">
        <f t="shared" si="15"/>
        <v>7</v>
      </c>
      <c r="C14" s="399" t="s">
        <v>14</v>
      </c>
      <c r="D14" s="399" t="s">
        <v>19</v>
      </c>
      <c r="E14" s="398"/>
      <c r="F14" s="425"/>
      <c r="G14" s="200" t="s">
        <v>158</v>
      </c>
      <c r="H14" s="400" t="s">
        <v>2527</v>
      </c>
      <c r="I14" s="428" t="s">
        <v>2528</v>
      </c>
      <c r="J14" s="428" t="s">
        <v>2529</v>
      </c>
      <c r="K14" s="400" t="s">
        <v>2530</v>
      </c>
      <c r="L14" s="205"/>
      <c r="M14" s="401"/>
      <c r="N14" s="401"/>
      <c r="O14" s="174" t="s">
        <v>2531</v>
      </c>
      <c r="P14" s="174" t="s">
        <v>2532</v>
      </c>
      <c r="Q14" s="430" t="str">
        <f>VLOOKUP("2유형_v1"&amp;"_"&amp;H14,'GPT결과_2'!$A:$E,4,FALSE)</f>
        <v>감정 표출의 부정적 방식들과 공격적 행동들에 대한 목록</v>
      </c>
      <c r="R14" s="425">
        <f t="shared" si="16"/>
        <v>30</v>
      </c>
      <c r="S14" s="208"/>
      <c r="T14" s="425"/>
      <c r="U14" s="425"/>
      <c r="V14" s="431" t="str">
        <f>VLOOKUP("2유형_v1"&amp;"_"&amp;H14,'GPT결과_2'!$A:$E,4,FALSE)</f>
        <v>감정 표출의 부정적 방식들과 공격적 행동들에 대한 목록</v>
      </c>
      <c r="W14" s="53"/>
      <c r="X14" s="432"/>
      <c r="Y14" s="433" t="str">
        <f>VLOOKUP("2유형_v2"&amp;"_"&amp;H14,'GPT결과_2'!$A:$E,4,FALSE)</f>
        <v>과민 반응, 비난, 자기 공격, 신체적 언어적 대립, 좌절 축적, 무례함, 비방, 창피 주기, 소리치는 행동, 깨물기, 집어던지기, 비아냥거림, 욕설 행위 등이 있습니다.</v>
      </c>
      <c r="Z14" s="425">
        <f t="shared" si="17"/>
        <v>95</v>
      </c>
      <c r="AA14" s="208" t="s">
        <v>69</v>
      </c>
      <c r="AB14" s="208" t="s">
        <v>69</v>
      </c>
      <c r="AC14" s="425"/>
      <c r="AD14" s="434" t="s">
        <v>2533</v>
      </c>
      <c r="AE14" s="434"/>
      <c r="AF14" s="435" t="str">
        <f>VLOOKUP("2유형_v2"&amp;"_"&amp;H14,'GPT결과_2'!$A:$E,5,FALSE)</f>
        <v>욱하고 짜증 내기 묵살하기 과민 반응 보이기 비난하기 자기 공격(신체적, 언어적) 때리고 싸우기 좌절 축적 못되고 무례하게 굴기 비방하고 창피 주기 떼쓰고 소리 지르기 깨물고 집어던지기 비아냥대고 욕하기</v>
      </c>
      <c r="AG14" s="146">
        <f t="shared" si="18"/>
        <v>113</v>
      </c>
      <c r="AH14" s="208" t="s">
        <v>67</v>
      </c>
      <c r="AI14" s="208" t="s">
        <v>67</v>
      </c>
      <c r="AJ14" s="221"/>
      <c r="AK14" s="274"/>
      <c r="AL14" s="274"/>
      <c r="AM14" s="436"/>
      <c r="AN14" s="437"/>
      <c r="AO14" s="438"/>
      <c r="AP14" s="438"/>
      <c r="AQ14" s="439"/>
      <c r="AR14" s="437"/>
      <c r="AS14" s="439"/>
      <c r="AT14" s="440"/>
      <c r="AU14" s="438"/>
      <c r="AV14" s="438"/>
      <c r="AW14" s="441"/>
      <c r="AX14" s="442"/>
      <c r="AY14" s="442"/>
    </row>
    <row r="15" ht="63.75" customHeight="1">
      <c r="A15" s="397"/>
      <c r="B15" s="201">
        <f t="shared" si="15"/>
        <v>8</v>
      </c>
      <c r="C15" s="399" t="s">
        <v>14</v>
      </c>
      <c r="D15" s="399" t="s">
        <v>19</v>
      </c>
      <c r="E15" s="398"/>
      <c r="F15" s="425"/>
      <c r="G15" s="200" t="s">
        <v>195</v>
      </c>
      <c r="H15" s="400" t="s">
        <v>2534</v>
      </c>
      <c r="I15" s="427" t="s">
        <v>2535</v>
      </c>
      <c r="J15" s="428" t="s">
        <v>2536</v>
      </c>
      <c r="K15" s="400" t="s">
        <v>2537</v>
      </c>
      <c r="L15" s="205"/>
      <c r="M15" s="401"/>
      <c r="N15" s="401"/>
      <c r="O15" s="174" t="s">
        <v>2538</v>
      </c>
      <c r="P15" s="174" t="s">
        <v>2539</v>
      </c>
      <c r="Q15" s="430" t="str">
        <f>VLOOKUP("2유형_v1"&amp;"_"&amp;H15,'GPT결과_2'!$A:$E,4,FALSE)</f>
        <v>성장과 하나님에 집중, 외로움과 고통 경험, 문제 발생 후 잠재적 성공, 외로움 수준과 새로운 장벽 찾기.</v>
      </c>
      <c r="R15" s="425">
        <f t="shared" si="16"/>
        <v>59</v>
      </c>
      <c r="S15" s="208"/>
      <c r="T15" s="425"/>
      <c r="U15" s="425"/>
      <c r="V15" s="431" t="str">
        <f>VLOOKUP("2유형_v1"&amp;"_"&amp;H15,'GPT결과_2'!$A:$E,4,FALSE)</f>
        <v>성장과 하나님에 집중, 외로움과 고통 경험, 문제 발생 후 잠재적 성공, 외로움 수준과 새로운 장벽 찾기.</v>
      </c>
      <c r="W15" s="53"/>
      <c r="X15" s="432"/>
      <c r="Y15" s="433" t="str">
        <f>VLOOKUP("2유형_v2"&amp;"_"&amp;H15,'GPT결과_2'!$A:$E,4,FALSE)</f>
        <v>성장 중심 하나님 집중, 말씀 순종 일하심, 외로움 패턴 문제 발생, 일시적 성공, 홀로됨 의미 찾기, 홀로됨 성장 바퀴, 새로운 장벽 홀로됨 수준 내용 기초.</v>
      </c>
      <c r="Z15" s="425">
        <f t="shared" si="17"/>
        <v>89</v>
      </c>
      <c r="AA15" s="208" t="s">
        <v>69</v>
      </c>
      <c r="AB15" s="208" t="s">
        <v>69</v>
      </c>
      <c r="AC15" s="425"/>
      <c r="AD15" s="434" t="s">
        <v>2540</v>
      </c>
      <c r="AE15" s="434"/>
      <c r="AF15" s="435" t="str">
        <f>VLOOKUP("2유형_v2"&amp;"_"&amp;H15,'GPT결과_2'!$A:$E,5,FALSE)</f>
        <v>성장 하나님께 집중 3. 성장함 말씀에 순종 하나님의 일하심 | 외로움과 고통 외로움의 패턴 1. 문제 발생 일시적 성공 2. 홀로됨 의미 찾기 [그림2] 홀로됨과 성장의 바퀴 새로운 장벽 홀로됨 수준</v>
      </c>
      <c r="AG15" s="146">
        <f t="shared" si="18"/>
        <v>112</v>
      </c>
      <c r="AH15" s="208" t="s">
        <v>68</v>
      </c>
      <c r="AI15" s="208" t="s">
        <v>68</v>
      </c>
      <c r="AJ15" s="221"/>
      <c r="AK15" s="274"/>
      <c r="AL15" s="274"/>
      <c r="AM15" s="436"/>
      <c r="AN15" s="437"/>
      <c r="AO15" s="438"/>
      <c r="AP15" s="438"/>
      <c r="AQ15" s="439"/>
      <c r="AR15" s="437"/>
      <c r="AS15" s="439"/>
      <c r="AT15" s="440"/>
      <c r="AU15" s="438"/>
      <c r="AV15" s="438"/>
      <c r="AW15" s="441"/>
      <c r="AX15" s="442"/>
      <c r="AY15" s="442"/>
    </row>
    <row r="16" ht="69.0" customHeight="1">
      <c r="A16" s="397"/>
      <c r="B16" s="201">
        <f t="shared" si="15"/>
        <v>9</v>
      </c>
      <c r="C16" s="399" t="s">
        <v>14</v>
      </c>
      <c r="D16" s="399" t="s">
        <v>19</v>
      </c>
      <c r="E16" s="398"/>
      <c r="F16" s="425"/>
      <c r="G16" s="200" t="s">
        <v>195</v>
      </c>
      <c r="H16" s="400" t="s">
        <v>2541</v>
      </c>
      <c r="I16" s="428" t="s">
        <v>2542</v>
      </c>
      <c r="J16" s="428" t="s">
        <v>2543</v>
      </c>
      <c r="K16" s="400" t="s">
        <v>2544</v>
      </c>
      <c r="L16" s="205"/>
      <c r="M16" s="401"/>
      <c r="N16" s="401"/>
      <c r="O16" s="174" t="s">
        <v>2545</v>
      </c>
      <c r="P16" s="174" t="s">
        <v>2546</v>
      </c>
      <c r="Q16" s="430" t="str">
        <f>VLOOKUP("2유형_v1"&amp;"_"&amp;H16,'GPT결과_2'!$A:$E,4,FALSE)</f>
        <v>임신 중 필요한 아이템과 관리법에 대한 정보 제공</v>
      </c>
      <c r="R16" s="425">
        <f t="shared" si="16"/>
        <v>27</v>
      </c>
      <c r="S16" s="208"/>
      <c r="T16" s="425"/>
      <c r="U16" s="425"/>
      <c r="V16" s="431" t="str">
        <f>VLOOKUP("2유형_v1"&amp;"_"&amp;H16,'GPT결과_2'!$A:$E,4,FALSE)</f>
        <v>임신 중 필요한 아이템과 관리법에 대한 정보 제공</v>
      </c>
      <c r="W16" s="53"/>
      <c r="X16" s="432"/>
      <c r="Y16" s="433" t="str">
        <f>VLOOKUP("2유형_v2"&amp;"_"&amp;H16,'GPT결과_2'!$A:$E,4,FALSE)</f>
        <v>임산부에게 유익한 아이템 TUMS 천연소화제, 바디필로우 잠자리 편안도 증진, 편안한 임산부속옷, 허리통증 감소 산전복대, 피부케어에 좋은 코코넛오일 등</v>
      </c>
      <c r="Z16" s="425">
        <f t="shared" si="17"/>
        <v>85</v>
      </c>
      <c r="AA16" s="208" t="s">
        <v>68</v>
      </c>
      <c r="AB16" s="208" t="s">
        <v>68</v>
      </c>
      <c r="AC16" s="425"/>
      <c r="AD16" s="434" t="s">
        <v>2547</v>
      </c>
      <c r="AE16" s="434"/>
      <c r="AF16" s="435" t="str">
        <f>VLOOKUP("2유형_v2"&amp;"_"&amp;H16,'GPT결과_2'!$A:$E,5,FALSE)</f>
        <v>10 @ 75 COCONUT OIL 천연소화제 TUMS 천연성분인 TUMS는 일종의 제산제로 임신 중에 걱 정 없이 먹기 좋아요. 국내 오프라인 판매처는 없지만 인터넷에서 구매할 수 있어요 바디필로우 부른 배 때문에 자기 힘들 때 도움이 되는 아이템이에 요. 얼마나 쓴다고 사냐고요? 하루를 자도 푹 자야죠! 나중에 수유쿠션으로 쓸 수도 있으니 잠자리가 힘들 다면 장만해보세요 임산부속옷 임신 후기에는 급속도로 배가 나오고 가슴이 커지니 배를 뒤덮는 팬티와 임산부용 브래지어를 구매하는 게 좋아요 가슴에 너무 꼭 맞는 브래지어는 유선의 발 달을 막아 유선염을 일으킬 수 있거든요 산전복대 산전복대는 허리통증을 줄이는 데 효과적이에요. 배 밑과 허리를 받쳐 무거운 배를 지탱해주거든요 반면 산후복대는 산후 나온 배를 눌러주고 골반과 허리를 교정해주는 용도예요. 용도에 맞게 산전에는 산전복 대를 이용하는 게 좋아요. 코코넛오일 주로 튼살방지크림을 사는 경우가 많은데, 코코넛오 일을 추천하는 분도 많아요 간지러움을 잡아주고 튼 살생기는 것을 방지해 줄뿐더러 무엇보다 가격이 싸 거든요 코코넛 오일이 피부에 맞지 않는다면 호호바 오일도 좋아요.</v>
      </c>
      <c r="AG16" s="146">
        <f t="shared" si="18"/>
        <v>582</v>
      </c>
      <c r="AH16" s="208" t="s">
        <v>67</v>
      </c>
      <c r="AI16" s="208" t="s">
        <v>67</v>
      </c>
      <c r="AJ16" s="221"/>
      <c r="AK16" s="274"/>
      <c r="AL16" s="274"/>
      <c r="AM16" s="436"/>
      <c r="AN16" s="437"/>
      <c r="AO16" s="438"/>
      <c r="AP16" s="438"/>
      <c r="AQ16" s="439"/>
      <c r="AR16" s="437"/>
      <c r="AS16" s="439"/>
      <c r="AT16" s="440"/>
      <c r="AU16" s="438"/>
      <c r="AV16" s="438"/>
      <c r="AW16" s="441"/>
      <c r="AX16" s="442"/>
      <c r="AY16" s="442"/>
    </row>
    <row r="17" ht="66.75" customHeight="1">
      <c r="A17" s="397"/>
      <c r="B17" s="201">
        <f t="shared" si="15"/>
        <v>10</v>
      </c>
      <c r="C17" s="399" t="s">
        <v>14</v>
      </c>
      <c r="D17" s="399" t="s">
        <v>19</v>
      </c>
      <c r="E17" s="398"/>
      <c r="F17" s="425"/>
      <c r="G17" s="200" t="s">
        <v>203</v>
      </c>
      <c r="H17" s="400" t="s">
        <v>2548</v>
      </c>
      <c r="I17" s="427" t="s">
        <v>2549</v>
      </c>
      <c r="J17" s="428" t="s">
        <v>2550</v>
      </c>
      <c r="K17" s="400" t="s">
        <v>2551</v>
      </c>
      <c r="L17" s="205"/>
      <c r="M17" s="401"/>
      <c r="N17" s="401"/>
      <c r="O17" s="174" t="s">
        <v>2552</v>
      </c>
      <c r="P17" s="174" t="s">
        <v>2553</v>
      </c>
      <c r="Q17" s="430" t="str">
        <f>VLOOKUP("2유형_v1"&amp;"_"&amp;H17,'GPT결과_2'!$A:$E,4,FALSE)</f>
        <v>1995년부터 2000년까지 한국의 내외금리차, 원/달러 환율, 외채 변화 추이 분석 자료</v>
      </c>
      <c r="R17" s="425">
        <f t="shared" si="16"/>
        <v>50</v>
      </c>
      <c r="S17" s="208"/>
      <c r="T17" s="425"/>
      <c r="U17" s="425"/>
      <c r="V17" s="431" t="str">
        <f>VLOOKUP("2유형_v1"&amp;"_"&amp;H17,'GPT결과_2'!$A:$E,4,FALSE)</f>
        <v>1995년부터 2000년까지 한국의 내외금리차, 원/달러 환율, 외채 변화 추이 분석 자료</v>
      </c>
      <c r="W17" s="53"/>
      <c r="X17" s="432"/>
      <c r="Y17" s="433" t="str">
        <f>VLOOKUP("2유형_v2"&amp;"_"&amp;H17,'GPT결과_2'!$A:$E,4,FALSE)</f>
        <v>그림 11.3은 1995년부터 2000년까지의 한국의 환율, 외채, 내외금리차 정보 추이를 제시.</v>
      </c>
      <c r="Z17" s="425">
        <f t="shared" si="17"/>
        <v>54</v>
      </c>
      <c r="AA17" s="208" t="s">
        <v>67</v>
      </c>
      <c r="AB17" s="208" t="s">
        <v>67</v>
      </c>
      <c r="AC17" s="425"/>
      <c r="AD17" s="425"/>
      <c r="AE17" s="425"/>
      <c r="AF17" s="435" t="str">
        <f>VLOOKUP("2유형_v2"&amp;"_"&amp;H17,'GPT결과_2'!$A:$E,5,FALSE)</f>
        <v>(9%p) 12 10 8 6 4 2 0 1995 내외금리차(좌) 그림 11.3 우리나라 환율, 외채와 내외금리차 원/달러 환율(우) 1996 1997 1998 주: 국고채(5년) 금리와 미국채(5) 금리의 차이, 월평균 자료: 한국은행, 블룸버그 외채(우) 1999 2000 (원, 억 달러) 1,800 1,600 1,400 1,200 1,000 800 600</v>
      </c>
      <c r="AG17" s="146">
        <f t="shared" si="18"/>
        <v>201</v>
      </c>
      <c r="AH17" s="208" t="s">
        <v>68</v>
      </c>
      <c r="AI17" s="208" t="s">
        <v>68</v>
      </c>
      <c r="AJ17" s="221"/>
      <c r="AK17" s="274"/>
      <c r="AL17" s="274"/>
      <c r="AM17" s="436"/>
      <c r="AN17" s="437"/>
      <c r="AO17" s="438"/>
      <c r="AP17" s="438"/>
      <c r="AQ17" s="439"/>
      <c r="AR17" s="439"/>
      <c r="AS17" s="439"/>
      <c r="AT17" s="440"/>
      <c r="AU17" s="438"/>
      <c r="AV17" s="438"/>
      <c r="AW17" s="441"/>
      <c r="AX17" s="442"/>
      <c r="AY17" s="442"/>
    </row>
    <row r="18" ht="30.0" customHeight="1">
      <c r="A18" s="397"/>
      <c r="B18" s="201">
        <f t="shared" si="15"/>
        <v>11</v>
      </c>
      <c r="C18" s="399" t="s">
        <v>14</v>
      </c>
      <c r="D18" s="399" t="s">
        <v>19</v>
      </c>
      <c r="E18" s="398"/>
      <c r="F18" s="425"/>
      <c r="G18" s="200" t="s">
        <v>298</v>
      </c>
      <c r="H18" s="400" t="s">
        <v>2554</v>
      </c>
      <c r="I18" s="445"/>
      <c r="J18" s="428" t="s">
        <v>2555</v>
      </c>
      <c r="K18" s="400" t="s">
        <v>2556</v>
      </c>
      <c r="L18" s="205"/>
      <c r="M18" s="174"/>
      <c r="N18" s="174" t="s">
        <v>2557</v>
      </c>
      <c r="O18" s="174" t="s">
        <v>2558</v>
      </c>
      <c r="P18" s="174" t="s">
        <v>2559</v>
      </c>
      <c r="Q18" s="430" t="str">
        <f>VLOOKUP("2유형_v1"&amp;"_"&amp;H18,'GPT결과_2'!$A:$E,4,FALSE)</f>
        <v>템플릿 가져오기, 새 페이지 생성, 휴지통 이용 과정 설명</v>
      </c>
      <c r="R18" s="425">
        <f t="shared" si="16"/>
        <v>32</v>
      </c>
      <c r="S18" s="208"/>
      <c r="T18" s="425"/>
      <c r="U18" s="425"/>
      <c r="V18" s="431" t="str">
        <f>VLOOKUP("2유형_v1"&amp;"_"&amp;H18,'GPT결과_2'!$A:$E,4,FALSE)</f>
        <v>템플릿 가져오기, 새 페이지 생성, 휴지통 이용 과정 설명</v>
      </c>
      <c r="W18" s="53"/>
      <c r="X18" s="432"/>
      <c r="Y18" s="433" t="str">
        <f>VLOOKUP("2유형_v2"&amp;"_"&amp;H18,'GPT결과_2'!$A:$E,4,FALSE)</f>
        <v>스 템플릿 0 가져오기 휴지통 +새 페이지는 텍스트 활용, 명사 조합, 객관적 사실 중심 설명입니다.</v>
      </c>
      <c r="Z18" s="425">
        <f t="shared" si="17"/>
        <v>56</v>
      </c>
      <c r="AA18" s="208" t="s">
        <v>69</v>
      </c>
      <c r="AB18" s="208" t="s">
        <v>69</v>
      </c>
      <c r="AC18" s="425"/>
      <c r="AD18" s="434" t="s">
        <v>2560</v>
      </c>
      <c r="AE18" s="434"/>
      <c r="AF18" s="435" t="str">
        <f>VLOOKUP("2유형_v2"&amp;"_"&amp;H18,'GPT결과_2'!$A:$E,5,FALSE)</f>
        <v>스 템플릿 0 가져오기 휴지통 + 새 페이지</v>
      </c>
      <c r="AG18" s="146">
        <f t="shared" si="18"/>
        <v>24</v>
      </c>
      <c r="AH18" s="208" t="s">
        <v>67</v>
      </c>
      <c r="AI18" s="208" t="s">
        <v>67</v>
      </c>
      <c r="AJ18" s="221"/>
      <c r="AK18" s="274"/>
      <c r="AL18" s="274"/>
      <c r="AM18" s="436"/>
      <c r="AN18" s="437"/>
      <c r="AO18" s="438"/>
      <c r="AP18" s="438"/>
      <c r="AQ18" s="439"/>
      <c r="AR18" s="437"/>
      <c r="AS18" s="439"/>
      <c r="AT18" s="440"/>
      <c r="AU18" s="438"/>
      <c r="AV18" s="438"/>
      <c r="AW18" s="441"/>
      <c r="AX18" s="442"/>
      <c r="AY18" s="442"/>
    </row>
    <row r="19" ht="30.0" customHeight="1">
      <c r="A19" s="397"/>
      <c r="B19" s="201">
        <f t="shared" si="15"/>
        <v>12</v>
      </c>
      <c r="C19" s="399" t="s">
        <v>14</v>
      </c>
      <c r="D19" s="399" t="s">
        <v>19</v>
      </c>
      <c r="E19" s="398"/>
      <c r="F19" s="425"/>
      <c r="G19" s="200" t="s">
        <v>235</v>
      </c>
      <c r="H19" s="400" t="s">
        <v>2561</v>
      </c>
      <c r="I19" s="445"/>
      <c r="J19" s="428" t="s">
        <v>2562</v>
      </c>
      <c r="K19" s="400" t="s">
        <v>343</v>
      </c>
      <c r="L19" s="205"/>
      <c r="M19" s="174"/>
      <c r="N19" s="174" t="s">
        <v>2563</v>
      </c>
      <c r="O19" s="174" t="s">
        <v>2564</v>
      </c>
      <c r="P19" s="174" t="s">
        <v>2565</v>
      </c>
      <c r="Q19" s="430" t="str">
        <f>VLOOKUP("2유형_v1"&amp;"_"&amp;H19,'GPT결과_2'!$A:$E,4,FALSE)</f>
        <v>서울 공덕동과 주변의 건물, 아파트, 은행, 마트, 학교 등의 위치 정보.</v>
      </c>
      <c r="R19" s="425">
        <f t="shared" si="16"/>
        <v>41</v>
      </c>
      <c r="S19" s="208"/>
      <c r="T19" s="425"/>
      <c r="U19" s="425"/>
      <c r="V19" s="431" t="str">
        <f>VLOOKUP("2유형_v1"&amp;"_"&amp;H19,'GPT결과_2'!$A:$E,4,FALSE)</f>
        <v>서울 공덕동과 주변의 건물, 아파트, 은행, 마트, 학교 등의 위치 정보.</v>
      </c>
      <c r="W19" s="53"/>
      <c r="X19" s="432"/>
      <c r="Y19" s="433" t="str">
        <f>VLOOKUP("2유형_v2"&amp;"_"&amp;H19,'GPT결과_2'!$A:$E,4,FALSE)</f>
        <v>공덕역 주변 아파트 공동 주택, 상업시설, 교회, 법원, 은행, 유치원, 학교, 공원, 병원 등 다양한 시설 위치.</v>
      </c>
      <c r="Z19" s="425">
        <f t="shared" si="17"/>
        <v>64</v>
      </c>
      <c r="AA19" s="208" t="s">
        <v>68</v>
      </c>
      <c r="AB19" s="208" t="s">
        <v>68</v>
      </c>
      <c r="AC19" s="425"/>
      <c r="AD19" s="434" t="s">
        <v>2566</v>
      </c>
      <c r="AE19" s="434"/>
      <c r="AF19" s="435" t="str">
        <f>VLOOKUP("2유형_v2"&amp;"_"&amp;H19,'GPT결과_2'!$A:$E,5,FALSE)</f>
        <v>킥보 아크로빌 102 112 교회 림빌딩 삼성하이빌 우공팰리스 103 공덕SK 101 리더스뷰아파트 마포현대 아파트 염리동성당 공덕더샵 아파트 세븐일레븐 201 101 SK허브그린 오피스텔 101 공덕현대 아파트 202 공덕감리교회 서울특별시 여성능력개발원 에스앤유 피부과 신라스테이 406 405 공덕삼성 아파트 103 서울복지타운 105 101 AUT 공덕래미' 4차아파트 310 창강빌딩 ₩ NH농협은행 404 5 309 104 102 롯데캐슬 프레지던트아파트 102 308 공덕삼성1차 아파트 402 효성빌딩 3 글래드 국 421 공덕래미안 3차아파트 공덕오거리 GS25 에쓰오일 옆의 동물병원 306 302 ㅁ 40 리플빌딩 서울신용 공덕래미안3차 발명 보증빌딩 파네트 이요이스시 305 G 공덕역 이마트24- 303 ㅇ 아현동/ 주민센터 풍림VIP텔 오피스텔 301 /마포공덕파크 팰리스아파트 304 더건강한피티 프론트원 지방재정회관 마포제일빌딩 (7) 101 마포KCC 정상원 내과의 마포타운 스타벅스 서울공덕 초등학교 LG마포빌딩 한국사회 복지회관 507 만리재로 메트로디오빌 Q 스템 웰츠타워아파트 캠프 공화역 성 공덕역 101 서리원 마포현대하이엘 오피스텔 공덕푸르지오시티 오피스텔 105 마포전골목 위도빌딩 휴한의원 102 이마트 광남수사 뚜띠쿠치나 신공덕삼성래미안3차 공덕시장 정식도포스 오피스텔, 101채선당키친 마포대로(평지) 공덕푸르지오 펜트라우스아파트 103 104 THLOL! ㅂ CU 서울서부 지방검찰청 서울서부제일성결교회 지방법원 서부법조빌딩 금성원격교육 연수원 104 문산빌딩 101 104 마포공덕한화 꿈에그린아파트 비즈36센터 102 103 공덕코어 블레스하임 돌샘유치원 101 마포문화원 한영쉐르빌 신덕맨션 101 공덕아이파크 아파트 Too 125 106 103 신공덕삼성래미안 110 1차아파트 102 -145 107 A 세종파크 빌리지 서울성원교회 교육관 303 109 그랜드빌딩 113 2029 신공덕삼성래미안&gt; 3차아파트 305 104 BONTOP 빌딩 301 108 304 마인아파트 진성맨션 동국빌딩 블루마리 오피스텔 202 보성빌딩 한일빌딩 &lt;갑을명가시티1 오피스텔 명치약국 나루빌 101 공원기사식당 트랭킹 신성각 1 CU 나경빌 ₩ 203 하나은행 만리재로(경사지) 205 206 진애교회 208 배드민턴장 벨로하우스 오피스텔 대한노인회 서울시연합회 효창파크빌 마포빌 C 참가 로즈 백범김 효원연립 백범김 기념관 FB 명성빌라 효창베네스 아파트</v>
      </c>
      <c r="AG19" s="146">
        <f t="shared" si="18"/>
        <v>1232</v>
      </c>
      <c r="AH19" s="208" t="s">
        <v>69</v>
      </c>
      <c r="AI19" s="208" t="s">
        <v>69</v>
      </c>
      <c r="AJ19" s="221"/>
      <c r="AK19" s="274" t="s">
        <v>2567</v>
      </c>
      <c r="AL19" s="274"/>
      <c r="AM19" s="436"/>
      <c r="AN19" s="437"/>
      <c r="AO19" s="438"/>
      <c r="AP19" s="438"/>
      <c r="AQ19" s="439"/>
      <c r="AR19" s="437"/>
      <c r="AS19" s="439"/>
      <c r="AT19" s="440"/>
      <c r="AU19" s="438"/>
      <c r="AV19" s="438"/>
      <c r="AW19" s="441"/>
      <c r="AX19" s="444"/>
      <c r="AY19" s="442"/>
    </row>
    <row r="20" ht="30.0" customHeight="1">
      <c r="A20" s="397"/>
      <c r="B20" s="201">
        <f t="shared" si="15"/>
        <v>13</v>
      </c>
      <c r="C20" s="399" t="s">
        <v>14</v>
      </c>
      <c r="D20" s="399" t="s">
        <v>19</v>
      </c>
      <c r="E20" s="398"/>
      <c r="F20" s="425"/>
      <c r="G20" s="200" t="s">
        <v>195</v>
      </c>
      <c r="H20" s="400" t="s">
        <v>2568</v>
      </c>
      <c r="I20" s="445"/>
      <c r="J20" s="428" t="s">
        <v>2569</v>
      </c>
      <c r="K20" s="400" t="s">
        <v>2570</v>
      </c>
      <c r="L20" s="205"/>
      <c r="M20" s="174"/>
      <c r="N20" s="174" t="s">
        <v>2571</v>
      </c>
      <c r="O20" s="174" t="s">
        <v>2572</v>
      </c>
      <c r="P20" s="174" t="s">
        <v>2573</v>
      </c>
      <c r="Q20" s="430" t="str">
        <f>VLOOKUP("2유형_v1"&amp;"_"&amp;H20,'GPT결과_2'!$A:$E,4,FALSE)</f>
        <v>주택의 전체적인 공간 분배와 면적 계약에 관한 내용</v>
      </c>
      <c r="R20" s="425">
        <f t="shared" si="16"/>
        <v>28</v>
      </c>
      <c r="S20" s="208"/>
      <c r="T20" s="425"/>
      <c r="U20" s="425"/>
      <c r="V20" s="431" t="str">
        <f>VLOOKUP("2유형_v1"&amp;"_"&amp;H20,'GPT결과_2'!$A:$E,4,FALSE)</f>
        <v>주택의 전체적인 공간 분배와 면적 계약에 관한 내용</v>
      </c>
      <c r="W20" s="53"/>
      <c r="X20" s="432"/>
      <c r="Y20" s="433" t="str">
        <f>VLOOKUP("2유형_v2"&amp;"_"&amp;H20,'GPT결과_2'!$A:$E,4,FALSE)</f>
        <v>전용면적은 집 내 사용 가능 공간, 공급면적은 전용면적과 주거공용면적 합, 계약면적과 기타공용면적은 건물 전체 면적 포함.</v>
      </c>
      <c r="Z20" s="425">
        <f t="shared" si="17"/>
        <v>68</v>
      </c>
      <c r="AA20" s="208" t="s">
        <v>68</v>
      </c>
      <c r="AB20" s="208" t="s">
        <v>68</v>
      </c>
      <c r="AC20" s="425"/>
      <c r="AD20" s="434" t="s">
        <v>2574</v>
      </c>
      <c r="AE20" s="434"/>
      <c r="AF20" s="435" t="str">
        <f>VLOOKUP("2유형_v2"&amp;"_"&amp;H20,'GPT결과_2'!$A:$E,5,FALSE)</f>
        <v>전용면적 공급면적 계약면적 주거공용면적 기타공용면적</v>
      </c>
      <c r="AG20" s="146">
        <f t="shared" si="18"/>
        <v>28</v>
      </c>
      <c r="AH20" s="208" t="s">
        <v>68</v>
      </c>
      <c r="AI20" s="208" t="s">
        <v>68</v>
      </c>
      <c r="AJ20" s="221"/>
      <c r="AK20" s="274" t="s">
        <v>2575</v>
      </c>
      <c r="AL20" s="274"/>
      <c r="AM20" s="436"/>
      <c r="AN20" s="437"/>
      <c r="AO20" s="438"/>
      <c r="AP20" s="438"/>
      <c r="AQ20" s="439"/>
      <c r="AR20" s="437"/>
      <c r="AS20" s="439"/>
      <c r="AT20" s="440"/>
      <c r="AU20" s="438"/>
      <c r="AV20" s="438"/>
      <c r="AW20" s="441"/>
      <c r="AX20" s="444"/>
      <c r="AY20" s="442"/>
    </row>
    <row r="21" ht="49.5" customHeight="1">
      <c r="A21" s="397"/>
      <c r="B21" s="201">
        <f t="shared" si="15"/>
        <v>14</v>
      </c>
      <c r="C21" s="399" t="s">
        <v>14</v>
      </c>
      <c r="D21" s="399" t="s">
        <v>19</v>
      </c>
      <c r="E21" s="398"/>
      <c r="F21" s="425"/>
      <c r="G21" s="200" t="s">
        <v>195</v>
      </c>
      <c r="H21" s="400" t="s">
        <v>2576</v>
      </c>
      <c r="I21" s="445"/>
      <c r="J21" s="428" t="s">
        <v>2577</v>
      </c>
      <c r="K21" s="429" t="s">
        <v>2578</v>
      </c>
      <c r="L21" s="205"/>
      <c r="M21" s="174"/>
      <c r="N21" s="173" t="s">
        <v>2579</v>
      </c>
      <c r="O21" s="174" t="s">
        <v>2580</v>
      </c>
      <c r="P21" s="174" t="s">
        <v>2581</v>
      </c>
      <c r="Q21" s="430" t="str">
        <f>VLOOKUP("2유형_v1"&amp;"_"&amp;H21,'GPT결과_2'!$A:$E,4,FALSE)</f>
        <v>연결재무제표 기준 영업 실적 공개, 잠정치 이며 감사결과에 따라 변동 가능성, 경영기획팀 연락처 및 기업설명회 정보 제공.</v>
      </c>
      <c r="R21" s="425">
        <f t="shared" si="16"/>
        <v>68</v>
      </c>
      <c r="S21" s="208"/>
      <c r="T21" s="425"/>
      <c r="U21" s="425"/>
      <c r="V21" s="431" t="str">
        <f>VLOOKUP("2유형_v1"&amp;"_"&amp;H21,'GPT결과_2'!$A:$E,4,FALSE)</f>
        <v>연결재무제표 기준 영업 실적 공개, 잠정치 이며 감사결과에 따라 변동 가능성, 경영기획팀 연락처 및 기업설명회 정보 제공.</v>
      </c>
      <c r="W21" s="53"/>
      <c r="X21" s="432"/>
      <c r="Y21" s="433" t="str">
        <f>VLOOKUP("2유형_v2"&amp;"_"&amp;H21,'GPT결과_2'!$A:$E,4,FALSE)</f>
        <v>DART ROCI 잠정 매출을 기반으로, 연결 재무제표에 의한 잠정 영업 실적이 게시되어 증감률 변동 예상.</v>
      </c>
      <c r="Z21" s="425">
        <f t="shared" si="17"/>
        <v>60</v>
      </c>
      <c r="AA21" s="208" t="s">
        <v>69</v>
      </c>
      <c r="AB21" s="208" t="s">
        <v>69</v>
      </c>
      <c r="AC21" s="425"/>
      <c r="AD21" s="434" t="s">
        <v>2582</v>
      </c>
      <c r="AE21" s="434"/>
      <c r="AF21" s="435" t="str">
        <f>VLOOKUP("2유형_v2"&amp;"_"&amp;H21,'GPT결과_2'!$A:$E,5,FALSE)</f>
        <v>DART ROCI 매출액 ※ 동 정보는 잠정치로서 향후 확정치와는 다를 수 있음. 1. 연결실적내용 구분 영업이익 법인세비용 차감전계속 사업이익 당기순이익 지배기업 소 유주지분 순 이익 연결재무제표 기준 영업(잠정)실적(공정공시) 당해 실적 누계실적 당해 실적 누계실적 당해 실적 누계 실적 당해 실적 누계실적 당해 실적 누계실적 본문 2018.02.06 연결재무제표기준영업(잠정)실적(공정공시 첨부 첨부선택 + 2. 정보제공내역 당기실적 (Q4 '17) 852,522 3,631,633 102,238 284,492 82,799 국문 : (www.oci.co.kr) 영문(www.oci.co.kr/eng) ※ 관련공시 279,698 65,425 232,875 68,879 235, 135 행사명 (장소) 전기실적 (Q3 '17) 941,908 2,779,111 79,448 182,254 60,335 정보제공자 정보제공대상자 정보제공 예정 일시 출처: 금융감독원 전자공시시스템 196,899 41,922 167,450 42,307 166,256 전기대비 증감 전년동기실적 율(Z) (Q4 '16) -9.5 28.7 37.2 56.1 62.8 단위 649,776 2,736,686 2,716 132,509 -83,557 2018-01-29 기업설명회(IR) 개최(안내공시) -103,499 -52,357 219,408 -50,254 242,107 경영기획팀 (02-727-9376) : 백만원, 전년동기대 비증감률(%) 상기 실적과 관련된 자료는 2월 6일(화) 오후 당사 홈페이지에 게시할 예정입니다. 31.2 32.7 3,664.3 114.7 흑자전환 3. 연락처 (관련 부서/전화번호) 4. 기타 투자판단과 관련한 중요사항 상기 실적은 자체 결산 자료이므로, 향후 외부감사인의 감사결과에 따라 변동될 수 있습니 다. 흑자전환 흑자전환 6.1 경영기획팀 기관투자자, 애널리스트, 언론기관 등 공정공시 후 수시제공 기업설명회(IR) (신한 Way홀, 여의도 신한금융투자 지하 2 흑자전환 -2.9</v>
      </c>
      <c r="AG21" s="146">
        <f t="shared" si="18"/>
        <v>1005</v>
      </c>
      <c r="AH21" s="208" t="s">
        <v>68</v>
      </c>
      <c r="AI21" s="208" t="s">
        <v>68</v>
      </c>
      <c r="AJ21" s="221"/>
      <c r="AK21" s="274" t="s">
        <v>2583</v>
      </c>
      <c r="AL21" s="274"/>
      <c r="AM21" s="436"/>
      <c r="AN21" s="437"/>
      <c r="AO21" s="438"/>
      <c r="AP21" s="438"/>
      <c r="AQ21" s="439"/>
      <c r="AR21" s="437"/>
      <c r="AS21" s="439"/>
      <c r="AT21" s="440"/>
      <c r="AU21" s="438"/>
      <c r="AV21" s="438"/>
      <c r="AW21" s="441"/>
      <c r="AX21" s="444"/>
      <c r="AY21" s="442"/>
    </row>
    <row r="22" ht="30.0" customHeight="1">
      <c r="A22" s="397"/>
      <c r="B22" s="201">
        <f t="shared" si="15"/>
        <v>15</v>
      </c>
      <c r="C22" s="399" t="s">
        <v>14</v>
      </c>
      <c r="D22" s="399" t="s">
        <v>19</v>
      </c>
      <c r="E22" s="398"/>
      <c r="F22" s="425"/>
      <c r="G22" s="200" t="s">
        <v>158</v>
      </c>
      <c r="H22" s="400" t="s">
        <v>2584</v>
      </c>
      <c r="I22" s="445"/>
      <c r="J22" s="428" t="s">
        <v>2585</v>
      </c>
      <c r="K22" s="400" t="s">
        <v>2586</v>
      </c>
      <c r="L22" s="205"/>
      <c r="M22" s="174"/>
      <c r="N22" s="174" t="s">
        <v>2587</v>
      </c>
      <c r="O22" s="174" t="s">
        <v>2588</v>
      </c>
      <c r="P22" s="174" t="s">
        <v>2589</v>
      </c>
      <c r="Q22" s="430" t="str">
        <f>VLOOKUP("2유형_v1"&amp;"_"&amp;H22,'GPT결과_2'!$A:$E,4,FALSE)</f>
        <v>다섯 가지 원소인 목, 화, 토, 금, 수가 봄, 여름, 중재, 가을, 겨울 순으로 생기는 과정.</v>
      </c>
      <c r="R22" s="425">
        <f t="shared" si="16"/>
        <v>54</v>
      </c>
      <c r="S22" s="208"/>
      <c r="T22" s="425"/>
      <c r="U22" s="425"/>
      <c r="V22" s="431" t="str">
        <f>VLOOKUP("2유형_v1"&amp;"_"&amp;H22,'GPT결과_2'!$A:$E,4,FALSE)</f>
        <v>다섯 가지 원소인 목, 화, 토, 금, 수가 봄, 여름, 중재, 가을, 겨울 순으로 생기는 과정.</v>
      </c>
      <c r="W22" s="53"/>
      <c r="X22" s="432"/>
      <c r="Y22" s="433" t="str">
        <f>VLOOKUP("2유형_v2"&amp;"_"&amp;H22,'GPT결과_2'!$A:$E,4,FALSE)</f>
        <v>목요소는 봄, 화요소는 여름, 물요소는 겨울, 토요소는 중재, 금요소는 가을과 관계.</v>
      </c>
      <c r="Z22" s="425">
        <f t="shared" si="17"/>
        <v>47</v>
      </c>
      <c r="AA22" s="208" t="s">
        <v>69</v>
      </c>
      <c r="AB22" s="208" t="s">
        <v>69</v>
      </c>
      <c r="AC22" s="425"/>
      <c r="AD22" s="434" t="s">
        <v>2590</v>
      </c>
      <c r="AE22" s="434"/>
      <c r="AF22" s="435" t="str">
        <f>VLOOKUP("2유형_v2"&amp;"_"&amp;H22,'GPT결과_2'!$A:$E,5,FALSE)</f>
        <v>木 목 봄 생生 火 화 여름 생生 水 생生 士 토 중재 생生 木 생生 金 생生 金금 가을 생生 생生 火 士 水 수 겨울 생生 생生 木 목 봄</v>
      </c>
      <c r="AG22" s="146">
        <f t="shared" si="18"/>
        <v>78</v>
      </c>
      <c r="AH22" s="208" t="s">
        <v>68</v>
      </c>
      <c r="AI22" s="208" t="s">
        <v>68</v>
      </c>
      <c r="AJ22" s="221"/>
      <c r="AK22" s="274"/>
      <c r="AL22" s="274"/>
      <c r="AM22" s="436"/>
      <c r="AN22" s="437"/>
      <c r="AO22" s="438"/>
      <c r="AP22" s="438"/>
      <c r="AQ22" s="439"/>
      <c r="AR22" s="437"/>
      <c r="AS22" s="439"/>
      <c r="AT22" s="440"/>
      <c r="AU22" s="438"/>
      <c r="AV22" s="438"/>
      <c r="AW22" s="441"/>
      <c r="AX22" s="442"/>
      <c r="AY22" s="442"/>
    </row>
    <row r="23" ht="41.25" customHeight="1">
      <c r="A23" s="397"/>
      <c r="B23" s="201">
        <f t="shared" si="15"/>
        <v>16</v>
      </c>
      <c r="C23" s="399" t="s">
        <v>14</v>
      </c>
      <c r="D23" s="399" t="s">
        <v>19</v>
      </c>
      <c r="E23" s="398"/>
      <c r="F23" s="425"/>
      <c r="G23" s="200" t="s">
        <v>229</v>
      </c>
      <c r="H23" s="400" t="s">
        <v>2591</v>
      </c>
      <c r="I23" s="445"/>
      <c r="J23" s="428" t="s">
        <v>2592</v>
      </c>
      <c r="K23" s="400" t="s">
        <v>2593</v>
      </c>
      <c r="L23" s="205"/>
      <c r="M23" s="174"/>
      <c r="N23" s="174" t="s">
        <v>2594</v>
      </c>
      <c r="O23" s="174" t="s">
        <v>2595</v>
      </c>
      <c r="P23" s="174" t="s">
        <v>2596</v>
      </c>
      <c r="Q23" s="430" t="str">
        <f>VLOOKUP("2유형_v1"&amp;"_"&amp;H23,'GPT결과_2'!$A:$E,4,FALSE)</f>
        <v>규모, 시간, 통제, 진입, 욕구 요소들이 사업 성공에 결정적 요인임.</v>
      </c>
      <c r="R23" s="425">
        <f t="shared" si="16"/>
        <v>39</v>
      </c>
      <c r="S23" s="208"/>
      <c r="T23" s="425"/>
      <c r="U23" s="425"/>
      <c r="V23" s="431" t="str">
        <f>VLOOKUP("2유형_v1"&amp;"_"&amp;H23,'GPT결과_2'!$A:$E,4,FALSE)</f>
        <v>규모, 시간, 통제, 진입, 욕구 요소들이 사업 성공에 결정적 요인임.</v>
      </c>
      <c r="W23" s="53"/>
      <c r="X23" s="432"/>
      <c r="Y23" s="433" t="str">
        <f>VLOOKUP("2유형_v2"&amp;"_"&amp;H23,'GPT결과_2'!$A:$E,4,FALSE)</f>
        <v>고객 규모, 시간 수입 분리, 제품 통제권, 진입장벽 난이도, 욕구 충족도 평가 척도</v>
      </c>
      <c r="Z23" s="425">
        <f t="shared" si="17"/>
        <v>47</v>
      </c>
      <c r="AA23" s="208" t="s">
        <v>67</v>
      </c>
      <c r="AB23" s="208" t="s">
        <v>68</v>
      </c>
      <c r="AC23" s="425"/>
      <c r="AD23" s="434" t="s">
        <v>2597</v>
      </c>
      <c r="AE23" s="434"/>
      <c r="AF23" s="435" t="str">
        <f>VLOOKUP("2유형_v2"&amp;"_"&amp;H23,'GPT결과_2'!$A:$E,5,FALSE)</f>
        <v>Scale 규모 고객의 규모는 어떤 수준인가? (0: 작다, 10: 크다) 10 Time 시간 시간과 수입이 분리되어 있는가? 자동화, 인적자원 고용, 내 시간을 쏟아 붓지 않아도 사업이 돌아가는가? (0: 일치, 10: 분리) 10 Control 통제 제품, 서비스, 가격, 마케팅 모든 과정에 통제권을 가졌는가? (0: 없음, 10: 있음) 10 LO 0 10 10 Enterance 진입 진입장벽이 쉬운가? 어려운가? (0: 쉽다. 10: 어렵다) Needs 욕구 나의 욕구에 충족하는가? 타인의 욕구에 헌신하는가? (0: 나의 욕구, 10: 타인의 욕구)</v>
      </c>
      <c r="AG23" s="146">
        <f t="shared" si="18"/>
        <v>314</v>
      </c>
      <c r="AH23" s="208" t="s">
        <v>67</v>
      </c>
      <c r="AI23" s="208" t="s">
        <v>67</v>
      </c>
      <c r="AJ23" s="221"/>
      <c r="AK23" s="274"/>
      <c r="AL23" s="274"/>
      <c r="AM23" s="436"/>
      <c r="AN23" s="437"/>
      <c r="AO23" s="438"/>
      <c r="AP23" s="438"/>
      <c r="AQ23" s="439"/>
      <c r="AR23" s="437"/>
      <c r="AS23" s="439"/>
      <c r="AT23" s="440"/>
      <c r="AU23" s="438"/>
      <c r="AV23" s="438"/>
      <c r="AW23" s="441"/>
      <c r="AX23" s="442"/>
      <c r="AY23" s="442"/>
    </row>
    <row r="24" ht="30.0" customHeight="1">
      <c r="A24" s="397"/>
      <c r="B24" s="201">
        <f t="shared" si="15"/>
        <v>17</v>
      </c>
      <c r="C24" s="399" t="s">
        <v>14</v>
      </c>
      <c r="D24" s="399" t="s">
        <v>19</v>
      </c>
      <c r="E24" s="398"/>
      <c r="F24" s="425"/>
      <c r="G24" s="200" t="s">
        <v>229</v>
      </c>
      <c r="H24" s="400" t="s">
        <v>2598</v>
      </c>
      <c r="I24" s="445"/>
      <c r="J24" s="428" t="s">
        <v>2599</v>
      </c>
      <c r="K24" s="400" t="s">
        <v>2600</v>
      </c>
      <c r="L24" s="205"/>
      <c r="M24" s="401"/>
      <c r="N24" s="401"/>
      <c r="O24" s="174" t="s">
        <v>2601</v>
      </c>
      <c r="P24" s="174" t="s">
        <v>2602</v>
      </c>
      <c r="Q24" s="430" t="str">
        <f>VLOOKUP("2유형_v1"&amp;"_"&amp;H24,'GPT결과_2'!$A:$E,4,FALSE)</f>
        <v>카드결제 대행업체 매출 집계자료, 홈택스 카드매출 자료 차이, 여신금융업법 등록 여부, 부가가치세 신고서 매출 신고 방식 관련 내용.</v>
      </c>
      <c r="R24" s="425">
        <f t="shared" si="16"/>
        <v>74</v>
      </c>
      <c r="S24" s="208"/>
      <c r="T24" s="425"/>
      <c r="U24" s="425"/>
      <c r="V24" s="431" t="str">
        <f>VLOOKUP("2유형_v1"&amp;"_"&amp;H24,'GPT결과_2'!$A:$E,4,FALSE)</f>
        <v>카드결제 대행업체 매출 집계자료, 홈택스 카드매출 자료 차이, 여신금융업법 등록 여부, 부가가치세 신고서 매출 신고 방식 관련 내용.</v>
      </c>
      <c r="W24" s="53"/>
      <c r="X24" s="432"/>
      <c r="Y24" s="433" t="str">
        <f>VLOOKUP("2유형_v2"&amp;"_"&amp;H24,'GPT결과_2'!$A:$E,4,FALSE)</f>
        <v>카드결제 대행업체 매출 집계자료 수신 국세청 홈택스 카드매출 자료 차이 여신금융업법 등록 업체 여부 부가가치세 신고서 기타매출 신고 카드매출 신고 자료 수취 방법 확인.</v>
      </c>
      <c r="Z24" s="425">
        <f t="shared" si="17"/>
        <v>94</v>
      </c>
      <c r="AA24" s="208" t="s">
        <v>67</v>
      </c>
      <c r="AB24" s="208" t="s">
        <v>68</v>
      </c>
      <c r="AC24" s="425"/>
      <c r="AD24" s="434" t="s">
        <v>2603</v>
      </c>
      <c r="AE24" s="434"/>
      <c r="AF24" s="435" t="str">
        <f>VLOOKUP("2유형_v2"&amp;"_"&amp;H24,'GPT결과_2'!$A:$E,5,FALSE)</f>
        <v>카드결제 대행업체로부터 매출 집계자료를 받았는가? YES 신용카드매출 이렇게 집계하자 국세청 홈택스의 카드매출 자료와 다른가? YES 여신금융업법에 따라 등록한 업체가 아닌가? YES 부가가치세 신고서 '기타매출' 신고 NO YES NO NO 업체에 전화, 앱, 단말기를 이용해 자료 수취 부가가치세 신고서 '카드매출' 신고 부가가치세 신고서 '카드매출' 신고</v>
      </c>
      <c r="AG24" s="146">
        <f t="shared" si="18"/>
        <v>201</v>
      </c>
      <c r="AH24" s="208" t="s">
        <v>67</v>
      </c>
      <c r="AI24" s="208" t="s">
        <v>67</v>
      </c>
      <c r="AJ24" s="221"/>
      <c r="AK24" s="274"/>
      <c r="AL24" s="274"/>
      <c r="AM24" s="436"/>
      <c r="AN24" s="437"/>
      <c r="AO24" s="438"/>
      <c r="AP24" s="438"/>
      <c r="AQ24" s="439"/>
      <c r="AR24" s="437"/>
      <c r="AS24" s="439"/>
      <c r="AT24" s="440"/>
      <c r="AU24" s="438"/>
      <c r="AV24" s="438"/>
      <c r="AW24" s="441"/>
      <c r="AX24" s="442"/>
      <c r="AY24" s="442"/>
    </row>
    <row r="25" ht="122.25" customHeight="1">
      <c r="A25" s="397"/>
      <c r="B25" s="201">
        <f t="shared" si="15"/>
        <v>18</v>
      </c>
      <c r="C25" s="399" t="s">
        <v>14</v>
      </c>
      <c r="D25" s="399" t="s">
        <v>19</v>
      </c>
      <c r="E25" s="398"/>
      <c r="F25" s="425"/>
      <c r="G25" s="200" t="s">
        <v>203</v>
      </c>
      <c r="H25" s="400" t="s">
        <v>2604</v>
      </c>
      <c r="I25" s="445"/>
      <c r="J25" s="428" t="s">
        <v>2605</v>
      </c>
      <c r="K25" s="400" t="s">
        <v>2606</v>
      </c>
      <c r="L25" s="205"/>
      <c r="M25" s="174"/>
      <c r="N25" s="174" t="s">
        <v>2607</v>
      </c>
      <c r="O25" s="174" t="s">
        <v>2608</v>
      </c>
      <c r="P25" s="173" t="s">
        <v>2609</v>
      </c>
      <c r="Q25" s="430" t="str">
        <f>VLOOKUP("2유형_v1"&amp;"_"&amp;H25,'GPT결과_2'!$A:$E,4,FALSE)</f>
        <v>정부의 코로나19 대응, 디지털 혁신을 통한 우리나라 교육, 헬스케어, 금융업, 마케팅, 유통, 관광 등의 변화를 중심으로 한 문장</v>
      </c>
      <c r="R25" s="425">
        <f t="shared" si="16"/>
        <v>73</v>
      </c>
      <c r="S25" s="208"/>
      <c r="T25" s="425"/>
      <c r="U25" s="425"/>
      <c r="V25" s="431" t="str">
        <f>VLOOKUP("2유형_v1"&amp;"_"&amp;H25,'GPT결과_2'!$A:$E,4,FALSE)</f>
        <v>정부의 코로나19 대응, 디지털 혁신을 통한 우리나라 교육, 헬스케어, 금융업, 마케팅, 유통, 관광 등의 변화를 중심으로 한 문장</v>
      </c>
      <c r="W25" s="53"/>
      <c r="X25" s="432"/>
      <c r="Y25" s="433" t="str">
        <f>VLOOKUP("2유형_v2"&amp;"_"&amp;H25,'GPT결과_2'!$A:$E,4,FALSE)</f>
        <v>디지털 위협과 코로나19는 자동차 유틸리티와 마케팅 금융업의 디지털 혁신을 가속화한다.</v>
      </c>
      <c r="Z25" s="425">
        <f t="shared" si="17"/>
        <v>48</v>
      </c>
      <c r="AA25" s="208" t="s">
        <v>67</v>
      </c>
      <c r="AB25" s="208" t="s">
        <v>68</v>
      </c>
      <c r="AC25" s="425"/>
      <c r="AD25" s="434" t="s">
        <v>2610</v>
      </c>
      <c r="AE25" s="434"/>
      <c r="AF25" s="435" t="str">
        <f>VLOOKUP("2유형_v2"&amp;"_"&amp;H25,'GPT결과_2'!$A:$E,5,FALSE)</f>
        <v>큼 디지털 위협 작음 작음 코로나19 유틸리티 자동차 정부 대중교통 첨단 기술 관광 정보 통신 헬스케어 디지털 혁신 마케팅 금융업 교육 유통 코로나19 미디어 큼</v>
      </c>
      <c r="AG25" s="146">
        <f t="shared" si="18"/>
        <v>90</v>
      </c>
      <c r="AH25" s="208" t="s">
        <v>69</v>
      </c>
      <c r="AI25" s="208" t="s">
        <v>69</v>
      </c>
      <c r="AJ25" s="221"/>
      <c r="AK25" s="274" t="s">
        <v>2611</v>
      </c>
      <c r="AL25" s="274"/>
      <c r="AM25" s="436"/>
      <c r="AN25" s="437"/>
      <c r="AO25" s="438"/>
      <c r="AP25" s="438"/>
      <c r="AQ25" s="439"/>
      <c r="AR25" s="437"/>
      <c r="AS25" s="439"/>
      <c r="AT25" s="440"/>
      <c r="AU25" s="438"/>
      <c r="AV25" s="438"/>
      <c r="AW25" s="441"/>
      <c r="AX25" s="444"/>
      <c r="AY25" s="442"/>
    </row>
    <row r="26" ht="45.0" customHeight="1">
      <c r="A26" s="397"/>
      <c r="B26" s="201">
        <f t="shared" si="15"/>
        <v>19</v>
      </c>
      <c r="C26" s="399" t="s">
        <v>14</v>
      </c>
      <c r="D26" s="399" t="s">
        <v>19</v>
      </c>
      <c r="E26" s="398"/>
      <c r="F26" s="425"/>
      <c r="G26" s="200" t="s">
        <v>203</v>
      </c>
      <c r="H26" s="400" t="s">
        <v>2612</v>
      </c>
      <c r="I26" s="445"/>
      <c r="J26" s="428" t="s">
        <v>2613</v>
      </c>
      <c r="K26" s="400" t="s">
        <v>2614</v>
      </c>
      <c r="L26" s="205"/>
      <c r="M26" s="174"/>
      <c r="N26" s="174" t="s">
        <v>2615</v>
      </c>
      <c r="O26" s="174" t="s">
        <v>2616</v>
      </c>
      <c r="P26" s="174" t="s">
        <v>2617</v>
      </c>
      <c r="Q26" s="430" t="str">
        <f>VLOOKUP("2유형_v1"&amp;"_"&amp;H26,'GPT결과_2'!$A:$E,4,FALSE)</f>
        <v>2001년부터 2008년까지의 금융위기에 이르는 기간 동안 실제 연결 경로 수 변화 추이.</v>
      </c>
      <c r="R26" s="425">
        <f t="shared" si="16"/>
        <v>50</v>
      </c>
      <c r="S26" s="208"/>
      <c r="T26" s="425"/>
      <c r="U26" s="425"/>
      <c r="V26" s="431" t="str">
        <f>VLOOKUP("2유형_v1"&amp;"_"&amp;H26,'GPT결과_2'!$A:$E,4,FALSE)</f>
        <v>2001년부터 2008년까지의 금융위기에 이르는 기간 동안 실제 연결 경로 수 변화 추이.</v>
      </c>
      <c r="W26" s="53"/>
      <c r="X26" s="432"/>
      <c r="Y26" s="433" t="str">
        <f>VLOOKUP("2유형_v2"&amp;"_"&amp;H26,'GPT결과_2'!$A:$E,4,FALSE)</f>
        <v>2001년부터 2008년까지의 금융위기 기간 동안 IMF의 자료에 따른 네트워크 연결가능 경로 대비 실제 연결수 변화.</v>
      </c>
      <c r="Z26" s="425">
        <f t="shared" si="17"/>
        <v>66</v>
      </c>
      <c r="AA26" s="208" t="s">
        <v>67</v>
      </c>
      <c r="AB26" s="208" t="s">
        <v>67</v>
      </c>
      <c r="AC26" s="425"/>
      <c r="AD26" s="425"/>
      <c r="AE26" s="425"/>
      <c r="AF26" s="435" t="str">
        <f>VLOOKUP("2유형_v2"&amp;"_"&amp;H26,'GPT결과_2'!$A:$E,5,FALSE)</f>
        <v>(%) 10 9 8 7 6 5 2001 2003 2004 주: 1) 네트워크(240개국)상 연결가능 경로수 대비 실제 연결수 자료: IMF(2011) 2002 2005 2006 금융위기 2007 2008</v>
      </c>
      <c r="AG26" s="146">
        <f t="shared" si="18"/>
        <v>113</v>
      </c>
      <c r="AH26" s="208" t="s">
        <v>68</v>
      </c>
      <c r="AI26" s="208" t="s">
        <v>68</v>
      </c>
      <c r="AJ26" s="221"/>
      <c r="AK26" s="274" t="s">
        <v>2618</v>
      </c>
      <c r="AL26" s="274"/>
      <c r="AM26" s="436"/>
      <c r="AN26" s="437"/>
      <c r="AO26" s="438"/>
      <c r="AP26" s="438"/>
      <c r="AQ26" s="439"/>
      <c r="AR26" s="439"/>
      <c r="AS26" s="439"/>
      <c r="AT26" s="440"/>
      <c r="AU26" s="438"/>
      <c r="AV26" s="438"/>
      <c r="AW26" s="441"/>
      <c r="AX26" s="444"/>
      <c r="AY26" s="442"/>
    </row>
    <row r="27" ht="30.0" customHeight="1">
      <c r="A27" s="397"/>
      <c r="B27" s="201">
        <f t="shared" si="15"/>
        <v>20</v>
      </c>
      <c r="C27" s="399" t="s">
        <v>14</v>
      </c>
      <c r="D27" s="399" t="s">
        <v>19</v>
      </c>
      <c r="E27" s="398"/>
      <c r="F27" s="425"/>
      <c r="G27" s="200" t="s">
        <v>203</v>
      </c>
      <c r="H27" s="400" t="s">
        <v>2619</v>
      </c>
      <c r="I27" s="445"/>
      <c r="J27" s="428" t="s">
        <v>2620</v>
      </c>
      <c r="K27" s="400" t="s">
        <v>2621</v>
      </c>
      <c r="L27" s="205"/>
      <c r="M27" s="174"/>
      <c r="N27" s="174" t="s">
        <v>2622</v>
      </c>
      <c r="O27" s="174" t="s">
        <v>2623</v>
      </c>
      <c r="P27" s="174" t="s">
        <v>2624</v>
      </c>
      <c r="Q27" s="430" t="str">
        <f>VLOOKUP("2유형_v1"&amp;"_"&amp;H27,'GPT결과_2'!$A:$E,4,FALSE)</f>
        <v>음바페, 레반도프스키, 호날두, 메시 선수들의 90분당 득점 통계 비교</v>
      </c>
      <c r="R27" s="425">
        <f t="shared" si="16"/>
        <v>39</v>
      </c>
      <c r="S27" s="208"/>
      <c r="T27" s="425"/>
      <c r="U27" s="425"/>
      <c r="V27" s="431" t="str">
        <f>VLOOKUP("2유형_v1"&amp;"_"&amp;H27,'GPT결과_2'!$A:$E,4,FALSE)</f>
        <v>음바페, 레반도프스키, 호날두, 메시 선수들의 90분당 득점 통계 비교</v>
      </c>
      <c r="W27" s="53"/>
      <c r="X27" s="432"/>
      <c r="Y27" s="433" t="str">
        <f>VLOOKUP("2유형_v2"&amp;"_"&amp;H27,'GPT결과_2'!$A:$E,4,FALSE)</f>
        <v>음바페와 레반도프스키의 90분 당 득점은 0.4, 호날두와 메시의 득점은 1.0입니다.</v>
      </c>
      <c r="Z27" s="425">
        <f t="shared" si="17"/>
        <v>48</v>
      </c>
      <c r="AA27" s="208" t="s">
        <v>69</v>
      </c>
      <c r="AB27" s="208" t="s">
        <v>69</v>
      </c>
      <c r="AC27" s="425"/>
      <c r="AD27" s="434" t="s">
        <v>2625</v>
      </c>
      <c r="AE27" s="434"/>
      <c r="AF27" s="435" t="str">
        <f>VLOOKUP("2유형_v2"&amp;"_"&amp;H27,'GPT결과_2'!$A:$E,5,FALSE)</f>
        <v>0 분 당 페널티킥이 아닌 득점 90 0.8- 0.6- 0.4 0.4 0.6 음바페 레반도프스키 90분당 득점 0.8 • 호날두 메시 1.0</v>
      </c>
      <c r="AG27" s="146">
        <f t="shared" si="18"/>
        <v>78</v>
      </c>
      <c r="AH27" s="208" t="s">
        <v>68</v>
      </c>
      <c r="AI27" s="208" t="s">
        <v>68</v>
      </c>
      <c r="AJ27" s="221"/>
      <c r="AK27" s="274"/>
      <c r="AL27" s="274"/>
      <c r="AM27" s="436"/>
      <c r="AN27" s="437"/>
      <c r="AO27" s="438"/>
      <c r="AP27" s="438"/>
      <c r="AQ27" s="439"/>
      <c r="AR27" s="437"/>
      <c r="AS27" s="439"/>
      <c r="AT27" s="440"/>
      <c r="AU27" s="438"/>
      <c r="AV27" s="438"/>
      <c r="AW27" s="441"/>
      <c r="AX27" s="442"/>
      <c r="AY27" s="442"/>
    </row>
    <row r="28" ht="30.0" customHeight="1">
      <c r="A28" s="397"/>
      <c r="B28" s="201">
        <f t="shared" si="15"/>
        <v>21</v>
      </c>
      <c r="C28" s="399" t="s">
        <v>14</v>
      </c>
      <c r="D28" s="399" t="s">
        <v>19</v>
      </c>
      <c r="E28" s="398"/>
      <c r="F28" s="425"/>
      <c r="G28" s="200" t="s">
        <v>203</v>
      </c>
      <c r="H28" s="400" t="s">
        <v>2626</v>
      </c>
      <c r="I28" s="445"/>
      <c r="J28" s="428" t="s">
        <v>2627</v>
      </c>
      <c r="K28" s="400" t="s">
        <v>2628</v>
      </c>
      <c r="L28" s="205"/>
      <c r="M28" s="401"/>
      <c r="N28" s="401"/>
      <c r="O28" s="174" t="s">
        <v>2629</v>
      </c>
      <c r="P28" s="174" t="s">
        <v>2630</v>
      </c>
      <c r="Q28" s="430" t="str">
        <f>VLOOKUP("2유형_v1"&amp;"_"&amp;H28,'GPT결과_2'!$A:$E,4,FALSE)</f>
        <v>2019년 운송 부문별 온실가스 배출 비율 분석 결과</v>
      </c>
      <c r="R28" s="425">
        <f t="shared" si="16"/>
        <v>29</v>
      </c>
      <c r="S28" s="208"/>
      <c r="T28" s="425"/>
      <c r="U28" s="425"/>
      <c r="V28" s="431" t="str">
        <f>VLOOKUP("2유형_v1"&amp;"_"&amp;H28,'GPT결과_2'!$A:$E,4,FALSE)</f>
        <v>2019년 운송 부문별 온실가스 배출 비율 분석 결과</v>
      </c>
      <c r="W28" s="53"/>
      <c r="X28" s="432"/>
      <c r="Y28" s="433" t="str">
        <f>VLOOKUP("2유형_v2"&amp;"_"&amp;H28,'GPT결과_2'!$A:$E,4,FALSE)</f>
        <v>2019년 운송 부문의 온실가스 배출량은 자동차 75% 선박 11% 항공 12% 철도 1% 기타 1%였다.</v>
      </c>
      <c r="Z28" s="425">
        <f t="shared" si="17"/>
        <v>59</v>
      </c>
      <c r="AA28" s="208" t="s">
        <v>68</v>
      </c>
      <c r="AB28" s="208" t="s">
        <v>68</v>
      </c>
      <c r="AC28" s="425"/>
      <c r="AD28" s="434" t="s">
        <v>2631</v>
      </c>
      <c r="AE28" s="434"/>
      <c r="AF28" s="435" t="str">
        <f>VLOOKUP("2유형_v2"&amp;"_"&amp;H28,'GPT결과_2'!$A:$E,5,FALSE)</f>
        <v>운송 부문 온실가스 배출량(2019) 선박 11% 항공 12% 철도 1% 기타 1% ㅇ 자동차 75%</v>
      </c>
      <c r="AG28" s="146">
        <f t="shared" si="18"/>
        <v>56</v>
      </c>
      <c r="AH28" s="208" t="s">
        <v>67</v>
      </c>
      <c r="AI28" s="208" t="s">
        <v>67</v>
      </c>
      <c r="AJ28" s="221"/>
      <c r="AK28" s="274"/>
      <c r="AL28" s="274"/>
      <c r="AM28" s="436"/>
      <c r="AN28" s="437"/>
      <c r="AO28" s="438"/>
      <c r="AP28" s="438"/>
      <c r="AQ28" s="439"/>
      <c r="AR28" s="437"/>
      <c r="AS28" s="439"/>
      <c r="AT28" s="440"/>
      <c r="AU28" s="438"/>
      <c r="AV28" s="438"/>
      <c r="AW28" s="441"/>
      <c r="AX28" s="442"/>
      <c r="AY28" s="442"/>
    </row>
    <row r="29" ht="51.0" customHeight="1">
      <c r="A29" s="397"/>
      <c r="B29" s="201">
        <f t="shared" si="15"/>
        <v>22</v>
      </c>
      <c r="C29" s="399" t="s">
        <v>14</v>
      </c>
      <c r="D29" s="399" t="s">
        <v>19</v>
      </c>
      <c r="E29" s="398"/>
      <c r="F29" s="425"/>
      <c r="G29" s="200" t="s">
        <v>229</v>
      </c>
      <c r="H29" s="400" t="s">
        <v>2632</v>
      </c>
      <c r="I29" s="445"/>
      <c r="J29" s="428" t="s">
        <v>2633</v>
      </c>
      <c r="K29" s="400" t="s">
        <v>406</v>
      </c>
      <c r="L29" s="205"/>
      <c r="M29" s="401"/>
      <c r="N29" s="401"/>
      <c r="O29" s="174" t="s">
        <v>2634</v>
      </c>
      <c r="P29" s="174" t="s">
        <v>2635</v>
      </c>
      <c r="Q29" s="430" t="str">
        <f>VLOOKUP("2유형_v1"&amp;"_"&amp;H29,'GPT결과_2'!$A:$E,4,FALSE)</f>
        <v>포도를 이용한 화이트와인, 레드와인 제조 과정 순서 설명</v>
      </c>
      <c r="R29" s="425">
        <f t="shared" si="16"/>
        <v>31</v>
      </c>
      <c r="S29" s="208"/>
      <c r="T29" s="425"/>
      <c r="U29" s="425"/>
      <c r="V29" s="431" t="str">
        <f>VLOOKUP("2유형_v1"&amp;"_"&amp;H29,'GPT결과_2'!$A:$E,4,FALSE)</f>
        <v>포도를 이용한 화이트와인, 레드와인 제조 과정 순서 설명</v>
      </c>
      <c r="W29" s="53"/>
      <c r="X29" s="432"/>
      <c r="Y29" s="433" t="str">
        <f>VLOOKUP("2유형_v2"&amp;"_"&amp;H29,'GPT결과_2'!$A:$E,4,FALSE)</f>
        <v>포도 수확 후 병입, 으깨기, 여과 과정을 거쳐 화이트와인 제조, 레드와인 숙성 과정이 있다.</v>
      </c>
      <c r="Z29" s="425">
        <f t="shared" si="17"/>
        <v>52</v>
      </c>
      <c r="AA29" s="208" t="s">
        <v>67</v>
      </c>
      <c r="AB29" s="208" t="s">
        <v>68</v>
      </c>
      <c r="AC29" s="425"/>
      <c r="AD29" s="434" t="s">
        <v>2636</v>
      </c>
      <c r="AE29" s="434"/>
      <c r="AF29" s="435" t="str">
        <f>VLOOKUP("2유형_v2"&amp;"_"&amp;H29,'GPT결과_2'!$A:$E,5,FALSE)</f>
        <v>포도 수확 포도 수확 - 병입 병입 으깨기 으깨기 여과 여과 1차 발효 압착 화이트와인 제조 과정 숙성 레드와인 제조 과정 숙성 압착 발효 앙금 분리 앙금 분리 2차 발효</v>
      </c>
      <c r="AG29" s="146">
        <f t="shared" si="18"/>
        <v>95</v>
      </c>
      <c r="AH29" s="208" t="s">
        <v>67</v>
      </c>
      <c r="AI29" s="208" t="s">
        <v>67</v>
      </c>
      <c r="AJ29" s="221"/>
      <c r="AK29" s="274"/>
      <c r="AL29" s="274"/>
      <c r="AM29" s="436"/>
      <c r="AN29" s="437"/>
      <c r="AO29" s="438"/>
      <c r="AP29" s="438"/>
      <c r="AQ29" s="439"/>
      <c r="AR29" s="437"/>
      <c r="AS29" s="439"/>
      <c r="AT29" s="440"/>
      <c r="AU29" s="438"/>
      <c r="AV29" s="438"/>
      <c r="AW29" s="441"/>
      <c r="AX29" s="442"/>
      <c r="AY29" s="442"/>
    </row>
    <row r="30" ht="45.0" customHeight="1">
      <c r="A30" s="397"/>
      <c r="B30" s="201">
        <f t="shared" si="15"/>
        <v>23</v>
      </c>
      <c r="C30" s="399" t="s">
        <v>14</v>
      </c>
      <c r="D30" s="399" t="s">
        <v>19</v>
      </c>
      <c r="E30" s="398"/>
      <c r="F30" s="425"/>
      <c r="G30" s="200" t="s">
        <v>235</v>
      </c>
      <c r="H30" s="400" t="s">
        <v>2637</v>
      </c>
      <c r="I30" s="445"/>
      <c r="J30" s="428" t="s">
        <v>2638</v>
      </c>
      <c r="K30" s="400" t="s">
        <v>2639</v>
      </c>
      <c r="L30" s="205"/>
      <c r="M30" s="174"/>
      <c r="N30" s="174" t="s">
        <v>2640</v>
      </c>
      <c r="O30" s="174" t="s">
        <v>2641</v>
      </c>
      <c r="P30" s="174" t="s">
        <v>2642</v>
      </c>
      <c r="Q30" s="430" t="str">
        <f>VLOOKUP("2유형_v1"&amp;"_"&amp;H30,'GPT결과_2'!$A:$E,4,FALSE)</f>
        <v>나열된 국가들은 모두 영어를 공용어로 사용하는 국가들임.</v>
      </c>
      <c r="R30" s="425">
        <f t="shared" si="16"/>
        <v>31</v>
      </c>
      <c r="S30" s="208"/>
      <c r="T30" s="425"/>
      <c r="U30" s="425"/>
      <c r="V30" s="431" t="str">
        <f>VLOOKUP("2유형_v1"&amp;"_"&amp;H30,'GPT결과_2'!$A:$E,4,FALSE)</f>
        <v>나열된 국가들은 모두 영어를 공용어로 사용하는 국가들임.</v>
      </c>
      <c r="W30" s="53"/>
      <c r="X30" s="432"/>
      <c r="Y30" s="433" t="str">
        <f>VLOOKUP("2유형_v2"&amp;"_"&amp;H30,'GPT결과_2'!$A:$E,4,FALSE)</f>
        <v>주어진 나라들은 아시아, 오세아니아, 북아메리카, 중남미 지역 나라들 포함.</v>
      </c>
      <c r="Z30" s="425">
        <f t="shared" si="17"/>
        <v>42</v>
      </c>
      <c r="AA30" s="208" t="s">
        <v>68</v>
      </c>
      <c r="AB30" s="208" t="s">
        <v>69</v>
      </c>
      <c r="AC30" s="425"/>
      <c r="AD30" s="434" t="s">
        <v>2643</v>
      </c>
      <c r="AE30" s="434"/>
      <c r="AF30" s="435" t="str">
        <f>VLOOKUP("2유형_v2"&amp;"_"&amp;H30,'GPT결과_2'!$A:$E,5,FALSE)</f>
        <v>라이베리아 나미비아 짐바브웨 홍콩 타이완 브루나이 싱가포르 동티모르 미크로네시아 팔라우 나우루 솔로몬제도 피지 오스트레일리아 마셜제도 키리바시 투발루 뉴질랜드 캐나다 미국 바하마 앤티가바부다 세인트키츠네비스 자메이카 벨리즈 바베이도스 세인트빈센트그레나딘 세인트루시아 그레나다 엘살바도르 에콰도르 도미니카 트리니다드토바고 가이아나 수리남</v>
      </c>
      <c r="AG30" s="146">
        <f t="shared" si="18"/>
        <v>187</v>
      </c>
      <c r="AH30" s="208" t="s">
        <v>67</v>
      </c>
      <c r="AI30" s="208" t="s">
        <v>67</v>
      </c>
      <c r="AJ30" s="221"/>
      <c r="AK30" s="274"/>
      <c r="AL30" s="274"/>
      <c r="AM30" s="436"/>
      <c r="AN30" s="437"/>
      <c r="AO30" s="438"/>
      <c r="AP30" s="438"/>
      <c r="AQ30" s="439"/>
      <c r="AR30" s="437"/>
      <c r="AS30" s="439"/>
      <c r="AT30" s="440"/>
      <c r="AU30" s="438"/>
      <c r="AV30" s="438"/>
      <c r="AW30" s="441"/>
      <c r="AX30" s="442"/>
      <c r="AY30" s="442"/>
    </row>
    <row r="31" ht="30.0" customHeight="1">
      <c r="A31" s="397"/>
      <c r="B31" s="201">
        <f t="shared" si="15"/>
        <v>24</v>
      </c>
      <c r="C31" s="399" t="s">
        <v>14</v>
      </c>
      <c r="D31" s="399" t="s">
        <v>19</v>
      </c>
      <c r="E31" s="398"/>
      <c r="F31" s="425"/>
      <c r="G31" s="200" t="s">
        <v>203</v>
      </c>
      <c r="H31" s="400" t="s">
        <v>2644</v>
      </c>
      <c r="I31" s="445"/>
      <c r="J31" s="428" t="s">
        <v>2645</v>
      </c>
      <c r="K31" s="400" t="s">
        <v>2646</v>
      </c>
      <c r="L31" s="205"/>
      <c r="M31" s="174"/>
      <c r="N31" s="174" t="s">
        <v>2647</v>
      </c>
      <c r="O31" s="174" t="s">
        <v>2648</v>
      </c>
      <c r="P31" s="174" t="s">
        <v>2649</v>
      </c>
      <c r="Q31" s="430" t="str">
        <f>VLOOKUP("2유형_v1"&amp;"_"&amp;H31,'GPT결과_2'!$A:$E,4,FALSE)</f>
        <v>기업의 생애주기를 시간 경과와 매출액 변동으로 설명하는 문장</v>
      </c>
      <c r="R31" s="425">
        <f t="shared" si="16"/>
        <v>33</v>
      </c>
      <c r="S31" s="208"/>
      <c r="T31" s="425"/>
      <c r="U31" s="425"/>
      <c r="V31" s="431" t="str">
        <f>VLOOKUP("2유형_v1"&amp;"_"&amp;H31,'GPT결과_2'!$A:$E,4,FALSE)</f>
        <v>기업의 생애주기를 시간 경과와 매출액 변동으로 설명하는 문장</v>
      </c>
      <c r="W31" s="53"/>
      <c r="X31" s="432"/>
      <c r="Y31" s="433" t="str">
        <f>VLOOKUP("2유형_v2"&amp;"_"&amp;H31,'GPT결과_2'!$A:$E,4,FALSE)</f>
        <v>매출액 쇠퇴기 성장기 성숙기 도입기는 시간 추이에 따른 상품 판매 단계 표현.</v>
      </c>
      <c r="Z31" s="425">
        <f t="shared" si="17"/>
        <v>43</v>
      </c>
      <c r="AA31" s="208" t="s">
        <v>67</v>
      </c>
      <c r="AB31" s="208" t="s">
        <v>68</v>
      </c>
      <c r="AC31" s="425"/>
      <c r="AD31" s="434" t="s">
        <v>2650</v>
      </c>
      <c r="AE31" s="434"/>
      <c r="AF31" s="435" t="str">
        <f>VLOOKUP("2유형_v2"&amp;"_"&amp;H31,'GPT결과_2'!$A:$E,5,FALSE)</f>
        <v>매출액 쇠퇴기 성숙기 도입기 성장기 시간</v>
      </c>
      <c r="AG31" s="146">
        <f t="shared" si="18"/>
        <v>22</v>
      </c>
      <c r="AH31" s="208" t="s">
        <v>68</v>
      </c>
      <c r="AI31" s="208" t="s">
        <v>68</v>
      </c>
      <c r="AJ31" s="221"/>
      <c r="AK31" s="274" t="s">
        <v>2651</v>
      </c>
      <c r="AL31" s="274"/>
      <c r="AM31" s="436"/>
      <c r="AN31" s="437"/>
      <c r="AO31" s="438"/>
      <c r="AP31" s="438"/>
      <c r="AQ31" s="439"/>
      <c r="AR31" s="437"/>
      <c r="AS31" s="439"/>
      <c r="AT31" s="440"/>
      <c r="AU31" s="438"/>
      <c r="AV31" s="438"/>
      <c r="AW31" s="441"/>
      <c r="AX31" s="444"/>
      <c r="AY31" s="442"/>
    </row>
    <row r="32" ht="30.0" customHeight="1">
      <c r="A32" s="397"/>
      <c r="B32" s="201">
        <f t="shared" si="15"/>
        <v>25</v>
      </c>
      <c r="C32" s="399" t="s">
        <v>14</v>
      </c>
      <c r="D32" s="399" t="s">
        <v>19</v>
      </c>
      <c r="E32" s="398"/>
      <c r="F32" s="425"/>
      <c r="G32" s="200" t="s">
        <v>195</v>
      </c>
      <c r="H32" s="400" t="s">
        <v>2652</v>
      </c>
      <c r="I32" s="446"/>
      <c r="J32" s="447" t="s">
        <v>2653</v>
      </c>
      <c r="K32" s="400" t="s">
        <v>2654</v>
      </c>
      <c r="L32" s="205"/>
      <c r="M32" s="401"/>
      <c r="N32" s="401"/>
      <c r="O32" s="174" t="s">
        <v>2655</v>
      </c>
      <c r="P32" s="174" t="s">
        <v>2656</v>
      </c>
      <c r="Q32" s="430" t="str">
        <f>VLOOKUP("2유형_v1"&amp;"_"&amp;H32,'GPT결과_2'!$A:$E,4,FALSE)</f>
        <v>아토피 피부염 유형과 알레르기 검사 가능성에 대한 설명</v>
      </c>
      <c r="R32" s="425">
        <f t="shared" si="16"/>
        <v>30</v>
      </c>
      <c r="S32" s="208"/>
      <c r="T32" s="425"/>
      <c r="U32" s="425"/>
      <c r="V32" s="431" t="str">
        <f>VLOOKUP("2유형_v1"&amp;"_"&amp;H32,'GPT결과_2'!$A:$E,4,FALSE)</f>
        <v>아토피 피부염 유형과 알레르기 검사 가능성에 대한 설명</v>
      </c>
      <c r="W32" s="53"/>
      <c r="X32" s="432"/>
      <c r="Y32" s="433" t="str">
        <f>VLOOKUP("2유형_v2"&amp;"_"&amp;H32,'GPT결과_2'!$A:$E,4,FALSE)</f>
        <v>아토피피부염 형태: 문제 없는 내인성, 외인성 동반, 증상 없는 알레르기.</v>
      </c>
      <c r="Z32" s="425">
        <f t="shared" si="17"/>
        <v>41</v>
      </c>
      <c r="AA32" s="208" t="s">
        <v>68</v>
      </c>
      <c r="AB32" s="208" t="s">
        <v>68</v>
      </c>
      <c r="AC32" s="425"/>
      <c r="AD32" s="434" t="s">
        <v>2657</v>
      </c>
      <c r="AE32" s="434"/>
      <c r="AF32" s="435" t="str">
        <f>VLOOKUP("2유형_v2"&amp;"_"&amp;H32,'GPT결과_2'!$A:$E,5,FALSE)</f>
        <v>알레르기 검사에서 문제가 없는 아토피피부염 (내인성) 알레르기를 동반한 아토피피부염 (외인성) 아토피피부염 증상이 없는 알레르기</v>
      </c>
      <c r="AG32" s="146">
        <f t="shared" si="18"/>
        <v>71</v>
      </c>
      <c r="AH32" s="208" t="s">
        <v>67</v>
      </c>
      <c r="AI32" s="208" t="s">
        <v>67</v>
      </c>
      <c r="AJ32" s="221"/>
      <c r="AK32" s="274"/>
      <c r="AL32" s="274"/>
      <c r="AM32" s="436"/>
      <c r="AN32" s="437"/>
      <c r="AO32" s="438"/>
      <c r="AP32" s="438"/>
      <c r="AQ32" s="439"/>
      <c r="AR32" s="437"/>
      <c r="AS32" s="439"/>
      <c r="AT32" s="440"/>
      <c r="AU32" s="438"/>
      <c r="AV32" s="438"/>
      <c r="AW32" s="441"/>
      <c r="AX32" s="442"/>
      <c r="AY32" s="442"/>
    </row>
    <row r="33" ht="46.5" customHeight="1">
      <c r="A33" s="397"/>
      <c r="B33" s="201">
        <f t="shared" si="15"/>
        <v>26</v>
      </c>
      <c r="C33" s="399" t="s">
        <v>14</v>
      </c>
      <c r="D33" s="399" t="s">
        <v>19</v>
      </c>
      <c r="E33" s="398"/>
      <c r="F33" s="425"/>
      <c r="G33" s="200" t="s">
        <v>158</v>
      </c>
      <c r="H33" s="400" t="s">
        <v>2658</v>
      </c>
      <c r="I33" s="445"/>
      <c r="J33" s="428" t="s">
        <v>2659</v>
      </c>
      <c r="K33" s="400" t="s">
        <v>2660</v>
      </c>
      <c r="L33" s="205"/>
      <c r="M33" s="401"/>
      <c r="N33" s="401"/>
      <c r="O33" s="174" t="s">
        <v>2661</v>
      </c>
      <c r="P33" s="174" t="s">
        <v>2662</v>
      </c>
      <c r="Q33" s="430" t="str">
        <f>VLOOKUP("2유형_v1"&amp;"_"&amp;H33,'GPT결과_2'!$A:$E,4,FALSE)</f>
        <v>데이비드 앤드루 존 토비 네이선 제이컵 제러미 시어도어 벤 이름 소유의 그림 2라는 게임에서 성과가 떨어지는 팀 소개.</v>
      </c>
      <c r="R33" s="425">
        <f t="shared" si="16"/>
        <v>66</v>
      </c>
      <c r="S33" s="208"/>
      <c r="T33" s="425"/>
      <c r="U33" s="425"/>
      <c r="V33" s="431" t="str">
        <f>VLOOKUP("2유형_v1"&amp;"_"&amp;H33,'GPT결과_2'!$A:$E,4,FALSE)</f>
        <v>데이비드 앤드루 존 토비 네이선 제이컵 제러미 시어도어 벤 이름 소유의 그림 2라는 게임에서 성과가 떨어지는 팀 소개.</v>
      </c>
      <c r="W33" s="53"/>
      <c r="X33" s="432"/>
      <c r="Y33" s="433" t="str">
        <f>VLOOKUP("2유형_v2"&amp;"_"&amp;H33,'GPT결과_2'!$A:$E,4,FALSE)</f>
        <v>데이비드, 앤드루, 존, 토비, 네이선, 제이컵, 제러미, 시어도어, 벤은 영리하지 못한 팀 구성원.</v>
      </c>
      <c r="Z33" s="425">
        <f t="shared" si="17"/>
        <v>56</v>
      </c>
      <c r="AA33" s="208" t="s">
        <v>68</v>
      </c>
      <c r="AB33" s="208" t="s">
        <v>68</v>
      </c>
      <c r="AC33" s="425"/>
      <c r="AD33" s="434" t="s">
        <v>2663</v>
      </c>
      <c r="AE33" s="434"/>
      <c r="AF33" s="435" t="str">
        <f>VLOOKUP("2유형_v2"&amp;"_"&amp;H33,'GPT결과_2'!$A:$E,5,FALSE)</f>
        <v>데이비드 앤드루 존 토비 네이선 제이컵 제러미 시어도어 벤 그림 2. 영리하지 못한 팀(복제인간 팀)</v>
      </c>
      <c r="AG33" s="146">
        <f t="shared" si="18"/>
        <v>56</v>
      </c>
      <c r="AH33" s="208" t="s">
        <v>67</v>
      </c>
      <c r="AI33" s="208" t="s">
        <v>67</v>
      </c>
      <c r="AJ33" s="221"/>
      <c r="AK33" s="274"/>
      <c r="AL33" s="274"/>
      <c r="AM33" s="436"/>
      <c r="AN33" s="437"/>
      <c r="AO33" s="438"/>
      <c r="AP33" s="438"/>
      <c r="AQ33" s="439"/>
      <c r="AR33" s="437"/>
      <c r="AS33" s="439"/>
      <c r="AT33" s="440"/>
      <c r="AU33" s="438"/>
      <c r="AV33" s="438"/>
      <c r="AW33" s="441"/>
      <c r="AX33" s="442"/>
      <c r="AY33" s="442"/>
    </row>
    <row r="34" ht="30.0" customHeight="1">
      <c r="A34" s="397"/>
      <c r="B34" s="201">
        <f t="shared" si="15"/>
        <v>27</v>
      </c>
      <c r="C34" s="399" t="s">
        <v>14</v>
      </c>
      <c r="D34" s="399" t="s">
        <v>19</v>
      </c>
      <c r="E34" s="398"/>
      <c r="F34" s="425"/>
      <c r="G34" s="200" t="s">
        <v>203</v>
      </c>
      <c r="H34" s="400" t="s">
        <v>2664</v>
      </c>
      <c r="I34" s="445"/>
      <c r="J34" s="428" t="s">
        <v>2665</v>
      </c>
      <c r="K34" s="400" t="s">
        <v>2666</v>
      </c>
      <c r="L34" s="448"/>
      <c r="M34" s="401"/>
      <c r="N34" s="401"/>
      <c r="O34" s="174" t="s">
        <v>2667</v>
      </c>
      <c r="P34" s="174" t="s">
        <v>2668</v>
      </c>
      <c r="Q34" s="430" t="str">
        <f>VLOOKUP("2유형_v1"&amp;"_"&amp;H34,'GPT결과_2'!$A:$E,4,FALSE)</f>
        <v>에빙하우스 망각곡선은 시간 흐름에 따른 기억량 감소를 보여준다.</v>
      </c>
      <c r="R34" s="425">
        <f t="shared" si="16"/>
        <v>35</v>
      </c>
      <c r="S34" s="208"/>
      <c r="T34" s="425"/>
      <c r="U34" s="425"/>
      <c r="V34" s="431" t="str">
        <f>VLOOKUP("2유형_v1"&amp;"_"&amp;H34,'GPT결과_2'!$A:$E,4,FALSE)</f>
        <v>에빙하우스 망각곡선은 시간 흐름에 따른 기억량 감소를 보여준다.</v>
      </c>
      <c r="W34" s="53"/>
      <c r="X34" s="432"/>
      <c r="Y34" s="433" t="str">
        <f>VLOOKUP("2유형_v2"&amp;"_"&amp;H34,'GPT결과_2'!$A:$E,4,FALSE)</f>
        <v>에빙하우스 망각곡선은 시간 흐름에 따른 기억량 감소를 보여준다.</v>
      </c>
      <c r="Z34" s="425">
        <f t="shared" si="17"/>
        <v>35</v>
      </c>
      <c r="AA34" s="208" t="s">
        <v>67</v>
      </c>
      <c r="AB34" s="208" t="s">
        <v>67</v>
      </c>
      <c r="AC34" s="425"/>
      <c r="AD34" s="434" t="s">
        <v>2669</v>
      </c>
      <c r="AE34" s="434"/>
      <c r="AF34" s="435" t="str">
        <f>VLOOKUP("2유형_v2"&amp;"_"&amp;H34,'GPT결과_2'!$A:$E,5,FALSE)</f>
        <v>에빙하우스 망각곡선(시간의 흐름에 따라 남아 있는 기억량] (%) 1001 50 0 20=58.2% 1시간=44.2% 9시간=35.8% 1일=33.7% 2일=27.8% - 6일=25.4% 31 days=21.1% 시간</v>
      </c>
      <c r="AG34" s="146">
        <f t="shared" si="18"/>
        <v>121</v>
      </c>
      <c r="AH34" s="208" t="s">
        <v>67</v>
      </c>
      <c r="AI34" s="208" t="s">
        <v>67</v>
      </c>
      <c r="AJ34" s="221"/>
      <c r="AK34" s="274"/>
      <c r="AL34" s="274"/>
      <c r="AM34" s="436"/>
      <c r="AN34" s="437"/>
      <c r="AO34" s="438"/>
      <c r="AP34" s="438"/>
      <c r="AQ34" s="439"/>
      <c r="AR34" s="437"/>
      <c r="AS34" s="439"/>
      <c r="AT34" s="440"/>
      <c r="AU34" s="438"/>
      <c r="AV34" s="438"/>
      <c r="AW34" s="441"/>
      <c r="AX34" s="442"/>
      <c r="AY34" s="442"/>
    </row>
    <row r="35" ht="30.0" customHeight="1">
      <c r="A35" s="397"/>
      <c r="B35" s="201">
        <f t="shared" si="15"/>
        <v>28</v>
      </c>
      <c r="C35" s="399" t="s">
        <v>14</v>
      </c>
      <c r="D35" s="399" t="s">
        <v>19</v>
      </c>
      <c r="E35" s="398"/>
      <c r="F35" s="425"/>
      <c r="G35" s="200" t="s">
        <v>203</v>
      </c>
      <c r="H35" s="400" t="s">
        <v>2670</v>
      </c>
      <c r="I35" s="445"/>
      <c r="J35" s="428" t="s">
        <v>2671</v>
      </c>
      <c r="K35" s="400" t="s">
        <v>2672</v>
      </c>
      <c r="L35" s="448"/>
      <c r="M35" s="401"/>
      <c r="N35" s="401"/>
      <c r="O35" s="174" t="s">
        <v>2673</v>
      </c>
      <c r="P35" s="174" t="s">
        <v>2674</v>
      </c>
      <c r="Q35" s="430" t="str">
        <f>VLOOKUP("2유형_v1"&amp;"_"&amp;H35,'GPT결과_2'!$A:$E,4,FALSE)</f>
        <v>무인 카페, 밀키트 전문점, 아이스크림 할인점 등 다양한 무인 사업에 관한 투자 시간과 비용 정보.</v>
      </c>
      <c r="R35" s="425">
        <f t="shared" si="16"/>
        <v>55</v>
      </c>
      <c r="S35" s="208"/>
      <c r="T35" s="425"/>
      <c r="U35" s="425"/>
      <c r="V35" s="431" t="str">
        <f>VLOOKUP("2유형_v1"&amp;"_"&amp;H35,'GPT결과_2'!$A:$E,4,FALSE)</f>
        <v>무인 카페, 밀키트 전문점, 아이스크림 할인점 등 다양한 무인 사업에 관한 투자 시간과 비용 정보.</v>
      </c>
      <c r="W35" s="53"/>
      <c r="X35" s="432"/>
      <c r="Y35" s="433" t="str">
        <f>VLOOKUP("2유형_v2"&amp;"_"&amp;H35,'GPT결과_2'!$A:$E,4,FALSE)</f>
        <v>투자시간과 투자비용이 적게 드는 무인 비즈니스 유형은 카페, 밀키트 전문점, 아이스크림 할인점, 반찬가게, 정육점, 문구점, 세차장, 스터디카페 및 코인빨래방이 있다.</v>
      </c>
      <c r="Z35" s="425">
        <f t="shared" si="17"/>
        <v>93</v>
      </c>
      <c r="AA35" s="208" t="s">
        <v>68</v>
      </c>
      <c r="AB35" s="208" t="s">
        <v>68</v>
      </c>
      <c r="AC35" s="425"/>
      <c r="AD35" s="434" t="s">
        <v>2675</v>
      </c>
      <c r="AE35" s="434"/>
      <c r="AF35" s="435" t="str">
        <f>VLOOKUP("2유형_v2"&amp;"_"&amp;H35,'GPT결과_2'!$A:$E,5,FALSE)</f>
        <v>많음 적음 투자시간 투자비용 적음 무인 카페 밀키트 전문점 무인 아이스크림 할인점 무인 반찬가게 무인 정육점 무인 문구점 무인 세차장 무인 스터디카페 코인빨래방 많음</v>
      </c>
      <c r="AG35" s="146">
        <f t="shared" si="18"/>
        <v>92</v>
      </c>
      <c r="AH35" s="208" t="s">
        <v>67</v>
      </c>
      <c r="AI35" s="208" t="s">
        <v>67</v>
      </c>
      <c r="AJ35" s="221"/>
      <c r="AK35" s="274"/>
      <c r="AL35" s="274"/>
      <c r="AM35" s="436"/>
      <c r="AN35" s="437"/>
      <c r="AO35" s="438"/>
      <c r="AP35" s="438"/>
      <c r="AQ35" s="439"/>
      <c r="AR35" s="437"/>
      <c r="AS35" s="439"/>
      <c r="AT35" s="440"/>
      <c r="AU35" s="438"/>
      <c r="AV35" s="438"/>
      <c r="AW35" s="441"/>
      <c r="AX35" s="442"/>
      <c r="AY35" s="442"/>
    </row>
    <row r="36" ht="99.75" customHeight="1">
      <c r="A36" s="397"/>
      <c r="B36" s="201">
        <f t="shared" si="15"/>
        <v>29</v>
      </c>
      <c r="C36" s="399" t="s">
        <v>14</v>
      </c>
      <c r="D36" s="399" t="s">
        <v>19</v>
      </c>
      <c r="E36" s="398"/>
      <c r="F36" s="425"/>
      <c r="G36" s="200" t="s">
        <v>235</v>
      </c>
      <c r="H36" s="400" t="s">
        <v>2676</v>
      </c>
      <c r="I36" s="445"/>
      <c r="J36" s="428" t="s">
        <v>2677</v>
      </c>
      <c r="K36" s="400" t="s">
        <v>2678</v>
      </c>
      <c r="L36" s="448"/>
      <c r="M36" s="401"/>
      <c r="N36" s="401"/>
      <c r="O36" s="174" t="s">
        <v>2679</v>
      </c>
      <c r="P36" s="174" t="s">
        <v>2680</v>
      </c>
      <c r="Q36" s="430" t="str">
        <f>VLOOKUP("2유형_v1"&amp;"_"&amp;H36,'GPT결과_2'!$A:$E,4,FALSE)</f>
        <v>서울 압구정 및 청담 지역의 건물 및 은행, 학교, 공원, 병원, 상점, 교회 소개.</v>
      </c>
      <c r="R36" s="425">
        <f t="shared" si="16"/>
        <v>47</v>
      </c>
      <c r="S36" s="208"/>
      <c r="T36" s="425"/>
      <c r="U36" s="425"/>
      <c r="V36" s="431" t="str">
        <f>VLOOKUP("2유형_v1"&amp;"_"&amp;H36,'GPT결과_2'!$A:$E,4,FALSE)</f>
        <v>서울 압구정 및 청담 지역의 건물 및 은행, 학교, 공원, 병원, 상점, 교회 소개.</v>
      </c>
      <c r="W36" s="53"/>
      <c r="X36" s="432"/>
      <c r="Y36" s="433" t="str">
        <f>VLOOKUP("2유형_v2"&amp;"_"&amp;H36,'GPT결과_2'!$A:$E,4,FALSE)</f>
        <v>"현대백화점 슬 원주고 압구정동교회 다슬빌딩"이 연결된 장소 정보.</v>
      </c>
      <c r="Z36" s="425">
        <f t="shared" si="17"/>
        <v>37</v>
      </c>
      <c r="AA36" s="208" t="s">
        <v>69</v>
      </c>
      <c r="AB36" s="208" t="s">
        <v>69</v>
      </c>
      <c r="AC36" s="425"/>
      <c r="AD36" s="434" t="s">
        <v>2681</v>
      </c>
      <c r="AE36" s="434"/>
      <c r="AF36" s="435" t="str">
        <f>VLOOKUP("2유형_v2"&amp;"_"&amp;H36,'GPT결과_2'!$A:$E,5,FALSE)</f>
        <v>ww273 위트 오면 리버시티 수상스키장 미성2 갈풍덕분 목소빌딩 신사공원 미성1 신사중 현대11 현대고 현대12 신현대 신사동 주민센터 현대9 우리은행 친구초등학교 현대1-2 WORDS 현대10 현대14 현대13 현대새서울 주유소 현대5 현대백화점 슬 원주고 압구정동교회 다슬빌딩 입국 현대 67 CGV 농협은행 D 워너비 성형외과의원 국민은행 현대4 압구정동 주민센터 현대6-7 압구정 초등학교 우리은행 토미어파트 세이 천주교 압구정동교회 압구정 현대8 한양4 압구정중 FL 신구중 미병원 현대3 폭스바 강남전시장 성수대교남단 압구정출소 교차로 산봉면옥 압구정 하이츠파크 도산공원 서거리 도산공원 기업은행 0 나누리병원 입구성 찬양경로당 국민은행 마켓오 MISHA 압구정로데오거리 CGV 영동119 안전센터 로즈힙 한양1 TUM 한아름아파트 한양3 정상가시장 한양2 한양8 va SC제일은행 최동 사거리 60 일지아트홀 더채플앳청담 한양5 o Kitar ROAD 유대 청담현대 2차어디트 보관 한양7 청담고등학교 효성빌라 청담동거리 만들려서울 더청담 청담중 명봉고등학교 한강 리버테라스 E 청담동 명품거리 휴먼스타빌</v>
      </c>
      <c r="AG36" s="146">
        <f t="shared" si="18"/>
        <v>570</v>
      </c>
      <c r="AH36" s="208" t="s">
        <v>68</v>
      </c>
      <c r="AI36" s="208" t="s">
        <v>68</v>
      </c>
      <c r="AJ36" s="221"/>
      <c r="AK36" s="274" t="s">
        <v>2682</v>
      </c>
      <c r="AL36" s="274"/>
      <c r="AM36" s="436"/>
      <c r="AN36" s="437"/>
      <c r="AO36" s="438"/>
      <c r="AP36" s="438"/>
      <c r="AQ36" s="439"/>
      <c r="AR36" s="437"/>
      <c r="AS36" s="439"/>
      <c r="AT36" s="440"/>
      <c r="AU36" s="438"/>
      <c r="AV36" s="438"/>
      <c r="AW36" s="441"/>
      <c r="AX36" s="444"/>
      <c r="AY36" s="442"/>
    </row>
    <row r="37" ht="30.0" customHeight="1">
      <c r="A37" s="449"/>
      <c r="B37" s="450">
        <f t="shared" si="15"/>
        <v>30</v>
      </c>
      <c r="C37" s="451" t="s">
        <v>14</v>
      </c>
      <c r="D37" s="451" t="s">
        <v>19</v>
      </c>
      <c r="E37" s="452"/>
      <c r="F37" s="453"/>
      <c r="G37" s="452" t="s">
        <v>203</v>
      </c>
      <c r="H37" s="454" t="s">
        <v>2683</v>
      </c>
      <c r="I37" s="455"/>
      <c r="J37" s="456" t="s">
        <v>2684</v>
      </c>
      <c r="K37" s="454" t="s">
        <v>2685</v>
      </c>
      <c r="L37" s="457"/>
      <c r="M37" s="458"/>
      <c r="N37" s="458"/>
      <c r="O37" s="459" t="s">
        <v>2686</v>
      </c>
      <c r="P37" s="459" t="s">
        <v>2687</v>
      </c>
      <c r="Q37" s="460" t="str">
        <f>VLOOKUP("2유형_v1"&amp;"_"&amp;H37,'GPT결과_2'!$A:$E,4,FALSE)</f>
        <v>"2013년부터 2019년까지 6월까지의 시간 동안 증가하는 개체 수 추이 표현"</v>
      </c>
      <c r="R37" s="453">
        <f t="shared" si="16"/>
        <v>45</v>
      </c>
      <c r="S37" s="461"/>
      <c r="T37" s="453"/>
      <c r="U37" s="453"/>
      <c r="V37" s="462" t="str">
        <f>VLOOKUP("2유형_v1"&amp;"_"&amp;H37,'GPT결과_2'!$A:$E,4,FALSE)</f>
        <v>"2013년부터 2019년까지 6월까지의 시간 동안 증가하는 개체 수 추이 표현"</v>
      </c>
      <c r="W37" s="463"/>
      <c r="X37" s="464"/>
      <c r="Y37" s="465" t="str">
        <f>VLOOKUP("2유형_v2"&amp;"_"&amp;H37,'GPT결과_2'!$A:$E,4,FALSE)</f>
        <v>2013년부터 2019년 6월까지 개수 증가: 2000개에서 1020개까지.</v>
      </c>
      <c r="Z37" s="453">
        <f t="shared" si="17"/>
        <v>42</v>
      </c>
      <c r="AA37" s="461"/>
      <c r="AB37" s="461" t="s">
        <v>70</v>
      </c>
      <c r="AC37" s="453"/>
      <c r="AD37" s="466" t="s">
        <v>2688</v>
      </c>
      <c r="AE37" s="466"/>
      <c r="AF37" s="467" t="str">
        <f>VLOOKUP("2유형_v2"&amp;"_"&amp;H37,'GPT결과_2'!$A:$E,5,FALSE)</f>
        <v>(단위: 개) 2,000 0 17 44 98 216 487 772 1,020 2013.12. 2014.12, 2015.12. 2016.12. 2017.12. 2018.12. 2019.6.</v>
      </c>
      <c r="AG37" s="146">
        <f t="shared" si="18"/>
        <v>104</v>
      </c>
      <c r="AH37" s="461"/>
      <c r="AI37" s="461"/>
      <c r="AJ37" s="468"/>
      <c r="AK37" s="376"/>
      <c r="AL37" s="376"/>
      <c r="AM37" s="469"/>
      <c r="AN37" s="470"/>
      <c r="AO37" s="441"/>
      <c r="AP37" s="438"/>
      <c r="AQ37" s="471"/>
      <c r="AR37" s="470"/>
      <c r="AS37" s="471"/>
      <c r="AT37" s="472"/>
      <c r="AU37" s="441"/>
      <c r="AV37" s="441"/>
      <c r="AW37" s="471"/>
      <c r="AX37" s="473"/>
      <c r="AY37" s="473"/>
    </row>
    <row r="38" ht="38.25" customHeight="1">
      <c r="A38" s="397"/>
      <c r="B38" s="201">
        <f t="shared" si="15"/>
        <v>31</v>
      </c>
      <c r="C38" s="399" t="s">
        <v>14</v>
      </c>
      <c r="D38" s="399" t="s">
        <v>19</v>
      </c>
      <c r="E38" s="398"/>
      <c r="F38" s="425"/>
      <c r="G38" s="200" t="s">
        <v>195</v>
      </c>
      <c r="H38" s="400" t="s">
        <v>2689</v>
      </c>
      <c r="I38" s="445"/>
      <c r="J38" s="428" t="s">
        <v>2690</v>
      </c>
      <c r="K38" s="400" t="s">
        <v>1049</v>
      </c>
      <c r="L38" s="205"/>
      <c r="M38" s="401"/>
      <c r="N38" s="401"/>
      <c r="O38" s="174" t="s">
        <v>2691</v>
      </c>
      <c r="P38" s="174" t="s">
        <v>2692</v>
      </c>
      <c r="Q38" s="430" t="str">
        <f>VLOOKUP("2유형_v1"&amp;"_"&amp;H38,'GPT결과_2'!$A:$E,4,FALSE)</f>
        <v>고령화와 저금리 환경 변화에 따른 안전자산에서 투자자산으로의 소득 중심 전환</v>
      </c>
      <c r="R38" s="425">
        <f t="shared" si="16"/>
        <v>42</v>
      </c>
      <c r="S38" s="208"/>
      <c r="T38" s="425"/>
      <c r="U38" s="425"/>
      <c r="V38" s="431" t="str">
        <f>VLOOKUP("2유형_v1"&amp;"_"&amp;H38,'GPT결과_2'!$A:$E,4,FALSE)</f>
        <v>고령화와 저금리 환경 변화에 따른 안전자산에서 투자자산으로의 소득 중심 전환</v>
      </c>
      <c r="W38" s="53"/>
      <c r="X38" s="432"/>
      <c r="Y38" s="433" t="str">
        <f>VLOOKUP("2유형_v2"&amp;"_"&amp;H38,'GPT결과_2'!$A:$E,4,FALSE)</f>
        <v>목돈 중심 안전자산은 고령화와 저금리 투자환경 변화로 소득 중심 투자자산으로 전환.</v>
      </c>
      <c r="Z38" s="425">
        <f t="shared" si="17"/>
        <v>46</v>
      </c>
      <c r="AA38" s="208" t="s">
        <v>67</v>
      </c>
      <c r="AB38" s="208" t="s">
        <v>67</v>
      </c>
      <c r="AC38" s="425"/>
      <c r="AD38" s="425"/>
      <c r="AE38" s="425"/>
      <c r="AF38" s="435" t="str">
        <f>VLOOKUP("2유형_v2"&amp;"_"&amp;H38,'GPT결과_2'!$A:$E,5,FALSE)</f>
        <v>목돈 중심 OLD 안전자산 고령화 저금리 투자환경 변화 소득 중심 NEW 투자자산</v>
      </c>
      <c r="AG38" s="146">
        <f t="shared" si="18"/>
        <v>45</v>
      </c>
      <c r="AH38" s="208" t="s">
        <v>67</v>
      </c>
      <c r="AI38" s="208" t="s">
        <v>67</v>
      </c>
      <c r="AJ38" s="221"/>
      <c r="AK38" s="274"/>
      <c r="AL38" s="274"/>
      <c r="AM38" s="436"/>
      <c r="AN38" s="437"/>
      <c r="AO38" s="438"/>
      <c r="AP38" s="438"/>
      <c r="AQ38" s="439"/>
      <c r="AR38" s="439"/>
      <c r="AS38" s="439"/>
      <c r="AT38" s="440"/>
      <c r="AU38" s="438"/>
      <c r="AV38" s="438"/>
      <c r="AW38" s="441"/>
      <c r="AX38" s="442"/>
      <c r="AY38" s="442"/>
    </row>
    <row r="39" ht="49.5" customHeight="1">
      <c r="A39" s="397"/>
      <c r="B39" s="201">
        <f t="shared" si="15"/>
        <v>32</v>
      </c>
      <c r="C39" s="399" t="s">
        <v>14</v>
      </c>
      <c r="D39" s="399" t="s">
        <v>19</v>
      </c>
      <c r="E39" s="398"/>
      <c r="F39" s="425"/>
      <c r="G39" s="200" t="s">
        <v>195</v>
      </c>
      <c r="H39" s="400" t="s">
        <v>2693</v>
      </c>
      <c r="I39" s="445"/>
      <c r="J39" s="428" t="s">
        <v>2694</v>
      </c>
      <c r="K39" s="400" t="s">
        <v>2695</v>
      </c>
      <c r="L39" s="205"/>
      <c r="M39" s="401"/>
      <c r="N39" s="401"/>
      <c r="O39" s="174" t="s">
        <v>2696</v>
      </c>
      <c r="P39" s="174" t="s">
        <v>2697</v>
      </c>
      <c r="Q39" s="430" t="str">
        <f>VLOOKUP("2유형_v1"&amp;"_"&amp;H39,'GPT결과_2'!$A:$E,4,FALSE)</f>
        <v>세포 내 포도당 부족이 인슐린 저항성과 혈당 증가를 유발하는 과정</v>
      </c>
      <c r="R39" s="425">
        <f t="shared" si="16"/>
        <v>36</v>
      </c>
      <c r="S39" s="208"/>
      <c r="T39" s="425"/>
      <c r="U39" s="425"/>
      <c r="V39" s="431" t="str">
        <f>VLOOKUP("2유형_v1"&amp;"_"&amp;H39,'GPT결과_2'!$A:$E,4,FALSE)</f>
        <v>세포 내 포도당 부족이 인슐린 저항성과 혈당 증가를 유발하는 과정</v>
      </c>
      <c r="W39" s="53"/>
      <c r="X39" s="432"/>
      <c r="Y39" s="433" t="str">
        <f>VLOOKUP("2유형_v2"&amp;"_"&amp;H39,'GPT결과_2'!$A:$E,4,FALSE)</f>
        <v>세포 내 포도당 결핍은 배고픔과 피로감의 원인이며 인슐린 저항성 증가와 인슐린 분비 촉진을 초래해.</v>
      </c>
      <c r="Z39" s="425">
        <f t="shared" si="17"/>
        <v>55</v>
      </c>
      <c r="AA39" s="208" t="s">
        <v>67</v>
      </c>
      <c r="AB39" s="208" t="s">
        <v>68</v>
      </c>
      <c r="AC39" s="425"/>
      <c r="AD39" s="434" t="s">
        <v>2698</v>
      </c>
      <c r="AE39" s="434"/>
      <c r="AF39" s="435" t="str">
        <f>VLOOKUP("2유형_v2"&amp;"_"&amp;H39,'GPT결과_2'!$A:$E,5,FALSE)</f>
        <v>세포 내 포도당 결핍 피로감, 배고픔 세포의 인슐린 저항성 더욱 강화 인슐린 분비 더욱 촉진 음식 섭취 인슐린 저항성 고혈당 지속 혈당 ↑ 인슐린 분비 세포에서 인슐린에 저항</v>
      </c>
      <c r="AG39" s="146">
        <f t="shared" si="18"/>
        <v>97</v>
      </c>
      <c r="AH39" s="208" t="s">
        <v>67</v>
      </c>
      <c r="AI39" s="208" t="s">
        <v>67</v>
      </c>
      <c r="AJ39" s="221"/>
      <c r="AK39" s="274"/>
      <c r="AL39" s="274"/>
      <c r="AM39" s="436"/>
      <c r="AN39" s="437"/>
      <c r="AO39" s="438"/>
      <c r="AP39" s="438"/>
      <c r="AQ39" s="439"/>
      <c r="AR39" s="437"/>
      <c r="AS39" s="439"/>
      <c r="AT39" s="440"/>
      <c r="AU39" s="438"/>
      <c r="AV39" s="438"/>
      <c r="AW39" s="441"/>
      <c r="AX39" s="442"/>
      <c r="AY39" s="442"/>
    </row>
    <row r="40" ht="30.0" customHeight="1">
      <c r="A40" s="397"/>
      <c r="B40" s="201">
        <f t="shared" si="15"/>
        <v>33</v>
      </c>
      <c r="C40" s="399" t="s">
        <v>14</v>
      </c>
      <c r="D40" s="399" t="s">
        <v>19</v>
      </c>
      <c r="E40" s="398"/>
      <c r="F40" s="425"/>
      <c r="G40" s="200" t="s">
        <v>195</v>
      </c>
      <c r="H40" s="426" t="s">
        <v>2699</v>
      </c>
      <c r="I40" s="445"/>
      <c r="J40" s="428" t="s">
        <v>2700</v>
      </c>
      <c r="K40" s="400" t="s">
        <v>2701</v>
      </c>
      <c r="L40" s="205"/>
      <c r="M40" s="401"/>
      <c r="N40" s="401"/>
      <c r="O40" s="174" t="s">
        <v>2702</v>
      </c>
      <c r="P40" s="174" t="s">
        <v>2703</v>
      </c>
      <c r="Q40" s="430" t="str">
        <f>VLOOKUP("2유형_v1"&amp;"_"&amp;H40,'GPT결과_2'!$A:$E,4,FALSE)</f>
        <v>19년 강력한 멘탈과 커뮤니케이션 학습, 효과적인 논리 전달, 13년 직장 생활 경험 보유 가 강조된 문장입니다.</v>
      </c>
      <c r="R40" s="425">
        <f t="shared" si="16"/>
        <v>63</v>
      </c>
      <c r="S40" s="208"/>
      <c r="T40" s="425"/>
      <c r="U40" s="425"/>
      <c r="V40" s="431" t="str">
        <f>VLOOKUP("2유형_v1"&amp;"_"&amp;H40,'GPT결과_2'!$A:$E,4,FALSE)</f>
        <v>19년 강력한 멘탈과 커뮤니케이션 학습, 효과적인 논리 전달, 13년 직장 생활 경험 보유 가 강조된 문장입니다.</v>
      </c>
      <c r="W40" s="53"/>
      <c r="X40" s="432"/>
      <c r="Y40" s="433" t="str">
        <f>VLOOKUP("2유형_v2"&amp;"_"&amp;H40,'GPT결과_2'!$A:$E,4,FALSE)</f>
        <v>19 강력한 멘탈 보유, 커뮤니케이션 학습 효과, 2논리 전달 능력 강조, 13 직장 생활 숙련의 내용 표현.</v>
      </c>
      <c r="Z40" s="425">
        <f t="shared" si="17"/>
        <v>61</v>
      </c>
      <c r="AA40" s="208" t="s">
        <v>67</v>
      </c>
      <c r="AB40" s="208" t="s">
        <v>69</v>
      </c>
      <c r="AC40" s="425"/>
      <c r="AD40" s="434" t="s">
        <v>2704</v>
      </c>
      <c r="AE40" s="434"/>
      <c r="AF40" s="435" t="str">
        <f>VLOOKUP("2유형_v2"&amp;"_"&amp;H40,'GPT결과_2'!$A:$E,5,FALSE)</f>
        <v>19 강력한 멘탈 보유! 커뮤라이제이션을 배우면? 2 효과적인 논리 전달! 13 직장 생활의 달인!</v>
      </c>
      <c r="AG40" s="146">
        <f t="shared" si="18"/>
        <v>55</v>
      </c>
      <c r="AH40" s="208" t="s">
        <v>68</v>
      </c>
      <c r="AI40" s="208" t="s">
        <v>68</v>
      </c>
      <c r="AJ40" s="221"/>
      <c r="AK40" s="274" t="s">
        <v>2705</v>
      </c>
      <c r="AL40" s="274"/>
      <c r="AM40" s="436"/>
      <c r="AN40" s="437"/>
      <c r="AO40" s="438"/>
      <c r="AP40" s="438"/>
      <c r="AQ40" s="439"/>
      <c r="AR40" s="437"/>
      <c r="AS40" s="439"/>
      <c r="AT40" s="440"/>
      <c r="AU40" s="438"/>
      <c r="AV40" s="438"/>
      <c r="AW40" s="441"/>
      <c r="AX40" s="444"/>
      <c r="AY40" s="442"/>
    </row>
    <row r="41" ht="30.0" customHeight="1">
      <c r="A41" s="397"/>
      <c r="B41" s="201">
        <f t="shared" si="15"/>
        <v>34</v>
      </c>
      <c r="C41" s="399" t="s">
        <v>14</v>
      </c>
      <c r="D41" s="399" t="s">
        <v>19</v>
      </c>
      <c r="E41" s="398"/>
      <c r="F41" s="425"/>
      <c r="G41" s="200" t="s">
        <v>298</v>
      </c>
      <c r="H41" s="400" t="s">
        <v>2706</v>
      </c>
      <c r="I41" s="474"/>
      <c r="J41" s="202" t="s">
        <v>2707</v>
      </c>
      <c r="K41" s="400" t="s">
        <v>2708</v>
      </c>
      <c r="L41" s="205"/>
      <c r="M41" s="475"/>
      <c r="N41" s="475"/>
      <c r="O41" s="174" t="s">
        <v>2709</v>
      </c>
      <c r="P41" s="401"/>
      <c r="Q41" s="430" t="str">
        <f>VLOOKUP("2유형_v1"&amp;"_"&amp;H41,'GPT결과_2'!$A:$E,4,FALSE)</f>
        <v>고조선 초기에 만들어진 요령성 하가점하층문화의 채색질그릇 한 Cop 관한 내용</v>
      </c>
      <c r="R41" s="425">
        <f t="shared" si="16"/>
        <v>43</v>
      </c>
      <c r="S41" s="208"/>
      <c r="T41" s="425"/>
      <c r="U41" s="425"/>
      <c r="V41" s="431" t="str">
        <f>VLOOKUP("2유형_v1"&amp;"_"&amp;H41,'GPT결과_2'!$A:$E,4,FALSE)</f>
        <v>고조선 초기에 만들어진 요령성 하가점하층문화의 채색질그릇 한 Cop 관한 내용</v>
      </c>
      <c r="W41" s="53"/>
      <c r="X41" s="432"/>
      <c r="Y41" s="433" t="str">
        <f>VLOOKUP("2유형_v2"&amp;"_"&amp;H41,'GPT결과_2'!$A:$E,4,FALSE)</f>
        <v>고조선 초기 채색질그릇은 요령성 하가점하층문화 출품품이다.</v>
      </c>
      <c r="Z41" s="425">
        <f t="shared" si="17"/>
        <v>32</v>
      </c>
      <c r="AA41" s="208" t="s">
        <v>67</v>
      </c>
      <c r="AB41" s="208" t="s">
        <v>67</v>
      </c>
      <c r="AC41" s="425"/>
      <c r="AD41" s="434" t="s">
        <v>2710</v>
      </c>
      <c r="AE41" s="434"/>
      <c r="AF41" s="435" t="str">
        <f>VLOOKUP("2유형_v2"&amp;"_"&amp;H41,'GPT결과_2'!$A:$E,5,FALSE)</f>
        <v>고조선 초기의 채색질그릇(요령성 하가점하층문화) 한 Cop</v>
      </c>
      <c r="AG41" s="146">
        <f t="shared" si="18"/>
        <v>32</v>
      </c>
      <c r="AH41" s="208" t="s">
        <v>67</v>
      </c>
      <c r="AI41" s="208" t="s">
        <v>67</v>
      </c>
      <c r="AJ41" s="221"/>
      <c r="AK41" s="274"/>
      <c r="AL41" s="274"/>
      <c r="AM41" s="436"/>
      <c r="AN41" s="437"/>
      <c r="AO41" s="438"/>
      <c r="AP41" s="438"/>
      <c r="AQ41" s="439"/>
      <c r="AR41" s="437"/>
      <c r="AS41" s="439"/>
      <c r="AT41" s="440"/>
      <c r="AU41" s="438"/>
      <c r="AV41" s="438"/>
      <c r="AW41" s="441"/>
      <c r="AX41" s="442"/>
      <c r="AY41" s="442"/>
    </row>
    <row r="42" ht="30.0" customHeight="1">
      <c r="A42" s="397"/>
      <c r="B42" s="201">
        <f t="shared" si="15"/>
        <v>35</v>
      </c>
      <c r="C42" s="399" t="s">
        <v>14</v>
      </c>
      <c r="D42" s="399" t="s">
        <v>19</v>
      </c>
      <c r="E42" s="398"/>
      <c r="F42" s="425"/>
      <c r="G42" s="200" t="s">
        <v>298</v>
      </c>
      <c r="H42" s="400" t="s">
        <v>2711</v>
      </c>
      <c r="I42" s="474"/>
      <c r="J42" s="202" t="s">
        <v>2712</v>
      </c>
      <c r="K42" s="400" t="s">
        <v>2713</v>
      </c>
      <c r="L42" s="205"/>
      <c r="M42" s="476"/>
      <c r="N42" s="476"/>
      <c r="O42" s="174" t="s">
        <v>2714</v>
      </c>
      <c r="P42" s="477"/>
      <c r="Q42" s="430" t="str">
        <f>VLOOKUP("2유형_v1"&amp;"_"&amp;H42,'GPT결과_2'!$A:$E,4,FALSE)</f>
        <v>건테가 포함된 문장의 내용 요약 작업을 위한 추가 정보 필요.</v>
      </c>
      <c r="R42" s="425">
        <f t="shared" si="16"/>
        <v>34</v>
      </c>
      <c r="S42" s="208"/>
      <c r="T42" s="425"/>
      <c r="U42" s="425"/>
      <c r="V42" s="431" t="str">
        <f>VLOOKUP("2유형_v1"&amp;"_"&amp;H42,'GPT결과_2'!$A:$E,4,FALSE)</f>
        <v>건테가 포함된 문장의 내용 요약 작업을 위한 추가 정보 필요.</v>
      </c>
      <c r="W42" s="53"/>
      <c r="X42" s="432"/>
      <c r="Y42" s="433" t="str">
        <f>VLOOKUP("2유형_v2"&amp;"_"&amp;H42,'GPT결과_2'!$A:$E,4,FALSE)</f>
        <v>건테를 사용한 명사 조합, 객관적 사실 중심 설명, 쉼표 불필요, 단어 제한 15개.</v>
      </c>
      <c r="Z42" s="425">
        <f t="shared" si="17"/>
        <v>47</v>
      </c>
      <c r="AA42" s="208" t="s">
        <v>70</v>
      </c>
      <c r="AB42" s="208" t="s">
        <v>2715</v>
      </c>
      <c r="AC42" s="425"/>
      <c r="AD42" s="434" t="s">
        <v>2716</v>
      </c>
      <c r="AE42" s="434"/>
      <c r="AF42" s="435" t="str">
        <f>VLOOKUP("2유형_v2"&amp;"_"&amp;H42,'GPT결과_2'!$A:$E,5,FALSE)</f>
        <v>건테</v>
      </c>
      <c r="AG42" s="146">
        <f t="shared" si="18"/>
        <v>2</v>
      </c>
      <c r="AH42" s="208" t="s">
        <v>70</v>
      </c>
      <c r="AI42" s="208" t="s">
        <v>70</v>
      </c>
      <c r="AJ42" s="221"/>
      <c r="AK42" s="274"/>
      <c r="AL42" s="274"/>
      <c r="AM42" s="436"/>
      <c r="AN42" s="437"/>
      <c r="AO42" s="438"/>
      <c r="AP42" s="438"/>
      <c r="AQ42" s="439"/>
      <c r="AR42" s="437"/>
      <c r="AS42" s="439"/>
      <c r="AT42" s="440"/>
      <c r="AU42" s="438"/>
      <c r="AV42" s="438"/>
      <c r="AW42" s="441"/>
      <c r="AX42" s="442"/>
      <c r="AY42" s="442"/>
    </row>
    <row r="43" ht="46.5" customHeight="1">
      <c r="A43" s="397"/>
      <c r="B43" s="201">
        <f t="shared" si="15"/>
        <v>36</v>
      </c>
      <c r="C43" s="399" t="s">
        <v>15</v>
      </c>
      <c r="D43" s="399" t="s">
        <v>19</v>
      </c>
      <c r="E43" s="398"/>
      <c r="F43" s="425"/>
      <c r="G43" s="200" t="s">
        <v>203</v>
      </c>
      <c r="H43" s="426" t="s">
        <v>2717</v>
      </c>
      <c r="I43" s="445"/>
      <c r="J43" s="428" t="s">
        <v>2718</v>
      </c>
      <c r="K43" s="400" t="s">
        <v>2719</v>
      </c>
      <c r="L43" s="398" t="s">
        <v>162</v>
      </c>
      <c r="M43" s="173" t="s">
        <v>2720</v>
      </c>
      <c r="N43" s="173" t="s">
        <v>2721</v>
      </c>
      <c r="O43" s="174" t="s">
        <v>2722</v>
      </c>
      <c r="P43" s="173" t="s">
        <v>2723</v>
      </c>
      <c r="Q43" s="430" t="str">
        <f>VLOOKUP("2유형_v1"&amp;"_"&amp;H43,'GPT결과_2'!$A:$E,4,FALSE)</f>
        <v>세계 연간 사건 발생률의 1455년부터 2105년까지의 시간대별 추이.</v>
      </c>
      <c r="R43" s="425">
        <f t="shared" si="16"/>
        <v>39</v>
      </c>
      <c r="S43" s="208"/>
      <c r="T43" s="425"/>
      <c r="U43" s="425"/>
      <c r="V43" s="431" t="str">
        <f>VLOOKUP("2유형_v1"&amp;"_"&amp;H43,'GPT결과_2'!$A:$E,4,FALSE)</f>
        <v>세계 연간 사건 발생률의 1455년부터 2105년까지의 시간대별 추이.</v>
      </c>
      <c r="W43" s="53"/>
      <c r="X43" s="432"/>
      <c r="Y43" s="433" t="str">
        <f>VLOOKUP("2유형_v2"&amp;"_"&amp;H43,'GPT결과_2'!$A:$E,4,FALSE)</f>
        <v>세계 사건 연도별 변화를 보여주는 1455년부터 2105년까지의 연간 10억 명당 발생 횟수 차트</v>
      </c>
      <c r="Z43" s="425">
        <f t="shared" si="17"/>
        <v>54</v>
      </c>
      <c r="AA43" s="208" t="s">
        <v>69</v>
      </c>
      <c r="AB43" s="208" t="s">
        <v>69</v>
      </c>
      <c r="AC43" s="425"/>
      <c r="AD43" s="434" t="s">
        <v>2724</v>
      </c>
      <c r="AE43" s="434"/>
      <c r="AF43" s="435" t="str">
        <f>VLOOKUP("2유형_v2"&amp;"_"&amp;H43,'GPT결과_2'!$A:$E,5,FALSE)</f>
        <v>사건/연간/10억 명당(세계) 20 18 16 14 12 10 8 6 4 2 0 1455 1505 1555 1605 1655 MA 1705 1755 1805 1855 1905 1955 2005 2055 2105 연도</v>
      </c>
      <c r="AG43" s="146">
        <f t="shared" si="18"/>
        <v>120</v>
      </c>
      <c r="AH43" s="208" t="s">
        <v>68</v>
      </c>
      <c r="AI43" s="208" t="s">
        <v>68</v>
      </c>
      <c r="AJ43" s="221"/>
      <c r="AK43" s="274" t="s">
        <v>2725</v>
      </c>
      <c r="AL43" s="274"/>
      <c r="AM43" s="436"/>
      <c r="AN43" s="437"/>
      <c r="AO43" s="438"/>
      <c r="AP43" s="438"/>
      <c r="AQ43" s="439"/>
      <c r="AR43" s="437"/>
      <c r="AS43" s="439"/>
      <c r="AT43" s="440"/>
      <c r="AU43" s="438"/>
      <c r="AV43" s="438"/>
      <c r="AW43" s="441"/>
      <c r="AX43" s="444"/>
      <c r="AY43" s="442"/>
    </row>
    <row r="44" ht="30.0" customHeight="1">
      <c r="A44" s="397"/>
      <c r="B44" s="201">
        <f t="shared" si="15"/>
        <v>37</v>
      </c>
      <c r="C44" s="399" t="s">
        <v>15</v>
      </c>
      <c r="D44" s="399" t="s">
        <v>19</v>
      </c>
      <c r="E44" s="398"/>
      <c r="F44" s="425"/>
      <c r="G44" s="200" t="s">
        <v>203</v>
      </c>
      <c r="H44" s="426" t="s">
        <v>2726</v>
      </c>
      <c r="I44" s="445"/>
      <c r="J44" s="428" t="s">
        <v>2727</v>
      </c>
      <c r="K44" s="400" t="s">
        <v>2719</v>
      </c>
      <c r="L44" s="398" t="s">
        <v>162</v>
      </c>
      <c r="M44" s="173" t="s">
        <v>2728</v>
      </c>
      <c r="N44" s="173" t="s">
        <v>2729</v>
      </c>
      <c r="O44" s="174" t="s">
        <v>2730</v>
      </c>
      <c r="P44" s="173" t="s">
        <v>2731</v>
      </c>
      <c r="Q44" s="430" t="str">
        <f>VLOOKUP("2유형_v1"&amp;"_"&amp;H44,'GPT결과_2'!$A:$E,4,FALSE)</f>
        <v>"OECD 국가들에서 1990년부터 2012년까지 근무시간당 GDP와 개인당 근무시간의 관계 분석 결과"</v>
      </c>
      <c r="R44" s="425">
        <f t="shared" si="16"/>
        <v>58</v>
      </c>
      <c r="S44" s="208"/>
      <c r="T44" s="425"/>
      <c r="U44" s="425"/>
      <c r="V44" s="431" t="str">
        <f>VLOOKUP("2유형_v1"&amp;"_"&amp;H44,'GPT결과_2'!$A:$E,4,FALSE)</f>
        <v>"OECD 국가들에서 1990년부터 2012년까지 근무시간당 GDP와 개인당 근무시간의 관계 분석 결과"</v>
      </c>
      <c r="W44" s="53"/>
      <c r="X44" s="432"/>
      <c r="Y44" s="433" t="str">
        <f>VLOOKUP("2유형_v2"&amp;"_"&amp;H44,'GPT결과_2'!$A:$E,4,FALSE)</f>
        <v>OECD 국가들 근무시간과 1인당 GDP 관계 1990부터 2012까지 분석</v>
      </c>
      <c r="Z44" s="425">
        <f t="shared" si="17"/>
        <v>42</v>
      </c>
      <c r="AA44" s="208" t="s">
        <v>67</v>
      </c>
      <c r="AB44" s="208" t="s">
        <v>67</v>
      </c>
      <c r="AC44" s="425"/>
      <c r="AD44" s="434" t="s">
        <v>2732</v>
      </c>
      <c r="AE44" s="434"/>
      <c r="AF44" s="435" t="str">
        <f>VLOOKUP("2유형_v2"&amp;"_"&amp;H44,'GPT결과_2'!$A:$E,5,FALSE)</f>
        <v>근무시간 길이와 생산성의 관계 (OECD 국가들, 1990~2012) 근무시간당 GDP (USS, 2005 PP) 80 70- 60 50 40 30 20 10 ㅇ 1200 1400 1600 1800 2000 1인당 근무시간 2200 gsgs 2400 2600 2800</v>
      </c>
      <c r="AG44" s="146">
        <f t="shared" si="18"/>
        <v>149</v>
      </c>
      <c r="AH44" s="208" t="s">
        <v>68</v>
      </c>
      <c r="AI44" s="208" t="s">
        <v>68</v>
      </c>
      <c r="AJ44" s="221"/>
      <c r="AK44" s="274" t="s">
        <v>2725</v>
      </c>
      <c r="AL44" s="274"/>
      <c r="AM44" s="436"/>
      <c r="AN44" s="437"/>
      <c r="AO44" s="438"/>
      <c r="AP44" s="438"/>
      <c r="AQ44" s="439"/>
      <c r="AR44" s="437"/>
      <c r="AS44" s="439"/>
      <c r="AT44" s="440"/>
      <c r="AU44" s="438"/>
      <c r="AV44" s="438"/>
      <c r="AW44" s="441"/>
      <c r="AX44" s="444"/>
      <c r="AY44" s="442"/>
    </row>
    <row r="45" ht="30.0" customHeight="1">
      <c r="A45" s="397"/>
      <c r="B45" s="201">
        <f t="shared" si="15"/>
        <v>38</v>
      </c>
      <c r="C45" s="399" t="s">
        <v>15</v>
      </c>
      <c r="D45" s="399" t="s">
        <v>19</v>
      </c>
      <c r="E45" s="398"/>
      <c r="F45" s="425"/>
      <c r="G45" s="200" t="s">
        <v>203</v>
      </c>
      <c r="H45" s="426" t="s">
        <v>2733</v>
      </c>
      <c r="I45" s="445"/>
      <c r="J45" s="428" t="s">
        <v>2734</v>
      </c>
      <c r="K45" s="400" t="s">
        <v>2735</v>
      </c>
      <c r="L45" s="398" t="s">
        <v>162</v>
      </c>
      <c r="M45" s="173" t="s">
        <v>2736</v>
      </c>
      <c r="N45" s="173" t="s">
        <v>2737</v>
      </c>
      <c r="O45" s="174" t="s">
        <v>2738</v>
      </c>
      <c r="P45" s="173" t="s">
        <v>2739</v>
      </c>
      <c r="Q45" s="430" t="str">
        <f>VLOOKUP("2유형_v1"&amp;"_"&amp;H45,'GPT결과_2'!$A:$E,4,FALSE)</f>
        <v>가격 변동에 따른 수요량 감소 및 증가 패턴 표현</v>
      </c>
      <c r="R45" s="425">
        <f t="shared" si="16"/>
        <v>27</v>
      </c>
      <c r="S45" s="208"/>
      <c r="T45" s="425"/>
      <c r="U45" s="425"/>
      <c r="V45" s="431" t="str">
        <f>VLOOKUP("2유형_v1"&amp;"_"&amp;H45,'GPT결과_2'!$A:$E,4,FALSE)</f>
        <v>가격 변동에 따른 수요량 감소 및 증가 패턴 표현</v>
      </c>
      <c r="W45" s="53"/>
      <c r="X45" s="432"/>
      <c r="Y45" s="433" t="str">
        <f>VLOOKUP("2유형_v2"&amp;"_"&amp;H45,'GPT결과_2'!$A:$E,4,FALSE)</f>
        <v>수요량 감소 시 가격 증가 임을 보여주는 그래프 정보</v>
      </c>
      <c r="Z45" s="425">
        <f t="shared" si="17"/>
        <v>29</v>
      </c>
      <c r="AA45" s="208" t="s">
        <v>67</v>
      </c>
      <c r="AB45" s="208" t="s">
        <v>68</v>
      </c>
      <c r="AC45" s="425"/>
      <c r="AD45" s="434" t="s">
        <v>2740</v>
      </c>
      <c r="AE45" s="434"/>
      <c r="AF45" s="435" t="str">
        <f>VLOOKUP("2유형_v2"&amp;"_"&amp;H45,'GPT결과_2'!$A:$E,5,FALSE)</f>
        <v>가격(원) 2,000 1,500 1,000 500 0 수요량 감소 5 10 15 수요량 증가 20 수량(개)</v>
      </c>
      <c r="AG45" s="146">
        <f t="shared" si="18"/>
        <v>60</v>
      </c>
      <c r="AH45" s="208" t="s">
        <v>68</v>
      </c>
      <c r="AI45" s="208" t="s">
        <v>68</v>
      </c>
      <c r="AJ45" s="221"/>
      <c r="AK45" s="274" t="s">
        <v>2725</v>
      </c>
      <c r="AL45" s="274"/>
      <c r="AM45" s="436"/>
      <c r="AN45" s="437"/>
      <c r="AO45" s="438"/>
      <c r="AP45" s="438"/>
      <c r="AQ45" s="439"/>
      <c r="AR45" s="437"/>
      <c r="AS45" s="439"/>
      <c r="AT45" s="440"/>
      <c r="AU45" s="438"/>
      <c r="AV45" s="438"/>
      <c r="AW45" s="441"/>
      <c r="AX45" s="444"/>
      <c r="AY45" s="442"/>
    </row>
    <row r="46" ht="70.5" customHeight="1">
      <c r="A46" s="397"/>
      <c r="B46" s="201">
        <f t="shared" si="15"/>
        <v>39</v>
      </c>
      <c r="C46" s="399" t="s">
        <v>15</v>
      </c>
      <c r="D46" s="399" t="s">
        <v>19</v>
      </c>
      <c r="E46" s="398"/>
      <c r="F46" s="425"/>
      <c r="G46" s="200" t="s">
        <v>203</v>
      </c>
      <c r="H46" s="426" t="s">
        <v>2741</v>
      </c>
      <c r="I46" s="445"/>
      <c r="J46" s="428" t="s">
        <v>2742</v>
      </c>
      <c r="K46" s="400" t="s">
        <v>2743</v>
      </c>
      <c r="L46" s="398" t="s">
        <v>162</v>
      </c>
      <c r="M46" s="173" t="s">
        <v>2744</v>
      </c>
      <c r="N46" s="173" t="s">
        <v>2745</v>
      </c>
      <c r="O46" s="174" t="s">
        <v>2746</v>
      </c>
      <c r="P46" s="173" t="s">
        <v>2747</v>
      </c>
      <c r="Q46" s="430" t="str">
        <f>VLOOKUP("2유형_v1"&amp;"_"&amp;H46,'GPT결과_2'!$A:$E,4,FALSE)</f>
        <v>한글 교육을 받지 않은 자녀들에 대한 부모들의 원인 분석 결과입니다.</v>
      </c>
      <c r="R46" s="425">
        <f t="shared" si="16"/>
        <v>38</v>
      </c>
      <c r="S46" s="208"/>
      <c r="T46" s="425"/>
      <c r="U46" s="425"/>
      <c r="V46" s="431" t="str">
        <f>VLOOKUP("2유형_v1"&amp;"_"&amp;H46,'GPT결과_2'!$A:$E,4,FALSE)</f>
        <v>한글 교육을 받지 않은 자녀들에 대한 부모들의 원인 분석 결과입니다.</v>
      </c>
      <c r="W46" s="53"/>
      <c r="X46" s="432"/>
      <c r="Y46" s="433" t="str">
        <f>VLOOKUP("2유형_v2"&amp;"_"&amp;H46,'GPT결과_2'!$A:$E,4,FALSE)</f>
        <v>아이들의 한글 미교육 원인은 스스로 터득 27.7%, 초등학교 학습 예정 27.1%, 아이의 반대 18.1%, 시간·경제적 여건 부족 8.4%, 예전 학습 8.4%, 그 외 10.3%입니다.</v>
      </c>
      <c r="Z46" s="425">
        <f t="shared" si="17"/>
        <v>106</v>
      </c>
      <c r="AA46" s="208" t="s">
        <v>68</v>
      </c>
      <c r="AB46" s="208" t="s">
        <v>68</v>
      </c>
      <c r="AC46" s="425"/>
      <c r="AD46" s="434" t="s">
        <v>2748</v>
      </c>
      <c r="AE46" s="434"/>
      <c r="AF46" s="435" t="str">
        <f>VLOOKUP("2유형_v2"&amp;"_"&amp;H46,'GPT결과_2'!$A:$E,5,FALSE)</f>
        <v>27.7% 아이가 스스로 터득해서 27.1% 초등학교에 들어가면 배울 것이라서 18.1% 아이가 원하지 않아서 8.4% 한글을 가르칠 시간·경제적 여건 이 되지 않아서 (한글미교육자녀, n=155) 8.4% 이미 예전에 한글을 가르쳐서 10.3% 기타</v>
      </c>
      <c r="AG46" s="146">
        <f t="shared" si="18"/>
        <v>140</v>
      </c>
      <c r="AH46" s="208" t="s">
        <v>67</v>
      </c>
      <c r="AI46" s="208" t="s">
        <v>67</v>
      </c>
      <c r="AJ46" s="221"/>
      <c r="AK46" s="274"/>
      <c r="AL46" s="274"/>
      <c r="AM46" s="436"/>
      <c r="AN46" s="437"/>
      <c r="AO46" s="438"/>
      <c r="AP46" s="438"/>
      <c r="AQ46" s="439"/>
      <c r="AR46" s="437"/>
      <c r="AS46" s="439"/>
      <c r="AT46" s="440"/>
      <c r="AU46" s="438"/>
      <c r="AV46" s="438"/>
      <c r="AW46" s="441"/>
      <c r="AX46" s="442"/>
      <c r="AY46" s="442"/>
    </row>
    <row r="47" ht="30.0" customHeight="1">
      <c r="A47" s="397"/>
      <c r="B47" s="201">
        <f t="shared" si="15"/>
        <v>40</v>
      </c>
      <c r="C47" s="399" t="s">
        <v>15</v>
      </c>
      <c r="D47" s="399" t="s">
        <v>19</v>
      </c>
      <c r="E47" s="398"/>
      <c r="F47" s="425"/>
      <c r="G47" s="200" t="s">
        <v>203</v>
      </c>
      <c r="H47" s="426" t="s">
        <v>2749</v>
      </c>
      <c r="I47" s="445"/>
      <c r="J47" s="428" t="s">
        <v>2750</v>
      </c>
      <c r="K47" s="400" t="s">
        <v>2743</v>
      </c>
      <c r="L47" s="398" t="s">
        <v>162</v>
      </c>
      <c r="M47" s="173" t="s">
        <v>2744</v>
      </c>
      <c r="N47" s="173" t="s">
        <v>2751</v>
      </c>
      <c r="O47" s="174" t="s">
        <v>2746</v>
      </c>
      <c r="P47" s="173" t="s">
        <v>2752</v>
      </c>
      <c r="Q47" s="430" t="str">
        <f>VLOOKUP("2유형_v1"&amp;"_"&amp;H47,'GPT결과_2'!$A:$E,4,FALSE)</f>
        <v>미취학 아동 대상 한글 교육 설문 결과, 교육 수행 비율 84.5%, 미수행 비율 15.5% (교육부, 2018)</v>
      </c>
      <c r="R47" s="425">
        <f t="shared" si="16"/>
        <v>63</v>
      </c>
      <c r="S47" s="208"/>
      <c r="T47" s="425"/>
      <c r="U47" s="425"/>
      <c r="V47" s="431" t="str">
        <f>VLOOKUP("2유형_v1"&amp;"_"&amp;H47,'GPT결과_2'!$A:$E,4,FALSE)</f>
        <v>미취학 아동 대상 한글 교육 설문 결과, 교육 수행 비율 84.5%, 미수행 비율 15.5% (교육부, 2018)</v>
      </c>
      <c r="W47" s="53"/>
      <c r="X47" s="432"/>
      <c r="Y47" s="433" t="str">
        <f>VLOOKUP("2유형_v2"&amp;"_"&amp;H47,'GPT결과_2'!$A:$E,4,FALSE)</f>
        <v>미취학 아동 한글 교육 설문조사 결과 84.5% 찬성 15.5% 반대 (출처: 교육부, 2018)</v>
      </c>
      <c r="Z47" s="425">
        <f t="shared" si="17"/>
        <v>54</v>
      </c>
      <c r="AA47" s="208" t="s">
        <v>68</v>
      </c>
      <c r="AB47" s="208" t="s">
        <v>68</v>
      </c>
      <c r="AC47" s="425"/>
      <c r="AD47" s="434" t="s">
        <v>2753</v>
      </c>
      <c r="AE47" s="434"/>
      <c r="AF47" s="435" t="str">
        <f>VLOOKUP("2유형_v2"&amp;"_"&amp;H47,'GPT결과_2'!$A:$E,5,FALSE)</f>
        <v>자녀가 미취학 아동이지만, 한글 교육을 하고 있는가? 아니오 15.5% 예 84.5% (n=1,000) 표 1_미취학 아동의 한글 교육에 대한 설문 조사 결과(출처: 교육부, 2018)</v>
      </c>
      <c r="AG47" s="146">
        <f t="shared" si="18"/>
        <v>103</v>
      </c>
      <c r="AH47" s="208" t="s">
        <v>67</v>
      </c>
      <c r="AI47" s="208" t="s">
        <v>67</v>
      </c>
      <c r="AJ47" s="221"/>
      <c r="AK47" s="274"/>
      <c r="AL47" s="274"/>
      <c r="AM47" s="436"/>
      <c r="AN47" s="437"/>
      <c r="AO47" s="438"/>
      <c r="AP47" s="438"/>
      <c r="AQ47" s="439"/>
      <c r="AR47" s="437"/>
      <c r="AS47" s="439"/>
      <c r="AT47" s="440"/>
      <c r="AU47" s="438"/>
      <c r="AV47" s="438"/>
      <c r="AW47" s="441"/>
      <c r="AX47" s="442"/>
      <c r="AY47" s="442"/>
    </row>
    <row r="48" ht="30.0" customHeight="1">
      <c r="A48" s="397"/>
      <c r="B48" s="201">
        <f t="shared" si="15"/>
        <v>41</v>
      </c>
      <c r="C48" s="399" t="s">
        <v>15</v>
      </c>
      <c r="D48" s="399" t="s">
        <v>19</v>
      </c>
      <c r="E48" s="398"/>
      <c r="F48" s="425"/>
      <c r="G48" s="200" t="s">
        <v>203</v>
      </c>
      <c r="H48" s="426" t="s">
        <v>2754</v>
      </c>
      <c r="I48" s="445"/>
      <c r="J48" s="428" t="s">
        <v>2755</v>
      </c>
      <c r="K48" s="400" t="s">
        <v>2756</v>
      </c>
      <c r="L48" s="398" t="s">
        <v>162</v>
      </c>
      <c r="M48" s="173" t="s">
        <v>2736</v>
      </c>
      <c r="N48" s="173" t="s">
        <v>2757</v>
      </c>
      <c r="O48" s="174" t="s">
        <v>2758</v>
      </c>
      <c r="P48" s="173" t="s">
        <v>2759</v>
      </c>
      <c r="Q48" s="430" t="str">
        <f>VLOOKUP("2유형_v1"&amp;"_"&amp;H48,'GPT결과_2'!$A:$E,4,FALSE)</f>
        <v>그림 6-5는 단일 가격 상황에서 회사의 이익, 판매량, 개당 원가, 그리고 가격에 관한 내용을 포함하고 있습니다.</v>
      </c>
      <c r="R48" s="425">
        <f t="shared" si="16"/>
        <v>64</v>
      </c>
      <c r="S48" s="208"/>
      <c r="T48" s="425"/>
      <c r="U48" s="425"/>
      <c r="V48" s="431" t="str">
        <f>VLOOKUP("2유형_v1"&amp;"_"&amp;H48,'GPT결과_2'!$A:$E,4,FALSE)</f>
        <v>그림 6-5는 단일 가격 상황에서 회사의 이익, 판매량, 개당 원가, 그리고 가격에 관한 내용을 포함하고 있습니다.</v>
      </c>
      <c r="W48" s="53"/>
      <c r="X48" s="432"/>
      <c r="Y48" s="433" t="str">
        <f>VLOOKUP("2유형_v2"&amp;"_"&amp;H48,'GPT결과_2'!$A:$E,4,FALSE)</f>
        <v>그림 6-5는 단일 가격 상황에서 회사 이익원가 판매량 가격 관계 보여준다.</v>
      </c>
      <c r="Z48" s="425">
        <f t="shared" si="17"/>
        <v>42</v>
      </c>
      <c r="AA48" s="208" t="s">
        <v>67</v>
      </c>
      <c r="AB48" s="208" t="s">
        <v>67</v>
      </c>
      <c r="AC48" s="425"/>
      <c r="AD48" s="478" t="s">
        <v>2710</v>
      </c>
      <c r="AE48" s="478"/>
      <c r="AF48" s="435" t="str">
        <f>VLOOKUP("2유형_v2"&amp;"_"&amp;H48,'GPT결과_2'!$A:$E,5,FALSE)</f>
        <v>그림 6-5 단일 가격일 때 회사가 거두는 이익 회사의 판매량 판매량 개당 원가 회사의 이익 가격 가격</v>
      </c>
      <c r="AG48" s="146">
        <f t="shared" si="18"/>
        <v>57</v>
      </c>
      <c r="AH48" s="208" t="s">
        <v>69</v>
      </c>
      <c r="AI48" s="208" t="s">
        <v>69</v>
      </c>
      <c r="AJ48" s="221"/>
      <c r="AK48" s="274" t="s">
        <v>2725</v>
      </c>
      <c r="AL48" s="274"/>
      <c r="AM48" s="436"/>
      <c r="AN48" s="437"/>
      <c r="AO48" s="438"/>
      <c r="AP48" s="438"/>
      <c r="AQ48" s="439"/>
      <c r="AR48" s="479"/>
      <c r="AS48" s="439"/>
      <c r="AT48" s="440"/>
      <c r="AU48" s="438"/>
      <c r="AV48" s="438"/>
      <c r="AW48" s="441"/>
      <c r="AX48" s="444"/>
      <c r="AY48" s="442"/>
    </row>
    <row r="49" ht="60.0" customHeight="1">
      <c r="A49" s="397"/>
      <c r="B49" s="201">
        <f t="shared" si="15"/>
        <v>42</v>
      </c>
      <c r="C49" s="399" t="s">
        <v>15</v>
      </c>
      <c r="D49" s="399" t="s">
        <v>19</v>
      </c>
      <c r="E49" s="398"/>
      <c r="F49" s="425"/>
      <c r="G49" s="200" t="s">
        <v>203</v>
      </c>
      <c r="H49" s="426" t="s">
        <v>2760</v>
      </c>
      <c r="I49" s="445"/>
      <c r="J49" s="428" t="s">
        <v>2761</v>
      </c>
      <c r="K49" s="400" t="s">
        <v>2762</v>
      </c>
      <c r="L49" s="398" t="s">
        <v>162</v>
      </c>
      <c r="M49" s="173" t="s">
        <v>2720</v>
      </c>
      <c r="N49" s="173" t="s">
        <v>2763</v>
      </c>
      <c r="O49" s="174" t="s">
        <v>2764</v>
      </c>
      <c r="P49" s="173" t="s">
        <v>2765</v>
      </c>
      <c r="Q49" s="430" t="str">
        <f>VLOOKUP("2유형_v1"&amp;"_"&amp;H49,'GPT결과_2'!$A:$E,4,FALSE)</f>
        <v>애플, 마이크로소프트, 아마존, 알파벳, 메타 플랫폼, 삼성전자 시가총액 변동 표.</v>
      </c>
      <c r="R49" s="425">
        <f t="shared" si="16"/>
        <v>46</v>
      </c>
      <c r="S49" s="208"/>
      <c r="T49" s="425"/>
      <c r="U49" s="425"/>
      <c r="V49" s="431" t="str">
        <f>VLOOKUP("2유형_v1"&amp;"_"&amp;H49,'GPT결과_2'!$A:$E,4,FALSE)</f>
        <v>애플, 마이크로소프트, 아마존, 알파벳, 메타 플랫폼, 삼성전자 시가총액 변동 표.</v>
      </c>
      <c r="W49" s="53"/>
      <c r="X49" s="432"/>
      <c r="Y49" s="433" t="str">
        <f>VLOOKUP("2유형_v2"&amp;"_"&amp;H49,'GPT결과_2'!$A:$E,4,FALSE)</f>
        <v>2012년부터 2022년까지 Apple, Microsoft, Amazon, Alphabet, Meta Platforms, Samsung Electronics 시가 총액 변화.</v>
      </c>
      <c r="Z49" s="425">
        <f t="shared" si="17"/>
        <v>97</v>
      </c>
      <c r="AA49" s="208" t="s">
        <v>68</v>
      </c>
      <c r="AB49" s="208" t="s">
        <v>68</v>
      </c>
      <c r="AC49" s="425"/>
      <c r="AD49" s="434" t="s">
        <v>2766</v>
      </c>
      <c r="AE49" s="434"/>
      <c r="AF49" s="435" t="str">
        <f>VLOOKUP("2유형_v2"&amp;"_"&amp;H49,'GPT결과_2'!$A:$E,5,FALSE)</f>
        <v>• Apple Inc Market Cap • Micorosoft Corp Market Cap Amazon.com Inc Market Cap • Alphabet Inc Market Cap • Meta Platforms Inc Market Cap • Samsung Electronics Co Ltd Market Cap 2012 2014 2016 2018 w و سوچ 2020 wering 3.00T 2.839T 2022 2.329T 2.00T 1.856T 1.645T 1.00T ww923.27B 392,28B 0.00</v>
      </c>
      <c r="AG49" s="146">
        <f t="shared" si="18"/>
        <v>289</v>
      </c>
      <c r="AH49" s="208" t="s">
        <v>68</v>
      </c>
      <c r="AI49" s="208" t="s">
        <v>68</v>
      </c>
      <c r="AJ49" s="221"/>
      <c r="AK49" s="274"/>
      <c r="AL49" s="274"/>
      <c r="AM49" s="436"/>
      <c r="AN49" s="437"/>
      <c r="AO49" s="438"/>
      <c r="AP49" s="438"/>
      <c r="AQ49" s="439"/>
      <c r="AR49" s="437"/>
      <c r="AS49" s="439"/>
      <c r="AT49" s="440"/>
      <c r="AU49" s="438"/>
      <c r="AV49" s="438"/>
      <c r="AW49" s="441"/>
      <c r="AX49" s="442"/>
      <c r="AY49" s="442"/>
    </row>
    <row r="50" ht="30.0" customHeight="1">
      <c r="A50" s="397"/>
      <c r="B50" s="201">
        <f t="shared" si="15"/>
        <v>43</v>
      </c>
      <c r="C50" s="399" t="s">
        <v>15</v>
      </c>
      <c r="D50" s="399" t="s">
        <v>19</v>
      </c>
      <c r="E50" s="398"/>
      <c r="F50" s="425"/>
      <c r="G50" s="200" t="s">
        <v>203</v>
      </c>
      <c r="H50" s="426" t="s">
        <v>2767</v>
      </c>
      <c r="I50" s="445"/>
      <c r="J50" s="428" t="s">
        <v>2768</v>
      </c>
      <c r="K50" s="400" t="s">
        <v>2769</v>
      </c>
      <c r="L50" s="398" t="s">
        <v>162</v>
      </c>
      <c r="M50" s="173" t="s">
        <v>2728</v>
      </c>
      <c r="N50" s="173" t="s">
        <v>2770</v>
      </c>
      <c r="O50" s="174" t="s">
        <v>2771</v>
      </c>
      <c r="P50" s="173" t="s">
        <v>2772</v>
      </c>
      <c r="Q50" s="430" t="str">
        <f>VLOOKUP("2유형_v1"&amp;"_"&amp;H50,'GPT결과_2'!$A:$E,4,FALSE)</f>
        <v>크림과 솔드아웃 언급 추이를 보여주는 2019년 1분기부터 2021년 2분기까지의 통계 데이터 차트.</v>
      </c>
      <c r="R50" s="425">
        <f t="shared" si="16"/>
        <v>56</v>
      </c>
      <c r="S50" s="208"/>
      <c r="T50" s="425"/>
      <c r="U50" s="425"/>
      <c r="V50" s="431" t="str">
        <f>VLOOKUP("2유형_v1"&amp;"_"&amp;H50,'GPT결과_2'!$A:$E,4,FALSE)</f>
        <v>크림과 솔드아웃 언급 추이를 보여주는 2019년 1분기부터 2021년 2분기까지의 통계 데이터 차트.</v>
      </c>
      <c r="W50" s="53"/>
      <c r="X50" s="432"/>
      <c r="Y50" s="433" t="str">
        <f>VLOOKUP("2유형_v2"&amp;"_"&amp;H50,'GPT결과_2'!$A:$E,4,FALSE)</f>
        <v>크림 솔드아웃 언급 횟수는 2019년부터 2021년까지 증가 추세를 보임.</v>
      </c>
      <c r="Z50" s="425">
        <f t="shared" si="17"/>
        <v>41</v>
      </c>
      <c r="AA50" s="208" t="s">
        <v>68</v>
      </c>
      <c r="AB50" s="208" t="s">
        <v>68</v>
      </c>
      <c r="AC50" s="425"/>
      <c r="AD50" s="434" t="s">
        <v>2773</v>
      </c>
      <c r="AE50" s="434"/>
      <c r="AF50" s="435" t="str">
        <f>VLOOKUP("2유형_v2"&amp;"_"&amp;H50,'GPT결과_2'!$A:$E,5,FALSE)</f>
        <v>&lt;'크림', '솔드아웃' 언급 추이&gt; 2019년 1분기 2019년 2분기 2019년 3분기 2019년 4분기 2020년 1분기 2020년 2분기 2020년 3분기 2020년 4분기 2021년 1분기 2021년 2분기 0 크림 솔드아웃 100 200 300 출처 생활변화관측소, 블로그+커뮤니티, 2019.01.01~2021.06.30 400 500</v>
      </c>
      <c r="AG50" s="146">
        <f t="shared" si="18"/>
        <v>194</v>
      </c>
      <c r="AH50" s="208" t="s">
        <v>68</v>
      </c>
      <c r="AI50" s="208" t="s">
        <v>68</v>
      </c>
      <c r="AJ50" s="221"/>
      <c r="AK50" s="274" t="s">
        <v>2725</v>
      </c>
      <c r="AL50" s="274"/>
      <c r="AM50" s="436"/>
      <c r="AN50" s="437"/>
      <c r="AO50" s="438"/>
      <c r="AP50" s="438"/>
      <c r="AQ50" s="439"/>
      <c r="AR50" s="437"/>
      <c r="AS50" s="439"/>
      <c r="AT50" s="440"/>
      <c r="AU50" s="438"/>
      <c r="AV50" s="438"/>
      <c r="AW50" s="441"/>
      <c r="AX50" s="444"/>
      <c r="AY50" s="442"/>
    </row>
    <row r="51" ht="69.0" customHeight="1">
      <c r="A51" s="397"/>
      <c r="B51" s="201">
        <f t="shared" si="15"/>
        <v>44</v>
      </c>
      <c r="C51" s="399" t="s">
        <v>15</v>
      </c>
      <c r="D51" s="399" t="s">
        <v>19</v>
      </c>
      <c r="E51" s="398"/>
      <c r="F51" s="425"/>
      <c r="G51" s="200" t="s">
        <v>203</v>
      </c>
      <c r="H51" s="426" t="s">
        <v>2774</v>
      </c>
      <c r="I51" s="445"/>
      <c r="J51" s="428" t="s">
        <v>2775</v>
      </c>
      <c r="K51" s="400" t="s">
        <v>2776</v>
      </c>
      <c r="L51" s="398" t="s">
        <v>162</v>
      </c>
      <c r="M51" s="173" t="s">
        <v>2720</v>
      </c>
      <c r="N51" s="173" t="s">
        <v>2777</v>
      </c>
      <c r="O51" s="174" t="s">
        <v>2778</v>
      </c>
      <c r="P51" s="173" t="s">
        <v>2779</v>
      </c>
      <c r="Q51" s="430" t="str">
        <f>VLOOKUP("2유형_v1"&amp;"_"&amp;H51,'GPT결과_2'!$A:$E,4,FALSE)</f>
        <v>중앙은행들이 범유행 감염병 대응 지원을 위해 대규모 채권 매입에 나선 사실.</v>
      </c>
      <c r="R51" s="425">
        <f t="shared" si="16"/>
        <v>42</v>
      </c>
      <c r="S51" s="208"/>
      <c r="T51" s="425"/>
      <c r="U51" s="425"/>
      <c r="V51" s="431" t="str">
        <f>VLOOKUP("2유형_v1"&amp;"_"&amp;H51,'GPT결과_2'!$A:$E,4,FALSE)</f>
        <v>중앙은행들이 범유행 감염병 대응 지원을 위해 대규모 채권 매입에 나선 사실.</v>
      </c>
      <c r="W51" s="53"/>
      <c r="X51" s="432"/>
      <c r="Y51" s="433" t="str">
        <f>VLOOKUP("2유형_v2"&amp;"_"&amp;H51,'GPT결과_2'!$A:$E,4,FALSE)</f>
        <v>중앙은행 감염병 대응 지원 대규모 채권 매입 1조 달러 연방준비제도 영국은행 유럽중앙은행 캐나다행 일본은행 환산 수치 출처 Bloomberg 통화.</v>
      </c>
      <c r="Z51" s="425">
        <f t="shared" si="17"/>
        <v>82</v>
      </c>
      <c r="AA51" s="208" t="s">
        <v>68</v>
      </c>
      <c r="AB51" s="208" t="s">
        <v>69</v>
      </c>
      <c r="AC51" s="425"/>
      <c r="AD51" s="434" t="s">
        <v>2780</v>
      </c>
      <c r="AE51" s="434"/>
      <c r="AF51" s="435" t="str">
        <f>VLOOKUP("2유형_v2"&amp;"_"&amp;H51,'GPT결과_2'!$A:$E,5,FALSE)</f>
        <v>정부의 범유행 감염병 대응을 지원하기 위해 대규모 채권 매입에 나선 중앙은행들 1조 달러 6 5 4 3 2 1 0 -1 연방준비제도 영국은행 □ 유럽중앙은행 E 캐나다행 □ 일본은행 0000 2008 2009 2010 2011 2012 2013 2014 2015 2016 2017 2018 2019 2020 주석: 현지 통화에서 환산한 수치. 출처: Bloomberg, https://www.bloomberg.com/graphics/2021-coronavirus-global-debt.</v>
      </c>
      <c r="AG51" s="146">
        <f t="shared" si="18"/>
        <v>271</v>
      </c>
      <c r="AH51" s="208" t="s">
        <v>68</v>
      </c>
      <c r="AI51" s="208" t="s">
        <v>68</v>
      </c>
      <c r="AJ51" s="221"/>
      <c r="AK51" s="274" t="s">
        <v>2725</v>
      </c>
      <c r="AL51" s="274"/>
      <c r="AM51" s="436"/>
      <c r="AN51" s="437"/>
      <c r="AO51" s="438"/>
      <c r="AP51" s="438"/>
      <c r="AQ51" s="439"/>
      <c r="AR51" s="437"/>
      <c r="AS51" s="439"/>
      <c r="AT51" s="440"/>
      <c r="AU51" s="438"/>
      <c r="AV51" s="438"/>
      <c r="AW51" s="441"/>
      <c r="AX51" s="444"/>
      <c r="AY51" s="442"/>
    </row>
    <row r="52" ht="46.5" customHeight="1">
      <c r="A52" s="397"/>
      <c r="B52" s="201">
        <f t="shared" si="15"/>
        <v>45</v>
      </c>
      <c r="C52" s="399" t="s">
        <v>15</v>
      </c>
      <c r="D52" s="399" t="s">
        <v>19</v>
      </c>
      <c r="E52" s="398"/>
      <c r="F52" s="425"/>
      <c r="G52" s="200" t="s">
        <v>203</v>
      </c>
      <c r="H52" s="426" t="s">
        <v>2781</v>
      </c>
      <c r="I52" s="445"/>
      <c r="J52" s="428" t="s">
        <v>2782</v>
      </c>
      <c r="K52" s="400" t="s">
        <v>2783</v>
      </c>
      <c r="L52" s="398" t="s">
        <v>162</v>
      </c>
      <c r="M52" s="173" t="s">
        <v>2728</v>
      </c>
      <c r="N52" s="173" t="s">
        <v>2784</v>
      </c>
      <c r="O52" s="174" t="s">
        <v>2785</v>
      </c>
      <c r="P52" s="173" t="s">
        <v>2786</v>
      </c>
      <c r="Q52" s="430" t="str">
        <f>VLOOKUP("2유형_v1"&amp;"_"&amp;H52,'GPT결과_2'!$A:$E,4,FALSE)</f>
        <v>f는 가치 평가의 기준, 가격은 그 가치의 표현, 안전마진은 가격 편차에 대한 보호 수단.</v>
      </c>
      <c r="R52" s="425">
        <f t="shared" si="16"/>
        <v>50</v>
      </c>
      <c r="S52" s="208"/>
      <c r="T52" s="425"/>
      <c r="U52" s="425"/>
      <c r="V52" s="431" t="str">
        <f>VLOOKUP("2유형_v1"&amp;"_"&amp;H52,'GPT결과_2'!$A:$E,4,FALSE)</f>
        <v>f는 가치 평가의 기준, 가격은 그 가치의 표현, 안전마진은 가격 편차에 대한 보호 수단.</v>
      </c>
      <c r="W52" s="53"/>
      <c r="X52" s="432"/>
      <c r="Y52" s="433" t="str">
        <f>VLOOKUP("2유형_v2"&amp;"_"&amp;H52,'GPT결과_2'!$A:$E,4,FALSE)</f>
        <v>가치 가격과 안전마진은 투자 결정 시 고려사항들로, 가치가 가격보다 높을 때 안전마진이 생깁니다.</v>
      </c>
      <c r="Z52" s="425">
        <f t="shared" si="17"/>
        <v>54</v>
      </c>
      <c r="AA52" s="208" t="s">
        <v>68</v>
      </c>
      <c r="AB52" s="208" t="s">
        <v>68</v>
      </c>
      <c r="AC52" s="425"/>
      <c r="AD52" s="434" t="s">
        <v>2787</v>
      </c>
      <c r="AE52" s="434"/>
      <c r="AF52" s="435" t="str">
        <f>VLOOKUP("2유형_v2"&amp;"_"&amp;H52,'GPT결과_2'!$A:$E,5,FALSE)</f>
        <v>f 가치 가격 안전마진 가치 가격 안전마진</v>
      </c>
      <c r="AG52" s="146">
        <f t="shared" si="18"/>
        <v>23</v>
      </c>
      <c r="AH52" s="208" t="s">
        <v>68</v>
      </c>
      <c r="AI52" s="208" t="s">
        <v>68</v>
      </c>
      <c r="AJ52" s="221"/>
      <c r="AK52" s="274" t="s">
        <v>2788</v>
      </c>
      <c r="AL52" s="274"/>
      <c r="AM52" s="436"/>
      <c r="AN52" s="437"/>
      <c r="AO52" s="438"/>
      <c r="AP52" s="438"/>
      <c r="AQ52" s="439"/>
      <c r="AR52" s="437"/>
      <c r="AS52" s="439"/>
      <c r="AT52" s="440"/>
      <c r="AU52" s="438"/>
      <c r="AV52" s="438"/>
      <c r="AW52" s="441"/>
      <c r="AX52" s="444"/>
      <c r="AY52" s="442"/>
    </row>
    <row r="53" ht="30.0" customHeight="1">
      <c r="A53" s="397"/>
      <c r="B53" s="201">
        <f t="shared" si="15"/>
        <v>46</v>
      </c>
      <c r="C53" s="399" t="s">
        <v>15</v>
      </c>
      <c r="D53" s="399" t="s">
        <v>19</v>
      </c>
      <c r="E53" s="398"/>
      <c r="F53" s="425"/>
      <c r="G53" s="200" t="s">
        <v>203</v>
      </c>
      <c r="H53" s="426" t="s">
        <v>2789</v>
      </c>
      <c r="I53" s="445"/>
      <c r="J53" s="428" t="s">
        <v>2790</v>
      </c>
      <c r="K53" s="400" t="s">
        <v>2791</v>
      </c>
      <c r="L53" s="398" t="s">
        <v>162</v>
      </c>
      <c r="M53" s="173" t="s">
        <v>2792</v>
      </c>
      <c r="N53" s="173" t="s">
        <v>2793</v>
      </c>
      <c r="O53" s="174" t="s">
        <v>2794</v>
      </c>
      <c r="P53" s="173" t="s">
        <v>2795</v>
      </c>
      <c r="Q53" s="430" t="str">
        <f>VLOOKUP("2유형_v1"&amp;"_"&amp;H53,'GPT결과_2'!$A:$E,4,FALSE)</f>
        <v>사람들의 소통에서 태도, 논리, 표정, 목소리의 중요성 비율 표현.</v>
      </c>
      <c r="R53" s="425">
        <f t="shared" si="16"/>
        <v>37</v>
      </c>
      <c r="S53" s="208"/>
      <c r="T53" s="425"/>
      <c r="U53" s="425"/>
      <c r="V53" s="431" t="str">
        <f>VLOOKUP("2유형_v1"&amp;"_"&amp;H53,'GPT결과_2'!$A:$E,4,FALSE)</f>
        <v>사람들의 소통에서 태도, 논리, 표정, 목소리의 중요성 비율 표현.</v>
      </c>
      <c r="W53" s="53"/>
      <c r="X53" s="432"/>
      <c r="Y53" s="433" t="str">
        <f>VLOOKUP("2유형_v2"&amp;"_"&amp;H53,'GPT결과_2'!$A:$E,4,FALSE)</f>
        <v>표정과 목소리는 태도와 논리보다 소통에 더 큰 비중을 차지한다.</v>
      </c>
      <c r="Z53" s="425">
        <f t="shared" si="17"/>
        <v>35</v>
      </c>
      <c r="AA53" s="208" t="s">
        <v>67</v>
      </c>
      <c r="AB53" s="208" t="s">
        <v>68</v>
      </c>
      <c r="AC53" s="425"/>
      <c r="AD53" s="434" t="s">
        <v>2796</v>
      </c>
      <c r="AE53" s="434"/>
      <c r="AF53" s="435" t="str">
        <f>VLOOKUP("2유형_v2"&amp;"_"&amp;H53,'GPT결과_2'!$A:$E,5,FALSE)</f>
        <v>태도 20% 논리 7% 표정 35% 목소리 38%</v>
      </c>
      <c r="AG53" s="146">
        <f t="shared" si="18"/>
        <v>27</v>
      </c>
      <c r="AH53" s="208" t="s">
        <v>67</v>
      </c>
      <c r="AI53" s="208" t="s">
        <v>67</v>
      </c>
      <c r="AJ53" s="221"/>
      <c r="AK53" s="274"/>
      <c r="AL53" s="274"/>
      <c r="AM53" s="436"/>
      <c r="AN53" s="437"/>
      <c r="AO53" s="438"/>
      <c r="AP53" s="438"/>
      <c r="AQ53" s="439"/>
      <c r="AR53" s="437"/>
      <c r="AS53" s="439"/>
      <c r="AT53" s="440"/>
      <c r="AU53" s="438"/>
      <c r="AV53" s="438"/>
      <c r="AW53" s="441"/>
      <c r="AX53" s="442"/>
      <c r="AY53" s="442"/>
    </row>
    <row r="54" ht="30.0" customHeight="1">
      <c r="A54" s="397"/>
      <c r="B54" s="201">
        <f t="shared" si="15"/>
        <v>47</v>
      </c>
      <c r="C54" s="399" t="s">
        <v>15</v>
      </c>
      <c r="D54" s="399" t="s">
        <v>19</v>
      </c>
      <c r="E54" s="398"/>
      <c r="F54" s="425"/>
      <c r="G54" s="200" t="s">
        <v>203</v>
      </c>
      <c r="H54" s="426" t="s">
        <v>2797</v>
      </c>
      <c r="I54" s="445"/>
      <c r="J54" s="428" t="s">
        <v>2798</v>
      </c>
      <c r="K54" s="400" t="s">
        <v>2799</v>
      </c>
      <c r="L54" s="398" t="s">
        <v>162</v>
      </c>
      <c r="M54" s="173" t="s">
        <v>2720</v>
      </c>
      <c r="N54" s="173" t="s">
        <v>2800</v>
      </c>
      <c r="O54" s="174" t="s">
        <v>2801</v>
      </c>
      <c r="P54" s="173" t="s">
        <v>2802</v>
      </c>
      <c r="Q54" s="430" t="str">
        <f>VLOOKUP("2유형_v1"&amp;"_"&amp;H54,'GPT결과_2'!$A:$E,4,FALSE)</f>
        <v>서울시 내 학생들의 지역별 거주 현황</v>
      </c>
      <c r="R54" s="425">
        <f t="shared" si="16"/>
        <v>20</v>
      </c>
      <c r="S54" s="208"/>
      <c r="T54" s="425"/>
      <c r="U54" s="425"/>
      <c r="V54" s="431" t="str">
        <f>VLOOKUP("2유형_v1"&amp;"_"&amp;H54,'GPT결과_2'!$A:$E,4,FALSE)</f>
        <v>서울시 내 학생들의 지역별 거주 현황</v>
      </c>
      <c r="W54" s="53"/>
      <c r="X54" s="432"/>
      <c r="Y54" s="433" t="str">
        <f>VLOOKUP("2유형_v2"&amp;"_"&amp;H54,'GPT결과_2'!$A:$E,4,FALSE)</f>
        <v>서울 출신 학생 지역구 분포 현황: 강남, 강동, 관악, 광진, 구로, 길음, 노량진, 노원, 동작, 마곡, 마포, 목동, 반포, 서대문, 서초, 성동, 성북, 송파, 여의도, 용산, 은평, 이촌, 잠실, 종로, 중구, 중랑, 한남, 흑석.</v>
      </c>
      <c r="Z54" s="425">
        <f t="shared" si="17"/>
        <v>134</v>
      </c>
      <c r="AA54" s="208" t="s">
        <v>67</v>
      </c>
      <c r="AB54" s="208" t="s">
        <v>68</v>
      </c>
      <c r="AC54" s="425"/>
      <c r="AD54" s="434" t="s">
        <v>2803</v>
      </c>
      <c r="AE54" s="434"/>
      <c r="AF54" s="435" t="str">
        <f>VLOOKUP("2유형_v2"&amp;"_"&amp;H54,'GPT결과_2'!$A:$E,5,FALSE)</f>
        <v>강남 강동 관악 광진 구로 길음 노량진 노원 동작 마곡 마포 목동 반포 서대문 서초 성동 성북 송파 여의도 용산 은평 이촌 잠실 종로 중구 중랑 한남 흑석 · 서울 출신 학생의 지역구 현황</v>
      </c>
      <c r="AG54" s="146">
        <f t="shared" si="18"/>
        <v>105</v>
      </c>
      <c r="AH54" s="208" t="s">
        <v>69</v>
      </c>
      <c r="AI54" s="208" t="s">
        <v>69</v>
      </c>
      <c r="AJ54" s="221"/>
      <c r="AK54" s="274" t="s">
        <v>2725</v>
      </c>
      <c r="AL54" s="274"/>
      <c r="AM54" s="436"/>
      <c r="AN54" s="437"/>
      <c r="AO54" s="438"/>
      <c r="AP54" s="438"/>
      <c r="AQ54" s="439"/>
      <c r="AR54" s="437"/>
      <c r="AS54" s="439"/>
      <c r="AT54" s="440"/>
      <c r="AU54" s="438"/>
      <c r="AV54" s="438"/>
      <c r="AW54" s="441"/>
      <c r="AX54" s="444"/>
      <c r="AY54" s="442"/>
    </row>
    <row r="55" ht="35.25" customHeight="1">
      <c r="A55" s="397"/>
      <c r="B55" s="201">
        <f t="shared" si="15"/>
        <v>48</v>
      </c>
      <c r="C55" s="399" t="s">
        <v>15</v>
      </c>
      <c r="D55" s="399" t="s">
        <v>19</v>
      </c>
      <c r="E55" s="398"/>
      <c r="F55" s="425"/>
      <c r="G55" s="200" t="s">
        <v>203</v>
      </c>
      <c r="H55" s="426" t="s">
        <v>2804</v>
      </c>
      <c r="I55" s="445"/>
      <c r="J55" s="428" t="s">
        <v>2805</v>
      </c>
      <c r="K55" s="400" t="s">
        <v>1049</v>
      </c>
      <c r="L55" s="205"/>
      <c r="M55" s="401"/>
      <c r="N55" s="401"/>
      <c r="O55" s="174" t="s">
        <v>2806</v>
      </c>
      <c r="P55" s="173" t="s">
        <v>2807</v>
      </c>
      <c r="Q55" s="430" t="str">
        <f>VLOOKUP("2유형_v1"&amp;"_"&amp;H55,'GPT결과_2'!$A:$E,4,FALSE)</f>
        <v>15세 ~ 74세 연령대 인구 숫자가 1960년부터 2050년까지 시간 경과에 따라 변화.</v>
      </c>
      <c r="R55" s="425">
        <f t="shared" si="16"/>
        <v>50</v>
      </c>
      <c r="S55" s="208"/>
      <c r="T55" s="425"/>
      <c r="U55" s="425"/>
      <c r="V55" s="431" t="str">
        <f>VLOOKUP("2유형_v1"&amp;"_"&amp;H55,'GPT결과_2'!$A:$E,4,FALSE)</f>
        <v>15세 ~ 74세 연령대 인구 숫자가 1960년부터 2050년까지 시간 경과에 따라 변화.</v>
      </c>
      <c r="W55" s="53"/>
      <c r="X55" s="432"/>
      <c r="Y55" s="433" t="str">
        <f>VLOOKUP("2유형_v2"&amp;"_"&amp;H55,'GPT결과_2'!$A:$E,4,FALSE)</f>
        <v>15~74세 인구 수는 1960년 13,698천명에서 2050년 예상치는 24,487천명이다.</v>
      </c>
      <c r="Z55" s="425">
        <f t="shared" si="17"/>
        <v>52</v>
      </c>
      <c r="AA55" s="208" t="s">
        <v>69</v>
      </c>
      <c r="AB55" s="208" t="s">
        <v>69</v>
      </c>
      <c r="AC55" s="425"/>
      <c r="AD55" s="434" t="s">
        <v>2808</v>
      </c>
      <c r="AE55" s="434"/>
      <c r="AF55" s="435" t="str">
        <f>VLOOKUP("2유형_v2"&amp;"_"&amp;H55,'GPT결과_2'!$A:$E,5,FALSE)</f>
        <v>15~64세 15~74세 13,698 23,717 17,540 29,701 33,702 37,596 36,209 42,009 41,608 37,358 33,947 37,006 28,649 32,080 24,487 (천명) 1960 1970 1980 1990 2000 2010 2016 2020 2030 2040 2050</v>
      </c>
      <c r="AG55" s="146">
        <f t="shared" si="18"/>
        <v>178</v>
      </c>
      <c r="AH55" s="208" t="s">
        <v>68</v>
      </c>
      <c r="AI55" s="208" t="s">
        <v>68</v>
      </c>
      <c r="AJ55" s="221"/>
      <c r="AK55" s="274" t="s">
        <v>2725</v>
      </c>
      <c r="AL55" s="274"/>
      <c r="AM55" s="436"/>
      <c r="AN55" s="437"/>
      <c r="AO55" s="438"/>
      <c r="AP55" s="438"/>
      <c r="AQ55" s="439"/>
      <c r="AR55" s="437"/>
      <c r="AS55" s="439"/>
      <c r="AT55" s="440"/>
      <c r="AU55" s="438"/>
      <c r="AV55" s="438"/>
      <c r="AW55" s="441"/>
      <c r="AX55" s="444"/>
      <c r="AY55" s="442"/>
    </row>
    <row r="56" ht="30.0" customHeight="1">
      <c r="A56" s="397"/>
      <c r="B56" s="201">
        <f t="shared" si="15"/>
        <v>49</v>
      </c>
      <c r="C56" s="399" t="s">
        <v>15</v>
      </c>
      <c r="D56" s="399" t="s">
        <v>19</v>
      </c>
      <c r="E56" s="398"/>
      <c r="F56" s="425"/>
      <c r="G56" s="200" t="s">
        <v>203</v>
      </c>
      <c r="H56" s="426" t="s">
        <v>2809</v>
      </c>
      <c r="I56" s="445"/>
      <c r="J56" s="428" t="s">
        <v>2810</v>
      </c>
      <c r="K56" s="400" t="s">
        <v>1017</v>
      </c>
      <c r="L56" s="398" t="s">
        <v>162</v>
      </c>
      <c r="M56" s="173" t="s">
        <v>2720</v>
      </c>
      <c r="N56" s="173" t="s">
        <v>2811</v>
      </c>
      <c r="O56" s="174" t="s">
        <v>2812</v>
      </c>
      <c r="P56" s="173" t="s">
        <v>2813</v>
      </c>
      <c r="Q56" s="430" t="str">
        <f>VLOOKUP("2유형_v1"&amp;"_"&amp;H56,'GPT결과_2'!$A:$E,4,FALSE)</f>
        <v>이것은 1988년부터 2002년까지의 달러 단위 금액 변동 추이를 나타낸다.</v>
      </c>
      <c r="R56" s="425">
        <f t="shared" si="16"/>
        <v>42</v>
      </c>
      <c r="S56" s="208"/>
      <c r="T56" s="425"/>
      <c r="U56" s="425"/>
      <c r="V56" s="431" t="str">
        <f>VLOOKUP("2유형_v1"&amp;"_"&amp;H56,'GPT결과_2'!$A:$E,4,FALSE)</f>
        <v>이것은 1988년부터 2002년까지의 달러 단위 금액 변동 추이를 나타낸다.</v>
      </c>
      <c r="W56" s="53"/>
      <c r="X56" s="432"/>
      <c r="Y56" s="433" t="str">
        <f>VLOOKUP("2유형_v2"&amp;"_"&amp;H56,'GPT결과_2'!$A:$E,4,FALSE)</f>
        <v>1988년부터 2002년까지 달러 단위의 금액 변동 추이 정보</v>
      </c>
      <c r="Z56" s="425">
        <f t="shared" si="17"/>
        <v>34</v>
      </c>
      <c r="AA56" s="208" t="s">
        <v>67</v>
      </c>
      <c r="AB56" s="208" t="s">
        <v>67</v>
      </c>
      <c r="AC56" s="425"/>
      <c r="AD56" s="434" t="s">
        <v>2814</v>
      </c>
      <c r="AE56" s="434"/>
      <c r="AF56" s="435" t="str">
        <f>VLOOKUP("2유형_v2"&amp;"_"&amp;H56,'GPT결과_2'!$A:$E,5,FALSE)</f>
        <v>(단위 : 달러) 4000,00 3500,00 3000,00 2500,00 2000,00 1500,00 1000,00 500,00 0.00 1988 1989 1990 1991 1992 1993 1994 1995 1996 1997 1998 1999 2000 2001 2002</v>
      </c>
      <c r="AG56" s="146">
        <f t="shared" si="18"/>
        <v>152</v>
      </c>
      <c r="AH56" s="208" t="s">
        <v>69</v>
      </c>
      <c r="AI56" s="208" t="s">
        <v>69</v>
      </c>
      <c r="AJ56" s="221"/>
      <c r="AK56" s="274" t="s">
        <v>2725</v>
      </c>
      <c r="AL56" s="274"/>
      <c r="AM56" s="436"/>
      <c r="AN56" s="437"/>
      <c r="AO56" s="438"/>
      <c r="AP56" s="438"/>
      <c r="AQ56" s="439"/>
      <c r="AR56" s="437"/>
      <c r="AS56" s="439"/>
      <c r="AT56" s="440"/>
      <c r="AU56" s="438"/>
      <c r="AV56" s="438"/>
      <c r="AW56" s="441"/>
      <c r="AX56" s="444"/>
      <c r="AY56" s="442"/>
    </row>
    <row r="57" ht="30.0" customHeight="1">
      <c r="A57" s="397"/>
      <c r="B57" s="201">
        <f t="shared" si="15"/>
        <v>50</v>
      </c>
      <c r="C57" s="399" t="s">
        <v>15</v>
      </c>
      <c r="D57" s="399" t="s">
        <v>19</v>
      </c>
      <c r="E57" s="398"/>
      <c r="F57" s="425"/>
      <c r="G57" s="200" t="s">
        <v>203</v>
      </c>
      <c r="H57" s="426" t="s">
        <v>2815</v>
      </c>
      <c r="I57" s="445"/>
      <c r="J57" s="428" t="s">
        <v>2816</v>
      </c>
      <c r="K57" s="400" t="s">
        <v>2666</v>
      </c>
      <c r="L57" s="398" t="s">
        <v>162</v>
      </c>
      <c r="M57" s="173" t="s">
        <v>2720</v>
      </c>
      <c r="N57" s="173" t="s">
        <v>2817</v>
      </c>
      <c r="O57" s="174" t="s">
        <v>2818</v>
      </c>
      <c r="P57" s="173" t="s">
        <v>2819</v>
      </c>
      <c r="Q57" s="430" t="str">
        <f>VLOOKUP("2유형_v1"&amp;"_"&amp;H57,'GPT결과_2'!$A:$E,4,FALSE)</f>
        <v>나이에 따른 지능 발달 곡선 변화에 대한 연구 결과.</v>
      </c>
      <c r="R57" s="425">
        <f t="shared" si="16"/>
        <v>29</v>
      </c>
      <c r="S57" s="208"/>
      <c r="T57" s="425"/>
      <c r="U57" s="425"/>
      <c r="V57" s="431" t="str">
        <f>VLOOKUP("2유형_v1"&amp;"_"&amp;H57,'GPT결과_2'!$A:$E,4,FALSE)</f>
        <v>나이에 따른 지능 발달 곡선 변화에 대한 연구 결과.</v>
      </c>
      <c r="W57" s="53"/>
      <c r="X57" s="432"/>
      <c r="Y57" s="433" t="str">
        <f>VLOOKUP("2유형_v2"&amp;"_"&amp;H57,'GPT결과_2'!$A:$E,4,FALSE)</f>
        <v>지능 발달 곡선은 평균 지능이 나이 0부터 36까지 변화를 보여준다.</v>
      </c>
      <c r="Z57" s="425">
        <f t="shared" si="17"/>
        <v>38</v>
      </c>
      <c r="AA57" s="208" t="s">
        <v>67</v>
      </c>
      <c r="AB57" s="208" t="s">
        <v>67</v>
      </c>
      <c r="AC57" s="425"/>
      <c r="AD57" s="434" t="s">
        <v>2820</v>
      </c>
      <c r="AE57" s="434"/>
      <c r="AF57" s="435" t="str">
        <f>VLOOKUP("2유형_v2"&amp;"_"&amp;H57,'GPT결과_2'!$A:$E,5,FALSE)</f>
        <v>평균 지능 0 4 8 12 지능의 발달 곡선 16 20 24 28 32 나이 36</v>
      </c>
      <c r="AG57" s="146">
        <f t="shared" si="18"/>
        <v>45</v>
      </c>
      <c r="AH57" s="208" t="s">
        <v>69</v>
      </c>
      <c r="AI57" s="208" t="s">
        <v>69</v>
      </c>
      <c r="AJ57" s="221"/>
      <c r="AK57" s="274" t="s">
        <v>2725</v>
      </c>
      <c r="AL57" s="274"/>
      <c r="AM57" s="436"/>
      <c r="AN57" s="437"/>
      <c r="AO57" s="438"/>
      <c r="AP57" s="438"/>
      <c r="AQ57" s="439"/>
      <c r="AR57" s="437"/>
      <c r="AS57" s="439"/>
      <c r="AT57" s="440"/>
      <c r="AU57" s="438"/>
      <c r="AV57" s="438"/>
      <c r="AW57" s="441"/>
      <c r="AX57" s="444"/>
      <c r="AY57" s="442"/>
    </row>
    <row r="58" ht="30.0" customHeight="1">
      <c r="A58" s="397"/>
      <c r="B58" s="201">
        <f t="shared" si="15"/>
        <v>51</v>
      </c>
      <c r="C58" s="399" t="s">
        <v>15</v>
      </c>
      <c r="D58" s="399" t="s">
        <v>19</v>
      </c>
      <c r="E58" s="398"/>
      <c r="F58" s="425"/>
      <c r="G58" s="200" t="s">
        <v>203</v>
      </c>
      <c r="H58" s="426" t="s">
        <v>2821</v>
      </c>
      <c r="I58" s="445"/>
      <c r="J58" s="428" t="s">
        <v>2822</v>
      </c>
      <c r="K58" s="400" t="s">
        <v>2695</v>
      </c>
      <c r="L58" s="398" t="s">
        <v>162</v>
      </c>
      <c r="M58" s="173" t="s">
        <v>2736</v>
      </c>
      <c r="N58" s="173" t="s">
        <v>2823</v>
      </c>
      <c r="O58" s="174" t="s">
        <v>2824</v>
      </c>
      <c r="P58" s="173" t="s">
        <v>2825</v>
      </c>
      <c r="Q58" s="430" t="str">
        <f>VLOOKUP("2유형_v1"&amp;"_"&amp;H58,'GPT결과_2'!$A:$E,4,FALSE)</f>
        <v>운동 시작 전 인슐린 주입이 혈당 관리에 도움이 되는 운동 완료 후 상황</v>
      </c>
      <c r="R58" s="425">
        <f t="shared" si="16"/>
        <v>40</v>
      </c>
      <c r="S58" s="208"/>
      <c r="T58" s="425"/>
      <c r="U58" s="425"/>
      <c r="V58" s="431" t="str">
        <f>VLOOKUP("2유형_v1"&amp;"_"&amp;H58,'GPT결과_2'!$A:$E,4,FALSE)</f>
        <v>운동 시작 전 인슐린 주입이 혈당 관리에 도움이 되는 운동 완료 후 상황</v>
      </c>
      <c r="W58" s="53"/>
      <c r="X58" s="432"/>
      <c r="Y58" s="433" t="str">
        <f>VLOOKUP("2유형_v2"&amp;"_"&amp;H58,'GPT결과_2'!$A:$E,4,FALSE)</f>
        <v>운동 시작 전 인슐린 주입 후 혈당 관리는 운동 완료 시점에 이루어집니다.</v>
      </c>
      <c r="Z58" s="425">
        <f t="shared" si="17"/>
        <v>41</v>
      </c>
      <c r="AA58" s="208" t="s">
        <v>69</v>
      </c>
      <c r="AB58" s="208" t="s">
        <v>69</v>
      </c>
      <c r="AC58" s="425"/>
      <c r="AD58" s="434" t="s">
        <v>2826</v>
      </c>
      <c r="AE58" s="434"/>
      <c r="AF58" s="435" t="str">
        <f>VLOOKUP("2유형_v2"&amp;"_"&amp;H58,'GPT결과_2'!$A:$E,5,FALSE)</f>
        <v>O 운동시작 인슐린 혈당 운동완료</v>
      </c>
      <c r="AG58" s="146">
        <f t="shared" si="18"/>
        <v>18</v>
      </c>
      <c r="AH58" s="208" t="s">
        <v>69</v>
      </c>
      <c r="AI58" s="208" t="s">
        <v>69</v>
      </c>
      <c r="AJ58" s="221"/>
      <c r="AK58" s="274"/>
      <c r="AL58" s="274"/>
      <c r="AM58" s="436"/>
      <c r="AN58" s="437"/>
      <c r="AO58" s="438"/>
      <c r="AP58" s="438"/>
      <c r="AQ58" s="439"/>
      <c r="AR58" s="437"/>
      <c r="AS58" s="439"/>
      <c r="AT58" s="440"/>
      <c r="AU58" s="438"/>
      <c r="AV58" s="438"/>
      <c r="AW58" s="441"/>
      <c r="AX58" s="442"/>
      <c r="AY58" s="442"/>
    </row>
    <row r="59" ht="30.0" customHeight="1">
      <c r="A59" s="397"/>
      <c r="B59" s="201">
        <f t="shared" si="15"/>
        <v>52</v>
      </c>
      <c r="C59" s="399" t="s">
        <v>15</v>
      </c>
      <c r="D59" s="399" t="s">
        <v>19</v>
      </c>
      <c r="E59" s="398"/>
      <c r="F59" s="425"/>
      <c r="G59" s="200" t="s">
        <v>203</v>
      </c>
      <c r="H59" s="426" t="s">
        <v>2827</v>
      </c>
      <c r="I59" s="445"/>
      <c r="J59" s="428" t="s">
        <v>2828</v>
      </c>
      <c r="K59" s="400" t="s">
        <v>2829</v>
      </c>
      <c r="L59" s="398" t="s">
        <v>162</v>
      </c>
      <c r="M59" s="173" t="s">
        <v>2744</v>
      </c>
      <c r="N59" s="173" t="s">
        <v>2830</v>
      </c>
      <c r="O59" s="174" t="s">
        <v>2831</v>
      </c>
      <c r="P59" s="173" t="s">
        <v>2832</v>
      </c>
      <c r="Q59" s="430" t="str">
        <f>VLOOKUP("2유형_v1"&amp;"_"&amp;H59,'GPT결과_2'!$A:$E,4,FALSE)</f>
        <v>부업자 수 추이 그림은 2016년부터 2021년까지 부업자 수의 변화를 보여준다.</v>
      </c>
      <c r="R59" s="425">
        <f t="shared" si="16"/>
        <v>45</v>
      </c>
      <c r="S59" s="208"/>
      <c r="T59" s="425"/>
      <c r="U59" s="425"/>
      <c r="V59" s="431" t="str">
        <f>VLOOKUP("2유형_v1"&amp;"_"&amp;H59,'GPT결과_2'!$A:$E,4,FALSE)</f>
        <v>부업자 수 추이 그림은 2016년부터 2021년까지 부업자 수의 변화를 보여준다.</v>
      </c>
      <c r="W59" s="53"/>
      <c r="X59" s="432"/>
      <c r="Y59" s="433" t="str">
        <f>VLOOKUP("2유형_v2"&amp;"_"&amp;H59,'GPT결과_2'!$A:$E,4,FALSE)</f>
        <v>2016년부터 2021년까지의 부업자 수 추이는 통계청과 추경호 의원의 자료 기준.</v>
      </c>
      <c r="Z59" s="425">
        <f t="shared" si="17"/>
        <v>46</v>
      </c>
      <c r="AA59" s="208" t="s">
        <v>68</v>
      </c>
      <c r="AB59" s="208" t="s">
        <v>68</v>
      </c>
      <c r="AC59" s="425"/>
      <c r="AD59" s="434" t="s">
        <v>2833</v>
      </c>
      <c r="AE59" s="434"/>
      <c r="AF59" s="435" t="str">
        <f>VLOOKUP("2유형_v2"&amp;"_"&amp;H59,'GPT결과_2'!$A:$E,5,FALSE)</f>
        <v>그림 6 부업자 수 추이 60만명 55만 명 50만명 45만 명 40만 명 35만 명 45만 명 2016 주 : 2021년 7월 기준 자료: 통계청, 추경호 의원 46만 명 2017 44만 명 2018 52만명 2019 47만명 2020 56만 명 2021</v>
      </c>
      <c r="AG59" s="146">
        <f t="shared" si="18"/>
        <v>143</v>
      </c>
      <c r="AH59" s="208" t="s">
        <v>67</v>
      </c>
      <c r="AI59" s="208" t="s">
        <v>67</v>
      </c>
      <c r="AJ59" s="221"/>
      <c r="AK59" s="274"/>
      <c r="AL59" s="274"/>
      <c r="AM59" s="436"/>
      <c r="AN59" s="437"/>
      <c r="AO59" s="438"/>
      <c r="AP59" s="438"/>
      <c r="AQ59" s="439"/>
      <c r="AR59" s="437"/>
      <c r="AS59" s="439"/>
      <c r="AT59" s="440"/>
      <c r="AU59" s="438"/>
      <c r="AV59" s="438"/>
      <c r="AW59" s="441"/>
      <c r="AX59" s="442"/>
      <c r="AY59" s="442"/>
    </row>
    <row r="60" ht="32.25" customHeight="1">
      <c r="A60" s="397"/>
      <c r="B60" s="201">
        <f t="shared" si="15"/>
        <v>53</v>
      </c>
      <c r="C60" s="399" t="s">
        <v>15</v>
      </c>
      <c r="D60" s="399" t="s">
        <v>19</v>
      </c>
      <c r="E60" s="398"/>
      <c r="F60" s="425"/>
      <c r="G60" s="200" t="s">
        <v>203</v>
      </c>
      <c r="H60" s="426" t="s">
        <v>2834</v>
      </c>
      <c r="I60" s="445"/>
      <c r="J60" s="428" t="s">
        <v>2835</v>
      </c>
      <c r="K60" s="400" t="s">
        <v>986</v>
      </c>
      <c r="L60" s="398" t="s">
        <v>162</v>
      </c>
      <c r="M60" s="173" t="s">
        <v>2720</v>
      </c>
      <c r="N60" s="173" t="s">
        <v>2836</v>
      </c>
      <c r="O60" s="174" t="s">
        <v>2837</v>
      </c>
      <c r="P60" s="173" t="s">
        <v>2838</v>
      </c>
      <c r="Q60" s="430" t="str">
        <f>VLOOKUP("2유형_v1"&amp;"_"&amp;H60,'GPT결과_2'!$A:$E,4,FALSE)</f>
        <v>학습 후 짧은 시간 동안 정보 망각률 증가: 10분 후 제한, 일일 70% 율, 월간 80% 율</v>
      </c>
      <c r="R60" s="425">
        <f t="shared" si="16"/>
        <v>53</v>
      </c>
      <c r="S60" s="208"/>
      <c r="T60" s="425"/>
      <c r="U60" s="425"/>
      <c r="V60" s="431" t="str">
        <f>VLOOKUP("2유형_v1"&amp;"_"&amp;H60,'GPT결과_2'!$A:$E,4,FALSE)</f>
        <v>학습 후 짧은 시간 동안 정보 망각률 증가: 10분 후 제한, 일일 70% 율, 월간 80% 율</v>
      </c>
      <c r="W60" s="53"/>
      <c r="X60" s="432"/>
      <c r="Y60" s="433" t="str">
        <f>VLOOKUP("2유형_v2"&amp;"_"&amp;H60,'GPT결과_2'!$A:$E,4,FALSE)</f>
        <v>학습 후 10분 망각 시작, 하루 지난 후 70% 망각, 1달 후 80% 이상 망각 현상 발생.</v>
      </c>
      <c r="Z60" s="425">
        <f t="shared" si="17"/>
        <v>53</v>
      </c>
      <c r="AA60" s="208" t="s">
        <v>69</v>
      </c>
      <c r="AB60" s="208" t="s">
        <v>69</v>
      </c>
      <c r="AC60" s="425"/>
      <c r="AD60" s="434" t="s">
        <v>2839</v>
      </c>
      <c r="AE60" s="434"/>
      <c r="AF60" s="435" t="str">
        <f>VLOOKUP("2유형_v2"&amp;"_"&amp;H60,'GPT결과_2'!$A:$E,5,FALSE)</f>
        <v>기억량 100 80 60 40 20 0 10분 학습 후 10분 후부터 망각 하루만 지나도 70% 이상 망각 1일 1주 한 달이 지나면 80% 이상 망각 1개월 시간의 경과</v>
      </c>
      <c r="AG60" s="146">
        <f t="shared" si="18"/>
        <v>95</v>
      </c>
      <c r="AH60" s="208" t="s">
        <v>67</v>
      </c>
      <c r="AI60" s="208" t="s">
        <v>67</v>
      </c>
      <c r="AJ60" s="221"/>
      <c r="AK60" s="274"/>
      <c r="AL60" s="274"/>
      <c r="AM60" s="436"/>
      <c r="AN60" s="437"/>
      <c r="AO60" s="438"/>
      <c r="AP60" s="438"/>
      <c r="AQ60" s="439"/>
      <c r="AR60" s="437"/>
      <c r="AS60" s="439"/>
      <c r="AT60" s="440"/>
      <c r="AU60" s="438"/>
      <c r="AV60" s="438"/>
      <c r="AW60" s="441"/>
      <c r="AX60" s="442"/>
      <c r="AY60" s="442"/>
    </row>
    <row r="61" ht="52.5" customHeight="1">
      <c r="A61" s="397"/>
      <c r="B61" s="201">
        <f t="shared" si="15"/>
        <v>54</v>
      </c>
      <c r="C61" s="399" t="s">
        <v>15</v>
      </c>
      <c r="D61" s="399" t="s">
        <v>19</v>
      </c>
      <c r="E61" s="398"/>
      <c r="F61" s="425"/>
      <c r="G61" s="200" t="s">
        <v>203</v>
      </c>
      <c r="H61" s="426" t="s">
        <v>2840</v>
      </c>
      <c r="I61" s="445"/>
      <c r="J61" s="428" t="s">
        <v>2841</v>
      </c>
      <c r="K61" s="400" t="s">
        <v>2842</v>
      </c>
      <c r="L61" s="205"/>
      <c r="M61" s="401"/>
      <c r="N61" s="401"/>
      <c r="O61" s="174" t="s">
        <v>2843</v>
      </c>
      <c r="P61" s="173" t="s">
        <v>2844</v>
      </c>
      <c r="Q61" s="430" t="str">
        <f>VLOOKUP("2유형_v1"&amp;"_"&amp;H61,'GPT결과_2'!$A:$E,4,FALSE)</f>
        <v>2019년 갤럽과 로이드선급재단의 세계 리스크 여론조사 결과, 지역별로 일상적 위험에 대한 걱정과 경험 지수가 다르게 측정됐음.</v>
      </c>
      <c r="R61" s="425">
        <f t="shared" si="16"/>
        <v>71</v>
      </c>
      <c r="S61" s="208"/>
      <c r="T61" s="425"/>
      <c r="U61" s="425"/>
      <c r="V61" s="431" t="str">
        <f>VLOOKUP("2유형_v1"&amp;"_"&amp;H61,'GPT결과_2'!$A:$E,4,FALSE)</f>
        <v>2019년 갤럽과 로이드선급재단의 세계 리스크 여론조사 결과, 지역별로 일상적 위험에 대한 걱정과 경험 지수가 다르게 측정됐음.</v>
      </c>
      <c r="W61" s="53"/>
      <c r="X61" s="432"/>
      <c r="Y61" s="433" t="str">
        <f>VLOOKUP("2유형_v2"&amp;"_"&amp;H61,'GPT결과_2'!$A:$E,4,FALSE)</f>
        <v>2019년 갤럽과 로이드선급재단 조사 결과, 지역별 리스크 인식 차이 차트 표출, 매우 걱정 지수와 실제 경험 지수 포함.</v>
      </c>
      <c r="Z61" s="425">
        <f t="shared" si="17"/>
        <v>68</v>
      </c>
      <c r="AA61" s="208" t="s">
        <v>68</v>
      </c>
      <c r="AB61" s="208" t="s">
        <v>68</v>
      </c>
      <c r="AC61" s="425"/>
      <c r="AD61" s="434" t="s">
        <v>2845</v>
      </c>
      <c r="AE61" s="434"/>
      <c r="AF61" s="435" t="str">
        <f>VLOOKUP("2유형_v2"&amp;"_"&amp;H61,'GPT결과_2'!$A:$E,5,FALSE)</f>
        <v>30 52 22 +30 라틴아메리카 및 카리브해 48 18 남동아시아 +29 44 남유럽 +27 35 동유럽 +26 +26 33 Holyto 지역별 리스크 인식 차이 | 58 32 남아프리카 +24 42 18 북아프리카 +23 +23 47 24 중앙·서아프리카 43 20 tolyto +22 29 중앙아시아 +21 34 13 북서유럽 +20 21 중동 매우 걱정함 실제 경험했음 차이 : '매우 걱정함'에서 '실제 경험했음'을 차감한 수치 +15 출처: 2019년 갤럽과 로이드선급재단의 세계 리스크 여론조사(wrp.Irfoundation.org.uk) 45 지역별 걱정 지수와 경험 지수. 7가지 일상적 위험에 대한 걱정과 경험의 정도를 측정(100점 만점). 30 동아프리카 +14 34 20 +13 29 16 호주 및 뉴질랜드</v>
      </c>
      <c r="AG61" s="146">
        <f t="shared" si="18"/>
        <v>409</v>
      </c>
      <c r="AH61" s="208" t="s">
        <v>68</v>
      </c>
      <c r="AI61" s="208" t="s">
        <v>68</v>
      </c>
      <c r="AJ61" s="221"/>
      <c r="AK61" s="274"/>
      <c r="AL61" s="274"/>
      <c r="AM61" s="436"/>
      <c r="AN61" s="437"/>
      <c r="AO61" s="438"/>
      <c r="AP61" s="438"/>
      <c r="AQ61" s="439"/>
      <c r="AR61" s="437"/>
      <c r="AS61" s="439"/>
      <c r="AT61" s="440"/>
      <c r="AU61" s="438"/>
      <c r="AV61" s="438"/>
      <c r="AW61" s="441"/>
      <c r="AX61" s="442"/>
      <c r="AY61" s="442"/>
    </row>
    <row r="62" ht="30.0" customHeight="1">
      <c r="A62" s="397"/>
      <c r="B62" s="201">
        <f t="shared" si="15"/>
        <v>55</v>
      </c>
      <c r="C62" s="399" t="s">
        <v>15</v>
      </c>
      <c r="D62" s="399" t="s">
        <v>19</v>
      </c>
      <c r="E62" s="398"/>
      <c r="F62" s="425"/>
      <c r="G62" s="200" t="s">
        <v>203</v>
      </c>
      <c r="H62" s="426" t="s">
        <v>2846</v>
      </c>
      <c r="I62" s="445"/>
      <c r="J62" s="428" t="s">
        <v>2847</v>
      </c>
      <c r="K62" s="400" t="s">
        <v>2848</v>
      </c>
      <c r="L62" s="398" t="s">
        <v>162</v>
      </c>
      <c r="M62" s="173" t="s">
        <v>2728</v>
      </c>
      <c r="N62" s="173" t="s">
        <v>2849</v>
      </c>
      <c r="O62" s="174" t="s">
        <v>2850</v>
      </c>
      <c r="P62" s="174"/>
      <c r="Q62" s="430" t="str">
        <f>VLOOKUP("2유형_v1"&amp;"_"&amp;H62,'GPT결과_2'!$A:$E,4,FALSE)</f>
        <v>배경 빛의 세기에 따라 변화하는 방전율의 수치 표현</v>
      </c>
      <c r="R62" s="425">
        <f t="shared" si="16"/>
        <v>28</v>
      </c>
      <c r="S62" s="208"/>
      <c r="T62" s="425"/>
      <c r="U62" s="425"/>
      <c r="V62" s="431" t="str">
        <f>VLOOKUP("2유형_v1"&amp;"_"&amp;H62,'GPT결과_2'!$A:$E,4,FALSE)</f>
        <v>배경 빛의 세기에 따라 변화하는 방전율의 수치 표현</v>
      </c>
      <c r="W62" s="53"/>
      <c r="X62" s="432"/>
      <c r="Y62" s="433" t="str">
        <f>VLOOKUP("2유형_v2"&amp;"_"&amp;H62,'GPT결과_2'!$A:$E,4,FALSE)</f>
        <v>배경 빛 세기 증가에 따른 방전율(Hz) 감소 추세 확인 가능.</v>
      </c>
      <c r="Z62" s="425">
        <f t="shared" si="17"/>
        <v>35</v>
      </c>
      <c r="AA62" s="208" t="s">
        <v>68</v>
      </c>
      <c r="AB62" s="208" t="s">
        <v>68</v>
      </c>
      <c r="AC62" s="425"/>
      <c r="AD62" s="434" t="s">
        <v>2851</v>
      </c>
      <c r="AE62" s="434"/>
      <c r="AF62" s="435" t="str">
        <f>VLOOKUP("2유형_v2"&amp;"_"&amp;H62,'GPT결과_2'!$A:$E,5,FALSE)</f>
        <v>방전율(Hz) 300 250 200 150 100 50 .01 다양한 배경 빛의 세기에 따른 방전율 .1 E!2| Af|7|(cd/m2) 10 100</v>
      </c>
      <c r="AG62" s="146">
        <f t="shared" si="18"/>
        <v>83</v>
      </c>
      <c r="AH62" s="208" t="s">
        <v>69</v>
      </c>
      <c r="AI62" s="208" t="s">
        <v>69</v>
      </c>
      <c r="AJ62" s="221"/>
      <c r="AK62" s="274" t="s">
        <v>2725</v>
      </c>
      <c r="AL62" s="274"/>
      <c r="AM62" s="436"/>
      <c r="AN62" s="437"/>
      <c r="AO62" s="438"/>
      <c r="AP62" s="438"/>
      <c r="AQ62" s="439"/>
      <c r="AR62" s="437"/>
      <c r="AS62" s="439"/>
      <c r="AT62" s="440"/>
      <c r="AU62" s="438"/>
      <c r="AV62" s="438"/>
      <c r="AW62" s="441"/>
      <c r="AX62" s="444"/>
      <c r="AY62" s="442"/>
    </row>
    <row r="63" ht="42.75" customHeight="1">
      <c r="A63" s="449"/>
      <c r="B63" s="450">
        <f t="shared" si="15"/>
        <v>56</v>
      </c>
      <c r="C63" s="451" t="s">
        <v>15</v>
      </c>
      <c r="D63" s="451" t="s">
        <v>19</v>
      </c>
      <c r="E63" s="452"/>
      <c r="F63" s="453"/>
      <c r="G63" s="452" t="s">
        <v>203</v>
      </c>
      <c r="H63" s="480" t="s">
        <v>2852</v>
      </c>
      <c r="I63" s="455"/>
      <c r="J63" s="456" t="s">
        <v>2853</v>
      </c>
      <c r="K63" s="454" t="s">
        <v>2854</v>
      </c>
      <c r="L63" s="481"/>
      <c r="M63" s="458"/>
      <c r="N63" s="458"/>
      <c r="O63" s="459" t="s">
        <v>2855</v>
      </c>
      <c r="P63" s="482" t="s">
        <v>2856</v>
      </c>
      <c r="Q63" s="460" t="str">
        <f>VLOOKUP("2유형_v1"&amp;"_"&amp;H63,'GPT결과_2'!$A:$E,4,FALSE)</f>
        <v>Cuddy 등의 연구를 기반으로 한 온화함, 동정, 소극적 경멸, 적극적 조성, 능력 칭찬, 질투에 대한 문장 분석.</v>
      </c>
      <c r="R63" s="453">
        <f t="shared" si="16"/>
        <v>65</v>
      </c>
      <c r="S63" s="461"/>
      <c r="T63" s="453"/>
      <c r="U63" s="453"/>
      <c r="V63" s="462" t="str">
        <f>VLOOKUP("2유형_v1"&amp;"_"&amp;H63,'GPT결과_2'!$A:$E,4,FALSE)</f>
        <v>Cuddy 등의 연구를 기반으로 한 온화함, 동정, 소극적 경멸, 적극적 조성, 능력 칭찬, 질투에 대한 문장 분석.</v>
      </c>
      <c r="W63" s="463"/>
      <c r="X63" s="464"/>
      <c r="Y63" s="465" t="str">
        <f>VLOOKUP("2유형_v2"&amp;"_"&amp;H63,'GPT결과_2'!$A:$E,4,FALSE)</f>
        <v>"Cuddy et al., 2007 연구 결과 동정, 적극성, 능력 경멸, 칭찬, 질투 소극적 조성 관련"</v>
      </c>
      <c r="Z63" s="453">
        <f t="shared" si="17"/>
        <v>59</v>
      </c>
      <c r="AA63" s="461"/>
      <c r="AB63" s="461" t="s">
        <v>70</v>
      </c>
      <c r="AC63" s="453"/>
      <c r="AD63" s="466" t="s">
        <v>2688</v>
      </c>
      <c r="AE63" s="466"/>
      <c r="AF63" s="467" t="str">
        <f>VLOOKUP("2유형_v2"&amp;"_"&amp;H63,'GPT결과_2'!$A:$E,5,FALSE)</f>
        <v>고 온화함 저 저 동정 소극적 위해 경멸 적극적 조성 적극적 위해 능력 칭찬 소극적 조성 질투 고 (Cuddy et al., 2007 참고해 작성)</v>
      </c>
      <c r="AG63" s="146">
        <f t="shared" si="18"/>
        <v>82</v>
      </c>
      <c r="AH63" s="461"/>
      <c r="AI63" s="461"/>
      <c r="AJ63" s="468"/>
      <c r="AK63" s="376"/>
      <c r="AL63" s="376"/>
      <c r="AM63" s="469"/>
      <c r="AN63" s="470"/>
      <c r="AO63" s="441"/>
      <c r="AP63" s="438"/>
      <c r="AQ63" s="471"/>
      <c r="AR63" s="470"/>
      <c r="AS63" s="471"/>
      <c r="AT63" s="472"/>
      <c r="AU63" s="441"/>
      <c r="AV63" s="441"/>
      <c r="AW63" s="471"/>
      <c r="AX63" s="473"/>
      <c r="AY63" s="473"/>
    </row>
    <row r="64" ht="30.0" customHeight="1">
      <c r="A64" s="397"/>
      <c r="B64" s="201">
        <f t="shared" si="15"/>
        <v>57</v>
      </c>
      <c r="C64" s="399" t="s">
        <v>15</v>
      </c>
      <c r="D64" s="399" t="s">
        <v>19</v>
      </c>
      <c r="E64" s="398"/>
      <c r="F64" s="425"/>
      <c r="G64" s="200" t="s">
        <v>203</v>
      </c>
      <c r="H64" s="426" t="s">
        <v>2857</v>
      </c>
      <c r="I64" s="445"/>
      <c r="J64" s="428" t="s">
        <v>2858</v>
      </c>
      <c r="K64" s="400" t="s">
        <v>2859</v>
      </c>
      <c r="L64" s="205"/>
      <c r="M64" s="401"/>
      <c r="N64" s="401"/>
      <c r="O64" s="174" t="s">
        <v>2860</v>
      </c>
      <c r="P64" s="173" t="s">
        <v>2861</v>
      </c>
      <c r="Q64" s="430" t="str">
        <f>VLOOKUP("2유형_v1"&amp;"_"&amp;H64,'GPT결과_2'!$A:$E,4,FALSE)</f>
        <v>운전자 둘의 게임 성과표 분석 결과 : 운전자 1의 오른쪽, 왼쪽 움직임 및 운전자 2의 오른쪽 움직임.</v>
      </c>
      <c r="R64" s="425">
        <f t="shared" si="16"/>
        <v>58</v>
      </c>
      <c r="S64" s="208"/>
      <c r="T64" s="425"/>
      <c r="U64" s="425"/>
      <c r="V64" s="431" t="str">
        <f>VLOOKUP("2유형_v1"&amp;"_"&amp;H64,'GPT결과_2'!$A:$E,4,FALSE)</f>
        <v>운전자 둘의 게임 성과표 분석 결과 : 운전자 1의 오른쪽, 왼쪽 움직임 및 운전자 2의 오른쪽 움직임.</v>
      </c>
      <c r="W64" s="53"/>
      <c r="X64" s="432"/>
      <c r="Y64" s="433" t="str">
        <f>VLOOKUP("2유형_v2"&amp;"_"&amp;H64,'GPT결과_2'!$A:$E,4,FALSE)</f>
        <v>운전자 1과 운전자 2의 운전 게임 성과표 내용 분석결과</v>
      </c>
      <c r="Z64" s="425">
        <f t="shared" si="17"/>
        <v>31</v>
      </c>
      <c r="AA64" s="208" t="s">
        <v>67</v>
      </c>
      <c r="AB64" s="208" t="s">
        <v>67</v>
      </c>
      <c r="AC64" s="425"/>
      <c r="AD64" s="434"/>
      <c r="AE64" s="434"/>
      <c r="AF64" s="435" t="str">
        <f>VLOOKUP("2유형_v2"&amp;"_"&amp;H64,'GPT결과_2'!$A:$E,5,FALSE)</f>
        <v>운전자 1 쪽 원 오른쪽 1 -1 왼쪽 운전자 2 1 -1 오른쪽 -1 1 운전 게임의 성과표 -1 1</v>
      </c>
      <c r="AG64" s="146">
        <f t="shared" si="18"/>
        <v>57</v>
      </c>
      <c r="AH64" s="208" t="s">
        <v>67</v>
      </c>
      <c r="AI64" s="208" t="s">
        <v>67</v>
      </c>
      <c r="AJ64" s="221"/>
      <c r="AK64" s="274"/>
      <c r="AL64" s="274"/>
      <c r="AM64" s="436"/>
      <c r="AN64" s="437"/>
      <c r="AO64" s="438"/>
      <c r="AP64" s="438"/>
      <c r="AQ64" s="439"/>
      <c r="AR64" s="439"/>
      <c r="AS64" s="439"/>
      <c r="AT64" s="440"/>
      <c r="AU64" s="438"/>
      <c r="AV64" s="438"/>
      <c r="AW64" s="441"/>
      <c r="AX64" s="442"/>
      <c r="AY64" s="442"/>
    </row>
    <row r="65" ht="30.0" customHeight="1">
      <c r="A65" s="397"/>
      <c r="B65" s="201">
        <f t="shared" si="15"/>
        <v>58</v>
      </c>
      <c r="C65" s="399" t="s">
        <v>15</v>
      </c>
      <c r="D65" s="399" t="s">
        <v>19</v>
      </c>
      <c r="E65" s="398"/>
      <c r="F65" s="425"/>
      <c r="G65" s="200" t="s">
        <v>203</v>
      </c>
      <c r="H65" s="426" t="s">
        <v>2862</v>
      </c>
      <c r="I65" s="445"/>
      <c r="J65" s="428" t="s">
        <v>2863</v>
      </c>
      <c r="K65" s="400" t="s">
        <v>2864</v>
      </c>
      <c r="L65" s="205"/>
      <c r="M65" s="401"/>
      <c r="N65" s="401"/>
      <c r="O65" s="174" t="s">
        <v>2865</v>
      </c>
      <c r="P65" s="173" t="s">
        <v>2866</v>
      </c>
      <c r="Q65" s="430" t="str">
        <f>VLOOKUP("2유형_v1"&amp;"_"&amp;H65,'GPT결과_2'!$A:$E,4,FALSE)</f>
        <v>XI ky는 전자기파의 진행과 관련된 Z 방향의 전기장 E와 자기장 B의 존재를 묘사하는 내용.</v>
      </c>
      <c r="R65" s="425">
        <f t="shared" si="16"/>
        <v>53</v>
      </c>
      <c r="S65" s="208"/>
      <c r="T65" s="425"/>
      <c r="U65" s="425"/>
      <c r="V65" s="431" t="str">
        <f>VLOOKUP("2유형_v1"&amp;"_"&amp;H65,'GPT결과_2'!$A:$E,4,FALSE)</f>
        <v>XI ky는 전자기파의 진행과 관련된 Z 방향의 전기장 E와 자기장 B의 존재를 묘사하는 내용.</v>
      </c>
      <c r="W65" s="53"/>
      <c r="X65" s="432"/>
      <c r="Y65" s="433" t="str">
        <f>VLOOKUP("2유형_v2"&amp;"_"&amp;H65,'GPT결과_2'!$A:$E,4,FALSE)</f>
        <v>XI ky는 전자기파 진행, Z는 전기장 E와 자기장 B, 전자기파 진행의 방향 지시.</v>
      </c>
      <c r="Z65" s="425">
        <f t="shared" si="17"/>
        <v>48</v>
      </c>
      <c r="AA65" s="208" t="s">
        <v>68</v>
      </c>
      <c r="AB65" s="208" t="s">
        <v>68</v>
      </c>
      <c r="AC65" s="425"/>
      <c r="AD65" s="434" t="s">
        <v>2867</v>
      </c>
      <c r="AE65" s="434"/>
      <c r="AF65" s="435" t="str">
        <f>VLOOKUP("2유형_v2"&amp;"_"&amp;H65,'GPT결과_2'!$A:$E,5,FALSE)</f>
        <v>XI ky 전자기파 진행 Z 전기장 E B 자기장 전자기파의 진행 방향</v>
      </c>
      <c r="AG65" s="146">
        <f t="shared" si="18"/>
        <v>39</v>
      </c>
      <c r="AH65" s="208" t="s">
        <v>69</v>
      </c>
      <c r="AI65" s="208" t="s">
        <v>69</v>
      </c>
      <c r="AJ65" s="221"/>
      <c r="AK65" s="274"/>
      <c r="AL65" s="274"/>
      <c r="AM65" s="436"/>
      <c r="AN65" s="437"/>
      <c r="AO65" s="438"/>
      <c r="AP65" s="438"/>
      <c r="AQ65" s="439"/>
      <c r="AR65" s="437"/>
      <c r="AS65" s="439"/>
      <c r="AT65" s="440"/>
      <c r="AU65" s="438"/>
      <c r="AV65" s="438"/>
      <c r="AW65" s="441"/>
      <c r="AX65" s="442"/>
      <c r="AY65" s="442"/>
    </row>
    <row r="66" ht="30.0" customHeight="1">
      <c r="A66" s="397"/>
      <c r="B66" s="201">
        <f t="shared" si="15"/>
        <v>59</v>
      </c>
      <c r="C66" s="399" t="s">
        <v>15</v>
      </c>
      <c r="D66" s="399" t="s">
        <v>19</v>
      </c>
      <c r="E66" s="398"/>
      <c r="F66" s="425"/>
      <c r="G66" s="200" t="s">
        <v>203</v>
      </c>
      <c r="H66" s="426" t="s">
        <v>2868</v>
      </c>
      <c r="I66" s="445"/>
      <c r="J66" s="428" t="s">
        <v>2869</v>
      </c>
      <c r="K66" s="400" t="s">
        <v>2870</v>
      </c>
      <c r="L66" s="205"/>
      <c r="M66" s="401"/>
      <c r="N66" s="401"/>
      <c r="O66" s="174" t="s">
        <v>2871</v>
      </c>
      <c r="P66" s="173" t="s">
        <v>2872</v>
      </c>
      <c r="Q66" s="430" t="str">
        <f>VLOOKUP("2유형_v1"&amp;"_"&amp;H66,'GPT결과_2'!$A:$E,4,FALSE)</f>
        <v>20년과 21년 동안, 대면, 원격, 온라인 소통 지표의 변화와 공급자 조사, 평가, 주문, 재주문에 대한 데이터 변화를 운용.</v>
      </c>
      <c r="R66" s="425">
        <f t="shared" si="16"/>
        <v>71</v>
      </c>
      <c r="S66" s="208"/>
      <c r="T66" s="425"/>
      <c r="U66" s="425"/>
      <c r="V66" s="431" t="str">
        <f>VLOOKUP("2유형_v1"&amp;"_"&amp;H66,'GPT결과_2'!$A:$E,4,FALSE)</f>
        <v>20년과 21년 동안, 대면, 원격, 온라인 소통 지표의 변화와 공급자 조사, 평가, 주문, 재주문에 대한 데이터 변화를 운용.</v>
      </c>
      <c r="W66" s="53"/>
      <c r="X66" s="432"/>
      <c r="Y66" s="433" t="str">
        <f>VLOOKUP("2유형_v2"&amp;"_"&amp;H66,'GPT결과_2'!$A:$E,4,FALSE)</f>
        <v>2020년 대비 2021년 온라인 소통 증가 세, 구매 단계별 소통 방법 변화, 공급자 평가 주문 재주문 비율 상승.</v>
      </c>
      <c r="Z66" s="425">
        <f t="shared" si="17"/>
        <v>65</v>
      </c>
      <c r="AA66" s="208" t="s">
        <v>67</v>
      </c>
      <c r="AB66" s="208" t="s">
        <v>68</v>
      </c>
      <c r="AC66" s="425"/>
      <c r="AD66" s="434" t="s">
        <v>2873</v>
      </c>
      <c r="AE66" s="434"/>
      <c r="AF66" s="435" t="str">
        <f>VLOOKUP("2유형_v2"&amp;"_"&amp;H66,'GPT결과_2'!$A:$E,5,FALSE)</f>
        <v>대면 소통 원격 소통 온라인 소통 20년 21년 21년 8% 28 11% 30 31 31 46 24 35 32 34 37 공급자 조사 구매 단계별 소통 방법(11개국) 20년 21년 21년 8 2월 11월 23 32 32 50 35 27 34 33 34 공급자 평가 20년 21년 8월 2 19 43 32 31 21년 11 32 32 38 36 주문 37 20년 21년 21년 8 2 11% 16 43 41 30 33 37 재주문 29 33 38</v>
      </c>
      <c r="AG66" s="146">
        <f t="shared" si="18"/>
        <v>249</v>
      </c>
      <c r="AH66" s="208" t="s">
        <v>67</v>
      </c>
      <c r="AI66" s="208" t="s">
        <v>67</v>
      </c>
      <c r="AJ66" s="221"/>
      <c r="AK66" s="274"/>
      <c r="AL66" s="274"/>
      <c r="AM66" s="436"/>
      <c r="AN66" s="437"/>
      <c r="AO66" s="438"/>
      <c r="AP66" s="438"/>
      <c r="AQ66" s="439"/>
      <c r="AR66" s="437"/>
      <c r="AS66" s="439"/>
      <c r="AT66" s="440"/>
      <c r="AU66" s="438"/>
      <c r="AV66" s="438"/>
      <c r="AW66" s="441"/>
      <c r="AX66" s="442"/>
      <c r="AY66" s="442"/>
    </row>
    <row r="67" ht="30.0" customHeight="1">
      <c r="A67" s="449"/>
      <c r="B67" s="450">
        <f t="shared" si="15"/>
        <v>60</v>
      </c>
      <c r="C67" s="451" t="s">
        <v>15</v>
      </c>
      <c r="D67" s="451" t="s">
        <v>19</v>
      </c>
      <c r="E67" s="452"/>
      <c r="F67" s="453"/>
      <c r="G67" s="452" t="s">
        <v>203</v>
      </c>
      <c r="H67" s="480" t="s">
        <v>2874</v>
      </c>
      <c r="I67" s="455"/>
      <c r="J67" s="456" t="s">
        <v>2875</v>
      </c>
      <c r="K67" s="454" t="s">
        <v>2876</v>
      </c>
      <c r="L67" s="481"/>
      <c r="M67" s="458"/>
      <c r="N67" s="458"/>
      <c r="O67" s="459" t="s">
        <v>2877</v>
      </c>
      <c r="P67" s="482" t="s">
        <v>2878</v>
      </c>
      <c r="Q67" s="460" t="str">
        <f>VLOOKUP("2유형_v1"&amp;"_"&amp;H67,'GPT결과_2'!$A:$E,4,FALSE)</f>
        <v>위 문자열은 구조나 연결성이 없는 숫자와 연도 시리즈.</v>
      </c>
      <c r="R67" s="453">
        <f t="shared" si="16"/>
        <v>30</v>
      </c>
      <c r="S67" s="461"/>
      <c r="T67" s="453"/>
      <c r="U67" s="453"/>
      <c r="V67" s="462" t="str">
        <f>VLOOKUP("2유형_v1"&amp;"_"&amp;H67,'GPT결과_2'!$A:$E,4,FALSE)</f>
        <v>위 문자열은 구조나 연결성이 없는 숫자와 연도 시리즈.</v>
      </c>
      <c r="W67" s="463"/>
      <c r="X67" s="464"/>
      <c r="Y67" s="465" t="str">
        <f>VLOOKUP("2유형_v2"&amp;"_"&amp;H67,'GPT결과_2'!$A:$E,4,FALSE)</f>
        <v>이 숫자들은 연도와 온도를 나타내며 숫자의 증가는 시간의 흐름을 의미한다.</v>
      </c>
      <c r="Z67" s="453">
        <f t="shared" si="17"/>
        <v>41</v>
      </c>
      <c r="AA67" s="461"/>
      <c r="AB67" s="461" t="s">
        <v>70</v>
      </c>
      <c r="AC67" s="453"/>
      <c r="AD67" s="466" t="s">
        <v>2688</v>
      </c>
      <c r="AE67" s="466"/>
      <c r="AF67" s="467" t="str">
        <f>VLOOKUP("2유형_v2"&amp;"_"&amp;H67,'GPT결과_2'!$A:$E,5,FALSE)</f>
        <v>38 43 47 51 56 61 64 67 70 2010 2011 2012 2013 2014 2015 2016 2017 2018 77 2019</v>
      </c>
      <c r="AG67" s="146">
        <f t="shared" si="18"/>
        <v>79</v>
      </c>
      <c r="AH67" s="461"/>
      <c r="AI67" s="461"/>
      <c r="AJ67" s="468"/>
      <c r="AK67" s="376"/>
      <c r="AL67" s="376"/>
      <c r="AM67" s="469"/>
      <c r="AN67" s="470"/>
      <c r="AO67" s="441"/>
      <c r="AP67" s="438"/>
      <c r="AQ67" s="471"/>
      <c r="AR67" s="470"/>
      <c r="AS67" s="471"/>
      <c r="AT67" s="472"/>
      <c r="AU67" s="441"/>
      <c r="AV67" s="441"/>
      <c r="AW67" s="471"/>
      <c r="AX67" s="473"/>
      <c r="AY67" s="473"/>
    </row>
    <row r="68" ht="38.25" customHeight="1">
      <c r="A68" s="397"/>
      <c r="B68" s="201">
        <f t="shared" si="15"/>
        <v>61</v>
      </c>
      <c r="C68" s="399" t="s">
        <v>15</v>
      </c>
      <c r="D68" s="399" t="s">
        <v>19</v>
      </c>
      <c r="E68" s="398"/>
      <c r="F68" s="425"/>
      <c r="G68" s="200" t="s">
        <v>203</v>
      </c>
      <c r="H68" s="426" t="s">
        <v>2879</v>
      </c>
      <c r="I68" s="445"/>
      <c r="J68" s="428" t="s">
        <v>2880</v>
      </c>
      <c r="K68" s="400" t="s">
        <v>2881</v>
      </c>
      <c r="L68" s="205"/>
      <c r="M68" s="401"/>
      <c r="N68" s="401"/>
      <c r="O68" s="174" t="s">
        <v>2882</v>
      </c>
      <c r="P68" s="173" t="s">
        <v>2883</v>
      </c>
      <c r="Q68" s="430" t="str">
        <f>VLOOKUP("2유형_v1"&amp;"_"&amp;H68,'GPT결과_2'!$A:$E,4,FALSE)</f>
        <v>밤 동안 90~120분의 수면 사이클을 통해 휴면 단계와 R.E.M. 단계를 반복함</v>
      </c>
      <c r="R68" s="425">
        <f t="shared" si="16"/>
        <v>46</v>
      </c>
      <c r="S68" s="208"/>
      <c r="T68" s="425"/>
      <c r="U68" s="425"/>
      <c r="V68" s="431" t="str">
        <f>VLOOKUP("2유형_v1"&amp;"_"&amp;H68,'GPT결과_2'!$A:$E,4,FALSE)</f>
        <v>밤 동안 90~120분의 수면 사이클을 통해 휴면 단계와 R.E.M. 단계를 반복함</v>
      </c>
      <c r="W68" s="53"/>
      <c r="X68" s="432"/>
      <c r="Y68" s="433" t="str">
        <f>VLOOKUP("2유형_v2"&amp;"_"&amp;H68,'GPT결과_2'!$A:$E,4,FALSE)</f>
        <v>밤 시간 동안 90~120분 간격의 수면 사이클과 REM, NREM 1, 2, G, 3 수면 단계의 반복.</v>
      </c>
      <c r="Z68" s="425">
        <f t="shared" si="17"/>
        <v>59</v>
      </c>
      <c r="AA68" s="208" t="s">
        <v>67</v>
      </c>
      <c r="AB68" s="208" t="s">
        <v>67</v>
      </c>
      <c r="AC68" s="425"/>
      <c r="AD68" s="434" t="s">
        <v>2884</v>
      </c>
      <c r="AE68" s="434"/>
      <c r="AF68" s="435" t="str">
        <f>VLOOKUP("2유형_v2"&amp;"_"&amp;H68,'GPT결과_2'!$A:$E,5,FALSE)</f>
        <v>Awake Sleep Stages REM 2 3 NREM 1 2 G 3 Hours of night 5 6 90∼120분 수면 사이클 반복 7</v>
      </c>
      <c r="AG68" s="146">
        <f t="shared" si="18"/>
        <v>78</v>
      </c>
      <c r="AH68" s="208" t="s">
        <v>68</v>
      </c>
      <c r="AI68" s="208" t="s">
        <v>68</v>
      </c>
      <c r="AJ68" s="221"/>
      <c r="AK68" s="274"/>
      <c r="AL68" s="274"/>
      <c r="AM68" s="436"/>
      <c r="AN68" s="437"/>
      <c r="AO68" s="438"/>
      <c r="AP68" s="438"/>
      <c r="AQ68" s="439"/>
      <c r="AR68" s="437"/>
      <c r="AS68" s="439"/>
      <c r="AT68" s="440"/>
      <c r="AU68" s="438"/>
      <c r="AV68" s="438"/>
      <c r="AW68" s="441"/>
      <c r="AX68" s="442"/>
      <c r="AY68" s="442"/>
    </row>
    <row r="69" ht="38.25" customHeight="1">
      <c r="A69" s="397"/>
      <c r="B69" s="201">
        <f t="shared" si="15"/>
        <v>62</v>
      </c>
      <c r="C69" s="399" t="s">
        <v>15</v>
      </c>
      <c r="D69" s="399" t="s">
        <v>19</v>
      </c>
      <c r="E69" s="398"/>
      <c r="F69" s="425"/>
      <c r="G69" s="200" t="s">
        <v>203</v>
      </c>
      <c r="H69" s="426" t="s">
        <v>2885</v>
      </c>
      <c r="I69" s="445"/>
      <c r="J69" s="428" t="s">
        <v>2886</v>
      </c>
      <c r="K69" s="400" t="s">
        <v>2887</v>
      </c>
      <c r="L69" s="205"/>
      <c r="M69" s="401"/>
      <c r="N69" s="401"/>
      <c r="O69" s="174" t="s">
        <v>2888</v>
      </c>
      <c r="P69" s="173" t="s">
        <v>2889</v>
      </c>
      <c r="Q69" s="430" t="str">
        <f>VLOOKUP("2유형_v1"&amp;"_"&amp;H69,'GPT결과_2'!$A:$E,4,FALSE)</f>
        <v>남자아이와 여자아이의 연령에 따른 1차 성장기와 2차 성장기의 연간 성장 속도 변화</v>
      </c>
      <c r="R69" s="425">
        <f t="shared" si="16"/>
        <v>46</v>
      </c>
      <c r="S69" s="208"/>
      <c r="T69" s="425"/>
      <c r="U69" s="425"/>
      <c r="V69" s="431" t="str">
        <f>VLOOKUP("2유형_v1"&amp;"_"&amp;H69,'GPT결과_2'!$A:$E,4,FALSE)</f>
        <v>남자아이와 여자아이의 연령에 따른 1차 성장기와 2차 성장기의 연간 성장 속도 변화</v>
      </c>
      <c r="W69" s="53"/>
      <c r="X69" s="432"/>
      <c r="Y69" s="433" t="str">
        <f>VLOOKUP("2유형_v2"&amp;"_"&amp;H69,'GPT결과_2'!$A:$E,4,FALSE)</f>
        <v>성장 속도 연간 표에 따른 남자아이 여자아이의 1차, 2차 성장기 차이 정보</v>
      </c>
      <c r="Z69" s="425">
        <f t="shared" si="17"/>
        <v>42</v>
      </c>
      <c r="AA69" s="208" t="s">
        <v>67</v>
      </c>
      <c r="AB69" s="208" t="s">
        <v>67</v>
      </c>
      <c r="AC69" s="425"/>
      <c r="AD69" s="434"/>
      <c r="AE69" s="434"/>
      <c r="AF69" s="435" t="str">
        <f>VLOOKUP("2유형_v2"&amp;"_"&amp;H69,'GPT결과_2'!$A:$E,5,FALSE)</f>
        <v>연간 성장 속도(m/년) 24 20 16 12 8 4 0 T 02 1차성장기 2차성장기 4 6 8 10 12 14 16 18 - 남자아이 • 여자아이 20 연령</v>
      </c>
      <c r="AG69" s="146">
        <f t="shared" si="18"/>
        <v>89</v>
      </c>
      <c r="AH69" s="208" t="s">
        <v>68</v>
      </c>
      <c r="AI69" s="208" t="s">
        <v>68</v>
      </c>
      <c r="AJ69" s="221"/>
      <c r="AK69" s="274" t="s">
        <v>2725</v>
      </c>
      <c r="AL69" s="274"/>
      <c r="AM69" s="436"/>
      <c r="AN69" s="437"/>
      <c r="AO69" s="438"/>
      <c r="AP69" s="438"/>
      <c r="AQ69" s="439"/>
      <c r="AR69" s="439"/>
      <c r="AS69" s="439"/>
      <c r="AT69" s="440"/>
      <c r="AU69" s="438"/>
      <c r="AV69" s="438"/>
      <c r="AW69" s="441"/>
      <c r="AX69" s="444"/>
      <c r="AY69" s="442"/>
    </row>
    <row r="70" ht="41.25" customHeight="1">
      <c r="A70" s="397"/>
      <c r="B70" s="201">
        <f t="shared" si="15"/>
        <v>63</v>
      </c>
      <c r="C70" s="399" t="s">
        <v>15</v>
      </c>
      <c r="D70" s="399" t="s">
        <v>19</v>
      </c>
      <c r="E70" s="398"/>
      <c r="F70" s="425"/>
      <c r="G70" s="200" t="s">
        <v>203</v>
      </c>
      <c r="H70" s="426" t="s">
        <v>2890</v>
      </c>
      <c r="I70" s="445"/>
      <c r="J70" s="428" t="s">
        <v>2891</v>
      </c>
      <c r="K70" s="400" t="s">
        <v>2892</v>
      </c>
      <c r="L70" s="205"/>
      <c r="M70" s="401"/>
      <c r="N70" s="401"/>
      <c r="O70" s="174" t="s">
        <v>2893</v>
      </c>
      <c r="P70" s="173" t="s">
        <v>2894</v>
      </c>
      <c r="Q70" s="430" t="str">
        <f>VLOOKUP("2유형_v1"&amp;"_"&amp;H70,'GPT결과_2'!$A:$E,4,FALSE)</f>
        <v>2015년부터 2019년까지 공공도서관 수가 계속 증가하는 통계.</v>
      </c>
      <c r="R70" s="425">
        <f t="shared" si="16"/>
        <v>36</v>
      </c>
      <c r="S70" s="208"/>
      <c r="T70" s="425"/>
      <c r="U70" s="425"/>
      <c r="V70" s="431" t="str">
        <f>VLOOKUP("2유형_v1"&amp;"_"&amp;H70,'GPT결과_2'!$A:$E,4,FALSE)</f>
        <v>2015년부터 2019년까지 공공도서관 수가 계속 증가하는 통계.</v>
      </c>
      <c r="W70" s="53"/>
      <c r="X70" s="432"/>
      <c r="Y70" s="433" t="str">
        <f>VLOOKUP("2유형_v2"&amp;"_"&amp;H70,'GPT결과_2'!$A:$E,4,FALSE)</f>
        <v>2015년부터 2019년까지 공공도서관 양적 현황 강인 급증 추세 지자체 교육청 사립 포함 데이터 포함</v>
      </c>
      <c r="Z70" s="425">
        <f t="shared" si="17"/>
        <v>57</v>
      </c>
      <c r="AA70" s="208" t="s">
        <v>68</v>
      </c>
      <c r="AB70" s="208" t="s">
        <v>68</v>
      </c>
      <c r="AC70" s="425"/>
      <c r="AD70" s="434" t="s">
        <v>2895</v>
      </c>
      <c r="AE70" s="434"/>
      <c r="AF70" s="435" t="str">
        <f>VLOOKUP("2유형_v2"&amp;"_"&amp;H70,'GPT결과_2'!$A:$E,5,FALSE)</f>
        <v>1000 800 600 400 200 0 725 978 232 2015 21 758 계 지자체 교육청 사립 1010 232 2016 21 791 1042 231 2017 공공도서관 현황. 20 840 1096 233 2018 23 876 1134 234 2019 24</v>
      </c>
      <c r="AG70" s="146">
        <f t="shared" si="18"/>
        <v>149</v>
      </c>
      <c r="AH70" s="208" t="s">
        <v>68</v>
      </c>
      <c r="AI70" s="208" t="s">
        <v>68</v>
      </c>
      <c r="AJ70" s="221"/>
      <c r="AK70" s="274"/>
      <c r="AL70" s="274"/>
      <c r="AM70" s="436"/>
      <c r="AN70" s="437"/>
      <c r="AO70" s="438"/>
      <c r="AP70" s="438"/>
      <c r="AQ70" s="439"/>
      <c r="AR70" s="437"/>
      <c r="AS70" s="439"/>
      <c r="AT70" s="440"/>
      <c r="AU70" s="438"/>
      <c r="AV70" s="438"/>
      <c r="AW70" s="441"/>
      <c r="AX70" s="442"/>
      <c r="AY70" s="442"/>
    </row>
    <row r="71" ht="36.0" customHeight="1">
      <c r="A71" s="397"/>
      <c r="B71" s="201">
        <f t="shared" si="15"/>
        <v>64</v>
      </c>
      <c r="C71" s="399" t="s">
        <v>15</v>
      </c>
      <c r="D71" s="399" t="s">
        <v>19</v>
      </c>
      <c r="E71" s="398"/>
      <c r="F71" s="425"/>
      <c r="G71" s="200" t="s">
        <v>203</v>
      </c>
      <c r="H71" s="426" t="s">
        <v>2896</v>
      </c>
      <c r="I71" s="445"/>
      <c r="J71" s="428" t="s">
        <v>2897</v>
      </c>
      <c r="K71" s="400" t="s">
        <v>2898</v>
      </c>
      <c r="L71" s="205"/>
      <c r="M71" s="401"/>
      <c r="N71" s="401"/>
      <c r="O71" s="174" t="s">
        <v>2899</v>
      </c>
      <c r="P71" s="173" t="s">
        <v>2900</v>
      </c>
      <c r="Q71" s="430" t="str">
        <f>VLOOKUP("2유형_v1"&amp;"_"&amp;H71,'GPT결과_2'!$A:$E,4,FALSE)</f>
        <v>과제 난이도, 전문성, 자신감 등과 연관된 업무에 대한 감정 상태 변화</v>
      </c>
      <c r="R71" s="425">
        <f t="shared" si="16"/>
        <v>39</v>
      </c>
      <c r="S71" s="208"/>
      <c r="T71" s="425"/>
      <c r="U71" s="425"/>
      <c r="V71" s="431" t="str">
        <f>VLOOKUP("2유형_v1"&amp;"_"&amp;H71,'GPT결과_2'!$A:$E,4,FALSE)</f>
        <v>과제 난이도, 전문성, 자신감 등과 연관된 업무에 대한 감정 상태 변화</v>
      </c>
      <c r="W71" s="53"/>
      <c r="X71" s="432"/>
      <c r="Y71" s="433" t="str">
        <f>VLOOKUP("2유형_v2"&amp;"_"&amp;H71,'GPT결과_2'!$A:$E,4,FALSE)</f>
        <v>과제 난이도 전문성 자신감 함수관계 주체 불안 무관심 느긋함 권태 몰입 각성</v>
      </c>
      <c r="Z71" s="425">
        <f t="shared" si="17"/>
        <v>42</v>
      </c>
      <c r="AA71" s="208" t="s">
        <v>69</v>
      </c>
      <c r="AB71" s="208" t="s">
        <v>69</v>
      </c>
      <c r="AC71" s="425"/>
      <c r="AD71" s="434" t="s">
        <v>2901</v>
      </c>
      <c r="AE71" s="434"/>
      <c r="AF71" s="435" t="str">
        <f>VLOOKUP("2유형_v2"&amp;"_"&amp;H71,'GPT결과_2'!$A:$E,5,FALSE)</f>
        <v>과제와 실력의 함수관계 높음 업무 난이도 낮음 불안 걱정 무관심 각성 권태 전문성 몰입 자신감 느긋함 높음</v>
      </c>
      <c r="AG71" s="146">
        <f t="shared" si="18"/>
        <v>59</v>
      </c>
      <c r="AH71" s="208" t="s">
        <v>68</v>
      </c>
      <c r="AI71" s="208" t="s">
        <v>68</v>
      </c>
      <c r="AJ71" s="221"/>
      <c r="AK71" s="274"/>
      <c r="AL71" s="274"/>
      <c r="AM71" s="436"/>
      <c r="AN71" s="437"/>
      <c r="AO71" s="438"/>
      <c r="AP71" s="438"/>
      <c r="AQ71" s="439"/>
      <c r="AR71" s="437"/>
      <c r="AS71" s="439"/>
      <c r="AT71" s="440"/>
      <c r="AU71" s="438"/>
      <c r="AV71" s="438"/>
      <c r="AW71" s="441"/>
      <c r="AX71" s="442"/>
      <c r="AY71" s="442"/>
    </row>
    <row r="72" ht="34.5" customHeight="1">
      <c r="A72" s="397"/>
      <c r="B72" s="201">
        <f t="shared" si="15"/>
        <v>65</v>
      </c>
      <c r="C72" s="399" t="s">
        <v>15</v>
      </c>
      <c r="D72" s="399" t="s">
        <v>19</v>
      </c>
      <c r="E72" s="398"/>
      <c r="F72" s="425"/>
      <c r="G72" s="200" t="s">
        <v>203</v>
      </c>
      <c r="H72" s="426" t="s">
        <v>2902</v>
      </c>
      <c r="I72" s="445"/>
      <c r="J72" s="428" t="s">
        <v>2903</v>
      </c>
      <c r="K72" s="400" t="s">
        <v>2904</v>
      </c>
      <c r="L72" s="205"/>
      <c r="M72" s="401"/>
      <c r="N72" s="401"/>
      <c r="O72" s="174" t="s">
        <v>2905</v>
      </c>
      <c r="P72" s="173" t="s">
        <v>2906</v>
      </c>
      <c r="Q72" s="430" t="str">
        <f>VLOOKUP("2유형_v1"&amp;"_"&amp;H72,'GPT결과_2'!$A:$E,4,FALSE)</f>
        <v>2016년 구글 트렌드 검색량, 도널드 트럼프, 힐러리 클린턴 비교 화면.</v>
      </c>
      <c r="R72" s="425">
        <f t="shared" si="16"/>
        <v>41</v>
      </c>
      <c r="S72" s="208"/>
      <c r="T72" s="425"/>
      <c r="U72" s="425"/>
      <c r="V72" s="431" t="str">
        <f>VLOOKUP("2유형_v1"&amp;"_"&amp;H72,'GPT결과_2'!$A:$E,4,FALSE)</f>
        <v>2016년 구글 트렌드 검색량, 도널드 트럼프, 힐러리 클린턴 비교 화면.</v>
      </c>
      <c r="W72" s="53"/>
      <c r="X72" s="432"/>
      <c r="Y72" s="433" t="str">
        <f>VLOOKUP("2유형_v2"&amp;"_"&amp;H72,'GPT결과_2'!$A:$E,4,FALSE)</f>
        <v>2016년 9월 1일부터 25일까지 구글 트렌드 검색량 도널드 트럼프 힐러리 클린턴 비교 화면</v>
      </c>
      <c r="Z72" s="425">
        <f t="shared" si="17"/>
        <v>52</v>
      </c>
      <c r="AA72" s="208" t="s">
        <v>67</v>
      </c>
      <c r="AB72" s="208" t="s">
        <v>67</v>
      </c>
      <c r="AC72" s="425"/>
      <c r="AD72" s="434"/>
      <c r="AE72" s="434"/>
      <c r="AF72" s="435" t="str">
        <f>VLOOKUP("2유형_v2"&amp;"_"&amp;H72,'GPT결과_2'!$A:$E,5,FALSE)</f>
        <v>سلسل 100 75 50 25- 2016, 9, 1 2016. 9. 25 구글 트렌드의 검색량 비교 화면 도널드 트럼프 2016. 10. 19 힐러리 클린턴</v>
      </c>
      <c r="AG72" s="146">
        <f t="shared" si="18"/>
        <v>88</v>
      </c>
      <c r="AH72" s="208" t="s">
        <v>69</v>
      </c>
      <c r="AI72" s="208" t="s">
        <v>69</v>
      </c>
      <c r="AJ72" s="221"/>
      <c r="AK72" s="274"/>
      <c r="AL72" s="274"/>
      <c r="AM72" s="436"/>
      <c r="AN72" s="437"/>
      <c r="AO72" s="438"/>
      <c r="AP72" s="438"/>
      <c r="AQ72" s="439"/>
      <c r="AR72" s="439"/>
      <c r="AS72" s="439"/>
      <c r="AT72" s="440"/>
      <c r="AU72" s="438"/>
      <c r="AV72" s="438"/>
      <c r="AW72" s="441"/>
      <c r="AX72" s="442"/>
      <c r="AY72" s="442"/>
    </row>
    <row r="73" ht="58.5" customHeight="1">
      <c r="A73" s="449"/>
      <c r="B73" s="450">
        <f t="shared" si="15"/>
        <v>66</v>
      </c>
      <c r="C73" s="451" t="s">
        <v>16</v>
      </c>
      <c r="D73" s="451" t="s">
        <v>19</v>
      </c>
      <c r="E73" s="450" t="s">
        <v>21</v>
      </c>
      <c r="F73" s="483" t="s">
        <v>2907</v>
      </c>
      <c r="G73" s="450" t="s">
        <v>229</v>
      </c>
      <c r="H73" s="480" t="s">
        <v>2908</v>
      </c>
      <c r="I73" s="484"/>
      <c r="J73" s="485" t="s">
        <v>2909</v>
      </c>
      <c r="K73" s="480" t="s">
        <v>2910</v>
      </c>
      <c r="L73" s="481"/>
      <c r="M73" s="486"/>
      <c r="N73" s="486"/>
      <c r="O73" s="482" t="s">
        <v>2911</v>
      </c>
      <c r="P73" s="482" t="s">
        <v>2912</v>
      </c>
      <c r="Q73" s="460" t="str">
        <f>VLOOKUP("2유형_v1"&amp;"_"&amp;H73,'GPT결과_2'!$A:$E,4,FALSE)</f>
        <v>#N/A</v>
      </c>
      <c r="R73" s="453" t="str">
        <f t="shared" si="16"/>
        <v>#N/A</v>
      </c>
      <c r="S73" s="487"/>
      <c r="T73" s="487"/>
      <c r="U73" s="487"/>
      <c r="V73" s="462" t="str">
        <f>VLOOKUP("2유형_v1"&amp;"_"&amp;H73,'GPT결과_2'!$A:$E,4,FALSE)</f>
        <v>#N/A</v>
      </c>
      <c r="W73" s="449"/>
      <c r="X73" s="449"/>
      <c r="Y73" s="465" t="str">
        <f>VLOOKUP("2유형_v2"&amp;"_"&amp;H73,'GPT결과_2'!$A:$E,4,FALSE)</f>
        <v>자료수집 분석 연구계획안 작성 중간보고서 최종보고서 발간 과정에서 전문가 간담회 자문회의 로 문헌 연구 전문가 참여 과제 논의 이루어짐.</v>
      </c>
      <c r="Z73" s="453">
        <f t="shared" si="17"/>
        <v>76</v>
      </c>
      <c r="AA73" s="461"/>
      <c r="AB73" s="461" t="s">
        <v>70</v>
      </c>
      <c r="AC73" s="487"/>
      <c r="AD73" s="466" t="s">
        <v>2913</v>
      </c>
      <c r="AE73" s="466"/>
      <c r="AF73" s="467" t="str">
        <f>VLOOKUP("2유형_v2"&amp;"_"&amp;H73,'GPT결과_2'!$A:$E,5,FALSE)</f>
        <v>자료수집 및 분석 연구계획안 작성 전문가 구성 및 1차 간담회 자문위원 구성 및 자문회의 실시 중간보고서 작성 및 평가 2차, 3차 간담회 운영 최종보고서 작성 ↓ 보고서 발간 ● 문헌자료 수집 및 분석 연구계획서 작성 IRB 심사 및 승인(면제) • 장애계, ESG, 기후위기 대응과 관련한 전문가가 참여하는 간담회를 통해 현안, 향후 과제 등 논의(1차) ▶ 장애계, 기후위기 대응, ESG경영과 관련한 선행 연구자 또는 전문가로 자문위원 구성하고 자문회의 2회 개최 ● 문헌연구, 1차 간담회 실시, 1차 자문회의 실시 후 결 과를 반영하여 중간보고서 작성 및 평가 장애계, ESG, 기후위기 대응과 관련한 전문가가 참여 하는 간담회를 통해 현안, 향후 과제 등 논의(2,3차) ● 보고서 초안에 대한 최종평가 실시 * 최종심의 및 최종보고서 발간</v>
      </c>
      <c r="AG73" s="146">
        <f t="shared" si="18"/>
        <v>421</v>
      </c>
      <c r="AH73" s="461"/>
      <c r="AI73" s="461"/>
      <c r="AJ73" s="488"/>
      <c r="AK73" s="364"/>
      <c r="AL73" s="364"/>
      <c r="AM73" s="489"/>
      <c r="AN73" s="490"/>
      <c r="AO73" s="491"/>
      <c r="AP73" s="492"/>
      <c r="AQ73" s="493"/>
      <c r="AR73" s="490"/>
      <c r="AS73" s="493"/>
      <c r="AT73" s="494"/>
      <c r="AU73" s="491"/>
      <c r="AV73" s="491"/>
      <c r="AW73" s="493"/>
      <c r="AX73" s="495"/>
      <c r="AY73" s="495"/>
    </row>
    <row r="74" ht="101.25" customHeight="1">
      <c r="A74" s="397"/>
      <c r="B74" s="201">
        <f t="shared" si="15"/>
        <v>67</v>
      </c>
      <c r="C74" s="399" t="s">
        <v>16</v>
      </c>
      <c r="D74" s="399" t="s">
        <v>19</v>
      </c>
      <c r="E74" s="201" t="s">
        <v>21</v>
      </c>
      <c r="F74" s="184" t="s">
        <v>2907</v>
      </c>
      <c r="G74" s="204" t="s">
        <v>229</v>
      </c>
      <c r="H74" s="426" t="s">
        <v>2914</v>
      </c>
      <c r="I74" s="474"/>
      <c r="J74" s="202" t="s">
        <v>2915</v>
      </c>
      <c r="K74" s="426" t="s">
        <v>2910</v>
      </c>
      <c r="L74" s="205"/>
      <c r="M74" s="476"/>
      <c r="N74" s="476"/>
      <c r="O74" s="173" t="s">
        <v>2916</v>
      </c>
      <c r="P74" s="173" t="s">
        <v>2917</v>
      </c>
      <c r="Q74" s="430" t="str">
        <f>VLOOKUP("2유형_v1"&amp;"_"&amp;H74,'GPT결과_2'!$A:$E,4,FALSE)</f>
        <v>#N/A</v>
      </c>
      <c r="R74" s="425" t="str">
        <f t="shared" si="16"/>
        <v>#N/A</v>
      </c>
      <c r="S74" s="389"/>
      <c r="T74" s="389"/>
      <c r="U74" s="389"/>
      <c r="V74" s="431" t="str">
        <f>VLOOKUP("2유형_v1"&amp;"_"&amp;H74,'GPT결과_2'!$A:$E,4,FALSE)</f>
        <v>#N/A</v>
      </c>
      <c r="W74" s="397"/>
      <c r="X74" s="397"/>
      <c r="Y74" s="433" t="str">
        <f>VLOOKUP("2유형_v2"&amp;"_"&amp;H74,'GPT결과_2'!$A:$E,4,FALSE)</f>
        <v>서울시 2050 온실가스감축계획 단계별 작업 결과 제출 시민 참여 연구기관 학계 시민단체 운영 과정 포함</v>
      </c>
      <c r="Z74" s="425">
        <f t="shared" si="17"/>
        <v>58</v>
      </c>
      <c r="AA74" s="208" t="s">
        <v>68</v>
      </c>
      <c r="AB74" s="208" t="s">
        <v>68</v>
      </c>
      <c r="AC74" s="389"/>
      <c r="AD74" s="434" t="s">
        <v>2918</v>
      </c>
      <c r="AE74" s="434"/>
      <c r="AF74" s="435" t="str">
        <f>VLOOKUP("2유형_v2"&amp;"_"&amp;H74,'GPT결과_2'!$A:$E,5,FALSE)</f>
        <v>C40에 제출 (2020.12) 시민 (대토론회 등) 전략발표 (2020.7) 기후행동포럼 • 연구기관, 학계 •시민단체 등 운영 (2019.11~2020.5) 서울연구원 의견수렴 (2020.8-11) 정책제안 (2020.5) 서울시 2050 온실가스감축계획 그린뉴딜 추진을 통한 2050 온실가스 감축전략 Deadline 2020 과제 연구 (2019.9-2020.6) 기후위기 대응 TF (2020.3-2020.11) • 기후환경본부장 • 실·본부·국 • 자문단 심의의결 (2020.12) 계획(안)자문·과제제안 (2020.3-11) 1차(20.2) 2차(20.6) 기후변화대책위원회 거버넌스 • 녹색서울시민위원회 • 에너지정책위원회 . 시민 설문 조사</v>
      </c>
      <c r="AG74" s="146">
        <f t="shared" si="18"/>
        <v>367</v>
      </c>
      <c r="AH74" s="208" t="s">
        <v>69</v>
      </c>
      <c r="AI74" s="208" t="s">
        <v>69</v>
      </c>
      <c r="AJ74" s="496"/>
      <c r="AK74" s="258"/>
      <c r="AL74" s="258"/>
      <c r="AM74" s="497"/>
      <c r="AN74" s="498"/>
      <c r="AO74" s="492"/>
      <c r="AP74" s="492"/>
      <c r="AQ74" s="491"/>
      <c r="AR74" s="498"/>
      <c r="AS74" s="499"/>
      <c r="AT74" s="500"/>
      <c r="AU74" s="492"/>
      <c r="AV74" s="492"/>
      <c r="AW74" s="491"/>
      <c r="AX74" s="501"/>
      <c r="AY74" s="501"/>
    </row>
    <row r="75" ht="46.5" customHeight="1">
      <c r="A75" s="397"/>
      <c r="B75" s="201">
        <f t="shared" si="15"/>
        <v>68</v>
      </c>
      <c r="C75" s="399" t="s">
        <v>16</v>
      </c>
      <c r="D75" s="399" t="s">
        <v>19</v>
      </c>
      <c r="E75" s="201" t="s">
        <v>21</v>
      </c>
      <c r="F75" s="184" t="s">
        <v>2919</v>
      </c>
      <c r="G75" s="204" t="s">
        <v>229</v>
      </c>
      <c r="H75" s="426" t="s">
        <v>2920</v>
      </c>
      <c r="I75" s="474"/>
      <c r="J75" s="202" t="s">
        <v>2921</v>
      </c>
      <c r="K75" s="426" t="s">
        <v>2922</v>
      </c>
      <c r="L75" s="205"/>
      <c r="M75" s="476"/>
      <c r="N75" s="476"/>
      <c r="O75" s="173" t="s">
        <v>2923</v>
      </c>
      <c r="P75" s="173" t="s">
        <v>2924</v>
      </c>
      <c r="Q75" s="430" t="str">
        <f>VLOOKUP("2유형_v1"&amp;"_"&amp;H75,'GPT결과_2'!$A:$E,4,FALSE)</f>
        <v>#N/A</v>
      </c>
      <c r="R75" s="425" t="str">
        <f t="shared" si="16"/>
        <v>#N/A</v>
      </c>
      <c r="S75" s="389"/>
      <c r="T75" s="389"/>
      <c r="U75" s="389"/>
      <c r="V75" s="431" t="str">
        <f>VLOOKUP("2유형_v1"&amp;"_"&amp;H75,'GPT결과_2'!$A:$E,4,FALSE)</f>
        <v>#N/A</v>
      </c>
      <c r="W75" s="397"/>
      <c r="X75" s="397"/>
      <c r="Y75" s="433" t="str">
        <f>VLOOKUP("2유형_v2"&amp;"_"&amp;H75,'GPT결과_2'!$A:$E,4,FALSE)</f>
        <v>재택 의료 코디네이션, 방문 간호 정기 순회, 주택 생활 지원, 고령자 클럽 조직, 그룹홈 확장 계획.</v>
      </c>
      <c r="Z75" s="425">
        <f t="shared" si="17"/>
        <v>57</v>
      </c>
      <c r="AA75" s="208" t="s">
        <v>69</v>
      </c>
      <c r="AB75" s="208" t="s">
        <v>69</v>
      </c>
      <c r="AC75" s="389"/>
      <c r="AD75" s="434" t="s">
        <v>2925</v>
      </c>
      <c r="AE75" s="434"/>
      <c r="AF75" s="435" t="str">
        <f>VLOOKUP("2유형_v2"&amp;"_"&amp;H75,'GPT결과_2'!$A:$E,5,FALSE)</f>
        <v>• 재택의료 등 (1열 당 17-29명 분) • 방문간호 (1일 당 28-49명 분) 상담업무나 서비스 의 코디네이트를 실시합니다. 지역포괄지원센터, 케어 매니저 ※ 지역포괄 케어는 인구 1만 명 정도의 중학교구를 단 위로 상정 의료 2025년의 지역포괄 케어의 모습 자택 케어 부족 거주지 고령자 주택 생활 지원, 개호 예방 방문 개호, 간호 노인 클럽, 자치회, 개호 예방, 생활 지원 ※ 숫자는 현상은 2011년 목표는 2025년으로 인구는 1만 명의 경우 ※ 출처: 후생노동성 자료 개호 ● 개호 인재 (207-356-3759) BOO DD 그룹홈 (16→37명 분) • 소규모 다기능 (0.25-2 • 데이 서비스 등 ㆍ 24시간 대응의 정기 순회, 상시 대응 서비 스(하루 15명 분)</v>
      </c>
      <c r="AG75" s="146">
        <f t="shared" si="18"/>
        <v>389</v>
      </c>
      <c r="AH75" s="208" t="s">
        <v>67</v>
      </c>
      <c r="AI75" s="208" t="s">
        <v>67</v>
      </c>
      <c r="AJ75" s="496"/>
      <c r="AK75" s="258"/>
      <c r="AL75" s="258"/>
      <c r="AM75" s="497"/>
      <c r="AN75" s="498"/>
      <c r="AO75" s="492"/>
      <c r="AP75" s="492"/>
      <c r="AQ75" s="491"/>
      <c r="AR75" s="498"/>
      <c r="AS75" s="499"/>
      <c r="AT75" s="500"/>
      <c r="AU75" s="492"/>
      <c r="AV75" s="492"/>
      <c r="AW75" s="491"/>
      <c r="AX75" s="501"/>
      <c r="AY75" s="501"/>
    </row>
    <row r="76" ht="50.25" customHeight="1">
      <c r="A76" s="397"/>
      <c r="B76" s="201">
        <f t="shared" si="15"/>
        <v>69</v>
      </c>
      <c r="C76" s="399" t="s">
        <v>16</v>
      </c>
      <c r="D76" s="399" t="s">
        <v>19</v>
      </c>
      <c r="E76" s="201" t="s">
        <v>21</v>
      </c>
      <c r="F76" s="389"/>
      <c r="G76" s="200" t="s">
        <v>203</v>
      </c>
      <c r="H76" s="426" t="s">
        <v>2926</v>
      </c>
      <c r="I76" s="474"/>
      <c r="J76" s="202" t="s">
        <v>2927</v>
      </c>
      <c r="K76" s="426" t="s">
        <v>1103</v>
      </c>
      <c r="L76" s="205"/>
      <c r="M76" s="476"/>
      <c r="N76" s="476"/>
      <c r="O76" s="173" t="s">
        <v>2928</v>
      </c>
      <c r="P76" s="173" t="s">
        <v>2929</v>
      </c>
      <c r="Q76" s="430" t="str">
        <f>VLOOKUP("2유형_v1"&amp;"_"&amp;H76,'GPT결과_2'!$A:$E,4,FALSE)</f>
        <v>#N/A</v>
      </c>
      <c r="R76" s="425" t="str">
        <f t="shared" si="16"/>
        <v>#N/A</v>
      </c>
      <c r="S76" s="389"/>
      <c r="T76" s="389"/>
      <c r="U76" s="389"/>
      <c r="V76" s="431" t="str">
        <f>VLOOKUP("2유형_v1"&amp;"_"&amp;H76,'GPT결과_2'!$A:$E,4,FALSE)</f>
        <v>#N/A</v>
      </c>
      <c r="W76" s="397"/>
      <c r="X76" s="397"/>
      <c r="Y76" s="433" t="str">
        <f>VLOOKUP("2유형_v2"&amp;"_"&amp;H76,'GPT결과_2'!$A:$E,4,FALSE)</f>
        <v>2011년부터 2020년까지 여객회전량과 화물회전량 감소 트렌드 관찰 및 2020년 가장 낮은 수치 기록.</v>
      </c>
      <c r="Z76" s="425">
        <f t="shared" si="17"/>
        <v>59</v>
      </c>
      <c r="AA76" s="208" t="s">
        <v>68</v>
      </c>
      <c r="AB76" s="208" t="s">
        <v>68</v>
      </c>
      <c r="AC76" s="389"/>
      <c r="AD76" s="434" t="s">
        <v>2930</v>
      </c>
      <c r="AE76" s="434"/>
      <c r="AF76" s="435" t="str">
        <f>VLOOKUP("2유형_v2"&amp;"_"&amp;H76,'GPT결과_2'!$A:$E,5,FALSE)</f>
        <v>억명.km 40000 35000 30000 25000 20000 15000 10000 5000 이 여객회전량 30983.9 35349.2 19251.5 IMITTEN IMMINE 2011 2012 2013 2014 2015 2016 2017 2018 2019 2020 % ■ 여객회전량(총계 철도부문 도로부문 항공부문 수로부문 20 10 0 -10 억톤km 250000 -40 -50 200000 -20 100000 -30 150000 50000 D 화물회전량 159323.21 202210.9 2011 2012 2013 2014 2015 2016 2017 2018 2019 2020 화물회전량(총계) 도로부문 수로부문(해운 포함) | 철도부문 항공부문 파이프라인부문 % 14.0 12.0 10.0 8.0 6.0 4.0 2.0 0.0 -2.0 -4.0 -6.0</v>
      </c>
      <c r="AG76" s="146">
        <f t="shared" si="18"/>
        <v>425</v>
      </c>
      <c r="AH76" s="208" t="s">
        <v>69</v>
      </c>
      <c r="AI76" s="208" t="s">
        <v>69</v>
      </c>
      <c r="AJ76" s="496"/>
      <c r="AK76" s="258"/>
      <c r="AL76" s="258"/>
      <c r="AM76" s="497"/>
      <c r="AN76" s="498"/>
      <c r="AO76" s="492"/>
      <c r="AP76" s="492"/>
      <c r="AQ76" s="491"/>
      <c r="AR76" s="498"/>
      <c r="AS76" s="499"/>
      <c r="AT76" s="500"/>
      <c r="AU76" s="492"/>
      <c r="AV76" s="492"/>
      <c r="AW76" s="491"/>
      <c r="AX76" s="501"/>
      <c r="AY76" s="501"/>
    </row>
    <row r="77" ht="80.25" customHeight="1">
      <c r="A77" s="397"/>
      <c r="B77" s="201">
        <f t="shared" si="15"/>
        <v>70</v>
      </c>
      <c r="C77" s="399" t="s">
        <v>16</v>
      </c>
      <c r="D77" s="399" t="s">
        <v>19</v>
      </c>
      <c r="E77" s="201" t="s">
        <v>21</v>
      </c>
      <c r="F77" s="389"/>
      <c r="G77" s="204" t="s">
        <v>229</v>
      </c>
      <c r="H77" s="426" t="s">
        <v>2931</v>
      </c>
      <c r="I77" s="474"/>
      <c r="J77" s="202" t="s">
        <v>2932</v>
      </c>
      <c r="K77" s="426" t="s">
        <v>2933</v>
      </c>
      <c r="L77" s="205"/>
      <c r="M77" s="476"/>
      <c r="N77" s="476"/>
      <c r="O77" s="173" t="s">
        <v>2934</v>
      </c>
      <c r="P77" s="173" t="s">
        <v>2935</v>
      </c>
      <c r="Q77" s="430" t="str">
        <f>VLOOKUP("2유형_v1"&amp;"_"&amp;H77,'GPT결과_2'!$A:$E,4,FALSE)</f>
        <v>#N/A</v>
      </c>
      <c r="R77" s="425" t="str">
        <f t="shared" si="16"/>
        <v>#N/A</v>
      </c>
      <c r="S77" s="389"/>
      <c r="T77" s="389"/>
      <c r="U77" s="389"/>
      <c r="V77" s="431" t="str">
        <f>VLOOKUP("2유형_v1"&amp;"_"&amp;H77,'GPT결과_2'!$A:$E,4,FALSE)</f>
        <v>#N/A</v>
      </c>
      <c r="W77" s="397"/>
      <c r="X77" s="397"/>
      <c r="Y77" s="433" t="str">
        <f>VLOOKUP("2유형_v2"&amp;"_"&amp;H77,'GPT결과_2'!$A:$E,4,FALSE)</f>
        <v>E 병원 그룹홈 시설의 재가 인간관계 및 생활환경 이행 과정에는 월 2회 이상의 정기 방문, 장애인 복지 서비스 사업소, 의료기관, 행정기관, 민생위원과의 연락 및 조정이 포함되어있다.</v>
      </c>
      <c r="Z77" s="425">
        <f t="shared" si="17"/>
        <v>103</v>
      </c>
      <c r="AA77" s="208" t="s">
        <v>69</v>
      </c>
      <c r="AB77" s="208" t="s">
        <v>69</v>
      </c>
      <c r="AC77" s="389"/>
      <c r="AD77" s="434" t="s">
        <v>2936</v>
      </c>
      <c r="AE77" s="434"/>
      <c r="AF77" s="435" t="str">
        <f>VLOOKUP("2유형_v2"&amp;"_"&amp;H77,'GPT결과_2'!$A:$E,5,FALSE)</f>
        <v>www *** 시설 그룹홈 E 병원 www 지역으로 이행 재가 인간관계 생활환경 계약절차 수시로 방문전화 포 상담 요청 자립생활원조사업소 연락 및 조정 정기적 방문 월 2회 이상 장애인복지서비스 사업소, 의료기관, 행정기관, 민생위원</v>
      </c>
      <c r="AG77" s="146">
        <f t="shared" si="18"/>
        <v>130</v>
      </c>
      <c r="AH77" s="208" t="s">
        <v>68</v>
      </c>
      <c r="AI77" s="208" t="s">
        <v>68</v>
      </c>
      <c r="AJ77" s="496"/>
      <c r="AK77" s="258"/>
      <c r="AL77" s="258"/>
      <c r="AM77" s="497"/>
      <c r="AN77" s="498"/>
      <c r="AO77" s="492"/>
      <c r="AP77" s="492"/>
      <c r="AQ77" s="491"/>
      <c r="AR77" s="498"/>
      <c r="AS77" s="499"/>
      <c r="AT77" s="500"/>
      <c r="AU77" s="492"/>
      <c r="AV77" s="492"/>
      <c r="AW77" s="491"/>
      <c r="AX77" s="501"/>
      <c r="AY77" s="501"/>
    </row>
    <row r="78" ht="49.5" customHeight="1">
      <c r="A78" s="397"/>
      <c r="B78" s="201">
        <f t="shared" si="15"/>
        <v>71</v>
      </c>
      <c r="C78" s="399" t="s">
        <v>16</v>
      </c>
      <c r="D78" s="399" t="s">
        <v>19</v>
      </c>
      <c r="E78" s="201" t="s">
        <v>21</v>
      </c>
      <c r="F78" s="389"/>
      <c r="G78" s="204" t="s">
        <v>229</v>
      </c>
      <c r="H78" s="426" t="s">
        <v>2937</v>
      </c>
      <c r="I78" s="474"/>
      <c r="J78" s="202" t="s">
        <v>2938</v>
      </c>
      <c r="K78" s="426" t="s">
        <v>2933</v>
      </c>
      <c r="L78" s="205"/>
      <c r="M78" s="476"/>
      <c r="N78" s="476"/>
      <c r="O78" s="173" t="s">
        <v>2939</v>
      </c>
      <c r="P78" s="173" t="s">
        <v>2940</v>
      </c>
      <c r="Q78" s="430" t="str">
        <f>VLOOKUP("2유형_v1"&amp;"_"&amp;H78,'GPT결과_2'!$A:$E,4,FALSE)</f>
        <v>#N/A</v>
      </c>
      <c r="R78" s="425" t="str">
        <f t="shared" si="16"/>
        <v>#N/A</v>
      </c>
      <c r="S78" s="389"/>
      <c r="T78" s="389"/>
      <c r="U78" s="389"/>
      <c r="V78" s="431" t="str">
        <f>VLOOKUP("2유형_v1"&amp;"_"&amp;H78,'GPT결과_2'!$A:$E,4,FALSE)</f>
        <v>#N/A</v>
      </c>
      <c r="W78" s="397"/>
      <c r="X78" s="397"/>
      <c r="Y78" s="433" t="str">
        <f>VLOOKUP("2유형_v2"&amp;"_"&amp;H78,'GPT결과_2'!$A:$E,4,FALSE)</f>
        <v>단일 분석 단위와 다중 분석 단위로 이루어진 단일사례연구와 다중사례연구에 관한 정황 사례들.</v>
      </c>
      <c r="Z78" s="425">
        <f t="shared" si="17"/>
        <v>51</v>
      </c>
      <c r="AA78" s="208" t="s">
        <v>67</v>
      </c>
      <c r="AB78" s="208" t="s">
        <v>67</v>
      </c>
      <c r="AC78" s="389"/>
      <c r="AD78" s="434"/>
      <c r="AE78" s="434"/>
      <c r="AF78" s="435" t="str">
        <f>VLOOKUP("2유형_v2"&amp;"_"&amp;H78,'GPT결과_2'!$A:$E,5,FALSE)</f>
        <v>단일 분석 단위 다중 분석 단위 단일사례연구 정황 사례 정황 사례 다중분석단위 다중분석단위 다중사례연구 정황 사례 정황 사례 정황 사례 다중분석단위 다중분석단위 정황 사례 다중분석단위 다중분석단위 정황 사례 정황 사례 정황 사례 다중분석단위 다중분석단위 정황 사례 다중분석단위 다중분석단위</v>
      </c>
      <c r="AG78" s="146">
        <f t="shared" si="18"/>
        <v>161</v>
      </c>
      <c r="AH78" s="208" t="s">
        <v>67</v>
      </c>
      <c r="AI78" s="208" t="s">
        <v>67</v>
      </c>
      <c r="AJ78" s="496"/>
      <c r="AK78" s="258"/>
      <c r="AL78" s="258"/>
      <c r="AM78" s="497"/>
      <c r="AN78" s="498"/>
      <c r="AO78" s="492"/>
      <c r="AP78" s="492"/>
      <c r="AQ78" s="491"/>
      <c r="AR78" s="499"/>
      <c r="AS78" s="499"/>
      <c r="AT78" s="500"/>
      <c r="AU78" s="492"/>
      <c r="AV78" s="492"/>
      <c r="AW78" s="491"/>
      <c r="AX78" s="501"/>
      <c r="AY78" s="501"/>
    </row>
    <row r="79" ht="45.75" customHeight="1">
      <c r="A79" s="397"/>
      <c r="B79" s="201">
        <f t="shared" si="15"/>
        <v>72</v>
      </c>
      <c r="C79" s="399" t="s">
        <v>16</v>
      </c>
      <c r="D79" s="399" t="s">
        <v>19</v>
      </c>
      <c r="E79" s="201" t="s">
        <v>21</v>
      </c>
      <c r="F79" s="389"/>
      <c r="G79" s="204" t="s">
        <v>229</v>
      </c>
      <c r="H79" s="426" t="s">
        <v>2941</v>
      </c>
      <c r="I79" s="474"/>
      <c r="J79" s="202" t="s">
        <v>2942</v>
      </c>
      <c r="K79" s="426" t="s">
        <v>2933</v>
      </c>
      <c r="L79" s="205"/>
      <c r="M79" s="476"/>
      <c r="N79" s="476"/>
      <c r="O79" s="173" t="s">
        <v>2943</v>
      </c>
      <c r="P79" s="173" t="s">
        <v>2944</v>
      </c>
      <c r="Q79" s="430" t="str">
        <f>VLOOKUP("2유형_v1"&amp;"_"&amp;H79,'GPT결과_2'!$A:$E,4,FALSE)</f>
        <v>#N/A</v>
      </c>
      <c r="R79" s="425" t="str">
        <f t="shared" si="16"/>
        <v>#N/A</v>
      </c>
      <c r="S79" s="389"/>
      <c r="T79" s="389"/>
      <c r="U79" s="389"/>
      <c r="V79" s="431" t="str">
        <f>VLOOKUP("2유형_v1"&amp;"_"&amp;H79,'GPT결과_2'!$A:$E,4,FALSE)</f>
        <v>#N/A</v>
      </c>
      <c r="W79" s="397"/>
      <c r="X79" s="397"/>
      <c r="Y79" s="433" t="str">
        <f>VLOOKUP("2유형_v2"&amp;"_"&amp;H79,'GPT결과_2'!$A:$E,4,FALSE)</f>
        <v>지체장애인 A씨 CH 사례 분석 결과와 QABBA08800 FM 전환지원주택 발달장애인 사례 분석 결과 참조.</v>
      </c>
      <c r="Z79" s="425">
        <f t="shared" si="17"/>
        <v>61</v>
      </c>
      <c r="AA79" s="208" t="s">
        <v>69</v>
      </c>
      <c r="AB79" s="208" t="s">
        <v>69</v>
      </c>
      <c r="AC79" s="389"/>
      <c r="AD79" s="434" t="s">
        <v>2945</v>
      </c>
      <c r="AE79" s="434"/>
      <c r="AF79" s="435" t="str">
        <f>VLOOKUP("2유형_v2"&amp;"_"&amp;H79,'GPT결과_2'!$A:$E,5,FALSE)</f>
        <v>주제기반분석 사례내분석: 각사례 지체장애인 (뇌병변장애) A씨 CH 사례 간 분석1: 지체장애와 발달장애 체험홈 질적사례연구의 사례 QABBA08800 FM 전환지원주택 입주자 발달장애인 사례 간 분석2: 체험홈과 자립생활주택 HW 자립생활주택</v>
      </c>
      <c r="AG79" s="146">
        <f t="shared" si="18"/>
        <v>136</v>
      </c>
      <c r="AH79" s="208" t="s">
        <v>68</v>
      </c>
      <c r="AI79" s="208" t="s">
        <v>68</v>
      </c>
      <c r="AJ79" s="496"/>
      <c r="AK79" s="258"/>
      <c r="AL79" s="258"/>
      <c r="AM79" s="497"/>
      <c r="AN79" s="498"/>
      <c r="AO79" s="492"/>
      <c r="AP79" s="492"/>
      <c r="AQ79" s="491"/>
      <c r="AR79" s="498"/>
      <c r="AS79" s="499"/>
      <c r="AT79" s="500"/>
      <c r="AU79" s="492"/>
      <c r="AV79" s="492"/>
      <c r="AW79" s="491"/>
      <c r="AX79" s="501"/>
      <c r="AY79" s="501"/>
    </row>
    <row r="80" ht="33.0" customHeight="1">
      <c r="A80" s="397"/>
      <c r="B80" s="201">
        <f t="shared" si="15"/>
        <v>73</v>
      </c>
      <c r="C80" s="399" t="s">
        <v>16</v>
      </c>
      <c r="D80" s="399" t="s">
        <v>19</v>
      </c>
      <c r="E80" s="201" t="s">
        <v>21</v>
      </c>
      <c r="F80" s="389"/>
      <c r="G80" s="200" t="s">
        <v>203</v>
      </c>
      <c r="H80" s="426" t="s">
        <v>2946</v>
      </c>
      <c r="I80" s="474"/>
      <c r="J80" s="202" t="s">
        <v>2947</v>
      </c>
      <c r="K80" s="426" t="s">
        <v>2948</v>
      </c>
      <c r="L80" s="205"/>
      <c r="M80" s="476"/>
      <c r="N80" s="476"/>
      <c r="O80" s="173" t="s">
        <v>2949</v>
      </c>
      <c r="P80" s="173" t="s">
        <v>2950</v>
      </c>
      <c r="Q80" s="430" t="str">
        <f>VLOOKUP("2유형_v1"&amp;"_"&amp;H80,'GPT결과_2'!$A:$E,4,FALSE)</f>
        <v>#N/A</v>
      </c>
      <c r="R80" s="425" t="str">
        <f t="shared" si="16"/>
        <v>#N/A</v>
      </c>
      <c r="S80" s="389"/>
      <c r="T80" s="389"/>
      <c r="U80" s="389"/>
      <c r="V80" s="431" t="str">
        <f>VLOOKUP("2유형_v1"&amp;"_"&amp;H80,'GPT결과_2'!$A:$E,4,FALSE)</f>
        <v>#N/A</v>
      </c>
      <c r="W80" s="397"/>
      <c r="X80" s="397"/>
      <c r="Y80" s="433" t="str">
        <f>VLOOKUP("2유형_v2"&amp;"_"&amp;H80,'GPT결과_2'!$A:$E,4,FALSE)</f>
        <v>프로젝트 효과 지표는 프로젝트 구현 전후와 프로젝트 외 요인에 따른 변화를 관찰한다.</v>
      </c>
      <c r="Z80" s="425">
        <f t="shared" si="17"/>
        <v>47</v>
      </c>
      <c r="AA80" s="208" t="s">
        <v>68</v>
      </c>
      <c r="AB80" s="208" t="s">
        <v>68</v>
      </c>
      <c r="AC80" s="389"/>
      <c r="AD80" s="434" t="s">
        <v>2951</v>
      </c>
      <c r="AE80" s="434"/>
      <c r="AF80" s="435" t="str">
        <f>VLOOKUP("2유형_v2"&amp;"_"&amp;H80,'GPT결과_2'!$A:$E,5,FALSE)</f>
        <v>Indicators Changes brought about by the project (= project effects) Changes brought about by non- project factors Project implementation Pre-project implementation Situation actually observed (factual) Counterfactual Post-project implementation Time</v>
      </c>
      <c r="AG80" s="146">
        <f t="shared" si="18"/>
        <v>249</v>
      </c>
      <c r="AH80" s="208" t="s">
        <v>68</v>
      </c>
      <c r="AI80" s="208" t="s">
        <v>68</v>
      </c>
      <c r="AJ80" s="496"/>
      <c r="AK80" s="258"/>
      <c r="AL80" s="258"/>
      <c r="AM80" s="497"/>
      <c r="AN80" s="498"/>
      <c r="AO80" s="492"/>
      <c r="AP80" s="492"/>
      <c r="AQ80" s="491"/>
      <c r="AR80" s="498"/>
      <c r="AS80" s="499"/>
      <c r="AT80" s="500"/>
      <c r="AU80" s="492"/>
      <c r="AV80" s="492"/>
      <c r="AW80" s="491"/>
      <c r="AX80" s="501"/>
      <c r="AY80" s="501"/>
    </row>
    <row r="81" ht="43.5" customHeight="1">
      <c r="A81" s="397"/>
      <c r="B81" s="201">
        <f t="shared" si="15"/>
        <v>74</v>
      </c>
      <c r="C81" s="399" t="s">
        <v>16</v>
      </c>
      <c r="D81" s="399" t="s">
        <v>19</v>
      </c>
      <c r="E81" s="201" t="s">
        <v>21</v>
      </c>
      <c r="F81" s="389"/>
      <c r="G81" s="200" t="s">
        <v>203</v>
      </c>
      <c r="H81" s="426" t="s">
        <v>2952</v>
      </c>
      <c r="I81" s="474"/>
      <c r="J81" s="202" t="s">
        <v>2953</v>
      </c>
      <c r="K81" s="426" t="s">
        <v>206</v>
      </c>
      <c r="L81" s="205"/>
      <c r="M81" s="476"/>
      <c r="N81" s="476"/>
      <c r="O81" s="173" t="s">
        <v>2954</v>
      </c>
      <c r="P81" s="173" t="s">
        <v>2955</v>
      </c>
      <c r="Q81" s="430" t="str">
        <f>VLOOKUP("2유형_v1"&amp;"_"&amp;H81,'GPT결과_2'!$A:$E,4,FALSE)</f>
        <v>#N/A</v>
      </c>
      <c r="R81" s="425" t="str">
        <f t="shared" si="16"/>
        <v>#N/A</v>
      </c>
      <c r="S81" s="389"/>
      <c r="T81" s="389"/>
      <c r="U81" s="389"/>
      <c r="V81" s="431" t="str">
        <f>VLOOKUP("2유형_v1"&amp;"_"&amp;H81,'GPT결과_2'!$A:$E,4,FALSE)</f>
        <v>#N/A</v>
      </c>
      <c r="W81" s="397"/>
      <c r="X81" s="397"/>
      <c r="Y81" s="433" t="str">
        <f>VLOOKUP("2유형_v2"&amp;"_"&amp;H81,'GPT결과_2'!$A:$E,4,FALSE)</f>
        <v>치료 방법 중 감각통합 언어 놀이심리 미술심리 인지학습 물리 작업 게임 음악 심리행동 예술 요리 독서 승마가 포함.</v>
      </c>
      <c r="Z81" s="425">
        <f t="shared" si="17"/>
        <v>64</v>
      </c>
      <c r="AA81" s="208" t="s">
        <v>68</v>
      </c>
      <c r="AB81" s="208" t="s">
        <v>69</v>
      </c>
      <c r="AC81" s="389"/>
      <c r="AD81" s="434" t="s">
        <v>2956</v>
      </c>
      <c r="AE81" s="434"/>
      <c r="AF81" s="435" t="str">
        <f>VLOOKUP("2유형_v2"&amp;"_"&amp;H81,'GPT결과_2'!$A:$E,5,FALSE)</f>
        <v>감각통합치료 언어치료 놀이심리치료 미술심리치료 인지학습치료 물리치료 작업치료 게임치료 음악치료 심리행동치료 예술치료 요리 치료 ㅇ 독서치료 승마치료 40 50 60 70 80</v>
      </c>
      <c r="AG81" s="146">
        <f t="shared" si="18"/>
        <v>97</v>
      </c>
      <c r="AH81" s="208" t="s">
        <v>68</v>
      </c>
      <c r="AI81" s="208" t="s">
        <v>68</v>
      </c>
      <c r="AJ81" s="496"/>
      <c r="AK81" s="258"/>
      <c r="AL81" s="258"/>
      <c r="AM81" s="497"/>
      <c r="AN81" s="498"/>
      <c r="AO81" s="492"/>
      <c r="AP81" s="492"/>
      <c r="AQ81" s="491"/>
      <c r="AR81" s="498"/>
      <c r="AS81" s="499"/>
      <c r="AT81" s="500"/>
      <c r="AU81" s="492"/>
      <c r="AV81" s="492"/>
      <c r="AW81" s="491"/>
      <c r="AX81" s="501"/>
      <c r="AY81" s="501"/>
    </row>
    <row r="82" ht="63.0" customHeight="1">
      <c r="A82" s="397"/>
      <c r="B82" s="201">
        <f t="shared" si="15"/>
        <v>75</v>
      </c>
      <c r="C82" s="399" t="s">
        <v>16</v>
      </c>
      <c r="D82" s="399" t="s">
        <v>19</v>
      </c>
      <c r="E82" s="201" t="s">
        <v>21</v>
      </c>
      <c r="F82" s="389"/>
      <c r="G82" s="200" t="s">
        <v>203</v>
      </c>
      <c r="H82" s="426" t="s">
        <v>204</v>
      </c>
      <c r="I82" s="474"/>
      <c r="J82" s="202" t="s">
        <v>205</v>
      </c>
      <c r="K82" s="426" t="s">
        <v>206</v>
      </c>
      <c r="L82" s="398" t="s">
        <v>162</v>
      </c>
      <c r="M82" s="173" t="s">
        <v>2744</v>
      </c>
      <c r="N82" s="173" t="s">
        <v>2957</v>
      </c>
      <c r="O82" s="173" t="s">
        <v>2958</v>
      </c>
      <c r="P82" s="173" t="s">
        <v>210</v>
      </c>
      <c r="Q82" s="430" t="str">
        <f>VLOOKUP("2유형_v1"&amp;"_"&amp;H82,'GPT결과_2'!$A:$E,4,FALSE)</f>
        <v>#N/A</v>
      </c>
      <c r="R82" s="425" t="str">
        <f t="shared" si="16"/>
        <v>#N/A</v>
      </c>
      <c r="S82" s="389"/>
      <c r="T82" s="389"/>
      <c r="U82" s="389"/>
      <c r="V82" s="431" t="str">
        <f>VLOOKUP("2유형_v1"&amp;"_"&amp;H82,'GPT결과_2'!$A:$E,4,FALSE)</f>
        <v>#N/A</v>
      </c>
      <c r="W82" s="397"/>
      <c r="X82" s="397"/>
      <c r="Y82" s="433" t="str">
        <f>VLOOKUP("2유형_v2"&amp;"_"&amp;H82,'GPT결과_2'!$A:$E,4,FALSE)</f>
        <v>학생들 의견 31% 전혀 동의 않음, 16% 동의 안함, 11% 보통, 14% 동의, 28% 매우 동의.</v>
      </c>
      <c r="Z82" s="425">
        <f t="shared" si="17"/>
        <v>58</v>
      </c>
      <c r="AA82" s="208" t="s">
        <v>68</v>
      </c>
      <c r="AB82" s="208" t="s">
        <v>68</v>
      </c>
      <c r="AC82" s="389"/>
      <c r="AD82" s="434" t="s">
        <v>2959</v>
      </c>
      <c r="AE82" s="434"/>
      <c r="AF82" s="435" t="str">
        <f>VLOOKUP("2유형_v2"&amp;"_"&amp;H82,'GPT결과_2'!$A:$E,5,FALSE)</f>
        <v>31% 16% 11% 14% 28% 학 ■ 전혀 그렇지 않다. 그렇지 않다 보통이다 그렇다. 매우 그렇다</v>
      </c>
      <c r="AG82" s="146">
        <f t="shared" si="18"/>
        <v>58</v>
      </c>
      <c r="AH82" s="208" t="s">
        <v>67</v>
      </c>
      <c r="AI82" s="208" t="s">
        <v>68</v>
      </c>
      <c r="AJ82" s="496"/>
      <c r="AK82" s="274" t="s">
        <v>2960</v>
      </c>
      <c r="AL82" s="258"/>
      <c r="AM82" s="497"/>
      <c r="AN82" s="498"/>
      <c r="AO82" s="492"/>
      <c r="AP82" s="492"/>
      <c r="AQ82" s="491"/>
      <c r="AR82" s="498"/>
      <c r="AS82" s="499"/>
      <c r="AT82" s="500"/>
      <c r="AU82" s="492"/>
      <c r="AV82" s="492"/>
      <c r="AW82" s="491"/>
      <c r="AX82" s="502"/>
      <c r="AY82" s="501"/>
    </row>
    <row r="83" ht="44.25" customHeight="1">
      <c r="A83" s="397"/>
      <c r="B83" s="201">
        <f t="shared" si="15"/>
        <v>76</v>
      </c>
      <c r="C83" s="399" t="s">
        <v>16</v>
      </c>
      <c r="D83" s="399" t="s">
        <v>19</v>
      </c>
      <c r="E83" s="201" t="s">
        <v>21</v>
      </c>
      <c r="F83" s="389"/>
      <c r="G83" s="200" t="s">
        <v>203</v>
      </c>
      <c r="H83" s="426" t="s">
        <v>212</v>
      </c>
      <c r="I83" s="474"/>
      <c r="J83" s="202" t="s">
        <v>213</v>
      </c>
      <c r="K83" s="426" t="s">
        <v>214</v>
      </c>
      <c r="L83" s="398" t="s">
        <v>162</v>
      </c>
      <c r="M83" s="173" t="s">
        <v>2720</v>
      </c>
      <c r="N83" s="173" t="s">
        <v>2961</v>
      </c>
      <c r="O83" s="173" t="s">
        <v>217</v>
      </c>
      <c r="P83" s="173" t="s">
        <v>218</v>
      </c>
      <c r="Q83" s="430" t="str">
        <f>VLOOKUP("2유형_v1"&amp;"_"&amp;H83,'GPT결과_2'!$A:$E,4,FALSE)</f>
        <v>#N/A</v>
      </c>
      <c r="R83" s="425" t="str">
        <f t="shared" si="16"/>
        <v>#N/A</v>
      </c>
      <c r="S83" s="389"/>
      <c r="T83" s="389"/>
      <c r="U83" s="389"/>
      <c r="V83" s="431" t="str">
        <f>VLOOKUP("2유형_v1"&amp;"_"&amp;H83,'GPT결과_2'!$A:$E,4,FALSE)</f>
        <v>#N/A</v>
      </c>
      <c r="W83" s="397"/>
      <c r="X83" s="397"/>
      <c r="Y83" s="433" t="str">
        <f>VLOOKUP("2유형_v2"&amp;"_"&amp;H83,'GPT결과_2'!$A:$E,4,FALSE)</f>
        <v>죄책감 수치심 우울 불안 상태와 스트레스 대처방식 외상후 성장에 대한 사전 사후 추후 변화량 측정 결과.</v>
      </c>
      <c r="Z83" s="425">
        <f t="shared" si="17"/>
        <v>58</v>
      </c>
      <c r="AA83" s="208" t="s">
        <v>68</v>
      </c>
      <c r="AB83" s="208" t="s">
        <v>68</v>
      </c>
      <c r="AC83" s="389"/>
      <c r="AD83" s="434" t="s">
        <v>2962</v>
      </c>
      <c r="AE83" s="434"/>
      <c r="AF83" s="435" t="str">
        <f>VLOOKUP("2유형_v2"&amp;"_"&amp;H83,'GPT결과_2'!$A:$E,5,FALSE)</f>
        <v>120 100 80 60 40 20 0 사전 ■ 사후 ■ 추후 죄책감 74 43 39 수치심 81 33 27 우울 35 25 20 불안(상태) 56 51 45 스트레스대처방식 88 105 112 외상후성장 15 74 83</v>
      </c>
      <c r="AG83" s="146">
        <f t="shared" si="18"/>
        <v>123</v>
      </c>
      <c r="AH83" s="208" t="s">
        <v>67</v>
      </c>
      <c r="AI83" s="208" t="s">
        <v>67</v>
      </c>
      <c r="AJ83" s="496"/>
      <c r="AK83" s="258"/>
      <c r="AL83" s="258"/>
      <c r="AM83" s="497"/>
      <c r="AN83" s="498"/>
      <c r="AO83" s="492"/>
      <c r="AP83" s="492"/>
      <c r="AQ83" s="491"/>
      <c r="AR83" s="498"/>
      <c r="AS83" s="499"/>
      <c r="AT83" s="500"/>
      <c r="AU83" s="492"/>
      <c r="AV83" s="492"/>
      <c r="AW83" s="491"/>
      <c r="AX83" s="501"/>
      <c r="AY83" s="501"/>
    </row>
    <row r="84" ht="66.75" customHeight="1">
      <c r="A84" s="397"/>
      <c r="B84" s="201">
        <f t="shared" si="15"/>
        <v>77</v>
      </c>
      <c r="C84" s="399" t="s">
        <v>16</v>
      </c>
      <c r="D84" s="399" t="s">
        <v>19</v>
      </c>
      <c r="E84" s="201" t="s">
        <v>21</v>
      </c>
      <c r="F84" s="389"/>
      <c r="G84" s="200" t="s">
        <v>203</v>
      </c>
      <c r="H84" s="426" t="s">
        <v>2963</v>
      </c>
      <c r="I84" s="474"/>
      <c r="J84" s="202" t="s">
        <v>2964</v>
      </c>
      <c r="K84" s="426" t="s">
        <v>214</v>
      </c>
      <c r="L84" s="398" t="s">
        <v>162</v>
      </c>
      <c r="M84" s="173" t="s">
        <v>2720</v>
      </c>
      <c r="N84" s="173" t="s">
        <v>2965</v>
      </c>
      <c r="O84" s="173" t="s">
        <v>2966</v>
      </c>
      <c r="P84" s="173" t="s">
        <v>2967</v>
      </c>
      <c r="Q84" s="430" t="str">
        <f>VLOOKUP("2유형_v1"&amp;"_"&amp;H84,'GPT결과_2'!$A:$E,4,FALSE)</f>
        <v>#N/A</v>
      </c>
      <c r="R84" s="425" t="str">
        <f t="shared" si="16"/>
        <v>#N/A</v>
      </c>
      <c r="S84" s="389"/>
      <c r="T84" s="389"/>
      <c r="U84" s="389"/>
      <c r="V84" s="431" t="str">
        <f>VLOOKUP("2유형_v1"&amp;"_"&amp;H84,'GPT결과_2'!$A:$E,4,FALSE)</f>
        <v>#N/A</v>
      </c>
      <c r="W84" s="397"/>
      <c r="X84" s="397"/>
      <c r="Y84" s="433" t="str">
        <f>VLOOKUP("2유형_v2"&amp;"_"&amp;H84,'GPT결과_2'!$A:$E,4,FALSE)</f>
        <v>사전과 사후의 죄책감 수치는 각각 74와 43, 추후는 39로 감소 추세를 보임. 스트레스 대처 방식은 61에서 104로 증가함을 나타냄. 외상 후 성장도 7에서 81로 상승함.</v>
      </c>
      <c r="Z84" s="425">
        <f t="shared" si="17"/>
        <v>99</v>
      </c>
      <c r="AA84" s="208" t="s">
        <v>68</v>
      </c>
      <c r="AB84" s="208" t="s">
        <v>68</v>
      </c>
      <c r="AC84" s="389"/>
      <c r="AD84" s="434" t="s">
        <v>2968</v>
      </c>
      <c r="AE84" s="434"/>
      <c r="AF84" s="435" t="str">
        <f>VLOOKUP("2유형_v2"&amp;"_"&amp;H84,'GPT결과_2'!$A:$E,5,FALSE)</f>
        <v>120 100 80 60 40 20 0 사전 사후 추후 죄책감 74 43 39 LL 수치심 85 32 26 우울 30 11 딸 8 ㅂ 불안(상태) 스트레스대처방식 61 48 45 82 103 104 외상후성장 7 75 81</v>
      </c>
      <c r="AG84" s="146">
        <f t="shared" si="18"/>
        <v>124</v>
      </c>
      <c r="AH84" s="208" t="s">
        <v>67</v>
      </c>
      <c r="AI84" s="208" t="s">
        <v>68</v>
      </c>
      <c r="AJ84" s="496"/>
      <c r="AK84" s="274" t="s">
        <v>2969</v>
      </c>
      <c r="AL84" s="258"/>
      <c r="AM84" s="497"/>
      <c r="AN84" s="498"/>
      <c r="AO84" s="492"/>
      <c r="AP84" s="492"/>
      <c r="AQ84" s="491"/>
      <c r="AR84" s="498"/>
      <c r="AS84" s="499"/>
      <c r="AT84" s="500"/>
      <c r="AU84" s="492"/>
      <c r="AV84" s="492"/>
      <c r="AW84" s="491"/>
      <c r="AX84" s="502"/>
      <c r="AY84" s="501"/>
    </row>
    <row r="85" ht="46.5" customHeight="1">
      <c r="A85" s="397"/>
      <c r="B85" s="201">
        <f t="shared" si="15"/>
        <v>78</v>
      </c>
      <c r="C85" s="399" t="s">
        <v>16</v>
      </c>
      <c r="D85" s="399" t="s">
        <v>19</v>
      </c>
      <c r="E85" s="201" t="s">
        <v>21</v>
      </c>
      <c r="F85" s="389"/>
      <c r="G85" s="200" t="s">
        <v>203</v>
      </c>
      <c r="H85" s="426" t="s">
        <v>2970</v>
      </c>
      <c r="I85" s="474"/>
      <c r="J85" s="202" t="s">
        <v>2971</v>
      </c>
      <c r="K85" s="426" t="s">
        <v>214</v>
      </c>
      <c r="L85" s="398" t="s">
        <v>162</v>
      </c>
      <c r="M85" s="173" t="s">
        <v>2720</v>
      </c>
      <c r="N85" s="173" t="s">
        <v>2972</v>
      </c>
      <c r="O85" s="173" t="s">
        <v>2973</v>
      </c>
      <c r="P85" s="173" t="s">
        <v>2974</v>
      </c>
      <c r="Q85" s="430" t="str">
        <f>VLOOKUP("2유형_v1"&amp;"_"&amp;H85,'GPT결과_2'!$A:$E,4,FALSE)</f>
        <v>#N/A</v>
      </c>
      <c r="R85" s="425" t="str">
        <f t="shared" si="16"/>
        <v>#N/A</v>
      </c>
      <c r="S85" s="389"/>
      <c r="T85" s="389"/>
      <c r="U85" s="389"/>
      <c r="V85" s="431" t="str">
        <f>VLOOKUP("2유형_v1"&amp;"_"&amp;H85,'GPT결과_2'!$A:$E,4,FALSE)</f>
        <v>#N/A</v>
      </c>
      <c r="W85" s="397"/>
      <c r="X85" s="397"/>
      <c r="Y85" s="433" t="str">
        <f>VLOOKUP("2유형_v2"&amp;"_"&amp;H85,'GPT결과_2'!$A:$E,4,FALSE)</f>
        <v>죄책감, 수치심, 우울, 아들 불안 상태, 스트레스 대처방식, 외상후 성장에 대한 사후 추후 수치 변화 현황</v>
      </c>
      <c r="Z85" s="425">
        <f t="shared" si="17"/>
        <v>60</v>
      </c>
      <c r="AA85" s="208" t="s">
        <v>68</v>
      </c>
      <c r="AB85" s="208" t="s">
        <v>68</v>
      </c>
      <c r="AC85" s="389"/>
      <c r="AD85" s="434" t="s">
        <v>2975</v>
      </c>
      <c r="AE85" s="434"/>
      <c r="AF85" s="435" t="str">
        <f>VLOOKUP("2유형_v2"&amp;"_"&amp;H85,'GPT결과_2'!$A:$E,5,FALSE)</f>
        <v>120 100 80 60 40 20 。 사전 사후 ■ 추후 죄책감 58 26 23 수치심 49 27 23 우울 27 5 5 아들 불안(상태) 56 50 40 스트레스대처방식 76 111 FI 외상후성장 14 107 49 57</v>
      </c>
      <c r="AG85" s="146">
        <f t="shared" si="18"/>
        <v>125</v>
      </c>
      <c r="AH85" s="208" t="s">
        <v>67</v>
      </c>
      <c r="AI85" s="208" t="s">
        <v>67</v>
      </c>
      <c r="AJ85" s="496"/>
      <c r="AK85" s="258"/>
      <c r="AL85" s="258"/>
      <c r="AM85" s="497"/>
      <c r="AN85" s="498"/>
      <c r="AO85" s="492"/>
      <c r="AP85" s="492"/>
      <c r="AQ85" s="491"/>
      <c r="AR85" s="498"/>
      <c r="AS85" s="499"/>
      <c r="AT85" s="500"/>
      <c r="AU85" s="492"/>
      <c r="AV85" s="492"/>
      <c r="AW85" s="491"/>
      <c r="AX85" s="501"/>
      <c r="AY85" s="501"/>
    </row>
    <row r="86" ht="44.25" customHeight="1">
      <c r="A86" s="397"/>
      <c r="B86" s="201">
        <f t="shared" si="15"/>
        <v>79</v>
      </c>
      <c r="C86" s="399" t="s">
        <v>16</v>
      </c>
      <c r="D86" s="399" t="s">
        <v>19</v>
      </c>
      <c r="E86" s="201" t="s">
        <v>21</v>
      </c>
      <c r="F86" s="389"/>
      <c r="G86" s="204" t="s">
        <v>229</v>
      </c>
      <c r="H86" s="426" t="s">
        <v>2976</v>
      </c>
      <c r="I86" s="474"/>
      <c r="J86" s="202" t="s">
        <v>2977</v>
      </c>
      <c r="K86" s="426" t="s">
        <v>2978</v>
      </c>
      <c r="L86" s="205"/>
      <c r="M86" s="173"/>
      <c r="N86" s="476"/>
      <c r="O86" s="173" t="s">
        <v>2979</v>
      </c>
      <c r="P86" s="173" t="s">
        <v>2980</v>
      </c>
      <c r="Q86" s="430" t="str">
        <f>VLOOKUP("2유형_v1"&amp;"_"&amp;H86,'GPT결과_2'!$A:$E,4,FALSE)</f>
        <v>#N/A</v>
      </c>
      <c r="R86" s="425" t="str">
        <f t="shared" si="16"/>
        <v>#N/A</v>
      </c>
      <c r="S86" s="389"/>
      <c r="T86" s="389"/>
      <c r="U86" s="389"/>
      <c r="V86" s="431" t="str">
        <f>VLOOKUP("2유형_v1"&amp;"_"&amp;H86,'GPT결과_2'!$A:$E,4,FALSE)</f>
        <v>#N/A</v>
      </c>
      <c r="W86" s="397"/>
      <c r="X86" s="397"/>
      <c r="Y86" s="433" t="str">
        <f>VLOOKUP("2유형_v2"&amp;"_"&amp;H86,'GPT결과_2'!$A:$E,4,FALSE)</f>
        <v>평생교육진흥 기본계획은 K-MOOC, 매치업 프로그램, 학점은행제 등 다양한 프로그램과 함께 소외계층을 지원한다.</v>
      </c>
      <c r="Z86" s="425">
        <f t="shared" si="17"/>
        <v>63</v>
      </c>
      <c r="AA86" s="208" t="s">
        <v>69</v>
      </c>
      <c r="AB86" s="208" t="s">
        <v>69</v>
      </c>
      <c r="AC86" s="389"/>
      <c r="AD86" s="434" t="s">
        <v>2981</v>
      </c>
      <c r="AE86" s="434"/>
      <c r="AF86" s="435" t="str">
        <f>VLOOKUP("2유형_v2"&amp;"_"&amp;H86,'GPT결과_2'!$A:$E,5,FALSE)</f>
        <v>. . . 단절적 균형 . 평생교육진흥종 합계획 K-MOOC 국가장애인평생 교육진흥센터 매치업(Match 業프로그램 . 평생교육바우처 지원 제1차 평생교육 진흥종합계획 . 학점은행제 소외계층지원 사업 . 평생교육사역량 강화 평생교육예산 . 경로의존 . 평생교육추진과제 제2차 평생교육 진흥기본계획 . 완만한 변형 평생교육진흥 기본계획 대학중심평생 교육 사내대학설치 소외계층지원 대상자 변화 평생교육정책변화 제3차 평생교육 진흥기본계획 평생교육프로그램 제2차 증가 감소 증가 감소 증가 감소 영역 학력보완 성인문해 직업능력 인문교양 문화예술 시민참여 제3차 제4차 감소 감소 - 증가 가 가 증가 제4차 평생교육 진흥기본계획 | 1 증가 - I</v>
      </c>
      <c r="AG86" s="146">
        <f t="shared" si="18"/>
        <v>359</v>
      </c>
      <c r="AH86" s="208" t="s">
        <v>68</v>
      </c>
      <c r="AI86" s="208" t="s">
        <v>68</v>
      </c>
      <c r="AJ86" s="496"/>
      <c r="AK86" s="258"/>
      <c r="AL86" s="258"/>
      <c r="AM86" s="497"/>
      <c r="AN86" s="498"/>
      <c r="AO86" s="492"/>
      <c r="AP86" s="492"/>
      <c r="AQ86" s="491"/>
      <c r="AR86" s="498"/>
      <c r="AS86" s="499"/>
      <c r="AT86" s="500"/>
      <c r="AU86" s="492"/>
      <c r="AV86" s="492"/>
      <c r="AW86" s="491"/>
      <c r="AX86" s="501"/>
      <c r="AY86" s="501"/>
    </row>
    <row r="87" ht="43.5" customHeight="1">
      <c r="A87" s="397"/>
      <c r="B87" s="201">
        <f t="shared" si="15"/>
        <v>80</v>
      </c>
      <c r="C87" s="399" t="s">
        <v>16</v>
      </c>
      <c r="D87" s="399" t="s">
        <v>19</v>
      </c>
      <c r="E87" s="201" t="s">
        <v>21</v>
      </c>
      <c r="F87" s="389"/>
      <c r="G87" s="204" t="s">
        <v>229</v>
      </c>
      <c r="H87" s="426" t="s">
        <v>2982</v>
      </c>
      <c r="I87" s="474"/>
      <c r="J87" s="202" t="s">
        <v>2983</v>
      </c>
      <c r="K87" s="426" t="s">
        <v>2978</v>
      </c>
      <c r="L87" s="398" t="s">
        <v>162</v>
      </c>
      <c r="M87" s="173" t="s">
        <v>2720</v>
      </c>
      <c r="N87" s="173" t="s">
        <v>2984</v>
      </c>
      <c r="O87" s="173" t="s">
        <v>2985</v>
      </c>
      <c r="P87" s="173" t="s">
        <v>2986</v>
      </c>
      <c r="Q87" s="430" t="str">
        <f>VLOOKUP("2유형_v1"&amp;"_"&amp;H87,'GPT결과_2'!$A:$E,4,FALSE)</f>
        <v>#N/A</v>
      </c>
      <c r="R87" s="425" t="str">
        <f t="shared" si="16"/>
        <v>#N/A</v>
      </c>
      <c r="S87" s="389"/>
      <c r="T87" s="389"/>
      <c r="U87" s="389"/>
      <c r="V87" s="431" t="str">
        <f>VLOOKUP("2유형_v1"&amp;"_"&amp;H87,'GPT결과_2'!$A:$E,4,FALSE)</f>
        <v>#N/A</v>
      </c>
      <c r="W87" s="397"/>
      <c r="X87" s="397"/>
      <c r="Y87" s="433" t="str">
        <f>VLOOKUP("2유형_v2"&amp;"_"&amp;H87,'GPT결과_2'!$A:$E,4,FALSE)</f>
        <v>평생교육진흥기본계획 주제별 평생교육프로그램 변화는 완만한 변형에서 단절적 균형 경로의존 정책으로 전환</v>
      </c>
      <c r="Z87" s="425">
        <f t="shared" si="17"/>
        <v>56</v>
      </c>
      <c r="AA87" s="208" t="s">
        <v>67</v>
      </c>
      <c r="AB87" s="208" t="s">
        <v>67</v>
      </c>
      <c r="AC87" s="389"/>
      <c r="AD87" s="434"/>
      <c r="AE87" s="434"/>
      <c r="AF87" s="435" t="str">
        <f>VLOOKUP("2유형_v2"&amp;"_"&amp;H87,'GPT결과_2'!$A:$E,5,FALSE)</f>
        <v>평생교육진흥기본계획 주제별 평생교육프로그램 완만한 변형 단절적 균형 경로의존 평생교육정책 평생교육진흥기본계획 t+1 주제별 평생교육프로그램 변화</v>
      </c>
      <c r="AG87" s="146">
        <f t="shared" si="18"/>
        <v>80</v>
      </c>
      <c r="AH87" s="208" t="s">
        <v>67</v>
      </c>
      <c r="AI87" s="208" t="s">
        <v>67</v>
      </c>
      <c r="AJ87" s="496"/>
      <c r="AK87" s="258"/>
      <c r="AL87" s="258"/>
      <c r="AM87" s="497"/>
      <c r="AN87" s="498"/>
      <c r="AO87" s="492"/>
      <c r="AP87" s="492"/>
      <c r="AQ87" s="491"/>
      <c r="AR87" s="499"/>
      <c r="AS87" s="499"/>
      <c r="AT87" s="500"/>
      <c r="AU87" s="492"/>
      <c r="AV87" s="492"/>
      <c r="AW87" s="491"/>
      <c r="AX87" s="501"/>
      <c r="AY87" s="501"/>
    </row>
    <row r="88" ht="33.0" customHeight="1">
      <c r="A88" s="397"/>
      <c r="B88" s="201">
        <f t="shared" si="15"/>
        <v>81</v>
      </c>
      <c r="C88" s="399" t="s">
        <v>16</v>
      </c>
      <c r="D88" s="399" t="s">
        <v>19</v>
      </c>
      <c r="E88" s="201" t="s">
        <v>21</v>
      </c>
      <c r="F88" s="389"/>
      <c r="G88" s="204" t="s">
        <v>229</v>
      </c>
      <c r="H88" s="426" t="s">
        <v>2987</v>
      </c>
      <c r="I88" s="474"/>
      <c r="J88" s="202" t="s">
        <v>2988</v>
      </c>
      <c r="K88" s="426" t="s">
        <v>2989</v>
      </c>
      <c r="L88" s="205"/>
      <c r="M88" s="476"/>
      <c r="N88" s="476"/>
      <c r="O88" s="173" t="s">
        <v>2990</v>
      </c>
      <c r="P88" s="173" t="s">
        <v>2991</v>
      </c>
      <c r="Q88" s="430" t="str">
        <f>VLOOKUP("2유형_v1"&amp;"_"&amp;H88,'GPT결과_2'!$A:$E,4,FALSE)</f>
        <v>#N/A</v>
      </c>
      <c r="R88" s="425" t="str">
        <f t="shared" si="16"/>
        <v>#N/A</v>
      </c>
      <c r="S88" s="389"/>
      <c r="T88" s="389"/>
      <c r="U88" s="389"/>
      <c r="V88" s="431" t="str">
        <f>VLOOKUP("2유형_v1"&amp;"_"&amp;H88,'GPT결과_2'!$A:$E,4,FALSE)</f>
        <v>#N/A</v>
      </c>
      <c r="W88" s="397"/>
      <c r="X88" s="397"/>
      <c r="Y88" s="433" t="str">
        <f>VLOOKUP("2유형_v2"&amp;"_"&amp;H88,'GPT결과_2'!$A:$E,4,FALSE)</f>
        <v>미래 혁신 위해 세부 전공 구축, 특수교육 사회복지 연구 개발 기반 활성화 주력.</v>
      </c>
      <c r="Z88" s="425">
        <f t="shared" si="17"/>
        <v>45</v>
      </c>
      <c r="AA88" s="208" t="s">
        <v>69</v>
      </c>
      <c r="AB88" s="208" t="s">
        <v>69</v>
      </c>
      <c r="AC88" s="389"/>
      <c r="AD88" s="434" t="s">
        <v>2992</v>
      </c>
      <c r="AE88" s="434"/>
      <c r="AF88" s="435" t="str">
        <f>VLOOKUP("2유형_v2"&amp;"_"&amp;H88,'GPT결과_2'!$A:$E,5,FALSE)</f>
        <v>미래 혁신 현행 중점 범주 세부 전공 분야 구축 다양화 • 특수교육 재활과학 사회복지 연구 개발 조직적 기반 활성화 [대학원, 연구소, 관련 학회 등] 장애인이용시설 편의성 최상 수준 &amp; 장애인 수용 유휴공간 활성화 성인기 발달장애인의 교육 단절 현상/독립생활 미영위 4 국가/사회적 책무 과제 고도화 요인 대학기반 장애인 교육 &amp; 재활 인프라 성인기 발달장애인 맞춤형 대학 기반화 [학문/학과] 전국 단위 거점대학으로서의 위상 유지 지역 특수교육/재활 현장 전문가 연수기관 활성화 창의융합 학문 토대 융합 전공 학과 교육 과정 독립 생활 융합타당성 [원리] 발달장애인독립생활 맞춤형 고등교육(평생교육 프로그램 운영 [부설 평생교육원] 발달장애인 on-line 학습지원 활성화 지역 협약(MOU) 유관기관 연계 [특수학교, 발달장애인 평생교육센터 등] 전문인력 자격 양성 평생교육 연계 고등교육 국가/사회적 책무 과제 해결 및 개선 장애인평생교육 기반 발달 장애재활 [성과/결과] 국가/지역 대상 원스톱(one-stop) 체제 기반의 리더십으로서의 비전 현행 고도화 요인 중점 범주</v>
      </c>
      <c r="AG88" s="146">
        <f t="shared" si="18"/>
        <v>549</v>
      </c>
      <c r="AH88" s="208" t="s">
        <v>68</v>
      </c>
      <c r="AI88" s="208" t="s">
        <v>68</v>
      </c>
      <c r="AJ88" s="496"/>
      <c r="AK88" s="258"/>
      <c r="AL88" s="258"/>
      <c r="AM88" s="497"/>
      <c r="AN88" s="498"/>
      <c r="AO88" s="492"/>
      <c r="AP88" s="492"/>
      <c r="AQ88" s="491"/>
      <c r="AR88" s="498"/>
      <c r="AS88" s="499"/>
      <c r="AT88" s="500"/>
      <c r="AU88" s="492"/>
      <c r="AV88" s="492"/>
      <c r="AW88" s="491"/>
      <c r="AX88" s="501"/>
      <c r="AY88" s="501"/>
    </row>
    <row r="89" ht="30.0" customHeight="1">
      <c r="A89" s="397"/>
      <c r="B89" s="201">
        <f t="shared" si="15"/>
        <v>82</v>
      </c>
      <c r="C89" s="399" t="s">
        <v>16</v>
      </c>
      <c r="D89" s="399" t="s">
        <v>19</v>
      </c>
      <c r="E89" s="201" t="s">
        <v>21</v>
      </c>
      <c r="F89" s="389"/>
      <c r="G89" s="204" t="s">
        <v>229</v>
      </c>
      <c r="H89" s="426" t="s">
        <v>2993</v>
      </c>
      <c r="I89" s="474"/>
      <c r="J89" s="202" t="s">
        <v>2994</v>
      </c>
      <c r="K89" s="426" t="s">
        <v>2989</v>
      </c>
      <c r="L89" s="205"/>
      <c r="M89" s="476"/>
      <c r="N89" s="476"/>
      <c r="O89" s="173" t="s">
        <v>2995</v>
      </c>
      <c r="P89" s="173" t="s">
        <v>2996</v>
      </c>
      <c r="Q89" s="430" t="str">
        <f>VLOOKUP("2유형_v1"&amp;"_"&amp;H89,'GPT결과_2'!$A:$E,4,FALSE)</f>
        <v>#N/A</v>
      </c>
      <c r="R89" s="425" t="str">
        <f t="shared" si="16"/>
        <v>#N/A</v>
      </c>
      <c r="S89" s="389"/>
      <c r="T89" s="389"/>
      <c r="U89" s="389"/>
      <c r="V89" s="431" t="str">
        <f>VLOOKUP("2유형_v1"&amp;"_"&amp;H89,'GPT결과_2'!$A:$E,4,FALSE)</f>
        <v>#N/A</v>
      </c>
      <c r="W89" s="397"/>
      <c r="X89" s="397"/>
      <c r="Y89" s="433" t="str">
        <f>VLOOKUP("2유형_v2"&amp;"_"&amp;H89,'GPT결과_2'!$A:$E,4,FALSE)</f>
        <v>역구 연계 교육개발사업 MOU 체결, 장애인기업 종합지원센터 교육과정 R&amp;D, 블렌디드 학습 인프라 교류, 지역 인프라 공유, 특화 프로그램 컨설팅, 특수 교육 발달장애인 평생교육센터 지원, 학제적 융합전공 평생교육 지원, 장애인복지관 직업재활센터 교육, 전공 공유 및 컨설팅, 대학 평생교육원 연계 교육센터 평생학습관/ 평생교육학교 장애인복지관 학교와의 협력 및 점형 컨설팅, 평생교육센터 운영지원 및 우수사례 공유, 교육과정 공동 개발 및 운영 지원과 같은 활동들이 진행되고 있습니다. 업무 협약의 체결, 특수교육 연구개발, 블렌디드 학습 기반 인프라의 개발과 교류, 특화 프로그램의 컨설팅, 다학제적으로 장애인 교육을 지원하며, 장애인복지관과 공동으로 교육 프로그램을 운영하고 있습니다.</v>
      </c>
      <c r="Z89" s="425">
        <f t="shared" si="17"/>
        <v>387</v>
      </c>
      <c r="AA89" s="208" t="s">
        <v>69</v>
      </c>
      <c r="AB89" s="208" t="s">
        <v>69</v>
      </c>
      <c r="AC89" s="389"/>
      <c r="AD89" s="434" t="s">
        <v>2997</v>
      </c>
      <c r="AE89" s="434"/>
      <c r="AF89" s="435" t="str">
        <f>VLOOKUP("2유형_v2"&amp;"_"&amp;H89,'GPT결과_2'!$A:$E,5,FALSE)</f>
        <v>역구 연계 교육개발사업 기관 간 업무협약(MOU) 체결 및 성과 공유-확산 지역 간 장애인기업 종합지원센터 교육과정-자격 연구개발(R&amp;D) 블렌디드 러닝(BL) 기반 인프라 교류 캠퍼스타운, 지역 인프라 대학 간 (혁신공유), 특화 프로그램 중점형 컨설팅 -자문 지원 특수 교육 발달장애인 평생교육센터 사업장 활 과학 학제적 융합전공 대학기반 평생교육 조직적 지원체제 사회 장애인복지관 직업재활센터 복지 기타유관 전공 교육프로그램 중점형 컨설팅 -자문 지원 내부적 일원화 대학 평생교육원 산하 발달장애인 교육센터 평생학습관/ 평생교육학교 장애인복지관 학교 및 교과교육 중 발달장애인 점형 컨설팅 평생교육센터 -자문 지원 교육과정 운영지원/ 교육프로그램 배정/ 우수사례 공유 교육과정 공동 개발 대학 재활자립학과 ㅡ발달재활학과 특수교육 전공과/대학 교육과정 운영 지원 /</v>
      </c>
      <c r="AG89" s="146">
        <f t="shared" si="18"/>
        <v>430</v>
      </c>
      <c r="AH89" s="208" t="s">
        <v>67</v>
      </c>
      <c r="AI89" s="208" t="s">
        <v>67</v>
      </c>
      <c r="AJ89" s="496"/>
      <c r="AK89" s="258"/>
      <c r="AL89" s="258"/>
      <c r="AM89" s="497"/>
      <c r="AN89" s="498"/>
      <c r="AO89" s="492"/>
      <c r="AP89" s="492"/>
      <c r="AQ89" s="491"/>
      <c r="AR89" s="498"/>
      <c r="AS89" s="499"/>
      <c r="AT89" s="500"/>
      <c r="AU89" s="492"/>
      <c r="AV89" s="492"/>
      <c r="AW89" s="491"/>
      <c r="AX89" s="501"/>
      <c r="AY89" s="501"/>
    </row>
    <row r="90" ht="30.0" customHeight="1">
      <c r="A90" s="397"/>
      <c r="B90" s="201">
        <f t="shared" si="15"/>
        <v>83</v>
      </c>
      <c r="C90" s="399" t="s">
        <v>16</v>
      </c>
      <c r="D90" s="399" t="s">
        <v>19</v>
      </c>
      <c r="E90" s="201" t="s">
        <v>21</v>
      </c>
      <c r="F90" s="389"/>
      <c r="G90" s="204" t="s">
        <v>229</v>
      </c>
      <c r="H90" s="426" t="s">
        <v>2998</v>
      </c>
      <c r="I90" s="474"/>
      <c r="J90" s="202" t="s">
        <v>2999</v>
      </c>
      <c r="K90" s="426" t="s">
        <v>2989</v>
      </c>
      <c r="L90" s="205"/>
      <c r="M90" s="476"/>
      <c r="N90" s="476"/>
      <c r="O90" s="173" t="s">
        <v>3000</v>
      </c>
      <c r="P90" s="173" t="s">
        <v>3001</v>
      </c>
      <c r="Q90" s="430" t="str">
        <f>VLOOKUP("2유형_v1"&amp;"_"&amp;H90,'GPT결과_2'!$A:$E,4,FALSE)</f>
        <v>#N/A</v>
      </c>
      <c r="R90" s="425" t="str">
        <f t="shared" si="16"/>
        <v>#N/A</v>
      </c>
      <c r="S90" s="389"/>
      <c r="T90" s="389"/>
      <c r="U90" s="389"/>
      <c r="V90" s="431" t="str">
        <f>VLOOKUP("2유형_v1"&amp;"_"&amp;H90,'GPT결과_2'!$A:$E,4,FALSE)</f>
        <v>#N/A</v>
      </c>
      <c r="W90" s="397"/>
      <c r="X90" s="397"/>
      <c r="Y90" s="433" t="str">
        <f>VLOOKUP("2유형_v2"&amp;"_"&amp;H90,'GPT결과_2'!$A:$E,4,FALSE)</f>
        <v>문화예술교육 발달, 학습역량 강화 지원, 장애 교과 학력 보완, 취창업 지원, 재활과학 교과 평가, 시민참여교육 개념 확장, 특수교육 재활, 직업능력 향상 학습, 기초문해교육 도입, 진로심리상담 지원 효과.</v>
      </c>
      <c r="Z90" s="425">
        <f t="shared" si="17"/>
        <v>115</v>
      </c>
      <c r="AA90" s="208" t="s">
        <v>69</v>
      </c>
      <c r="AB90" s="208" t="s">
        <v>69</v>
      </c>
      <c r="AC90" s="389"/>
      <c r="AD90" s="434" t="s">
        <v>2992</v>
      </c>
      <c r="AE90" s="434"/>
      <c r="AF90" s="435" t="str">
        <f>VLOOKUP("2유형_v2"&amp;"_"&amp;H90,'GPT결과_2'!$A:$E,5,FALSE)</f>
        <v>&amp; 발 달 문화예술교육 비교과 학습역량 강화 지원 장 장 애 교과 학력보완교육 비교과 취·창업 지원 재활과학 인 교과 평 장애의 특수성 20 시민참여교육 개념 / 범주 전 특수교육 재 활 교과 직업능력향상교육 OFT 출과 기초문해교육 비교과 진로심리상담지원 밀</v>
      </c>
      <c r="AG90" s="146">
        <f t="shared" si="18"/>
        <v>145</v>
      </c>
      <c r="AH90" s="208" t="s">
        <v>68</v>
      </c>
      <c r="AI90" s="208" t="s">
        <v>68</v>
      </c>
      <c r="AJ90" s="496"/>
      <c r="AK90" s="258"/>
      <c r="AL90" s="258"/>
      <c r="AM90" s="497"/>
      <c r="AN90" s="498"/>
      <c r="AO90" s="492"/>
      <c r="AP90" s="492"/>
      <c r="AQ90" s="491"/>
      <c r="AR90" s="498"/>
      <c r="AS90" s="499"/>
      <c r="AT90" s="500"/>
      <c r="AU90" s="492"/>
      <c r="AV90" s="492"/>
      <c r="AW90" s="491"/>
      <c r="AX90" s="501"/>
      <c r="AY90" s="501"/>
    </row>
    <row r="91" ht="30.0" customHeight="1">
      <c r="A91" s="397"/>
      <c r="B91" s="201">
        <f t="shared" si="15"/>
        <v>84</v>
      </c>
      <c r="C91" s="399" t="s">
        <v>16</v>
      </c>
      <c r="D91" s="399" t="s">
        <v>19</v>
      </c>
      <c r="E91" s="201" t="s">
        <v>21</v>
      </c>
      <c r="F91" s="389"/>
      <c r="G91" s="204" t="s">
        <v>229</v>
      </c>
      <c r="H91" s="426" t="s">
        <v>3002</v>
      </c>
      <c r="I91" s="474"/>
      <c r="J91" s="202" t="s">
        <v>3003</v>
      </c>
      <c r="K91" s="426" t="s">
        <v>2989</v>
      </c>
      <c r="L91" s="205"/>
      <c r="M91" s="476"/>
      <c r="N91" s="476"/>
      <c r="O91" s="173" t="s">
        <v>3004</v>
      </c>
      <c r="P91" s="173" t="s">
        <v>3005</v>
      </c>
      <c r="Q91" s="430" t="str">
        <f>VLOOKUP("2유형_v1"&amp;"_"&amp;H91,'GPT결과_2'!$A:$E,4,FALSE)</f>
        <v>#N/A</v>
      </c>
      <c r="R91" s="425" t="str">
        <f t="shared" si="16"/>
        <v>#N/A</v>
      </c>
      <c r="S91" s="389"/>
      <c r="T91" s="389"/>
      <c r="U91" s="389"/>
      <c r="V91" s="431" t="str">
        <f>VLOOKUP("2유형_v1"&amp;"_"&amp;H91,'GPT결과_2'!$A:$E,4,FALSE)</f>
        <v>#N/A</v>
      </c>
      <c r="W91" s="397"/>
      <c r="X91" s="397"/>
      <c r="Y91" s="433" t="str">
        <f>VLOOKUP("2유형_v2"&amp;"_"&amp;H91,'GPT결과_2'!$A:$E,4,FALSE)</f>
        <v>ILEP 기반 학습, 취업 진로형 포트폴리오, 교과 연계 능력향상교육, 평생교육 프로그램, 학습역량 강화 지원, 창업 지원 등.</v>
      </c>
      <c r="Z91" s="425">
        <f t="shared" si="17"/>
        <v>71</v>
      </c>
      <c r="AA91" s="208" t="s">
        <v>69</v>
      </c>
      <c r="AB91" s="208" t="s">
        <v>69</v>
      </c>
      <c r="AC91" s="389"/>
      <c r="AD91" s="434" t="s">
        <v>3006</v>
      </c>
      <c r="AE91" s="434"/>
      <c r="AF91" s="435" t="str">
        <f>VLOOKUP("2유형_v2"&amp;"_"&amp;H91,'GPT결과_2'!$A:$E,5,FALSE)</f>
        <v>ILEP 기반 학습 취업 진로형 포트폴리오 비교과 비교과 교과 연계 능력향상교육 평생교육 비교과 프로그램 유형 다양화 교과 특강교육, 수상·공모전, 체험활동 진단, 상담, 멘토링 등 자기관리 "교육과정 수준 여가생활 기초학습지원형 비교과 연계 교과 기초문해교육 경력개발 사회생활 삶의 질 발달장애인 독립생활 자기결정 시민참여교육 교과 연계 비교과 삶의 질 취·창업 지원 주거·일상생 비교과 학습역량 강화 지원 응용학습지원형 사회진출 학습자 이력 관리 및 역량진단 교육과정 수준 생활 문화예술교 연계 교과 평생교육 교과 연계 비교과 특화, 성과 공유 및 확산 진로심리상담 지원 진로탐색 직무선택 사례발굴, 심리검사 심리상담 협력학습지원형 창업교육·체험·준비 교과 비교과 비교과 PDCA 환류체계 (평생교육 비교과 프로그램 단위)</v>
      </c>
      <c r="AG91" s="146">
        <f t="shared" si="18"/>
        <v>406</v>
      </c>
      <c r="AH91" s="208" t="s">
        <v>69</v>
      </c>
      <c r="AI91" s="208" t="s">
        <v>69</v>
      </c>
      <c r="AJ91" s="496"/>
      <c r="AK91" s="258"/>
      <c r="AL91" s="258"/>
      <c r="AM91" s="497"/>
      <c r="AN91" s="498"/>
      <c r="AO91" s="492"/>
      <c r="AP91" s="492"/>
      <c r="AQ91" s="491"/>
      <c r="AR91" s="498"/>
      <c r="AS91" s="499"/>
      <c r="AT91" s="500"/>
      <c r="AU91" s="492"/>
      <c r="AV91" s="492"/>
      <c r="AW91" s="491"/>
      <c r="AX91" s="501"/>
      <c r="AY91" s="501"/>
    </row>
    <row r="92" ht="30.0" customHeight="1">
      <c r="A92" s="397"/>
      <c r="B92" s="201">
        <f t="shared" si="15"/>
        <v>85</v>
      </c>
      <c r="C92" s="399" t="s">
        <v>16</v>
      </c>
      <c r="D92" s="399" t="s">
        <v>19</v>
      </c>
      <c r="E92" s="201" t="s">
        <v>21</v>
      </c>
      <c r="F92" s="389"/>
      <c r="G92" s="204" t="s">
        <v>229</v>
      </c>
      <c r="H92" s="426" t="s">
        <v>3007</v>
      </c>
      <c r="I92" s="474"/>
      <c r="J92" s="202" t="s">
        <v>3008</v>
      </c>
      <c r="K92" s="426" t="s">
        <v>2989</v>
      </c>
      <c r="L92" s="205"/>
      <c r="M92" s="476"/>
      <c r="N92" s="476"/>
      <c r="O92" s="173" t="s">
        <v>3009</v>
      </c>
      <c r="P92" s="173" t="s">
        <v>3010</v>
      </c>
      <c r="Q92" s="430" t="str">
        <f>VLOOKUP("2유형_v1"&amp;"_"&amp;H92,'GPT결과_2'!$A:$E,4,FALSE)</f>
        <v>#N/A</v>
      </c>
      <c r="R92" s="425" t="str">
        <f t="shared" si="16"/>
        <v>#N/A</v>
      </c>
      <c r="S92" s="389"/>
      <c r="T92" s="389"/>
      <c r="U92" s="389"/>
      <c r="V92" s="431" t="str">
        <f>VLOOKUP("2유형_v1"&amp;"_"&amp;H92,'GPT결과_2'!$A:$E,4,FALSE)</f>
        <v>#N/A</v>
      </c>
      <c r="W92" s="397"/>
      <c r="X92" s="397"/>
      <c r="Y92" s="433" t="str">
        <f>VLOOKUP("2유형_v2"&amp;"_"&amp;H92,'GPT결과_2'!$A:$E,4,FALSE)</f>
        <v>발달장애 맞춤형 비교과 교육체계 개발 운영 지원은 수리 언어능력 경력개발 향상 진로개발 독립생활 연계 직무 탐색 지원 등에 초점 맞춤</v>
      </c>
      <c r="Z92" s="425">
        <f t="shared" si="17"/>
        <v>74</v>
      </c>
      <c r="AA92" s="208" t="s">
        <v>69</v>
      </c>
      <c r="AB92" s="208" t="s">
        <v>69</v>
      </c>
      <c r="AC92" s="389"/>
      <c r="AD92" s="434" t="s">
        <v>3011</v>
      </c>
      <c r="AE92" s="434"/>
      <c r="AF92" s="435" t="str">
        <f>VLOOKUP("2유형_v2"&amp;"_"&amp;H92,'GPT결과_2'!$A:$E,5,FALSE)</f>
        <v>발달장애 맞춤형 비교과 구성체계 수리능력 언어능력 경력개발 집단개인 상담 기초 적응행동 능력 1:1 취업상담, 컨설팅 경력개발 포트폴리오 경진대회 학습 스타일 관리 봉사 협업 능력 학습역량 강화 지원 취·창업 지원 취업·창업 멘토단, 동아리, 경진대회 직무 자격증, 사회진출 창의융합 문제해결력 직업흥미 진단 고등교육 연계형 평생교육 기반 비교과 교육활동 현장실습, 리빙랩 독립생활 효능감 인성지수 일상·주거 생활 연계 직무 탐색 진로개발 지원 문제행동 관리 심리상담 지원 '의사소통' 상호작용 관리 직무소개 및 상담 사업체 탐방 현직자 특강 및 멘토링 진로 장기특강 "지능 및 적응행동 지수 가족 상담 및 지원 개인 및 집단상담 발달장애인 평생교육 비교과 교육과정 및 교육프로그램 개발·운영</v>
      </c>
      <c r="AG92" s="146">
        <f t="shared" si="18"/>
        <v>387</v>
      </c>
      <c r="AH92" s="208" t="s">
        <v>68</v>
      </c>
      <c r="AI92" s="208" t="s">
        <v>68</v>
      </c>
      <c r="AJ92" s="496"/>
      <c r="AK92" s="258"/>
      <c r="AL92" s="258"/>
      <c r="AM92" s="497"/>
      <c r="AN92" s="498"/>
      <c r="AO92" s="492"/>
      <c r="AP92" s="492"/>
      <c r="AQ92" s="491"/>
      <c r="AR92" s="498"/>
      <c r="AS92" s="499"/>
      <c r="AT92" s="500"/>
      <c r="AU92" s="492"/>
      <c r="AV92" s="492"/>
      <c r="AW92" s="491"/>
      <c r="AX92" s="501"/>
      <c r="AY92" s="501"/>
    </row>
    <row r="93" ht="30.0" customHeight="1">
      <c r="A93" s="397"/>
      <c r="B93" s="201">
        <f t="shared" si="15"/>
        <v>86</v>
      </c>
      <c r="C93" s="399" t="s">
        <v>16</v>
      </c>
      <c r="D93" s="399" t="s">
        <v>19</v>
      </c>
      <c r="E93" s="201" t="s">
        <v>21</v>
      </c>
      <c r="F93" s="389"/>
      <c r="G93" s="204" t="s">
        <v>229</v>
      </c>
      <c r="H93" s="426" t="s">
        <v>3012</v>
      </c>
      <c r="I93" s="474"/>
      <c r="J93" s="202" t="s">
        <v>3013</v>
      </c>
      <c r="K93" s="426" t="s">
        <v>2989</v>
      </c>
      <c r="L93" s="205"/>
      <c r="M93" s="476"/>
      <c r="N93" s="476"/>
      <c r="O93" s="173" t="s">
        <v>3014</v>
      </c>
      <c r="P93" s="173" t="s">
        <v>3015</v>
      </c>
      <c r="Q93" s="430" t="str">
        <f>VLOOKUP("2유형_v1"&amp;"_"&amp;H93,'GPT결과_2'!$A:$E,4,FALSE)</f>
        <v>#N/A</v>
      </c>
      <c r="R93" s="425" t="str">
        <f t="shared" si="16"/>
        <v>#N/A</v>
      </c>
      <c r="S93" s="389"/>
      <c r="T93" s="389"/>
      <c r="U93" s="389"/>
      <c r="V93" s="431" t="str">
        <f>VLOOKUP("2유형_v1"&amp;"_"&amp;H93,'GPT결과_2'!$A:$E,4,FALSE)</f>
        <v>#N/A</v>
      </c>
      <c r="W93" s="397"/>
      <c r="X93" s="397"/>
      <c r="Y93" s="433" t="str">
        <f>VLOOKUP("2유형_v2"&amp;"_"&amp;H93,'GPT결과_2'!$A:$E,4,FALSE)</f>
        <v>"장애인 평생교육 발달장애인재활 시스템 구축 한글운해 자기옹호 인권 시사 인문교양 교육 직업능력 향상교육 자격 인증 재활복지 전공 분야 스포츠 엑티비티 안전 일상생활 학력인증 교육과정".</v>
      </c>
      <c r="Z93" s="425">
        <f t="shared" si="17"/>
        <v>104</v>
      </c>
      <c r="AA93" s="208" t="s">
        <v>69</v>
      </c>
      <c r="AB93" s="208" t="s">
        <v>69</v>
      </c>
      <c r="AC93" s="389"/>
      <c r="AD93" s="434" t="s">
        <v>2992</v>
      </c>
      <c r="AE93" s="434"/>
      <c r="AF93" s="435" t="str">
        <f>VLOOKUP("2유형_v2"&amp;"_"&amp;H93,'GPT결과_2'!$A:$E,5,FALSE)</f>
        <v>학습역량 강화 지원 기초 문해교육 성인기 전 생애 차원의 장애인평생교육 기반 발달장애재활 시스템 기반 구축 시각문해 상징으로 읽는 단어 ㆍ 한눈에 읽는 단어 •보완대체의사소통 (AAC) 한글운해 기초한글 응용한글 • 심화한글 대학기반 발달장애인 평생교육 유관기관 간 지원체제 합일화 생활문해 일상생활읽기 사회생활읽기 직업생활읽기 여가생활읽기 디지털생활읽기 직업재활 전문지식·기술 시민 참여교육 시민의식 시민의 권리와 의무 •자기옹호 다양성과 차이 시민책무 인권 시사 • 사회규범 시민행동 마을공동체 참여 - 정치참여 사회참여 특수교육 교과교육과정 언어치료 전문지식·기술 진로심리상담지원 리더십 주체 인문 소양교육 존재적 안녕 - 심리사회적 건강 • 자기관리 -장애인식 수용 사회적 역할 가치와 사회적 역할수행 사회성 기술 - 성인의 성 인문교양 문학적 소양 ㆍ역사적 소양 ㆍ철학적 소양 직업능력 향상교육 직업준비 기초직업능력 직업적응능력 재활심리 전문지식·기술 •구직역량 - 창직과 창업 직무역량 공동 직무능력 전문 직무능력 자격인증 ㆍ제조업종 관련 자격인증 • 사무업종 관련 자격인증 서비스업종 관련 자격인증 교육적 실천 맥락-성격으로의 융합 1단계 . 평생교육 교육과정 영역 및 내용으로의 융합 2단계 1 /물리/직업치료 전문지식·기술 재활복지 세부 전공 분야 취미활동 - 관람, 감상 • 여행 . • 문화 예술교육 일상예술 ㆍ대중예술 -공연, 전시 문화생활 취·창업 지원 생활예술 스포츠 여가 여가생활과 스포츠 엑티비티 레저 스포츠 • 전문 스포츠 교수-학습방법 기초적 수용 재활과학 전문지식·기술 상담/치료/진단/훈련/복지 서비스 인프라 중점 학력 보완교육 학력인증 교육과정 - 검정고시 - 학력인정 문해교육 인문사회 교육과정 자율적인 삶 •올바른 국어생활 함께 사는 사회 자연과학 교육과정 일상생활과 안전 ● 생활수학 • 생활과학 재활건강증진 전문지식·기술</v>
      </c>
      <c r="AG93" s="146">
        <f t="shared" si="18"/>
        <v>932</v>
      </c>
      <c r="AH93" s="208" t="s">
        <v>68</v>
      </c>
      <c r="AI93" s="208" t="s">
        <v>68</v>
      </c>
      <c r="AJ93" s="496"/>
      <c r="AK93" s="258"/>
      <c r="AL93" s="258"/>
      <c r="AM93" s="497"/>
      <c r="AN93" s="498"/>
      <c r="AO93" s="492"/>
      <c r="AP93" s="492"/>
      <c r="AQ93" s="491"/>
      <c r="AR93" s="498"/>
      <c r="AS93" s="499"/>
      <c r="AT93" s="500"/>
      <c r="AU93" s="492"/>
      <c r="AV93" s="492"/>
      <c r="AW93" s="491"/>
      <c r="AX93" s="501"/>
      <c r="AY93" s="501"/>
    </row>
    <row r="94" ht="46.5" customHeight="1">
      <c r="A94" s="397"/>
      <c r="B94" s="201">
        <f t="shared" si="15"/>
        <v>87</v>
      </c>
      <c r="C94" s="399" t="s">
        <v>16</v>
      </c>
      <c r="D94" s="399" t="s">
        <v>19</v>
      </c>
      <c r="E94" s="201" t="s">
        <v>21</v>
      </c>
      <c r="F94" s="389"/>
      <c r="G94" s="204" t="s">
        <v>229</v>
      </c>
      <c r="H94" s="426" t="s">
        <v>3016</v>
      </c>
      <c r="I94" s="474"/>
      <c r="J94" s="202" t="s">
        <v>3017</v>
      </c>
      <c r="K94" s="426" t="s">
        <v>2989</v>
      </c>
      <c r="L94" s="205"/>
      <c r="M94" s="476"/>
      <c r="N94" s="476"/>
      <c r="O94" s="173" t="s">
        <v>3018</v>
      </c>
      <c r="P94" s="173" t="s">
        <v>3019</v>
      </c>
      <c r="Q94" s="430" t="str">
        <f>VLOOKUP("2유형_v1"&amp;"_"&amp;H94,'GPT결과_2'!$A:$E,4,FALSE)</f>
        <v>#N/A</v>
      </c>
      <c r="R94" s="425" t="str">
        <f t="shared" si="16"/>
        <v>#N/A</v>
      </c>
      <c r="S94" s="389"/>
      <c r="T94" s="389"/>
      <c r="U94" s="389"/>
      <c r="V94" s="431" t="str">
        <f>VLOOKUP("2유형_v1"&amp;"_"&amp;H94,'GPT결과_2'!$A:$E,4,FALSE)</f>
        <v>#N/A</v>
      </c>
      <c r="W94" s="397"/>
      <c r="X94" s="397"/>
      <c r="Y94" s="433" t="str">
        <f>VLOOKUP("2유형_v2"&amp;"_"&amp;H94,'GPT결과_2'!$A:$E,4,FALSE)</f>
        <v>H대학 평생교육원 이수자들이 장애인학 전문인력 양성 위해 교육과정 및 협력기관 지원 수준 등급화 함.</v>
      </c>
      <c r="Z94" s="425">
        <f t="shared" si="17"/>
        <v>56</v>
      </c>
      <c r="AA94" s="208" t="s">
        <v>68</v>
      </c>
      <c r="AB94" s="208" t="s">
        <v>67</v>
      </c>
      <c r="AC94" s="389"/>
      <c r="AD94" s="434" t="s">
        <v>3020</v>
      </c>
      <c r="AE94" s="434"/>
      <c r="AF94" s="435" t="str">
        <f>VLOOKUP("2유형_v2"&amp;"_"&amp;H94,'GPT결과_2'!$A:$E,5,FALSE)</f>
        <v>조직적 차원에서의 고도화 모델 교육과정 차원에서의 고도화 모델 평생교육원 발달장애인 교육센터 내부 인프라 재활자립학과, 발달재활학과 발달장애인 유관 학과 융합 교육과정 맥락화 H 대학 대학부설 평생교육원 교육대상 장애인평생교육 전문인력 양성 실습 지정 장애인복지관/ 직업재활센터 융합(연계) 전공 이수자/현장전문가 학과특성화사업 자격 수준 등급화 외부 인프라 발달장애인 평생교육센터 특수교육 전공과/ 특수교육지원센터 국가 부처(평생교육진흥원, 국가장애인평생교육진흥센터) 감독-관리-협조 지원 학부생 대학원생 현장 진출 전문가 코디네이터형 (기본등급) 단계형 이수기준 전문교사형 평생학습관 / 기타 지역기관 교육과정 기획/ 통합관리/운영 지원/ 환류 교육과정 기획/ 통합관리/운영 지원/ 환류 지역구 평생교육진흥원 ******************** ***********************</v>
      </c>
      <c r="AG94" s="146">
        <f t="shared" si="18"/>
        <v>443</v>
      </c>
      <c r="AH94" s="208" t="s">
        <v>68</v>
      </c>
      <c r="AI94" s="208" t="s">
        <v>68</v>
      </c>
      <c r="AJ94" s="496"/>
      <c r="AK94" s="258"/>
      <c r="AL94" s="258"/>
      <c r="AM94" s="497"/>
      <c r="AN94" s="498"/>
      <c r="AO94" s="492"/>
      <c r="AP94" s="492"/>
      <c r="AQ94" s="491"/>
      <c r="AR94" s="498"/>
      <c r="AS94" s="499"/>
      <c r="AT94" s="500"/>
      <c r="AU94" s="492"/>
      <c r="AV94" s="492"/>
      <c r="AW94" s="491"/>
      <c r="AX94" s="501"/>
      <c r="AY94" s="501"/>
    </row>
    <row r="95" ht="30.0" customHeight="1">
      <c r="A95" s="397"/>
      <c r="B95" s="201">
        <f t="shared" si="15"/>
        <v>88</v>
      </c>
      <c r="C95" s="399" t="s">
        <v>16</v>
      </c>
      <c r="D95" s="399" t="s">
        <v>19</v>
      </c>
      <c r="E95" s="201" t="s">
        <v>21</v>
      </c>
      <c r="F95" s="389"/>
      <c r="G95" s="200" t="s">
        <v>203</v>
      </c>
      <c r="H95" s="426" t="s">
        <v>3021</v>
      </c>
      <c r="I95" s="474"/>
      <c r="J95" s="202" t="s">
        <v>3022</v>
      </c>
      <c r="K95" s="400" t="s">
        <v>3023</v>
      </c>
      <c r="L95" s="205"/>
      <c r="M95" s="476"/>
      <c r="N95" s="476"/>
      <c r="O95" s="173" t="s">
        <v>3024</v>
      </c>
      <c r="P95" s="173" t="s">
        <v>3025</v>
      </c>
      <c r="Q95" s="430" t="str">
        <f>VLOOKUP("2유형_v1"&amp;"_"&amp;H95,'GPT결과_2'!$A:$E,4,FALSE)</f>
        <v>#N/A</v>
      </c>
      <c r="R95" s="425" t="str">
        <f t="shared" si="16"/>
        <v>#N/A</v>
      </c>
      <c r="S95" s="389"/>
      <c r="T95" s="389"/>
      <c r="U95" s="389"/>
      <c r="V95" s="431" t="str">
        <f>VLOOKUP("2유형_v1"&amp;"_"&amp;H95,'GPT결과_2'!$A:$E,4,FALSE)</f>
        <v>#N/A</v>
      </c>
      <c r="W95" s="397"/>
      <c r="X95" s="397"/>
      <c r="Y95" s="433" t="str">
        <f>VLOOKUP("2유형_v2"&amp;"_"&amp;H95,'GPT결과_2'!$A:$E,4,FALSE)</f>
        <v>필요도-실행도 평균값를 이용한 4사분면 구분: LH는 낮은 불일치와 높은 필요도, LL는 낮은 불일치와 낮은 필요도, HH는 높은 불일치와 높은 필요도, HL은 높은 불일치와 낮은 필요도.</v>
      </c>
      <c r="Z95" s="425">
        <f t="shared" si="17"/>
        <v>105</v>
      </c>
      <c r="AA95" s="208" t="s">
        <v>68</v>
      </c>
      <c r="AB95" s="208" t="s">
        <v>67</v>
      </c>
      <c r="AC95" s="389"/>
      <c r="AD95" s="434" t="s">
        <v>3026</v>
      </c>
      <c r="AE95" s="434"/>
      <c r="AF95" s="435" t="str">
        <f>VLOOKUP("2유형_v2"&amp;"_"&amp;H95,'GPT결과_2'!$A:$E,5,FALSE)</f>
        <v>필요도-실행도' 평균값 2사분면: LH 불일치 낮음 필요도 높음 3사분면: LL . ·불일치 낮음 필요도 낮음 • '필요도'의 평균값 1사분면: HH 불일치 높음 필요도 높음 4사분면: HL 불일치 높음 필요도 낮음 ◆</v>
      </c>
      <c r="AG95" s="146">
        <f t="shared" si="18"/>
        <v>122</v>
      </c>
      <c r="AH95" s="208" t="s">
        <v>67</v>
      </c>
      <c r="AI95" s="208" t="s">
        <v>67</v>
      </c>
      <c r="AJ95" s="496"/>
      <c r="AK95" s="258"/>
      <c r="AL95" s="258"/>
      <c r="AM95" s="497"/>
      <c r="AN95" s="498"/>
      <c r="AO95" s="492"/>
      <c r="AP95" s="492"/>
      <c r="AQ95" s="491"/>
      <c r="AR95" s="498"/>
      <c r="AS95" s="499"/>
      <c r="AT95" s="500"/>
      <c r="AU95" s="492"/>
      <c r="AV95" s="492"/>
      <c r="AW95" s="491"/>
      <c r="AX95" s="501"/>
      <c r="AY95" s="501"/>
    </row>
    <row r="96" ht="30.0" customHeight="1">
      <c r="A96" s="397"/>
      <c r="B96" s="201">
        <f t="shared" si="15"/>
        <v>89</v>
      </c>
      <c r="C96" s="399" t="s">
        <v>16</v>
      </c>
      <c r="D96" s="399" t="s">
        <v>19</v>
      </c>
      <c r="E96" s="201" t="s">
        <v>21</v>
      </c>
      <c r="F96" s="389"/>
      <c r="G96" s="200" t="s">
        <v>203</v>
      </c>
      <c r="H96" s="426" t="s">
        <v>3027</v>
      </c>
      <c r="I96" s="474"/>
      <c r="J96" s="202" t="s">
        <v>3028</v>
      </c>
      <c r="K96" s="400" t="s">
        <v>3023</v>
      </c>
      <c r="L96" s="205"/>
      <c r="M96" s="476"/>
      <c r="N96" s="476"/>
      <c r="O96" s="173" t="s">
        <v>3029</v>
      </c>
      <c r="P96" s="173" t="s">
        <v>3030</v>
      </c>
      <c r="Q96" s="430" t="str">
        <f>VLOOKUP("2유형_v1"&amp;"_"&amp;H96,'GPT결과_2'!$A:$E,4,FALSE)</f>
        <v>#N/A</v>
      </c>
      <c r="R96" s="425" t="str">
        <f t="shared" si="16"/>
        <v>#N/A</v>
      </c>
      <c r="S96" s="389"/>
      <c r="T96" s="389"/>
      <c r="U96" s="389"/>
      <c r="V96" s="431" t="str">
        <f>VLOOKUP("2유형_v1"&amp;"_"&amp;H96,'GPT결과_2'!$A:$E,4,FALSE)</f>
        <v>#N/A</v>
      </c>
      <c r="W96" s="397"/>
      <c r="X96" s="397"/>
      <c r="Y96" s="433" t="str">
        <f>VLOOKUP("2유형_v2"&amp;"_"&amp;H96,'GPT결과_2'!$A:$E,4,FALSE)</f>
        <v>불일치수준과 중요도 도표에 4.30에서 4.60 사이의 값 사용</v>
      </c>
      <c r="Z96" s="425">
        <f t="shared" si="17"/>
        <v>35</v>
      </c>
      <c r="AA96" s="208" t="s">
        <v>67</v>
      </c>
      <c r="AB96" s="208" t="s">
        <v>67</v>
      </c>
      <c r="AC96" s="389"/>
      <c r="AD96" s="434" t="s">
        <v>3031</v>
      </c>
      <c r="AE96" s="434"/>
      <c r="AF96" s="435" t="str">
        <f>VLOOKUP("2유형_v2"&amp;"_"&amp;H96,'GPT결과_2'!$A:$E,5,FALSE)</f>
        <v>불일치수준 45 .40 .35 .30 25 .20 4.30 4.40 중요도 4.50 4.60</v>
      </c>
      <c r="AG96" s="146">
        <f t="shared" si="18"/>
        <v>51</v>
      </c>
      <c r="AH96" s="208" t="s">
        <v>68</v>
      </c>
      <c r="AI96" s="208" t="s">
        <v>68</v>
      </c>
      <c r="AJ96" s="496"/>
      <c r="AK96" s="258"/>
      <c r="AL96" s="258"/>
      <c r="AM96" s="497"/>
      <c r="AN96" s="498"/>
      <c r="AO96" s="492"/>
      <c r="AP96" s="492"/>
      <c r="AQ96" s="491"/>
      <c r="AR96" s="498"/>
      <c r="AS96" s="499"/>
      <c r="AT96" s="500"/>
      <c r="AU96" s="492"/>
      <c r="AV96" s="492"/>
      <c r="AW96" s="491"/>
      <c r="AX96" s="501"/>
      <c r="AY96" s="501"/>
    </row>
    <row r="97" ht="30.0" customHeight="1">
      <c r="A97" s="397"/>
      <c r="B97" s="201">
        <f t="shared" si="15"/>
        <v>90</v>
      </c>
      <c r="C97" s="399" t="s">
        <v>16</v>
      </c>
      <c r="D97" s="399" t="s">
        <v>19</v>
      </c>
      <c r="E97" s="201" t="s">
        <v>21</v>
      </c>
      <c r="F97" s="389"/>
      <c r="G97" s="200" t="s">
        <v>203</v>
      </c>
      <c r="H97" s="426" t="s">
        <v>3032</v>
      </c>
      <c r="I97" s="474"/>
      <c r="J97" s="202" t="s">
        <v>3033</v>
      </c>
      <c r="K97" s="400" t="s">
        <v>3023</v>
      </c>
      <c r="L97" s="205"/>
      <c r="M97" s="476"/>
      <c r="N97" s="476"/>
      <c r="O97" s="173" t="s">
        <v>3034</v>
      </c>
      <c r="P97" s="173" t="s">
        <v>3035</v>
      </c>
      <c r="Q97" s="430" t="str">
        <f>VLOOKUP("2유형_v1"&amp;"_"&amp;H97,'GPT결과_2'!$A:$E,4,FALSE)</f>
        <v>#N/A</v>
      </c>
      <c r="R97" s="425" t="str">
        <f t="shared" si="16"/>
        <v>#N/A</v>
      </c>
      <c r="S97" s="389"/>
      <c r="T97" s="389"/>
      <c r="U97" s="389"/>
      <c r="V97" s="431" t="str">
        <f>VLOOKUP("2유형_v1"&amp;"_"&amp;H97,'GPT결과_2'!$A:$E,4,FALSE)</f>
        <v>#N/A</v>
      </c>
      <c r="W97" s="397"/>
      <c r="X97" s="397"/>
      <c r="Y97" s="433" t="str">
        <f>VLOOKUP("2유형_v2"&amp;"_"&amp;H97,'GPT결과_2'!$A:$E,4,FALSE)</f>
        <v>불일치 수준과 중요도로 .50에서 4.50까지의 범위로 나타난 10에서 21 사이의 값 비교.</v>
      </c>
      <c r="Z97" s="425">
        <f t="shared" si="17"/>
        <v>52</v>
      </c>
      <c r="AA97" s="208" t="s">
        <v>68</v>
      </c>
      <c r="AB97" s="208" t="s">
        <v>67</v>
      </c>
      <c r="AC97" s="389"/>
      <c r="AD97" s="434" t="s">
        <v>3031</v>
      </c>
      <c r="AE97" s="434"/>
      <c r="AF97" s="435" t="str">
        <f>VLOOKUP("2유형_v2"&amp;"_"&amp;H97,'GPT결과_2'!$A:$E,5,FALSE)</f>
        <v>불일치수준 .50 40 .30 .20 .10 4.00 10 4.10 4.20 15 18 중요도 13 4.30 16 19 4.40 20 21 4.50</v>
      </c>
      <c r="AG97" s="146">
        <f t="shared" si="18"/>
        <v>82</v>
      </c>
      <c r="AH97" s="208" t="s">
        <v>68</v>
      </c>
      <c r="AI97" s="208" t="s">
        <v>68</v>
      </c>
      <c r="AJ97" s="496"/>
      <c r="AK97" s="258"/>
      <c r="AL97" s="258"/>
      <c r="AM97" s="497"/>
      <c r="AN97" s="498"/>
      <c r="AO97" s="492"/>
      <c r="AP97" s="492"/>
      <c r="AQ97" s="491"/>
      <c r="AR97" s="498"/>
      <c r="AS97" s="499"/>
      <c r="AT97" s="500"/>
      <c r="AU97" s="492"/>
      <c r="AV97" s="492"/>
      <c r="AW97" s="491"/>
      <c r="AX97" s="501"/>
      <c r="AY97" s="501"/>
    </row>
    <row r="98" ht="30.0" customHeight="1">
      <c r="A98" s="397"/>
      <c r="B98" s="201">
        <f t="shared" si="15"/>
        <v>91</v>
      </c>
      <c r="C98" s="399" t="s">
        <v>16</v>
      </c>
      <c r="D98" s="399" t="s">
        <v>19</v>
      </c>
      <c r="E98" s="201" t="s">
        <v>21</v>
      </c>
      <c r="F98" s="184" t="s">
        <v>3036</v>
      </c>
      <c r="G98" s="204" t="s">
        <v>158</v>
      </c>
      <c r="H98" s="426" t="s">
        <v>219</v>
      </c>
      <c r="I98" s="474"/>
      <c r="J98" s="202" t="s">
        <v>220</v>
      </c>
      <c r="K98" s="426" t="s">
        <v>221</v>
      </c>
      <c r="L98" s="205"/>
      <c r="M98" s="476"/>
      <c r="N98" s="476"/>
      <c r="O98" s="173" t="s">
        <v>3037</v>
      </c>
      <c r="P98" s="173" t="s">
        <v>3038</v>
      </c>
      <c r="Q98" s="430" t="str">
        <f>VLOOKUP("2유형_v1"&amp;"_"&amp;H98,'GPT결과_2'!$A:$E,4,FALSE)</f>
        <v>#N/A</v>
      </c>
      <c r="R98" s="425" t="str">
        <f t="shared" si="16"/>
        <v>#N/A</v>
      </c>
      <c r="S98" s="389"/>
      <c r="T98" s="389"/>
      <c r="U98" s="389"/>
      <c r="V98" s="431" t="str">
        <f>VLOOKUP("2유형_v1"&amp;"_"&amp;H98,'GPT결과_2'!$A:$E,4,FALSE)</f>
        <v>#N/A</v>
      </c>
      <c r="W98" s="397"/>
      <c r="X98" s="397"/>
      <c r="Y98" s="433" t="str">
        <f>VLOOKUP("2유형_v2"&amp;"_"&amp;H98,'GPT결과_2'!$A:$E,4,FALSE)</f>
        <v>정사각형 넓이 계산 결과 9cm², 직사각형 넓이 계산 결과 6cm²</v>
      </c>
      <c r="Z98" s="425">
        <f t="shared" si="17"/>
        <v>38</v>
      </c>
      <c r="AA98" s="208" t="s">
        <v>67</v>
      </c>
      <c r="AB98" s="208" t="s">
        <v>67</v>
      </c>
      <c r="AC98" s="389"/>
      <c r="AD98" s="434" t="s">
        <v>3039</v>
      </c>
      <c r="AE98" s="389"/>
      <c r="AF98" s="435" t="str">
        <f>VLOOKUP("2유형_v2"&amp;"_"&amp;H98,'GPT결과_2'!$A:$E,5,FALSE)</f>
        <v>정사각형 넓이 직사각형 넓이 3cm 정사각형 넓이=한 변의 길이 x 한 변의 길이 3cm 3x3=9(cm²) 2cm 직사각형 넓이=가로X세로 3×2=6(cm²)</v>
      </c>
      <c r="AG98" s="146">
        <f t="shared" si="18"/>
        <v>89</v>
      </c>
      <c r="AH98" s="208" t="s">
        <v>67</v>
      </c>
      <c r="AI98" s="208" t="s">
        <v>67</v>
      </c>
      <c r="AJ98" s="496"/>
      <c r="AK98" s="258"/>
      <c r="AL98" s="258"/>
      <c r="AM98" s="497"/>
      <c r="AN98" s="498"/>
      <c r="AO98" s="492"/>
      <c r="AP98" s="492"/>
      <c r="AQ98" s="491"/>
      <c r="AR98" s="498"/>
      <c r="AS98" s="491"/>
      <c r="AT98" s="500"/>
      <c r="AU98" s="492"/>
      <c r="AV98" s="492"/>
      <c r="AW98" s="491"/>
      <c r="AX98" s="501"/>
      <c r="AY98" s="501"/>
    </row>
    <row r="99" ht="30.0" customHeight="1">
      <c r="A99" s="397"/>
      <c r="B99" s="201">
        <f t="shared" si="15"/>
        <v>92</v>
      </c>
      <c r="C99" s="399" t="s">
        <v>16</v>
      </c>
      <c r="D99" s="399" t="s">
        <v>19</v>
      </c>
      <c r="E99" s="201" t="s">
        <v>21</v>
      </c>
      <c r="F99" s="389"/>
      <c r="G99" s="200" t="s">
        <v>203</v>
      </c>
      <c r="H99" s="426" t="s">
        <v>3040</v>
      </c>
      <c r="I99" s="474"/>
      <c r="J99" s="202" t="s">
        <v>3041</v>
      </c>
      <c r="K99" s="474" t="s">
        <v>3042</v>
      </c>
      <c r="L99" s="205"/>
      <c r="M99" s="401"/>
      <c r="N99" s="401"/>
      <c r="O99" s="173" t="s">
        <v>3043</v>
      </c>
      <c r="P99" s="173" t="s">
        <v>3044</v>
      </c>
      <c r="Q99" s="430" t="str">
        <f>VLOOKUP("2유형_v1"&amp;"_"&amp;H99,'GPT결과_2'!$A:$E,4,FALSE)</f>
        <v>#N/A</v>
      </c>
      <c r="R99" s="425" t="str">
        <f t="shared" si="16"/>
        <v>#N/A</v>
      </c>
      <c r="S99" s="389"/>
      <c r="T99" s="389"/>
      <c r="U99" s="389"/>
      <c r="V99" s="431" t="str">
        <f>VLOOKUP("2유형_v1"&amp;"_"&amp;H99,'GPT결과_2'!$A:$E,4,FALSE)</f>
        <v>#N/A</v>
      </c>
      <c r="W99" s="397"/>
      <c r="X99" s="397"/>
      <c r="Y99" s="433" t="str">
        <f>VLOOKUP("2유형_v2"&amp;"_"&amp;H99,'GPT결과_2'!$A:$E,4,FALSE)</f>
        <v>2010년부터 2022년까지 사회복지사 자격증 발급 현황에 대한 통계 정보</v>
      </c>
      <c r="Z99" s="425">
        <f t="shared" si="17"/>
        <v>41</v>
      </c>
      <c r="AA99" s="208" t="s">
        <v>67</v>
      </c>
      <c r="AB99" s="208" t="s">
        <v>67</v>
      </c>
      <c r="AC99" s="389"/>
      <c r="AD99" s="434" t="s">
        <v>3045</v>
      </c>
      <c r="AE99" s="389"/>
      <c r="AF99" s="435" t="str">
        <f>VLOOKUP("2유형_v2"&amp;"_"&amp;H99,'GPT결과_2'!$A:$E,5,FALSE)</f>
        <v>1400000 1200000 1000000 800000 600000 400000 200000 0 연도별 사회복지사 자격증 발급현황 2010 2015 2020 2022 1급 2급 총계</v>
      </c>
      <c r="AG99" s="146">
        <f t="shared" si="18"/>
        <v>101</v>
      </c>
      <c r="AH99" s="208" t="s">
        <v>68</v>
      </c>
      <c r="AI99" s="208" t="s">
        <v>68</v>
      </c>
      <c r="AJ99" s="496"/>
      <c r="AK99" s="258"/>
      <c r="AL99" s="258"/>
      <c r="AM99" s="497"/>
      <c r="AN99" s="498"/>
      <c r="AO99" s="492"/>
      <c r="AP99" s="492"/>
      <c r="AQ99" s="491"/>
      <c r="AR99" s="498"/>
      <c r="AS99" s="491"/>
      <c r="AT99" s="500"/>
      <c r="AU99" s="492"/>
      <c r="AV99" s="492"/>
      <c r="AW99" s="491"/>
      <c r="AX99" s="501"/>
      <c r="AY99" s="501"/>
    </row>
    <row r="100" ht="30.0" customHeight="1">
      <c r="A100" s="397"/>
      <c r="B100" s="201">
        <f t="shared" si="15"/>
        <v>93</v>
      </c>
      <c r="C100" s="399" t="s">
        <v>16</v>
      </c>
      <c r="D100" s="399" t="s">
        <v>19</v>
      </c>
      <c r="E100" s="201" t="s">
        <v>21</v>
      </c>
      <c r="F100" s="389"/>
      <c r="G100" s="200" t="s">
        <v>203</v>
      </c>
      <c r="H100" s="426" t="s">
        <v>3046</v>
      </c>
      <c r="I100" s="474"/>
      <c r="J100" s="202" t="s">
        <v>3047</v>
      </c>
      <c r="K100" s="474" t="s">
        <v>3042</v>
      </c>
      <c r="L100" s="205"/>
      <c r="M100" s="401"/>
      <c r="N100" s="401"/>
      <c r="O100" s="173" t="s">
        <v>3048</v>
      </c>
      <c r="P100" s="173" t="s">
        <v>3049</v>
      </c>
      <c r="Q100" s="430" t="str">
        <f>VLOOKUP("2유형_v1"&amp;"_"&amp;H100,'GPT결과_2'!$A:$E,4,FALSE)</f>
        <v>#N/A</v>
      </c>
      <c r="R100" s="425" t="str">
        <f t="shared" si="16"/>
        <v>#N/A</v>
      </c>
      <c r="S100" s="389"/>
      <c r="T100" s="389"/>
      <c r="U100" s="389"/>
      <c r="V100" s="431" t="str">
        <f>VLOOKUP("2유형_v1"&amp;"_"&amp;H100,'GPT결과_2'!$A:$E,4,FALSE)</f>
        <v>#N/A</v>
      </c>
      <c r="W100" s="397"/>
      <c r="X100" s="397"/>
      <c r="Y100" s="433" t="str">
        <f>VLOOKUP("2유형_v2"&amp;"_"&amp;H100,'GPT결과_2'!$A:$E,4,FALSE)</f>
        <v>2015년부터 2020년까지 사회복지사 자격증 발급 현황과 전국 종사자 수 추이 공개.</v>
      </c>
      <c r="Z100" s="425">
        <f t="shared" si="17"/>
        <v>48</v>
      </c>
      <c r="AA100" s="208" t="s">
        <v>67</v>
      </c>
      <c r="AB100" s="208" t="s">
        <v>67</v>
      </c>
      <c r="AC100" s="389"/>
      <c r="AD100" s="434" t="s">
        <v>3050</v>
      </c>
      <c r="AE100" s="389"/>
      <c r="AF100" s="435" t="str">
        <f>VLOOKUP("2유형_v2"&amp;"_"&amp;H100,'GPT결과_2'!$A:$E,5,FALSE)</f>
        <v>사회복지사 자격증 발급현황 및 전국 종사자 수 1500000 1000000 500000 0 2015 2020 ■ 1,2급 총계 ■ 전국 종사자 수</v>
      </c>
      <c r="AG100" s="146">
        <f t="shared" si="18"/>
        <v>81</v>
      </c>
      <c r="AH100" s="208" t="s">
        <v>68</v>
      </c>
      <c r="AI100" s="208" t="s">
        <v>68</v>
      </c>
      <c r="AJ100" s="496"/>
      <c r="AK100" s="258"/>
      <c r="AL100" s="258"/>
      <c r="AM100" s="497"/>
      <c r="AN100" s="498"/>
      <c r="AO100" s="492"/>
      <c r="AP100" s="492"/>
      <c r="AQ100" s="491"/>
      <c r="AR100" s="498"/>
      <c r="AS100" s="491"/>
      <c r="AT100" s="500"/>
      <c r="AU100" s="492"/>
      <c r="AV100" s="492"/>
      <c r="AW100" s="491"/>
      <c r="AX100" s="501"/>
      <c r="AY100" s="501"/>
    </row>
    <row r="101" ht="30.0" customHeight="1">
      <c r="A101" s="397"/>
      <c r="B101" s="201">
        <f t="shared" si="15"/>
        <v>94</v>
      </c>
      <c r="C101" s="399" t="s">
        <v>16</v>
      </c>
      <c r="D101" s="399" t="s">
        <v>19</v>
      </c>
      <c r="E101" s="201" t="s">
        <v>21</v>
      </c>
      <c r="F101" s="389"/>
      <c r="G101" s="200" t="s">
        <v>203</v>
      </c>
      <c r="H101" s="426" t="s">
        <v>3051</v>
      </c>
      <c r="I101" s="474"/>
      <c r="J101" s="202" t="s">
        <v>3052</v>
      </c>
      <c r="K101" s="426" t="s">
        <v>3053</v>
      </c>
      <c r="L101" s="503"/>
      <c r="M101" s="173" t="s">
        <v>2720</v>
      </c>
      <c r="N101" s="173" t="s">
        <v>3054</v>
      </c>
      <c r="O101" s="173" t="s">
        <v>3055</v>
      </c>
      <c r="P101" s="173" t="s">
        <v>3056</v>
      </c>
      <c r="Q101" s="430" t="str">
        <f>VLOOKUP("2유형_v1"&amp;"_"&amp;H101,'GPT결과_2'!$A:$E,4,FALSE)</f>
        <v>#N/A</v>
      </c>
      <c r="R101" s="425" t="str">
        <f t="shared" si="16"/>
        <v>#N/A</v>
      </c>
      <c r="S101" s="389"/>
      <c r="T101" s="389"/>
      <c r="U101" s="389"/>
      <c r="V101" s="431" t="str">
        <f>VLOOKUP("2유형_v1"&amp;"_"&amp;H101,'GPT결과_2'!$A:$E,4,FALSE)</f>
        <v>#N/A</v>
      </c>
      <c r="W101" s="397"/>
      <c r="X101" s="397"/>
      <c r="Y101" s="433" t="str">
        <f>VLOOKUP("2유형_v2"&amp;"_"&amp;H101,'GPT결과_2'!$A:$E,4,FALSE)</f>
        <v>2012년 대비 2022년 특수학교 증가율 25%, 일반학교 증가율 13%.</v>
      </c>
      <c r="Z101" s="425">
        <f t="shared" si="17"/>
        <v>42</v>
      </c>
      <c r="AA101" s="208" t="s">
        <v>68</v>
      </c>
      <c r="AB101" s="208" t="s">
        <v>69</v>
      </c>
      <c r="AC101" s="389"/>
      <c r="AD101" s="434" t="s">
        <v>3057</v>
      </c>
      <c r="AE101" s="389"/>
      <c r="AF101" s="435" t="str">
        <f>VLOOKUP("2유형_v2"&amp;"_"&amp;H101,'GPT결과_2'!$A:$E,5,FALSE)</f>
        <v>80000 70000 60000 50000 40000 30000 20000 10000 0 증가율 13% (3,259) 2012년 (24,720) 2022년 (27,9798) 특수학교 증가율 25% (15,382%) 2012년 (60,080) 2022년 (75,4629) 일반학교(일반학급 및 특수학급)</v>
      </c>
      <c r="AG101" s="146">
        <f t="shared" si="18"/>
        <v>168</v>
      </c>
      <c r="AH101" s="208" t="s">
        <v>67</v>
      </c>
      <c r="AI101" s="208" t="s">
        <v>67</v>
      </c>
      <c r="AJ101" s="496"/>
      <c r="AK101" s="258"/>
      <c r="AL101" s="258"/>
      <c r="AM101" s="497"/>
      <c r="AN101" s="498"/>
      <c r="AO101" s="492"/>
      <c r="AP101" s="492"/>
      <c r="AQ101" s="491"/>
      <c r="AR101" s="498"/>
      <c r="AS101" s="491"/>
      <c r="AT101" s="500"/>
      <c r="AU101" s="492"/>
      <c r="AV101" s="492"/>
      <c r="AW101" s="491"/>
      <c r="AX101" s="501"/>
      <c r="AY101" s="501"/>
    </row>
    <row r="102" ht="30.0" customHeight="1">
      <c r="A102" s="397"/>
      <c r="B102" s="201">
        <f t="shared" si="15"/>
        <v>95</v>
      </c>
      <c r="C102" s="399" t="s">
        <v>16</v>
      </c>
      <c r="D102" s="399" t="s">
        <v>19</v>
      </c>
      <c r="E102" s="201" t="s">
        <v>21</v>
      </c>
      <c r="F102" s="389"/>
      <c r="G102" s="200" t="s">
        <v>203</v>
      </c>
      <c r="H102" s="426" t="s">
        <v>3058</v>
      </c>
      <c r="I102" s="474"/>
      <c r="J102" s="202" t="s">
        <v>3059</v>
      </c>
      <c r="K102" s="426" t="s">
        <v>3053</v>
      </c>
      <c r="L102" s="503"/>
      <c r="M102" s="173" t="s">
        <v>2736</v>
      </c>
      <c r="N102" s="173" t="s">
        <v>3060</v>
      </c>
      <c r="O102" s="173" t="s">
        <v>3061</v>
      </c>
      <c r="P102" s="173" t="s">
        <v>3062</v>
      </c>
      <c r="Q102" s="430" t="str">
        <f>VLOOKUP("2유형_v1"&amp;"_"&amp;H102,'GPT결과_2'!$A:$E,4,FALSE)</f>
        <v>#N/A</v>
      </c>
      <c r="R102" s="425" t="str">
        <f t="shared" si="16"/>
        <v>#N/A</v>
      </c>
      <c r="S102" s="389"/>
      <c r="T102" s="389"/>
      <c r="U102" s="389"/>
      <c r="V102" s="431" t="str">
        <f>VLOOKUP("2유형_v1"&amp;"_"&amp;H102,'GPT결과_2'!$A:$E,4,FALSE)</f>
        <v>#N/A</v>
      </c>
      <c r="W102" s="397"/>
      <c r="X102" s="397"/>
      <c r="Y102" s="433" t="str">
        <f>VLOOKUP("2유형_v2"&amp;"_"&amp;H102,'GPT결과_2'!$A:$E,4,FALSE)</f>
        <v>일반학교 학생 75,462명 과 특수학교 학생 27,979명 중 일반학급 학생 17,514명 특수학급 학생 57,948명 특수교육지원센터 학생 254명 포함.</v>
      </c>
      <c r="Z102" s="425">
        <f t="shared" si="17"/>
        <v>88</v>
      </c>
      <c r="AA102" s="208" t="s">
        <v>69</v>
      </c>
      <c r="AB102" s="208" t="s">
        <v>69</v>
      </c>
      <c r="AC102" s="389"/>
      <c r="AD102" s="434" t="s">
        <v>3057</v>
      </c>
      <c r="AE102" s="389"/>
      <c r="AF102" s="435" t="str">
        <f>VLOOKUP("2유형_v2"&amp;"_"&amp;H102,'GPT결과_2'!$A:$E,5,FALSE)</f>
        <v>일반학교 75,462(72,8%) 일반학급 17,514(16,9%) 특수학급 57,948(55.9%) 계: 103,695명 일반학급 17,514 (16.9%) 특수학급 57,948 (55.9%) 특수교육지원센터 254 (0.2%) 특수학교 27,979 (27.0%)</v>
      </c>
      <c r="AG102" s="146">
        <f t="shared" si="18"/>
        <v>148</v>
      </c>
      <c r="AH102" s="208" t="s">
        <v>67</v>
      </c>
      <c r="AI102" s="208" t="s">
        <v>67</v>
      </c>
      <c r="AJ102" s="496"/>
      <c r="AK102" s="258"/>
      <c r="AL102" s="258"/>
      <c r="AM102" s="497"/>
      <c r="AN102" s="498"/>
      <c r="AO102" s="492"/>
      <c r="AP102" s="492"/>
      <c r="AQ102" s="491"/>
      <c r="AR102" s="498"/>
      <c r="AS102" s="491"/>
      <c r="AT102" s="500"/>
      <c r="AU102" s="492"/>
      <c r="AV102" s="492"/>
      <c r="AW102" s="491"/>
      <c r="AX102" s="501"/>
      <c r="AY102" s="501"/>
    </row>
    <row r="103" ht="30.0" customHeight="1">
      <c r="A103" s="397"/>
      <c r="B103" s="201">
        <f t="shared" si="15"/>
        <v>96</v>
      </c>
      <c r="C103" s="399" t="s">
        <v>16</v>
      </c>
      <c r="D103" s="399" t="s">
        <v>19</v>
      </c>
      <c r="E103" s="201" t="s">
        <v>21</v>
      </c>
      <c r="F103" s="389"/>
      <c r="G103" s="200" t="s">
        <v>203</v>
      </c>
      <c r="H103" s="426" t="s">
        <v>3063</v>
      </c>
      <c r="I103" s="474"/>
      <c r="J103" s="202" t="s">
        <v>3064</v>
      </c>
      <c r="K103" s="426" t="s">
        <v>3053</v>
      </c>
      <c r="L103" s="503"/>
      <c r="M103" s="173"/>
      <c r="N103" s="173" t="s">
        <v>3065</v>
      </c>
      <c r="O103" s="173" t="s">
        <v>3066</v>
      </c>
      <c r="P103" s="173" t="s">
        <v>3067</v>
      </c>
      <c r="Q103" s="430" t="str">
        <f>VLOOKUP("2유형_v1"&amp;"_"&amp;H103,'GPT결과_2'!$A:$E,4,FALSE)</f>
        <v>#N/A</v>
      </c>
      <c r="R103" s="425" t="str">
        <f t="shared" si="16"/>
        <v>#N/A</v>
      </c>
      <c r="S103" s="389"/>
      <c r="T103" s="389"/>
      <c r="U103" s="389"/>
      <c r="V103" s="431" t="str">
        <f>VLOOKUP("2유형_v1"&amp;"_"&amp;H103,'GPT결과_2'!$A:$E,4,FALSE)</f>
        <v>#N/A</v>
      </c>
      <c r="W103" s="397"/>
      <c r="X103" s="397"/>
      <c r="Y103" s="433" t="str">
        <f>VLOOKUP("2유형_v2"&amp;"_"&amp;H103,'GPT결과_2'!$A:$E,4,FALSE)</f>
        <v>외부 증강, 증강 현실, 미러 월드, 시뮬레이션, 라이프 로깅, 가상 세계, ASF 2007의 상호 작용 방식.</v>
      </c>
      <c r="Z103" s="425">
        <f t="shared" si="17"/>
        <v>62</v>
      </c>
      <c r="AA103" s="208" t="s">
        <v>69</v>
      </c>
      <c r="AB103" s="208" t="s">
        <v>69</v>
      </c>
      <c r="AC103" s="389"/>
      <c r="AD103" s="434" t="s">
        <v>3068</v>
      </c>
      <c r="AE103" s="389"/>
      <c r="AF103" s="435" t="str">
        <f>VLOOKUP("2유형_v2"&amp;"_"&amp;H103,'GPT결과_2'!$A:$E,5,FALSE)</f>
        <v>External Augmentation Augmented Reality Mirror Worlds Simulation Life Logging Virtual Worlds Intimate [ASF, 2007]</v>
      </c>
      <c r="AG103" s="146">
        <f t="shared" si="18"/>
        <v>113</v>
      </c>
      <c r="AH103" s="208" t="s">
        <v>68</v>
      </c>
      <c r="AI103" s="208" t="s">
        <v>68</v>
      </c>
      <c r="AJ103" s="496"/>
      <c r="AK103" s="258"/>
      <c r="AL103" s="258"/>
      <c r="AM103" s="497"/>
      <c r="AN103" s="498"/>
      <c r="AO103" s="492"/>
      <c r="AP103" s="492"/>
      <c r="AQ103" s="491"/>
      <c r="AR103" s="498"/>
      <c r="AS103" s="491"/>
      <c r="AT103" s="500"/>
      <c r="AU103" s="492"/>
      <c r="AV103" s="492"/>
      <c r="AW103" s="491"/>
      <c r="AX103" s="501"/>
      <c r="AY103" s="501"/>
    </row>
    <row r="104" ht="30.0" customHeight="1">
      <c r="A104" s="397"/>
      <c r="B104" s="201">
        <f t="shared" si="15"/>
        <v>97</v>
      </c>
      <c r="C104" s="399" t="s">
        <v>16</v>
      </c>
      <c r="D104" s="399" t="s">
        <v>19</v>
      </c>
      <c r="E104" s="201" t="s">
        <v>21</v>
      </c>
      <c r="F104" s="389"/>
      <c r="G104" s="200" t="s">
        <v>203</v>
      </c>
      <c r="H104" s="426" t="s">
        <v>3069</v>
      </c>
      <c r="I104" s="474"/>
      <c r="J104" s="202" t="s">
        <v>3070</v>
      </c>
      <c r="K104" s="400" t="s">
        <v>3071</v>
      </c>
      <c r="L104" s="503"/>
      <c r="M104" s="173"/>
      <c r="N104" s="173"/>
      <c r="O104" s="173" t="s">
        <v>3072</v>
      </c>
      <c r="P104" s="173" t="s">
        <v>3073</v>
      </c>
      <c r="Q104" s="430" t="str">
        <f>VLOOKUP("2유형_v1"&amp;"_"&amp;H104,'GPT결과_2'!$A:$E,4,FALSE)</f>
        <v>#N/A</v>
      </c>
      <c r="R104" s="425" t="str">
        <f t="shared" si="16"/>
        <v>#N/A</v>
      </c>
      <c r="S104" s="389"/>
      <c r="T104" s="389"/>
      <c r="U104" s="389"/>
      <c r="V104" s="431" t="str">
        <f>VLOOKUP("2유형_v1"&amp;"_"&amp;H104,'GPT결과_2'!$A:$E,4,FALSE)</f>
        <v>#N/A</v>
      </c>
      <c r="W104" s="397"/>
      <c r="X104" s="397"/>
      <c r="Y104" s="433" t="str">
        <f>VLOOKUP("2유형_v2"&amp;"_"&amp;H104,'GPT결과_2'!$A:$E,4,FALSE)</f>
        <v>임금근로자 비율은 86%, 비임금근로자는 14%, 고용원 없는 자영업자, 고용원 있는 자영업자, 일용근로자, 임시근로자, 상용근로자 등등 분포.</v>
      </c>
      <c r="Z104" s="425">
        <f t="shared" si="17"/>
        <v>80</v>
      </c>
      <c r="AA104" s="208" t="s">
        <v>69</v>
      </c>
      <c r="AB104" s="208" t="s">
        <v>69</v>
      </c>
      <c r="AC104" s="389"/>
      <c r="AD104" s="434" t="s">
        <v>3074</v>
      </c>
      <c r="AE104" s="389"/>
      <c r="AF104" s="435" t="str">
        <f>VLOOKUP("2유형_v2"&amp;"_"&amp;H104,'GPT결과_2'!$A:$E,5,FALSE)</f>
        <v>비임금근로자 14% '임금근로자 86% 무급가족종사자 고용원이 없는 자영업자 고용원이 있는 자영업자 일용근로자 임시근로자 상용근로자 2.1 0.0 0.0 0.4 10.0 12.2 20.0 30.0 31.6 40.0 50.0 53.3 60.0</v>
      </c>
      <c r="AG104" s="146">
        <f t="shared" si="18"/>
        <v>134</v>
      </c>
      <c r="AH104" s="208" t="s">
        <v>68</v>
      </c>
      <c r="AI104" s="208" t="s">
        <v>68</v>
      </c>
      <c r="AJ104" s="496"/>
      <c r="AK104" s="258"/>
      <c r="AL104" s="258"/>
      <c r="AM104" s="497"/>
      <c r="AN104" s="498"/>
      <c r="AO104" s="492"/>
      <c r="AP104" s="492"/>
      <c r="AQ104" s="491"/>
      <c r="AR104" s="498"/>
      <c r="AS104" s="491"/>
      <c r="AT104" s="500"/>
      <c r="AU104" s="492"/>
      <c r="AV104" s="492"/>
      <c r="AW104" s="491"/>
      <c r="AX104" s="501"/>
      <c r="AY104" s="501"/>
    </row>
    <row r="105" ht="30.0" customHeight="1">
      <c r="A105" s="397"/>
      <c r="B105" s="201">
        <f t="shared" si="15"/>
        <v>98</v>
      </c>
      <c r="C105" s="399" t="s">
        <v>16</v>
      </c>
      <c r="D105" s="399" t="s">
        <v>19</v>
      </c>
      <c r="E105" s="201" t="s">
        <v>21</v>
      </c>
      <c r="F105" s="389"/>
      <c r="G105" s="200" t="s">
        <v>203</v>
      </c>
      <c r="H105" s="426" t="s">
        <v>3075</v>
      </c>
      <c r="I105" s="474"/>
      <c r="J105" s="202" t="s">
        <v>3076</v>
      </c>
      <c r="K105" s="400" t="s">
        <v>3071</v>
      </c>
      <c r="L105" s="503"/>
      <c r="M105" s="401"/>
      <c r="N105" s="401"/>
      <c r="O105" s="173" t="s">
        <v>3077</v>
      </c>
      <c r="P105" s="173" t="s">
        <v>3078</v>
      </c>
      <c r="Q105" s="430" t="str">
        <f>VLOOKUP("2유형_v1"&amp;"_"&amp;H105,'GPT결과_2'!$A:$E,4,FALSE)</f>
        <v>#N/A</v>
      </c>
      <c r="R105" s="425" t="str">
        <f t="shared" si="16"/>
        <v>#N/A</v>
      </c>
      <c r="S105" s="389"/>
      <c r="T105" s="389"/>
      <c r="U105" s="389"/>
      <c r="V105" s="431" t="str">
        <f>VLOOKUP("2유형_v1"&amp;"_"&amp;H105,'GPT결과_2'!$A:$E,4,FALSE)</f>
        <v>#N/A</v>
      </c>
      <c r="W105" s="397"/>
      <c r="X105" s="397"/>
      <c r="Y105" s="433" t="str">
        <f>VLOOKUP("2유형_v2"&amp;"_"&amp;H105,'GPT결과_2'!$A:$E,4,FALSE)</f>
        <v>전기, 운수, 통신, 금융, 환경 사업; 개인, 공공 서비스; 도매소매, 음식 숙박업; 건설업; 제조업; 농업, 임업, 어업, 광업 분류 속에서 관리자 전문가 비중이 52.1%입니다.</v>
      </c>
      <c r="Z105" s="425">
        <f t="shared" si="17"/>
        <v>102</v>
      </c>
      <c r="AA105" s="208" t="s">
        <v>69</v>
      </c>
      <c r="AB105" s="208" t="s">
        <v>69</v>
      </c>
      <c r="AC105" s="389"/>
      <c r="AD105" s="434" t="s">
        <v>3074</v>
      </c>
      <c r="AE105" s="389"/>
      <c r="AF105" s="435" t="str">
        <f>VLOOKUP("2유형_v2"&amp;"_"&amp;H105,'GPT결과_2'!$A:$E,5,FALSE)</f>
        <v>모름/응답거절 0.0 전기, 운수, 통신, 금융, 환경 사업, 개인, 공공 서비스 및 기타 도소매, 음식 숙박업 1.3 건설업 0.2 제조업 농업, 임업, 어업 및 광업 10.4 8.4 71 71.4 0.0 10.0 20.0 30.0 40.0 50.0 60.0 70.0 80.0 |기타 및 모름/응답거절 단순노무종사자 기능, 기계조작 종사자 농림어업 숙련종사자 서비스, 판매 종사자 사무 종사자 관리자, 전문가 1.4 6.9 5.8 -10.0 0.0 10.0 14.5 18.8 20.0 52.1 30.0 40.0 50.0 60.0</v>
      </c>
      <c r="AG105" s="146">
        <f t="shared" si="18"/>
        <v>296</v>
      </c>
      <c r="AH105" s="208" t="s">
        <v>67</v>
      </c>
      <c r="AI105" s="208" t="s">
        <v>67</v>
      </c>
      <c r="AJ105" s="496"/>
      <c r="AK105" s="258"/>
      <c r="AL105" s="258"/>
      <c r="AM105" s="497"/>
      <c r="AN105" s="498"/>
      <c r="AO105" s="492"/>
      <c r="AP105" s="492"/>
      <c r="AQ105" s="491"/>
      <c r="AR105" s="498"/>
      <c r="AS105" s="491"/>
      <c r="AT105" s="500"/>
      <c r="AU105" s="492"/>
      <c r="AV105" s="492"/>
      <c r="AW105" s="491"/>
      <c r="AX105" s="501"/>
      <c r="AY105" s="501"/>
    </row>
    <row r="106" ht="49.5" customHeight="1">
      <c r="A106" s="397"/>
      <c r="B106" s="201">
        <f t="shared" si="15"/>
        <v>99</v>
      </c>
      <c r="C106" s="399" t="s">
        <v>16</v>
      </c>
      <c r="D106" s="399" t="s">
        <v>19</v>
      </c>
      <c r="E106" s="201" t="s">
        <v>21</v>
      </c>
      <c r="F106" s="389"/>
      <c r="G106" s="200" t="s">
        <v>203</v>
      </c>
      <c r="H106" s="426" t="s">
        <v>3079</v>
      </c>
      <c r="I106" s="474"/>
      <c r="J106" s="202" t="s">
        <v>3080</v>
      </c>
      <c r="K106" s="400" t="s">
        <v>3071</v>
      </c>
      <c r="L106" s="503"/>
      <c r="M106" s="401"/>
      <c r="N106" s="401"/>
      <c r="O106" s="173" t="s">
        <v>3081</v>
      </c>
      <c r="P106" s="173" t="s">
        <v>3082</v>
      </c>
      <c r="Q106" s="430" t="str">
        <f>VLOOKUP("2유형_v1"&amp;"_"&amp;H106,'GPT결과_2'!$A:$E,4,FALSE)</f>
        <v>#N/A</v>
      </c>
      <c r="R106" s="425" t="str">
        <f t="shared" si="16"/>
        <v>#N/A</v>
      </c>
      <c r="S106" s="389"/>
      <c r="T106" s="389"/>
      <c r="U106" s="389"/>
      <c r="V106" s="431" t="str">
        <f>VLOOKUP("2유형_v1"&amp;"_"&amp;H106,'GPT결과_2'!$A:$E,4,FALSE)</f>
        <v>#N/A</v>
      </c>
      <c r="W106" s="397"/>
      <c r="X106" s="397"/>
      <c r="Y106" s="433" t="str">
        <f>VLOOKUP("2유형_v2"&amp;"_"&amp;H106,'GPT결과_2'!$A:$E,4,FALSE)</f>
        <v>일반사업체 일자리 차지율 53% 장애인 직업재활시설 일자리 차지율 31% 정부재정지원 일자리 차지율 16% 공공기관 일자리 차지율 0%</v>
      </c>
      <c r="Z106" s="425">
        <f t="shared" si="17"/>
        <v>75</v>
      </c>
      <c r="AA106" s="208" t="s">
        <v>69</v>
      </c>
      <c r="AB106" s="208" t="s">
        <v>69</v>
      </c>
      <c r="AC106" s="389"/>
      <c r="AD106" s="434" t="s">
        <v>3083</v>
      </c>
      <c r="AE106" s="389"/>
      <c r="AF106" s="435" t="str">
        <f>VLOOKUP("2유형_v2"&amp;"_"&amp;H106,'GPT결과_2'!$A:$E,5,FALSE)</f>
        <v>그 외 일반사업체 53% 장애인 직업재활시설 일자리 31% 정부재정지원 일자리 16% 공무원, 교사 등 정부 및 공공기관 일자리 0%</v>
      </c>
      <c r="AG106" s="146">
        <f t="shared" si="18"/>
        <v>74</v>
      </c>
      <c r="AH106" s="208" t="s">
        <v>67</v>
      </c>
      <c r="AI106" s="208" t="s">
        <v>67</v>
      </c>
      <c r="AJ106" s="496"/>
      <c r="AK106" s="258"/>
      <c r="AL106" s="258"/>
      <c r="AM106" s="497"/>
      <c r="AN106" s="498"/>
      <c r="AO106" s="492"/>
      <c r="AP106" s="492"/>
      <c r="AQ106" s="491"/>
      <c r="AR106" s="498"/>
      <c r="AS106" s="491"/>
      <c r="AT106" s="500"/>
      <c r="AU106" s="492"/>
      <c r="AV106" s="492"/>
      <c r="AW106" s="491"/>
      <c r="AX106" s="501"/>
      <c r="AY106" s="501"/>
    </row>
    <row r="107" ht="30.0" customHeight="1">
      <c r="A107" s="397"/>
      <c r="B107" s="201">
        <f t="shared" si="15"/>
        <v>100</v>
      </c>
      <c r="C107" s="399" t="s">
        <v>16</v>
      </c>
      <c r="D107" s="399" t="s">
        <v>19</v>
      </c>
      <c r="E107" s="201" t="s">
        <v>21</v>
      </c>
      <c r="F107" s="389"/>
      <c r="G107" s="200" t="s">
        <v>203</v>
      </c>
      <c r="H107" s="426" t="s">
        <v>3084</v>
      </c>
      <c r="I107" s="474"/>
      <c r="J107" s="202" t="s">
        <v>3085</v>
      </c>
      <c r="K107" s="400" t="s">
        <v>3071</v>
      </c>
      <c r="L107" s="503"/>
      <c r="M107" s="401"/>
      <c r="N107" s="401"/>
      <c r="O107" s="173" t="s">
        <v>3086</v>
      </c>
      <c r="P107" s="173" t="s">
        <v>3087</v>
      </c>
      <c r="Q107" s="430" t="str">
        <f>VLOOKUP("2유형_v1"&amp;"_"&amp;H107,'GPT결과_2'!$A:$E,4,FALSE)</f>
        <v>#N/A</v>
      </c>
      <c r="R107" s="425" t="str">
        <f t="shared" si="16"/>
        <v>#N/A</v>
      </c>
      <c r="S107" s="389"/>
      <c r="T107" s="389"/>
      <c r="U107" s="389"/>
      <c r="V107" s="431" t="str">
        <f>VLOOKUP("2유형_v1"&amp;"_"&amp;H107,'GPT결과_2'!$A:$E,4,FALSE)</f>
        <v>#N/A</v>
      </c>
      <c r="W107" s="397"/>
      <c r="X107" s="397"/>
      <c r="Y107" s="433" t="str">
        <f>VLOOKUP("2유형_v2"&amp;"_"&amp;H107,'GPT결과_2'!$A:$E,4,FALSE)</f>
        <v>시간제 귌로는 전체 근로자의 73%, 전일제 근로는 27%, 비정규직은 87%, 정규직은 13% 비중을 차지한다.</v>
      </c>
      <c r="Z107" s="425">
        <f t="shared" si="17"/>
        <v>63</v>
      </c>
      <c r="AA107" s="208" t="s">
        <v>68</v>
      </c>
      <c r="AB107" s="208" t="s">
        <v>69</v>
      </c>
      <c r="AC107" s="389"/>
      <c r="AD107" s="434" t="s">
        <v>3088</v>
      </c>
      <c r="AE107" s="389"/>
      <c r="AF107" s="435" t="str">
        <f>VLOOKUP("2유형_v2"&amp;"_"&amp;H107,'GPT결과_2'!$A:$E,5,FALSE)</f>
        <v>시간제 근로 73% | 전일제 근로 시간제 근로 전일제 근로 27% 비정규직 87% 정규직 13%</v>
      </c>
      <c r="AG107" s="146">
        <f t="shared" si="18"/>
        <v>54</v>
      </c>
      <c r="AH107" s="208" t="s">
        <v>67</v>
      </c>
      <c r="AI107" s="208" t="s">
        <v>67</v>
      </c>
      <c r="AJ107" s="496"/>
      <c r="AK107" s="258"/>
      <c r="AL107" s="258"/>
      <c r="AM107" s="497"/>
      <c r="AN107" s="498"/>
      <c r="AO107" s="492"/>
      <c r="AP107" s="492"/>
      <c r="AQ107" s="491"/>
      <c r="AR107" s="498"/>
      <c r="AS107" s="491"/>
      <c r="AT107" s="500"/>
      <c r="AU107" s="492"/>
      <c r="AV107" s="492"/>
      <c r="AW107" s="491"/>
      <c r="AX107" s="501"/>
      <c r="AY107" s="501"/>
    </row>
    <row r="108" ht="30.0" customHeight="1">
      <c r="A108" s="397"/>
      <c r="B108" s="201">
        <f t="shared" si="15"/>
        <v>101</v>
      </c>
      <c r="C108" s="399" t="s">
        <v>16</v>
      </c>
      <c r="D108" s="399" t="s">
        <v>19</v>
      </c>
      <c r="E108" s="201" t="s">
        <v>21</v>
      </c>
      <c r="F108" s="389"/>
      <c r="G108" s="200" t="s">
        <v>203</v>
      </c>
      <c r="H108" s="426" t="s">
        <v>3089</v>
      </c>
      <c r="I108" s="474"/>
      <c r="J108" s="202" t="s">
        <v>3090</v>
      </c>
      <c r="K108" s="400" t="s">
        <v>3071</v>
      </c>
      <c r="L108" s="503"/>
      <c r="M108" s="401"/>
      <c r="N108" s="401"/>
      <c r="O108" s="173" t="s">
        <v>3091</v>
      </c>
      <c r="P108" s="173" t="s">
        <v>3092</v>
      </c>
      <c r="Q108" s="430" t="str">
        <f>VLOOKUP("2유형_v1"&amp;"_"&amp;H108,'GPT결과_2'!$A:$E,4,FALSE)</f>
        <v>#N/A</v>
      </c>
      <c r="R108" s="425" t="str">
        <f t="shared" si="16"/>
        <v>#N/A</v>
      </c>
      <c r="S108" s="389"/>
      <c r="T108" s="389"/>
      <c r="U108" s="389"/>
      <c r="V108" s="431" t="str">
        <f>VLOOKUP("2유형_v1"&amp;"_"&amp;H108,'GPT결과_2'!$A:$E,4,FALSE)</f>
        <v>#N/A</v>
      </c>
      <c r="W108" s="397"/>
      <c r="X108" s="397"/>
      <c r="Y108" s="433" t="str">
        <f>VLOOKUP("2유형_v2"&amp;"_"&amp;H108,'GPT결과_2'!$A:$E,4,FALSE)</f>
        <v>과거 취업 경험 가진 사람 비율 8%, 과거 취업 경험 없는 사람 비율 92%.</v>
      </c>
      <c r="Z108" s="425">
        <f t="shared" si="17"/>
        <v>44</v>
      </c>
      <c r="AA108" s="208" t="s">
        <v>67</v>
      </c>
      <c r="AB108" s="208" t="s">
        <v>69</v>
      </c>
      <c r="AC108" s="389"/>
      <c r="AD108" s="434" t="s">
        <v>3074</v>
      </c>
      <c r="AE108" s="389"/>
      <c r="AF108" s="435" t="str">
        <f>VLOOKUP("2유형_v2"&amp;"_"&amp;H108,'GPT결과_2'!$A:$E,5,FALSE)</f>
        <v>과거 취업경험 취업 업음 8% ■ 과거 취업경험 있음 과거 취업경험 ● 과거 취업경험 없음 92%</v>
      </c>
      <c r="AG108" s="146">
        <f t="shared" si="18"/>
        <v>54</v>
      </c>
      <c r="AH108" s="208" t="s">
        <v>67</v>
      </c>
      <c r="AI108" s="208" t="s">
        <v>67</v>
      </c>
      <c r="AJ108" s="496"/>
      <c r="AK108" s="258"/>
      <c r="AL108" s="258"/>
      <c r="AM108" s="497"/>
      <c r="AN108" s="498"/>
      <c r="AO108" s="492"/>
      <c r="AP108" s="492"/>
      <c r="AQ108" s="491"/>
      <c r="AR108" s="498"/>
      <c r="AS108" s="491"/>
      <c r="AT108" s="500"/>
      <c r="AU108" s="492"/>
      <c r="AV108" s="492"/>
      <c r="AW108" s="491"/>
      <c r="AX108" s="501"/>
      <c r="AY108" s="501"/>
    </row>
    <row r="109" ht="30.0" customHeight="1">
      <c r="A109" s="397"/>
      <c r="B109" s="201">
        <f t="shared" si="15"/>
        <v>102</v>
      </c>
      <c r="C109" s="399" t="s">
        <v>16</v>
      </c>
      <c r="D109" s="399" t="s">
        <v>19</v>
      </c>
      <c r="E109" s="201" t="s">
        <v>21</v>
      </c>
      <c r="F109" s="389"/>
      <c r="G109" s="200" t="s">
        <v>203</v>
      </c>
      <c r="H109" s="426" t="s">
        <v>3093</v>
      </c>
      <c r="I109" s="474"/>
      <c r="J109" s="202" t="s">
        <v>3094</v>
      </c>
      <c r="K109" s="400" t="s">
        <v>3071</v>
      </c>
      <c r="L109" s="503"/>
      <c r="M109" s="173" t="s">
        <v>2720</v>
      </c>
      <c r="N109" s="173" t="s">
        <v>3095</v>
      </c>
      <c r="O109" s="173" t="s">
        <v>3096</v>
      </c>
      <c r="P109" s="173" t="s">
        <v>3097</v>
      </c>
      <c r="Q109" s="430" t="str">
        <f>VLOOKUP("2유형_v1"&amp;"_"&amp;H109,'GPT결과_2'!$A:$E,4,FALSE)</f>
        <v>#N/A</v>
      </c>
      <c r="R109" s="425" t="str">
        <f t="shared" si="16"/>
        <v>#N/A</v>
      </c>
      <c r="S109" s="389"/>
      <c r="T109" s="389"/>
      <c r="U109" s="389"/>
      <c r="V109" s="431" t="str">
        <f>VLOOKUP("2유형_v1"&amp;"_"&amp;H109,'GPT결과_2'!$A:$E,4,FALSE)</f>
        <v>#N/A</v>
      </c>
      <c r="W109" s="397"/>
      <c r="X109" s="397"/>
      <c r="Y109" s="433" t="str">
        <f>VLOOKUP("2유형_v2"&amp;"_"&amp;H109,'GPT결과_2'!$A:$E,4,FALSE)</f>
        <v>2021년 말 기준, 정신장애인 고용률 7.0%, 재고용률 1.7%, 퇴직률 29.8%, 채용 경험 없음 61.6%</v>
      </c>
      <c r="Z109" s="425">
        <f t="shared" si="17"/>
        <v>64</v>
      </c>
      <c r="AA109" s="208" t="s">
        <v>69</v>
      </c>
      <c r="AB109" s="208" t="s">
        <v>69</v>
      </c>
      <c r="AC109" s="389"/>
      <c r="AD109" s="434" t="s">
        <v>3098</v>
      </c>
      <c r="AE109" s="389"/>
      <c r="AF109" s="435" t="str">
        <f>VLOOKUP("2유형_v2"&amp;"_"&amp;H109,'GPT결과_2'!$A:$E,5,FALSE)</f>
        <v>7.0% 2021년 말 기준 정신장애인 고용중 1.7% 정신장애인을 채용한 경험이 있으며 현재 재고용 하였음 29.8% 정신장애인을 채용했으나 퇴직 (이후 소속된 정신장애인 근로자 없음) 61.6% 정신장애인을 채용한 사례가 없음</v>
      </c>
      <c r="AG109" s="146">
        <f t="shared" si="18"/>
        <v>128</v>
      </c>
      <c r="AH109" s="208" t="s">
        <v>67</v>
      </c>
      <c r="AI109" s="208" t="s">
        <v>67</v>
      </c>
      <c r="AJ109" s="496"/>
      <c r="AK109" s="258"/>
      <c r="AL109" s="258"/>
      <c r="AM109" s="497"/>
      <c r="AN109" s="498"/>
      <c r="AO109" s="492"/>
      <c r="AP109" s="492"/>
      <c r="AQ109" s="491"/>
      <c r="AR109" s="498"/>
      <c r="AS109" s="491"/>
      <c r="AT109" s="500"/>
      <c r="AU109" s="492"/>
      <c r="AV109" s="492"/>
      <c r="AW109" s="491"/>
      <c r="AX109" s="501"/>
      <c r="AY109" s="501"/>
    </row>
    <row r="110" ht="30.0" customHeight="1">
      <c r="A110" s="397"/>
      <c r="B110" s="201">
        <f t="shared" si="15"/>
        <v>103</v>
      </c>
      <c r="C110" s="399" t="s">
        <v>16</v>
      </c>
      <c r="D110" s="399" t="s">
        <v>19</v>
      </c>
      <c r="E110" s="201" t="s">
        <v>21</v>
      </c>
      <c r="F110" s="389"/>
      <c r="G110" s="200" t="s">
        <v>203</v>
      </c>
      <c r="H110" s="426" t="s">
        <v>3099</v>
      </c>
      <c r="I110" s="474"/>
      <c r="J110" s="202" t="s">
        <v>3100</v>
      </c>
      <c r="K110" s="400" t="s">
        <v>3071</v>
      </c>
      <c r="L110" s="503"/>
      <c r="M110" s="173" t="s">
        <v>2720</v>
      </c>
      <c r="N110" s="173" t="s">
        <v>3101</v>
      </c>
      <c r="O110" s="173" t="s">
        <v>3102</v>
      </c>
      <c r="P110" s="173" t="s">
        <v>3103</v>
      </c>
      <c r="Q110" s="430" t="str">
        <f>VLOOKUP("2유형_v1"&amp;"_"&amp;H110,'GPT결과_2'!$A:$E,4,FALSE)</f>
        <v>#N/A</v>
      </c>
      <c r="R110" s="425" t="str">
        <f t="shared" si="16"/>
        <v>#N/A</v>
      </c>
      <c r="S110" s="389"/>
      <c r="T110" s="389"/>
      <c r="U110" s="389"/>
      <c r="V110" s="431" t="str">
        <f>VLOOKUP("2유형_v1"&amp;"_"&amp;H110,'GPT결과_2'!$A:$E,4,FALSE)</f>
        <v>#N/A</v>
      </c>
      <c r="W110" s="397"/>
      <c r="X110" s="397"/>
      <c r="Y110" s="433" t="str">
        <f>VLOOKUP("2유형_v2"&amp;"_"&amp;H110,'GPT결과_2'!$A:$E,4,FALSE)</f>
        <v>전체 상시근로자 수 557.8명 중 남성 179.7명 여성 378.2명 장애인 25.7명 정신장애인 7.2명 포함</v>
      </c>
      <c r="Z110" s="425">
        <f t="shared" si="17"/>
        <v>63</v>
      </c>
      <c r="AA110" s="208" t="s">
        <v>69</v>
      </c>
      <c r="AB110" s="208" t="s">
        <v>69</v>
      </c>
      <c r="AC110" s="389"/>
      <c r="AD110" s="434" t="s">
        <v>3104</v>
      </c>
      <c r="AE110" s="389"/>
      <c r="AF110" s="435" t="str">
        <f>VLOOKUP("2유형_v2"&amp;"_"&amp;H110,'GPT결과_2'!$A:$E,5,FALSE)</f>
        <v>557.8명 합계 전체 상시근로자 수(평균) 179.7명 남성 378.2명 여성 25.7명 합계 장애인 상시근로자 수(평균) 14.4명 남성 11.3명 여성 장애인 중 정신장애인 상시근로자수(평균) 7.2명 합계 4.3명 남성 2.8명 여성</v>
      </c>
      <c r="AG110" s="146">
        <f t="shared" si="18"/>
        <v>134</v>
      </c>
      <c r="AH110" s="208" t="s">
        <v>67</v>
      </c>
      <c r="AI110" s="208" t="s">
        <v>67</v>
      </c>
      <c r="AJ110" s="496"/>
      <c r="AK110" s="258"/>
      <c r="AL110" s="258"/>
      <c r="AM110" s="497"/>
      <c r="AN110" s="498"/>
      <c r="AO110" s="492"/>
      <c r="AP110" s="492"/>
      <c r="AQ110" s="491"/>
      <c r="AR110" s="498"/>
      <c r="AS110" s="491"/>
      <c r="AT110" s="500"/>
      <c r="AU110" s="492"/>
      <c r="AV110" s="492"/>
      <c r="AW110" s="491"/>
      <c r="AX110" s="501"/>
      <c r="AY110" s="501"/>
    </row>
    <row r="111" ht="30.0" customHeight="1">
      <c r="A111" s="397"/>
      <c r="B111" s="201">
        <f t="shared" si="15"/>
        <v>104</v>
      </c>
      <c r="C111" s="399" t="s">
        <v>16</v>
      </c>
      <c r="D111" s="399" t="s">
        <v>19</v>
      </c>
      <c r="E111" s="201" t="s">
        <v>21</v>
      </c>
      <c r="F111" s="389"/>
      <c r="G111" s="200" t="s">
        <v>203</v>
      </c>
      <c r="H111" s="426" t="s">
        <v>3105</v>
      </c>
      <c r="I111" s="474"/>
      <c r="J111" s="202" t="s">
        <v>3106</v>
      </c>
      <c r="K111" s="400" t="s">
        <v>3071</v>
      </c>
      <c r="L111" s="503"/>
      <c r="M111" s="173" t="s">
        <v>2720</v>
      </c>
      <c r="N111" s="173" t="s">
        <v>3107</v>
      </c>
      <c r="O111" s="173" t="s">
        <v>3108</v>
      </c>
      <c r="P111" s="173" t="s">
        <v>3109</v>
      </c>
      <c r="Q111" s="430" t="str">
        <f>VLOOKUP("2유형_v1"&amp;"_"&amp;H111,'GPT결과_2'!$A:$E,4,FALSE)</f>
        <v>#N/A</v>
      </c>
      <c r="R111" s="425" t="str">
        <f t="shared" si="16"/>
        <v>#N/A</v>
      </c>
      <c r="S111" s="389"/>
      <c r="T111" s="389"/>
      <c r="U111" s="389"/>
      <c r="V111" s="431" t="str">
        <f>VLOOKUP("2유형_v1"&amp;"_"&amp;H111,'GPT결과_2'!$A:$E,4,FALSE)</f>
        <v>#N/A</v>
      </c>
      <c r="W111" s="397"/>
      <c r="X111" s="397"/>
      <c r="Y111" s="433" t="str">
        <f>VLOOKUP("2유형_v2"&amp;"_"&amp;H111,'GPT결과_2'!$A:$E,4,FALSE)</f>
        <v>총 근로자수 557.8명 중 정규직 491.1명 비정규직 66.7명 정신장애인 7.2명 중 정규직 2.4명 비정규직 4.7명.</v>
      </c>
      <c r="Z111" s="425">
        <f t="shared" si="17"/>
        <v>70</v>
      </c>
      <c r="AA111" s="208" t="s">
        <v>69</v>
      </c>
      <c r="AB111" s="208" t="s">
        <v>69</v>
      </c>
      <c r="AC111" s="389"/>
      <c r="AD111" s="434" t="s">
        <v>3110</v>
      </c>
      <c r="AE111" s="389"/>
      <c r="AF111" s="435" t="str">
        <f>VLOOKUP("2유형_v2"&amp;"_"&amp;H111,'GPT결과_2'!$A:$E,5,FALSE)</f>
        <v>전체 종사상 지위별 근로자 수 557.8명 합계 491.1명 정규직 66.7명 비정규직 정신장애인 종사상 지위별 근로자수 7.2명 합계 2.4명 정규직 4.7명 비정규직</v>
      </c>
      <c r="AG111" s="146">
        <f t="shared" si="18"/>
        <v>94</v>
      </c>
      <c r="AH111" s="208" t="s">
        <v>67</v>
      </c>
      <c r="AI111" s="208" t="s">
        <v>67</v>
      </c>
      <c r="AJ111" s="496"/>
      <c r="AK111" s="258"/>
      <c r="AL111" s="258"/>
      <c r="AM111" s="497"/>
      <c r="AN111" s="498"/>
      <c r="AO111" s="492"/>
      <c r="AP111" s="492"/>
      <c r="AQ111" s="491"/>
      <c r="AR111" s="498"/>
      <c r="AS111" s="491"/>
      <c r="AT111" s="500"/>
      <c r="AU111" s="492"/>
      <c r="AV111" s="492"/>
      <c r="AW111" s="491"/>
      <c r="AX111" s="501"/>
      <c r="AY111" s="501"/>
    </row>
    <row r="112" ht="48.0" customHeight="1">
      <c r="A112" s="397"/>
      <c r="B112" s="201">
        <f t="shared" si="15"/>
        <v>105</v>
      </c>
      <c r="C112" s="399" t="s">
        <v>16</v>
      </c>
      <c r="D112" s="399" t="s">
        <v>19</v>
      </c>
      <c r="E112" s="201" t="s">
        <v>21</v>
      </c>
      <c r="F112" s="389"/>
      <c r="G112" s="200" t="s">
        <v>203</v>
      </c>
      <c r="H112" s="426" t="s">
        <v>3111</v>
      </c>
      <c r="I112" s="474"/>
      <c r="J112" s="202" t="s">
        <v>3112</v>
      </c>
      <c r="K112" s="400" t="s">
        <v>3071</v>
      </c>
      <c r="L112" s="503"/>
      <c r="M112" s="173" t="s">
        <v>2720</v>
      </c>
      <c r="N112" s="173" t="s">
        <v>3113</v>
      </c>
      <c r="O112" s="173" t="s">
        <v>3114</v>
      </c>
      <c r="P112" s="173" t="s">
        <v>3115</v>
      </c>
      <c r="Q112" s="430" t="str">
        <f>VLOOKUP("2유형_v1"&amp;"_"&amp;H112,'GPT결과_2'!$A:$E,4,FALSE)</f>
        <v>#N/A</v>
      </c>
      <c r="R112" s="425" t="str">
        <f t="shared" si="16"/>
        <v>#N/A</v>
      </c>
      <c r="S112" s="389"/>
      <c r="T112" s="389"/>
      <c r="U112" s="389"/>
      <c r="V112" s="431" t="str">
        <f>VLOOKUP("2유형_v1"&amp;"_"&amp;H112,'GPT결과_2'!$A:$E,4,FALSE)</f>
        <v>#N/A</v>
      </c>
      <c r="W112" s="397"/>
      <c r="X112" s="397"/>
      <c r="Y112" s="433" t="str">
        <f>VLOOKUP("2유형_v2"&amp;"_"&amp;H112,'GPT결과_2'!$A:$E,4,FALSE)</f>
        <v>정신장애인 근로자 수는 합계 5.3명 중 남성 3.3명 여성 2.0명 미등록 정신질환 근로자는 1.8명 중 남성 1.1명 여성 0.8명</v>
      </c>
      <c r="Z112" s="425">
        <f t="shared" si="17"/>
        <v>75</v>
      </c>
      <c r="AA112" s="208" t="s">
        <v>69</v>
      </c>
      <c r="AB112" s="208" t="s">
        <v>69</v>
      </c>
      <c r="AC112" s="389"/>
      <c r="AD112" s="434" t="s">
        <v>3116</v>
      </c>
      <c r="AE112" s="389"/>
      <c r="AF112" s="435" t="str">
        <f>VLOOKUP("2유형_v2"&amp;"_"&amp;H112,'GPT결과_2'!$A:$E,5,FALSE)</f>
        <v>5.3명 합계 정신장애인 근로자 수 3.3명 남성 2.0명 여성 1.8명 합계 미등록 정신질환 근로자수 1.1명 남성 0.8명 여성</v>
      </c>
      <c r="AG112" s="146">
        <f t="shared" si="18"/>
        <v>73</v>
      </c>
      <c r="AH112" s="208" t="s">
        <v>67</v>
      </c>
      <c r="AI112" s="208" t="s">
        <v>67</v>
      </c>
      <c r="AJ112" s="496"/>
      <c r="AK112" s="258"/>
      <c r="AL112" s="258"/>
      <c r="AM112" s="497"/>
      <c r="AN112" s="498"/>
      <c r="AO112" s="492"/>
      <c r="AP112" s="492"/>
      <c r="AQ112" s="491"/>
      <c r="AR112" s="498"/>
      <c r="AS112" s="491"/>
      <c r="AT112" s="500"/>
      <c r="AU112" s="492"/>
      <c r="AV112" s="492"/>
      <c r="AW112" s="491"/>
      <c r="AX112" s="501"/>
      <c r="AY112" s="501"/>
    </row>
    <row r="113" ht="30.0" customHeight="1">
      <c r="A113" s="397"/>
      <c r="B113" s="201">
        <f t="shared" si="15"/>
        <v>106</v>
      </c>
      <c r="C113" s="399" t="s">
        <v>16</v>
      </c>
      <c r="D113" s="399" t="s">
        <v>19</v>
      </c>
      <c r="E113" s="201" t="s">
        <v>21</v>
      </c>
      <c r="F113" s="389"/>
      <c r="G113" s="200" t="s">
        <v>203</v>
      </c>
      <c r="H113" s="426" t="s">
        <v>3117</v>
      </c>
      <c r="I113" s="474"/>
      <c r="J113" s="202" t="s">
        <v>3118</v>
      </c>
      <c r="K113" s="400" t="s">
        <v>3119</v>
      </c>
      <c r="L113" s="503"/>
      <c r="M113" s="401"/>
      <c r="N113" s="401"/>
      <c r="O113" s="173" t="s">
        <v>3120</v>
      </c>
      <c r="P113" s="173" t="s">
        <v>3121</v>
      </c>
      <c r="Q113" s="430" t="str">
        <f>VLOOKUP("2유형_v1"&amp;"_"&amp;H113,'GPT결과_2'!$A:$E,4,FALSE)</f>
        <v>#N/A</v>
      </c>
      <c r="R113" s="425" t="str">
        <f t="shared" si="16"/>
        <v>#N/A</v>
      </c>
      <c r="S113" s="389"/>
      <c r="T113" s="389"/>
      <c r="U113" s="389"/>
      <c r="V113" s="431" t="str">
        <f>VLOOKUP("2유형_v1"&amp;"_"&amp;H113,'GPT결과_2'!$A:$E,4,FALSE)</f>
        <v>#N/A</v>
      </c>
      <c r="W113" s="397"/>
      <c r="X113" s="397"/>
      <c r="Y113" s="433" t="str">
        <f>VLOOKUP("2유형_v2"&amp;"_"&amp;H113,'GPT결과_2'!$A:$E,4,FALSE)</f>
        <v>룡 A 조사 결과 10대는 36.6%, 20대는 40.8%, 30대는 29.9%, 40대는 21.3%, 50대는 16.2%, 60대는 11.5%, 전체는 25.1%를 나타냄.</v>
      </c>
      <c r="Z113" s="425">
        <f t="shared" si="17"/>
        <v>97</v>
      </c>
      <c r="AA113" s="208" t="s">
        <v>69</v>
      </c>
      <c r="AB113" s="208" t="s">
        <v>69</v>
      </c>
      <c r="AC113" s="389"/>
      <c r="AD113" s="434" t="s">
        <v>3122</v>
      </c>
      <c r="AE113" s="389"/>
      <c r="AF113" s="435" t="str">
        <f>VLOOKUP("2유형_v2"&amp;"_"&amp;H113,'GPT결과_2'!$A:$E,5,FALSE)</f>
        <v>(%)룡 A 45.0% 40.0% 35.0% 30.0% 25.0% 20.0% 15.0% 10.0% 5.0% 0.0% 36.6% 10대 40.8% 20대 29.9% 30대 21.3% 40대 연령대 16.2% 50대 11.5% 60대 25.1% 전체</v>
      </c>
      <c r="AG113" s="146">
        <f t="shared" si="18"/>
        <v>137</v>
      </c>
      <c r="AH113" s="208" t="s">
        <v>67</v>
      </c>
      <c r="AI113" s="208" t="s">
        <v>67</v>
      </c>
      <c r="AJ113" s="496"/>
      <c r="AK113" s="258"/>
      <c r="AL113" s="258"/>
      <c r="AM113" s="497"/>
      <c r="AN113" s="498"/>
      <c r="AO113" s="492"/>
      <c r="AP113" s="492"/>
      <c r="AQ113" s="491"/>
      <c r="AR113" s="498"/>
      <c r="AS113" s="491"/>
      <c r="AT113" s="500"/>
      <c r="AU113" s="492"/>
      <c r="AV113" s="492"/>
      <c r="AW113" s="491"/>
      <c r="AX113" s="501"/>
      <c r="AY113" s="501"/>
    </row>
    <row r="114" ht="30.0" customHeight="1">
      <c r="A114" s="397"/>
      <c r="B114" s="201">
        <f t="shared" si="15"/>
        <v>107</v>
      </c>
      <c r="C114" s="399" t="s">
        <v>16</v>
      </c>
      <c r="D114" s="399" t="s">
        <v>19</v>
      </c>
      <c r="E114" s="201" t="s">
        <v>21</v>
      </c>
      <c r="F114" s="389"/>
      <c r="G114" s="200" t="s">
        <v>203</v>
      </c>
      <c r="H114" s="426" t="s">
        <v>3123</v>
      </c>
      <c r="I114" s="474"/>
      <c r="J114" s="202" t="s">
        <v>3124</v>
      </c>
      <c r="K114" s="426" t="s">
        <v>3119</v>
      </c>
      <c r="L114" s="503"/>
      <c r="M114" s="401"/>
      <c r="N114" s="401"/>
      <c r="O114" s="174" t="s">
        <v>3125</v>
      </c>
      <c r="P114" s="173" t="s">
        <v>3126</v>
      </c>
      <c r="Q114" s="430" t="str">
        <f>VLOOKUP("2유형_v1"&amp;"_"&amp;H114,'GPT결과_2'!$A:$E,4,FALSE)</f>
        <v>#N/A</v>
      </c>
      <c r="R114" s="425" t="str">
        <f t="shared" si="16"/>
        <v>#N/A</v>
      </c>
      <c r="S114" s="389"/>
      <c r="T114" s="389"/>
      <c r="U114" s="389"/>
      <c r="V114" s="431" t="str">
        <f>VLOOKUP("2유형_v1"&amp;"_"&amp;H114,'GPT결과_2'!$A:$E,4,FALSE)</f>
        <v>#N/A</v>
      </c>
      <c r="W114" s="397"/>
      <c r="X114" s="397"/>
      <c r="Y114" s="433" t="str">
        <f>VLOOKUP("2유형_v2"&amp;"_"&amp;H114,'GPT결과_2'!$A:$E,4,FALSE)</f>
        <v>통계에 따르면 10대 룡 취향률은 49.8%, 20대는 40.2%, 30대는 39.9%, 40대는 34.5%, 50대는 28.2%, 60대는 40.4%입니다.</v>
      </c>
      <c r="Z114" s="425">
        <f t="shared" si="17"/>
        <v>88</v>
      </c>
      <c r="AA114" s="208" t="s">
        <v>69</v>
      </c>
      <c r="AB114" s="208" t="s">
        <v>69</v>
      </c>
      <c r="AC114" s="389"/>
      <c r="AD114" s="434" t="s">
        <v>3122</v>
      </c>
      <c r="AE114" s="389"/>
      <c r="AF114" s="435" t="str">
        <f>VLOOKUP("2유형_v2"&amp;"_"&amp;H114,'GPT결과_2'!$A:$E,5,FALSE)</f>
        <v>(%)룡[R 60.0% 50.0% 40.0% 30.0% 20.0% 10.0% 0.0% 50.0% 10대 49.8% 20대 40.2% 30대 39.9% 40대 연령대 34.5% 50대 28.2% 60대 40.4% 전체</v>
      </c>
      <c r="AG114" s="146">
        <f t="shared" si="18"/>
        <v>120</v>
      </c>
      <c r="AH114" s="208" t="s">
        <v>67</v>
      </c>
      <c r="AI114" s="208" t="s">
        <v>67</v>
      </c>
      <c r="AJ114" s="496"/>
      <c r="AK114" s="258"/>
      <c r="AL114" s="258"/>
      <c r="AM114" s="497"/>
      <c r="AN114" s="498"/>
      <c r="AO114" s="492"/>
      <c r="AP114" s="492"/>
      <c r="AQ114" s="491"/>
      <c r="AR114" s="498"/>
      <c r="AS114" s="491"/>
      <c r="AT114" s="500"/>
      <c r="AU114" s="492"/>
      <c r="AV114" s="492"/>
      <c r="AW114" s="491"/>
      <c r="AX114" s="501"/>
      <c r="AY114" s="501"/>
    </row>
    <row r="115" ht="30.0" customHeight="1">
      <c r="A115" s="397"/>
      <c r="B115" s="201">
        <f t="shared" si="15"/>
        <v>108</v>
      </c>
      <c r="C115" s="399" t="s">
        <v>16</v>
      </c>
      <c r="D115" s="399" t="s">
        <v>19</v>
      </c>
      <c r="E115" s="201" t="s">
        <v>21</v>
      </c>
      <c r="F115" s="389"/>
      <c r="G115" s="200" t="s">
        <v>203</v>
      </c>
      <c r="H115" s="426" t="s">
        <v>3127</v>
      </c>
      <c r="I115" s="474"/>
      <c r="J115" s="202" t="s">
        <v>3128</v>
      </c>
      <c r="K115" s="426" t="s">
        <v>3119</v>
      </c>
      <c r="L115" s="503"/>
      <c r="M115" s="401"/>
      <c r="N115" s="401"/>
      <c r="O115" s="173" t="s">
        <v>3129</v>
      </c>
      <c r="P115" s="173" t="s">
        <v>3130</v>
      </c>
      <c r="Q115" s="430" t="str">
        <f>VLOOKUP("2유형_v1"&amp;"_"&amp;H115,'GPT결과_2'!$A:$E,4,FALSE)</f>
        <v>#N/A</v>
      </c>
      <c r="R115" s="425" t="str">
        <f t="shared" si="16"/>
        <v>#N/A</v>
      </c>
      <c r="S115" s="389"/>
      <c r="T115" s="389"/>
      <c r="U115" s="389"/>
      <c r="V115" s="431" t="str">
        <f>VLOOKUP("2유형_v1"&amp;"_"&amp;H115,'GPT결과_2'!$A:$E,4,FALSE)</f>
        <v>#N/A</v>
      </c>
      <c r="W115" s="397"/>
      <c r="X115" s="397"/>
      <c r="Y115" s="433" t="str">
        <f>VLOOKUP("2유형_v2"&amp;"_"&amp;H115,'GPT결과_2'!$A:$E,4,FALSE)</f>
        <v>2005년부터 2020년까지 전동스쿠터, 전동휠체어, 의자차 소지현황 증가 보고서.</v>
      </c>
      <c r="Z115" s="425">
        <f t="shared" si="17"/>
        <v>46</v>
      </c>
      <c r="AA115" s="208" t="s">
        <v>67</v>
      </c>
      <c r="AB115" s="208" t="s">
        <v>67</v>
      </c>
      <c r="AC115" s="389"/>
      <c r="AD115" s="434"/>
      <c r="AE115" s="389"/>
      <c r="AF115" s="435" t="str">
        <f>VLOOKUP("2유형_v2"&amp;"_"&amp;H115,'GPT결과_2'!$A:$E,5,FALSE)</f>
        <v>단위: 명 160,000 140,000 120,000 100,000 80,000 60,000 40,000 20,000 ■전동스쿠터 전동휠체어 22,517 2005 10,686 11,831 81,369 2008 37,597 43,772 보행보조용 의자차 소지현황 101,807 2011 42,158 59,649 112,204 2014 52,456 59,748 102,593 2017 39,578 63,015 142,547 2020 52,510 90,037</v>
      </c>
      <c r="AG115" s="146">
        <f t="shared" si="18"/>
        <v>253</v>
      </c>
      <c r="AH115" s="208" t="s">
        <v>68</v>
      </c>
      <c r="AI115" s="208" t="s">
        <v>68</v>
      </c>
      <c r="AJ115" s="496"/>
      <c r="AK115" s="258"/>
      <c r="AL115" s="258"/>
      <c r="AM115" s="497"/>
      <c r="AN115" s="498"/>
      <c r="AO115" s="492"/>
      <c r="AP115" s="492"/>
      <c r="AQ115" s="491"/>
      <c r="AR115" s="499"/>
      <c r="AS115" s="491"/>
      <c r="AT115" s="500"/>
      <c r="AU115" s="492"/>
      <c r="AV115" s="492"/>
      <c r="AW115" s="491"/>
      <c r="AX115" s="501"/>
      <c r="AY115" s="501"/>
    </row>
    <row r="116" ht="30.0" customHeight="1">
      <c r="A116" s="397"/>
      <c r="B116" s="201">
        <f t="shared" si="15"/>
        <v>109</v>
      </c>
      <c r="C116" s="399" t="s">
        <v>16</v>
      </c>
      <c r="D116" s="399" t="s">
        <v>19</v>
      </c>
      <c r="E116" s="201" t="s">
        <v>21</v>
      </c>
      <c r="F116" s="389"/>
      <c r="G116" s="200" t="s">
        <v>203</v>
      </c>
      <c r="H116" s="426" t="s">
        <v>3131</v>
      </c>
      <c r="I116" s="474"/>
      <c r="J116" s="202" t="s">
        <v>3132</v>
      </c>
      <c r="K116" s="426" t="s">
        <v>3119</v>
      </c>
      <c r="L116" s="503"/>
      <c r="M116" s="401"/>
      <c r="N116" s="401"/>
      <c r="O116" s="173" t="s">
        <v>3133</v>
      </c>
      <c r="P116" s="173" t="s">
        <v>3134</v>
      </c>
      <c r="Q116" s="430" t="str">
        <f>VLOOKUP("2유형_v1"&amp;"_"&amp;H116,'GPT결과_2'!$A:$E,4,FALSE)</f>
        <v>#N/A</v>
      </c>
      <c r="R116" s="425" t="str">
        <f t="shared" si="16"/>
        <v>#N/A</v>
      </c>
      <c r="S116" s="389"/>
      <c r="T116" s="389"/>
      <c r="U116" s="389"/>
      <c r="V116" s="431" t="str">
        <f>VLOOKUP("2유형_v1"&amp;"_"&amp;H116,'GPT결과_2'!$A:$E,4,FALSE)</f>
        <v>#N/A</v>
      </c>
      <c r="W116" s="397"/>
      <c r="X116" s="397"/>
      <c r="Y116" s="433" t="str">
        <f>VLOOKUP("2유형_v2"&amp;"_"&amp;H116,'GPT결과_2'!$A:$E,4,FALSE)</f>
        <v>1975년부터 2019년까지 차량 안과 밖의 사망자 비율 변화 추이 보고서.</v>
      </c>
      <c r="Z116" s="425">
        <f t="shared" si="17"/>
        <v>42</v>
      </c>
      <c r="AA116" s="208" t="s">
        <v>67</v>
      </c>
      <c r="AB116" s="208" t="s">
        <v>67</v>
      </c>
      <c r="AC116" s="389"/>
      <c r="AD116" s="434"/>
      <c r="AE116" s="389"/>
      <c r="AF116" s="435" t="str">
        <f>VLOOKUP("2유형_v2"&amp;"_"&amp;H116,'GPT결과_2'!$A:$E,5,FALSE)</f>
        <v>Fatalities (left axis) -Fatalities per 100 million vehicle miles traveled (right axis) 4.00 3.50 3.00 2.50 2.00 1.50 1.00 0.50 0.00 60,000 50,000 40,000 30,000 20,000 10,000 O Year 100% 80% 60% 40% 20% Proportion of Fatalities by Road User, 1975-2019 -71% 80% Inside Vehicle: Occupants of cars, light trucks, large trucks, buses, and other vehicles Outside Vehicle: Motorcyclists, pedestrians, pedalcyclists, and other nonoccupants 66% 34%- -20% 0% 1975 1977 1979 1981 1983 1985 1987 1989 1991 1995 1995 1997 1999 2001 2005 2006 2007 2009 2011 2015 2016 2017 2015 +-Inside vehicle Outside vehicle</v>
      </c>
      <c r="AG116" s="146">
        <f t="shared" si="18"/>
        <v>596</v>
      </c>
      <c r="AH116" s="208" t="s">
        <v>68</v>
      </c>
      <c r="AI116" s="208" t="s">
        <v>68</v>
      </c>
      <c r="AJ116" s="496"/>
      <c r="AK116" s="258"/>
      <c r="AL116" s="258"/>
      <c r="AM116" s="497"/>
      <c r="AN116" s="498"/>
      <c r="AO116" s="492"/>
      <c r="AP116" s="492"/>
      <c r="AQ116" s="491"/>
      <c r="AR116" s="499"/>
      <c r="AS116" s="491"/>
      <c r="AT116" s="500"/>
      <c r="AU116" s="492"/>
      <c r="AV116" s="492"/>
      <c r="AW116" s="491"/>
      <c r="AX116" s="501"/>
      <c r="AY116" s="501"/>
    </row>
    <row r="117" ht="30.0" customHeight="1">
      <c r="A117" s="397"/>
      <c r="B117" s="201">
        <f t="shared" si="15"/>
        <v>110</v>
      </c>
      <c r="C117" s="399" t="s">
        <v>16</v>
      </c>
      <c r="D117" s="399" t="s">
        <v>19</v>
      </c>
      <c r="E117" s="201" t="s">
        <v>21</v>
      </c>
      <c r="F117" s="389"/>
      <c r="G117" s="200" t="s">
        <v>203</v>
      </c>
      <c r="H117" s="426" t="s">
        <v>3135</v>
      </c>
      <c r="I117" s="474"/>
      <c r="J117" s="202" t="s">
        <v>3136</v>
      </c>
      <c r="K117" s="426" t="s">
        <v>3119</v>
      </c>
      <c r="L117" s="503"/>
      <c r="M117" s="401"/>
      <c r="N117" s="401"/>
      <c r="O117" s="173" t="s">
        <v>3137</v>
      </c>
      <c r="P117" s="173" t="s">
        <v>3138</v>
      </c>
      <c r="Q117" s="430" t="str">
        <f>VLOOKUP("2유형_v1"&amp;"_"&amp;H117,'GPT결과_2'!$A:$E,4,FALSE)</f>
        <v>#N/A</v>
      </c>
      <c r="R117" s="425" t="str">
        <f t="shared" si="16"/>
        <v>#N/A</v>
      </c>
      <c r="S117" s="389"/>
      <c r="T117" s="389"/>
      <c r="U117" s="389"/>
      <c r="V117" s="431" t="str">
        <f>VLOOKUP("2유형_v1"&amp;"_"&amp;H117,'GPT결과_2'!$A:$E,4,FALSE)</f>
        <v>#N/A</v>
      </c>
      <c r="W117" s="397"/>
      <c r="X117" s="397"/>
      <c r="Y117" s="433" t="str">
        <f>VLOOKUP("2유형_v2"&amp;"_"&amp;H117,'GPT결과_2'!$A:$E,4,FALSE)</f>
        <v>사상자 대비 사망자 비율은 지방도에서 가장 높았으며 특별광역시도에서 가장 낮았다.</v>
      </c>
      <c r="Z117" s="425">
        <f t="shared" si="17"/>
        <v>45</v>
      </c>
      <c r="AA117" s="208" t="s">
        <v>68</v>
      </c>
      <c r="AB117" s="208" t="s">
        <v>68</v>
      </c>
      <c r="AC117" s="389"/>
      <c r="AD117" s="434" t="s">
        <v>3139</v>
      </c>
      <c r="AE117" s="389"/>
      <c r="AF117" s="435" t="str">
        <f>VLOOKUP("2유형_v2"&amp;"_"&amp;H117,'GPT결과_2'!$A:$E,5,FALSE)</f>
        <v>0% 일반국도 일반국도-도시 일반국도-지방 일반국도-지방-군청소재지 일반국도-지방-비군청소재지 지방도 고속국도 특별광역시도 1.76% | 시도 군도 &lt;총 사상자 대비 사망자 비율&gt; 2% 3.17% 기타 1.40% l 5.32% 2.72% 4% 7.76% 4.68% 6% 13.68% 8% 17.13% 17.30% 16.61% 10% 12% 14% 16% 18% 20%</v>
      </c>
      <c r="AG117" s="146">
        <f t="shared" si="18"/>
        <v>205</v>
      </c>
      <c r="AH117" s="208" t="s">
        <v>68</v>
      </c>
      <c r="AI117" s="208" t="s">
        <v>68</v>
      </c>
      <c r="AJ117" s="496"/>
      <c r="AK117" s="258"/>
      <c r="AL117" s="258"/>
      <c r="AM117" s="497"/>
      <c r="AN117" s="498"/>
      <c r="AO117" s="492"/>
      <c r="AP117" s="492"/>
      <c r="AQ117" s="491"/>
      <c r="AR117" s="498"/>
      <c r="AS117" s="491"/>
      <c r="AT117" s="500"/>
      <c r="AU117" s="492"/>
      <c r="AV117" s="492"/>
      <c r="AW117" s="491"/>
      <c r="AX117" s="501"/>
      <c r="AY117" s="501"/>
    </row>
    <row r="118" ht="51.75" customHeight="1">
      <c r="A118" s="397"/>
      <c r="B118" s="201">
        <f t="shared" si="15"/>
        <v>111</v>
      </c>
      <c r="C118" s="399" t="s">
        <v>16</v>
      </c>
      <c r="D118" s="399" t="s">
        <v>19</v>
      </c>
      <c r="E118" s="201" t="s">
        <v>21</v>
      </c>
      <c r="F118" s="389"/>
      <c r="G118" s="200" t="s">
        <v>203</v>
      </c>
      <c r="H118" s="426" t="s">
        <v>3140</v>
      </c>
      <c r="I118" s="474"/>
      <c r="J118" s="202" t="s">
        <v>3141</v>
      </c>
      <c r="K118" s="426" t="s">
        <v>3119</v>
      </c>
      <c r="L118" s="503"/>
      <c r="M118" s="401"/>
      <c r="N118" s="401"/>
      <c r="O118" s="173" t="s">
        <v>3142</v>
      </c>
      <c r="P118" s="173" t="s">
        <v>3143</v>
      </c>
      <c r="Q118" s="430" t="str">
        <f>VLOOKUP("2유형_v1"&amp;"_"&amp;H118,'GPT결과_2'!$A:$E,4,FALSE)</f>
        <v>#N/A</v>
      </c>
      <c r="R118" s="425" t="str">
        <f t="shared" si="16"/>
        <v>#N/A</v>
      </c>
      <c r="S118" s="389"/>
      <c r="T118" s="389"/>
      <c r="U118" s="389"/>
      <c r="V118" s="431" t="str">
        <f>VLOOKUP("2유형_v1"&amp;"_"&amp;H118,'GPT결과_2'!$A:$E,4,FALSE)</f>
        <v>#N/A</v>
      </c>
      <c r="W118" s="397"/>
      <c r="X118" s="397"/>
      <c r="Y118" s="433" t="str">
        <f>VLOOKUP("2유형_v2"&amp;"_"&amp;H118,'GPT결과_2'!$A:$E,4,FALSE)</f>
        <v>보행자 사고 유형별 사망율 도시지역과 지방지역 비교결과 통행중 사고가 가장 높음</v>
      </c>
      <c r="Z118" s="425">
        <f t="shared" si="17"/>
        <v>44</v>
      </c>
      <c r="AA118" s="208" t="s">
        <v>68</v>
      </c>
      <c r="AB118" s="208" t="s">
        <v>68</v>
      </c>
      <c r="AC118" s="389"/>
      <c r="AD118" s="434" t="s">
        <v>3144</v>
      </c>
      <c r="AE118" s="389"/>
      <c r="AF118" s="435" t="str">
        <f>VLOOKUP("2유형_v2"&amp;"_"&amp;H118,'GPT결과_2'!$A:$E,5,FALSE)</f>
        <v>차도통행중 길가장자리구역통행중 횡단중 0% 기타 2.84% 4.03% 지방/도시지역 보행자 사고 유형별 사망율 비교 10% 15% 20% 5% 5.13% 보도통행중 | 3.36% 4.54% 8.22% 6.47% 10.96% 16.55% 25% 30% 32.60% 35% 40% 37.58% 43.79% 41.02% ■ 도시지역 ■ 지방지역 ■전체지역 40.02% 42.88% 45% 50%</v>
      </c>
      <c r="AG118" s="146">
        <f t="shared" si="18"/>
        <v>217</v>
      </c>
      <c r="AH118" s="208" t="s">
        <v>68</v>
      </c>
      <c r="AI118" s="208" t="s">
        <v>68</v>
      </c>
      <c r="AJ118" s="496"/>
      <c r="AK118" s="258"/>
      <c r="AL118" s="258"/>
      <c r="AM118" s="497"/>
      <c r="AN118" s="498"/>
      <c r="AO118" s="492"/>
      <c r="AP118" s="492"/>
      <c r="AQ118" s="491"/>
      <c r="AR118" s="498"/>
      <c r="AS118" s="491"/>
      <c r="AT118" s="500"/>
      <c r="AU118" s="492"/>
      <c r="AV118" s="492"/>
      <c r="AW118" s="491"/>
      <c r="AX118" s="501"/>
      <c r="AY118" s="501"/>
    </row>
    <row r="119" ht="30.0" customHeight="1">
      <c r="A119" s="397"/>
      <c r="B119" s="201">
        <f t="shared" si="15"/>
        <v>112</v>
      </c>
      <c r="C119" s="399" t="s">
        <v>16</v>
      </c>
      <c r="D119" s="399" t="s">
        <v>19</v>
      </c>
      <c r="E119" s="201" t="s">
        <v>21</v>
      </c>
      <c r="F119" s="389"/>
      <c r="G119" s="200" t="s">
        <v>203</v>
      </c>
      <c r="H119" s="426" t="s">
        <v>3145</v>
      </c>
      <c r="I119" s="474"/>
      <c r="J119" s="202" t="s">
        <v>3146</v>
      </c>
      <c r="K119" s="426" t="s">
        <v>3119</v>
      </c>
      <c r="L119" s="503"/>
      <c r="M119" s="401"/>
      <c r="N119" s="401"/>
      <c r="O119" s="173" t="s">
        <v>3147</v>
      </c>
      <c r="P119" s="173" t="s">
        <v>3148</v>
      </c>
      <c r="Q119" s="430" t="str">
        <f>VLOOKUP("2유형_v1"&amp;"_"&amp;H119,'GPT결과_2'!$A:$E,4,FALSE)</f>
        <v>#N/A</v>
      </c>
      <c r="R119" s="425" t="str">
        <f t="shared" si="16"/>
        <v>#N/A</v>
      </c>
      <c r="S119" s="389"/>
      <c r="T119" s="389"/>
      <c r="U119" s="389"/>
      <c r="V119" s="431" t="str">
        <f>VLOOKUP("2유형_v1"&amp;"_"&amp;H119,'GPT결과_2'!$A:$E,4,FALSE)</f>
        <v>#N/A</v>
      </c>
      <c r="W119" s="397"/>
      <c r="X119" s="397"/>
      <c r="Y119" s="433" t="str">
        <f>VLOOKUP("2유형_v2"&amp;"_"&amp;H119,'GPT결과_2'!$A:$E,4,FALSE)</f>
        <v>지방/도시지역 교통약자수단 사망률 비교는 개인형이동수단 8.33%, 농기계 12.18%, 사륜오토바이 9.4%, 원동기장치자전거 7.63%, 자전거 1.47%입니다.</v>
      </c>
      <c r="Z119" s="425">
        <f t="shared" si="17"/>
        <v>92</v>
      </c>
      <c r="AA119" s="208" t="s">
        <v>68</v>
      </c>
      <c r="AB119" s="208" t="s">
        <v>68</v>
      </c>
      <c r="AC119" s="389"/>
      <c r="AD119" s="434" t="s">
        <v>3149</v>
      </c>
      <c r="AE119" s="389"/>
      <c r="AF119" s="435" t="str">
        <f>VLOOKUP("2유형_v2"&amp;"_"&amp;H119,'GPT결과_2'!$A:$E,5,FALSE)</f>
        <v>14% 12% 10% 8% 6% 4% 2% 0% 8.33% 0.00% 개인형이동수단(PM) 5.71% &lt;지방/도시지역 교통약자수단 사망률 비교&gt; 12.18% 농기계 0.00% 5.66% 사륜오토바이(ATV) 9.40% 0.00% 원동기장치자전거 ●도시지역 | 지방지역 1.47% 7.63% 자전거</v>
      </c>
      <c r="AG119" s="146">
        <f t="shared" si="18"/>
        <v>165</v>
      </c>
      <c r="AH119" s="208" t="s">
        <v>68</v>
      </c>
      <c r="AI119" s="208" t="s">
        <v>68</v>
      </c>
      <c r="AJ119" s="496"/>
      <c r="AK119" s="258"/>
      <c r="AL119" s="258"/>
      <c r="AM119" s="497"/>
      <c r="AN119" s="498"/>
      <c r="AO119" s="492"/>
      <c r="AP119" s="492"/>
      <c r="AQ119" s="491"/>
      <c r="AR119" s="498"/>
      <c r="AS119" s="491"/>
      <c r="AT119" s="500"/>
      <c r="AU119" s="492"/>
      <c r="AV119" s="492"/>
      <c r="AW119" s="491"/>
      <c r="AX119" s="501"/>
      <c r="AY119" s="501"/>
    </row>
    <row r="120" ht="30.0" customHeight="1">
      <c r="A120" s="397"/>
      <c r="B120" s="201">
        <f t="shared" si="15"/>
        <v>113</v>
      </c>
      <c r="C120" s="399" t="s">
        <v>16</v>
      </c>
      <c r="D120" s="399" t="s">
        <v>19</v>
      </c>
      <c r="E120" s="201" t="s">
        <v>21</v>
      </c>
      <c r="F120" s="389"/>
      <c r="G120" s="200" t="s">
        <v>203</v>
      </c>
      <c r="H120" s="426" t="s">
        <v>3150</v>
      </c>
      <c r="I120" s="474"/>
      <c r="J120" s="202" t="s">
        <v>3151</v>
      </c>
      <c r="K120" s="504" t="s">
        <v>3152</v>
      </c>
      <c r="L120" s="205"/>
      <c r="M120" s="476"/>
      <c r="N120" s="476"/>
      <c r="O120" s="173" t="s">
        <v>3153</v>
      </c>
      <c r="P120" s="173" t="s">
        <v>3154</v>
      </c>
      <c r="Q120" s="430" t="str">
        <f>VLOOKUP("2유형_v1"&amp;"_"&amp;H120,'GPT결과_2'!$A:$E,4,FALSE)</f>
        <v>#N/A</v>
      </c>
      <c r="R120" s="425" t="str">
        <f t="shared" si="16"/>
        <v>#N/A</v>
      </c>
      <c r="S120" s="389"/>
      <c r="T120" s="389"/>
      <c r="U120" s="389"/>
      <c r="V120" s="431" t="str">
        <f>VLOOKUP("2유형_v1"&amp;"_"&amp;H120,'GPT결과_2'!$A:$E,4,FALSE)</f>
        <v>#N/A</v>
      </c>
      <c r="W120" s="397"/>
      <c r="X120" s="397"/>
      <c r="Y120" s="433" t="str">
        <f>VLOOKUP("2유형_v2"&amp;"_"&amp;H120,'GPT결과_2'!$A:$E,4,FALSE)</f>
        <v>2012년부터 2018년까지 응답률 변동 상황 체계 분석 결과</v>
      </c>
      <c r="Z120" s="425">
        <f t="shared" si="17"/>
        <v>34</v>
      </c>
      <c r="AA120" s="208" t="s">
        <v>67</v>
      </c>
      <c r="AB120" s="208" t="s">
        <v>67</v>
      </c>
      <c r="AC120" s="389"/>
      <c r="AD120" s="434"/>
      <c r="AE120" s="389"/>
      <c r="AF120" s="435" t="str">
        <f>VLOOKUP("2유형_v2"&amp;"_"&amp;H120,'GPT결과_2'!$A:$E,5,FALSE)</f>
        <v>2018 2015 2012 0% 20% 73.1 80.0 81.2 40% 성별 60% ■ 남 여 ■ 무응답 80% 26.9 18.8 1.2 18.8 100%</v>
      </c>
      <c r="AG120" s="146">
        <f t="shared" si="18"/>
        <v>87</v>
      </c>
      <c r="AH120" s="208" t="s">
        <v>68</v>
      </c>
      <c r="AI120" s="208" t="s">
        <v>68</v>
      </c>
      <c r="AJ120" s="496"/>
      <c r="AK120" s="258"/>
      <c r="AL120" s="258"/>
      <c r="AM120" s="497"/>
      <c r="AN120" s="498"/>
      <c r="AO120" s="492"/>
      <c r="AP120" s="492"/>
      <c r="AQ120" s="491"/>
      <c r="AR120" s="499"/>
      <c r="AS120" s="491"/>
      <c r="AT120" s="500"/>
      <c r="AU120" s="492"/>
      <c r="AV120" s="492"/>
      <c r="AW120" s="491"/>
      <c r="AX120" s="501"/>
      <c r="AY120" s="501"/>
    </row>
    <row r="121" ht="35.25" customHeight="1">
      <c r="A121" s="397"/>
      <c r="B121" s="201">
        <f t="shared" si="15"/>
        <v>114</v>
      </c>
      <c r="C121" s="399" t="s">
        <v>16</v>
      </c>
      <c r="D121" s="399" t="s">
        <v>19</v>
      </c>
      <c r="E121" s="201" t="s">
        <v>21</v>
      </c>
      <c r="F121" s="389"/>
      <c r="G121" s="200" t="s">
        <v>203</v>
      </c>
      <c r="H121" s="426" t="s">
        <v>3155</v>
      </c>
      <c r="I121" s="474"/>
      <c r="J121" s="202" t="s">
        <v>3156</v>
      </c>
      <c r="K121" s="504" t="s">
        <v>3152</v>
      </c>
      <c r="L121" s="205"/>
      <c r="M121" s="476"/>
      <c r="N121" s="476"/>
      <c r="O121" s="173" t="s">
        <v>3157</v>
      </c>
      <c r="P121" s="173" t="s">
        <v>3158</v>
      </c>
      <c r="Q121" s="430" t="str">
        <f>VLOOKUP("2유형_v1"&amp;"_"&amp;H121,'GPT결과_2'!$A:$E,4,FALSE)</f>
        <v>#N/A</v>
      </c>
      <c r="R121" s="425" t="str">
        <f t="shared" si="16"/>
        <v>#N/A</v>
      </c>
      <c r="S121" s="389"/>
      <c r="T121" s="389"/>
      <c r="U121" s="389"/>
      <c r="V121" s="431" t="str">
        <f>VLOOKUP("2유형_v1"&amp;"_"&amp;H121,'GPT결과_2'!$A:$E,4,FALSE)</f>
        <v>#N/A</v>
      </c>
      <c r="W121" s="397"/>
      <c r="X121" s="397"/>
      <c r="Y121" s="433" t="str">
        <f>VLOOKUP("2유형_v2"&amp;"_"&amp;H121,'GPT결과_2'!$A:$E,4,FALSE)</f>
        <v>2012년 평균 연령 43.95, 2015년 46.94, 2018년 50.88 연령 증가 추세 확인</v>
      </c>
      <c r="Z121" s="425">
        <f t="shared" si="17"/>
        <v>55</v>
      </c>
      <c r="AA121" s="208" t="s">
        <v>68</v>
      </c>
      <c r="AB121" s="208" t="s">
        <v>68</v>
      </c>
      <c r="AC121" s="389"/>
      <c r="AD121" s="434" t="s">
        <v>3159</v>
      </c>
      <c r="AE121" s="389"/>
      <c r="AF121" s="435" t="str">
        <f>VLOOKUP("2유형_v2"&amp;"_"&amp;H121,'GPT결과_2'!$A:$E,5,FALSE)</f>
        <v>60 50 40 30 20 10 43.95 2012 평균 연령 46.94 2015 50.88 2018</v>
      </c>
      <c r="AG121" s="146">
        <f t="shared" si="18"/>
        <v>56</v>
      </c>
      <c r="AH121" s="208" t="s">
        <v>67</v>
      </c>
      <c r="AI121" s="208" t="s">
        <v>67</v>
      </c>
      <c r="AJ121" s="496"/>
      <c r="AK121" s="258"/>
      <c r="AL121" s="258"/>
      <c r="AM121" s="497"/>
      <c r="AN121" s="498"/>
      <c r="AO121" s="492"/>
      <c r="AP121" s="492"/>
      <c r="AQ121" s="491"/>
      <c r="AR121" s="498"/>
      <c r="AS121" s="491"/>
      <c r="AT121" s="500"/>
      <c r="AU121" s="492"/>
      <c r="AV121" s="492"/>
      <c r="AW121" s="491"/>
      <c r="AX121" s="501"/>
      <c r="AY121" s="501"/>
    </row>
    <row r="122" ht="48.0" customHeight="1">
      <c r="A122" s="397"/>
      <c r="B122" s="201">
        <f t="shared" si="15"/>
        <v>115</v>
      </c>
      <c r="C122" s="399" t="s">
        <v>16</v>
      </c>
      <c r="D122" s="399" t="s">
        <v>19</v>
      </c>
      <c r="E122" s="201" t="s">
        <v>21</v>
      </c>
      <c r="F122" s="389"/>
      <c r="G122" s="200" t="s">
        <v>203</v>
      </c>
      <c r="H122" s="426" t="s">
        <v>3160</v>
      </c>
      <c r="I122" s="474"/>
      <c r="J122" s="202" t="s">
        <v>3161</v>
      </c>
      <c r="K122" s="504" t="s">
        <v>3152</v>
      </c>
      <c r="L122" s="205"/>
      <c r="M122" s="476"/>
      <c r="N122" s="476"/>
      <c r="O122" s="173" t="s">
        <v>3162</v>
      </c>
      <c r="P122" s="173" t="s">
        <v>3163</v>
      </c>
      <c r="Q122" s="430" t="str">
        <f>VLOOKUP("2유형_v1"&amp;"_"&amp;H122,'GPT결과_2'!$A:$E,4,FALSE)</f>
        <v>#N/A</v>
      </c>
      <c r="R122" s="425" t="str">
        <f t="shared" si="16"/>
        <v>#N/A</v>
      </c>
      <c r="S122" s="389"/>
      <c r="T122" s="389"/>
      <c r="U122" s="389"/>
      <c r="V122" s="431" t="str">
        <f>VLOOKUP("2유형_v1"&amp;"_"&amp;H122,'GPT결과_2'!$A:$E,4,FALSE)</f>
        <v>#N/A</v>
      </c>
      <c r="W122" s="397"/>
      <c r="X122" s="397"/>
      <c r="Y122" s="433" t="str">
        <f>VLOOKUP("2유형_v2"&amp;"_"&amp;H122,'GPT결과_2'!$A:$E,4,FALSE)</f>
        <v>2012년, 2015년, 2018년 기혼 비율은 각각 47.5%, 48.2%, 49.7%이다. 미혼 비율은 36.3%, 이혼과 별거 비율은 각각 11.9%, 10.8%이다.</v>
      </c>
      <c r="Z122" s="425">
        <f t="shared" si="17"/>
        <v>96</v>
      </c>
      <c r="AA122" s="208" t="s">
        <v>68</v>
      </c>
      <c r="AB122" s="208" t="s">
        <v>68</v>
      </c>
      <c r="AC122" s="389"/>
      <c r="AD122" s="434" t="s">
        <v>3164</v>
      </c>
      <c r="AE122" s="389"/>
      <c r="AF122" s="435" t="str">
        <f>VLOOKUP("2유형_v2"&amp;"_"&amp;H122,'GPT결과_2'!$A:$E,5,FALSE)</f>
        <v>2018 2015 2012 0% 49.7 48.2 47.5 결혼상태 9.8 40% 10.8 11.9 36.0 60% 38.0 20% ■ 기혼 사별 ■ 이혼 ■ 별거 ■ 미혼 ■ 무응답 36.3 80% 100%</v>
      </c>
      <c r="AG122" s="146">
        <f t="shared" si="18"/>
        <v>116</v>
      </c>
      <c r="AH122" s="208" t="s">
        <v>68</v>
      </c>
      <c r="AI122" s="208" t="s">
        <v>68</v>
      </c>
      <c r="AJ122" s="496"/>
      <c r="AK122" s="258"/>
      <c r="AL122" s="258"/>
      <c r="AM122" s="497"/>
      <c r="AN122" s="498"/>
      <c r="AO122" s="492"/>
      <c r="AP122" s="492"/>
      <c r="AQ122" s="491"/>
      <c r="AR122" s="498"/>
      <c r="AS122" s="491"/>
      <c r="AT122" s="500"/>
      <c r="AU122" s="492"/>
      <c r="AV122" s="492"/>
      <c r="AW122" s="491"/>
      <c r="AX122" s="501"/>
      <c r="AY122" s="501"/>
    </row>
    <row r="123" ht="57.75" customHeight="1">
      <c r="A123" s="397"/>
      <c r="B123" s="201">
        <f t="shared" si="15"/>
        <v>116</v>
      </c>
      <c r="C123" s="399" t="s">
        <v>16</v>
      </c>
      <c r="D123" s="399" t="s">
        <v>19</v>
      </c>
      <c r="E123" s="201" t="s">
        <v>13</v>
      </c>
      <c r="F123" s="184" t="s">
        <v>2907</v>
      </c>
      <c r="G123" s="204" t="s">
        <v>229</v>
      </c>
      <c r="H123" s="426" t="s">
        <v>3165</v>
      </c>
      <c r="I123" s="426"/>
      <c r="J123" s="217" t="s">
        <v>3166</v>
      </c>
      <c r="K123" s="426" t="s">
        <v>3167</v>
      </c>
      <c r="L123" s="205"/>
      <c r="M123" s="401"/>
      <c r="N123" s="401"/>
      <c r="O123" s="173" t="s">
        <v>3168</v>
      </c>
      <c r="P123" s="173" t="s">
        <v>3169</v>
      </c>
      <c r="Q123" s="430" t="str">
        <f>VLOOKUP("2유형_v1"&amp;"_"&amp;H123,'GPT결과_2'!$A:$E,4,FALSE)</f>
        <v>#N/A</v>
      </c>
      <c r="R123" s="425" t="str">
        <f t="shared" si="16"/>
        <v>#N/A</v>
      </c>
      <c r="S123" s="389"/>
      <c r="T123" s="389"/>
      <c r="U123" s="389"/>
      <c r="V123" s="431" t="str">
        <f>VLOOKUP("2유형_v1"&amp;"_"&amp;H123,'GPT결과_2'!$A:$E,4,FALSE)</f>
        <v>#N/A</v>
      </c>
      <c r="W123" s="397"/>
      <c r="X123" s="397"/>
      <c r="Y123" s="433" t="str">
        <f>VLOOKUP("2유형_v2"&amp;"_"&amp;H123,'GPT결과_2'!$A:$E,4,FALSE)</f>
        <v>뇌 편도체 비만세포는 척수의 만성스트레스로 인해 시상하부의 CRF와 뇌하수체 부신피질 자극호르몬 부신피질 코티솔을 방출한다.</v>
      </c>
      <c r="Z123" s="425">
        <f t="shared" si="17"/>
        <v>69</v>
      </c>
      <c r="AA123" s="208" t="s">
        <v>67</v>
      </c>
      <c r="AB123" s="208" t="s">
        <v>67</v>
      </c>
      <c r="AC123" s="389"/>
      <c r="AD123" s="434"/>
      <c r="AE123" s="389"/>
      <c r="AF123" s="435" t="str">
        <f>VLOOKUP("2유형_v2"&amp;"_"&amp;H123,'GPT결과_2'!$A:$E,5,FALSE)</f>
        <v>뇌 편도체 비만세포 척수 만성스트레스 시상하부 부신피질 자극호르몬 방출인자 (CRF) 뇌하수체 부신피질 자극호르몬 부신피질 코티솔 해마</v>
      </c>
      <c r="AG123" s="146">
        <f t="shared" si="18"/>
        <v>75</v>
      </c>
      <c r="AH123" s="208" t="s">
        <v>68</v>
      </c>
      <c r="AI123" s="208" t="s">
        <v>68</v>
      </c>
      <c r="AJ123" s="496"/>
      <c r="AK123" s="258"/>
      <c r="AL123" s="258"/>
      <c r="AM123" s="497"/>
      <c r="AN123" s="498"/>
      <c r="AO123" s="492"/>
      <c r="AP123" s="492"/>
      <c r="AQ123" s="491"/>
      <c r="AR123" s="499"/>
      <c r="AS123" s="491"/>
      <c r="AT123" s="500"/>
      <c r="AU123" s="492"/>
      <c r="AV123" s="492"/>
      <c r="AW123" s="491"/>
      <c r="AX123" s="501"/>
      <c r="AY123" s="501"/>
    </row>
    <row r="124" ht="30.0" customHeight="1">
      <c r="A124" s="397"/>
      <c r="B124" s="201">
        <f t="shared" si="15"/>
        <v>117</v>
      </c>
      <c r="C124" s="399" t="s">
        <v>16</v>
      </c>
      <c r="D124" s="399" t="s">
        <v>19</v>
      </c>
      <c r="E124" s="201" t="s">
        <v>13</v>
      </c>
      <c r="F124" s="184" t="s">
        <v>2907</v>
      </c>
      <c r="G124" s="204" t="s">
        <v>229</v>
      </c>
      <c r="H124" s="426" t="s">
        <v>3170</v>
      </c>
      <c r="I124" s="474"/>
      <c r="J124" s="202" t="s">
        <v>3171</v>
      </c>
      <c r="K124" s="426" t="s">
        <v>3172</v>
      </c>
      <c r="L124" s="205"/>
      <c r="M124" s="401"/>
      <c r="N124" s="401"/>
      <c r="O124" s="173" t="s">
        <v>3173</v>
      </c>
      <c r="P124" s="173" t="s">
        <v>3174</v>
      </c>
      <c r="Q124" s="430" t="str">
        <f>VLOOKUP("2유형_v1"&amp;"_"&amp;H124,'GPT결과_2'!$A:$E,4,FALSE)</f>
        <v>#N/A</v>
      </c>
      <c r="R124" s="425" t="str">
        <f t="shared" si="16"/>
        <v>#N/A</v>
      </c>
      <c r="S124" s="389"/>
      <c r="T124" s="389"/>
      <c r="U124" s="389"/>
      <c r="V124" s="431" t="str">
        <f>VLOOKUP("2유형_v1"&amp;"_"&amp;H124,'GPT결과_2'!$A:$E,4,FALSE)</f>
        <v>#N/A</v>
      </c>
      <c r="W124" s="397"/>
      <c r="X124" s="397"/>
      <c r="Y124" s="433" t="str">
        <f>VLOOKUP("2유형_v2"&amp;"_"&amp;H124,'GPT결과_2'!$A:$E,4,FALSE)</f>
        <v>비만세포는 히스타민 H1, H2, H3, H4 receptor 수용체에 반응한다.</v>
      </c>
      <c r="Z124" s="425">
        <f t="shared" si="17"/>
        <v>45</v>
      </c>
      <c r="AA124" s="208" t="s">
        <v>67</v>
      </c>
      <c r="AB124" s="208" t="s">
        <v>67</v>
      </c>
      <c r="AC124" s="389"/>
      <c r="AD124" s="434"/>
      <c r="AE124" s="389"/>
      <c r="AF124" s="435" t="str">
        <f>VLOOKUP("2유형_v2"&amp;"_"&amp;H124,'GPT결과_2'!$A:$E,5,FALSE)</f>
        <v>비만세포 히스타민 H1 receptor H4 receptor 히스타민 H2 receptor 히스타민 수용체 H3 receptor</v>
      </c>
      <c r="AG124" s="146">
        <f t="shared" si="18"/>
        <v>71</v>
      </c>
      <c r="AH124" s="208" t="s">
        <v>67</v>
      </c>
      <c r="AI124" s="208" t="s">
        <v>67</v>
      </c>
      <c r="AJ124" s="496"/>
      <c r="AK124" s="258"/>
      <c r="AL124" s="258"/>
      <c r="AM124" s="497"/>
      <c r="AN124" s="498"/>
      <c r="AO124" s="492"/>
      <c r="AP124" s="492"/>
      <c r="AQ124" s="491"/>
      <c r="AR124" s="499"/>
      <c r="AS124" s="491"/>
      <c r="AT124" s="500"/>
      <c r="AU124" s="492"/>
      <c r="AV124" s="492"/>
      <c r="AW124" s="491"/>
      <c r="AX124" s="501"/>
      <c r="AY124" s="501"/>
    </row>
    <row r="125" ht="41.25" customHeight="1">
      <c r="A125" s="397"/>
      <c r="B125" s="201">
        <f t="shared" si="15"/>
        <v>118</v>
      </c>
      <c r="C125" s="399" t="s">
        <v>16</v>
      </c>
      <c r="D125" s="399" t="s">
        <v>19</v>
      </c>
      <c r="E125" s="201" t="s">
        <v>13</v>
      </c>
      <c r="F125" s="184" t="s">
        <v>2907</v>
      </c>
      <c r="G125" s="204" t="s">
        <v>1436</v>
      </c>
      <c r="H125" s="426" t="s">
        <v>3175</v>
      </c>
      <c r="I125" s="474"/>
      <c r="J125" s="202" t="s">
        <v>3176</v>
      </c>
      <c r="K125" s="426" t="s">
        <v>3172</v>
      </c>
      <c r="L125" s="205"/>
      <c r="M125" s="401"/>
      <c r="N125" s="401"/>
      <c r="O125" s="174" t="s">
        <v>3177</v>
      </c>
      <c r="P125" s="173" t="s">
        <v>3178</v>
      </c>
      <c r="Q125" s="430" t="str">
        <f>VLOOKUP("2유형_v1"&amp;"_"&amp;H125,'GPT결과_2'!$A:$E,4,FALSE)</f>
        <v>#N/A</v>
      </c>
      <c r="R125" s="425" t="str">
        <f t="shared" si="16"/>
        <v>#N/A</v>
      </c>
      <c r="S125" s="389"/>
      <c r="T125" s="389"/>
      <c r="U125" s="389"/>
      <c r="V125" s="431" t="str">
        <f>VLOOKUP("2유형_v1"&amp;"_"&amp;H125,'GPT결과_2'!$A:$E,4,FALSE)</f>
        <v>#N/A</v>
      </c>
      <c r="W125" s="397"/>
      <c r="X125" s="397"/>
      <c r="Y125" s="433" t="str">
        <f>VLOOKUP("2유형_v2"&amp;"_"&amp;H125,'GPT결과_2'!$A:$E,4,FALSE)</f>
        <v>HN N THF Formiminoglutamic Acid Glutamic Acid와 백혈구 신경조직 L-Histidine Histidine decarboxylase, HN CO₂ N Amine oxidase H₂C H Imidazole Acetaldehyde N(tau)-Methylhistamine, HN Cu²+ NH₂ FAD SAH Histamine N-methyltransferase SAM Histamine NH₂의 화학 반응 과정 표현.</v>
      </c>
      <c r="Z125" s="425">
        <f t="shared" si="17"/>
        <v>250</v>
      </c>
      <c r="AA125" s="208" t="s">
        <v>68</v>
      </c>
      <c r="AB125" s="208" t="s">
        <v>68</v>
      </c>
      <c r="AC125" s="389"/>
      <c r="AD125" s="434" t="s">
        <v>3179</v>
      </c>
      <c r="AE125" s="389"/>
      <c r="AF125" s="435" t="str">
        <f>VLOOKUP("2유형_v2"&amp;"_"&amp;H125,'GPT결과_2'!$A:$E,5,FALSE)</f>
        <v>HN N THF Formiminoglutamic Acid Glutamic Acid 백혈구 및 신경조직 NH₂ COOH L-Histidine Histidine decarboxylase HN CO₂ N Amine oxidase H₂C H Imidazole Acetaldehyde N(tau)-Methylhistamine HN Cu²+ NH₂ FAD SAH Histamine N-methyltransferase SAM Histamine NH₂</v>
      </c>
      <c r="AG125" s="146">
        <f t="shared" si="18"/>
        <v>244</v>
      </c>
      <c r="AH125" s="208" t="s">
        <v>68</v>
      </c>
      <c r="AI125" s="208" t="s">
        <v>68</v>
      </c>
      <c r="AJ125" s="496"/>
      <c r="AK125" s="258"/>
      <c r="AL125" s="258"/>
      <c r="AM125" s="497"/>
      <c r="AN125" s="498"/>
      <c r="AO125" s="492"/>
      <c r="AP125" s="492"/>
      <c r="AQ125" s="491"/>
      <c r="AR125" s="498"/>
      <c r="AS125" s="491"/>
      <c r="AT125" s="500"/>
      <c r="AU125" s="492"/>
      <c r="AV125" s="492"/>
      <c r="AW125" s="491"/>
      <c r="AX125" s="501"/>
      <c r="AY125" s="501"/>
    </row>
    <row r="126" ht="64.5" customHeight="1">
      <c r="A126" s="397"/>
      <c r="B126" s="201">
        <f t="shared" si="15"/>
        <v>119</v>
      </c>
      <c r="C126" s="399" t="s">
        <v>16</v>
      </c>
      <c r="D126" s="399" t="s">
        <v>19</v>
      </c>
      <c r="E126" s="201" t="s">
        <v>13</v>
      </c>
      <c r="F126" s="184" t="s">
        <v>2907</v>
      </c>
      <c r="G126" s="204" t="s">
        <v>1436</v>
      </c>
      <c r="H126" s="426" t="s">
        <v>3180</v>
      </c>
      <c r="I126" s="426"/>
      <c r="J126" s="217" t="s">
        <v>3181</v>
      </c>
      <c r="K126" s="426" t="s">
        <v>3172</v>
      </c>
      <c r="L126" s="205"/>
      <c r="M126" s="401"/>
      <c r="N126" s="401"/>
      <c r="O126" s="174" t="s">
        <v>3182</v>
      </c>
      <c r="P126" s="173" t="s">
        <v>3183</v>
      </c>
      <c r="Q126" s="430" t="str">
        <f>VLOOKUP("2유형_v1"&amp;"_"&amp;H126,'GPT결과_2'!$A:$E,4,FALSE)</f>
        <v>#N/A</v>
      </c>
      <c r="R126" s="425" t="str">
        <f t="shared" si="16"/>
        <v>#N/A</v>
      </c>
      <c r="S126" s="389"/>
      <c r="T126" s="389"/>
      <c r="U126" s="389"/>
      <c r="V126" s="431" t="str">
        <f>VLOOKUP("2유형_v1"&amp;"_"&amp;H126,'GPT결과_2'!$A:$E,4,FALSE)</f>
        <v>#N/A</v>
      </c>
      <c r="W126" s="397"/>
      <c r="X126" s="397"/>
      <c r="Y126" s="433" t="str">
        <f>VLOOKUP("2유형_v2"&amp;"_"&amp;H126,'GPT결과_2'!$A:$E,4,FALSE)</f>
        <v>히스타민은 S-Adenosyl-methionine과 반응하여 NT-Methylhistamine과 S-Adenosyl-homocysteine 생성.</v>
      </c>
      <c r="Z126" s="425">
        <f t="shared" si="17"/>
        <v>81</v>
      </c>
      <c r="AA126" s="208" t="s">
        <v>67</v>
      </c>
      <c r="AB126" s="208" t="s">
        <v>67</v>
      </c>
      <c r="AC126" s="389"/>
      <c r="AD126" s="434"/>
      <c r="AE126" s="389"/>
      <c r="AF126" s="435" t="str">
        <f>VLOOKUP("2유형_v2"&amp;"_"&amp;H126,'GPT결과_2'!$A:$E,5,FALSE)</f>
        <v>HN Histamine NH₂ EME NMHT H₂C COOH NH₂ H₂C S-Adenosyl S-Adenosyl-methionine NH₂ COOH NH₂ S-Adenosyl NT-Methylhistamine S-Adenosyl-homocysteine</v>
      </c>
      <c r="AG126" s="146">
        <f t="shared" si="18"/>
        <v>142</v>
      </c>
      <c r="AH126" s="208" t="s">
        <v>68</v>
      </c>
      <c r="AI126" s="208" t="s">
        <v>68</v>
      </c>
      <c r="AJ126" s="496"/>
      <c r="AK126" s="258"/>
      <c r="AL126" s="258"/>
      <c r="AM126" s="497"/>
      <c r="AN126" s="498"/>
      <c r="AO126" s="492"/>
      <c r="AP126" s="492"/>
      <c r="AQ126" s="491"/>
      <c r="AR126" s="499"/>
      <c r="AS126" s="491"/>
      <c r="AT126" s="500"/>
      <c r="AU126" s="492"/>
      <c r="AV126" s="492"/>
      <c r="AW126" s="491"/>
      <c r="AX126" s="501"/>
      <c r="AY126" s="501"/>
    </row>
    <row r="127" ht="55.5" customHeight="1">
      <c r="A127" s="397"/>
      <c r="B127" s="201">
        <f t="shared" si="15"/>
        <v>120</v>
      </c>
      <c r="C127" s="399" t="s">
        <v>16</v>
      </c>
      <c r="D127" s="399" t="s">
        <v>19</v>
      </c>
      <c r="E127" s="201" t="s">
        <v>13</v>
      </c>
      <c r="F127" s="184" t="s">
        <v>2907</v>
      </c>
      <c r="G127" s="204" t="s">
        <v>203</v>
      </c>
      <c r="H127" s="426" t="s">
        <v>3184</v>
      </c>
      <c r="I127" s="426"/>
      <c r="J127" s="217" t="s">
        <v>3185</v>
      </c>
      <c r="K127" s="426" t="s">
        <v>3172</v>
      </c>
      <c r="L127" s="205"/>
      <c r="M127" s="401"/>
      <c r="N127" s="401"/>
      <c r="O127" s="174" t="s">
        <v>3186</v>
      </c>
      <c r="P127" s="173" t="s">
        <v>3187</v>
      </c>
      <c r="Q127" s="430" t="str">
        <f>VLOOKUP("2유형_v1"&amp;"_"&amp;H127,'GPT결과_2'!$A:$E,4,FALSE)</f>
        <v>#N/A</v>
      </c>
      <c r="R127" s="425" t="str">
        <f t="shared" si="16"/>
        <v>#N/A</v>
      </c>
      <c r="S127" s="389"/>
      <c r="T127" s="389"/>
      <c r="U127" s="389"/>
      <c r="V127" s="431" t="str">
        <f>VLOOKUP("2유형_v1"&amp;"_"&amp;H127,'GPT결과_2'!$A:$E,4,FALSE)</f>
        <v>#N/A</v>
      </c>
      <c r="W127" s="397"/>
      <c r="X127" s="397"/>
      <c r="Y127" s="433" t="str">
        <f>VLOOKUP("2유형_v2"&amp;"_"&amp;H127,'GPT결과_2'!$A:$E,4,FALSE)</f>
        <v>피부의 각질층 상피 결함과 NABE 염증성 사이토카인 증가가 수분 소실을 초래하며 피부장벽의 손상과 알레르기 유발 병원균 증가를 유도한다.</v>
      </c>
      <c r="Z127" s="425">
        <f t="shared" si="17"/>
        <v>77</v>
      </c>
      <c r="AA127" s="208" t="s">
        <v>67</v>
      </c>
      <c r="AB127" s="208" t="s">
        <v>67</v>
      </c>
      <c r="AC127" s="389"/>
      <c r="AD127" s="434" t="s">
        <v>3188</v>
      </c>
      <c r="AE127" s="389"/>
      <c r="AF127" s="435" t="str">
        <f>VLOOKUP("2유형_v2"&amp;"_"&amp;H127,'GPT결과_2'!$A:$E,5,FALSE)</f>
        <v>각질층 상피 유전적 결함 피부장벽 결함 NABE 염증성 사이토카인 증가 (IL-1, TNF-) 약어 설명 초기 시작 수분 소실 HO HO HO HO TH1 MP 염증반응 알레르기 유발 물질 병원균 To 긁거나 자극 피부 각질층 (ceramide filaggin)이 감소되고 향균펩타이드가 → 2000 감소됨 TH2 B 염증성 사이토카인 IL-4, IL5, IL-13 피부장벽의 손상이 악화됨 ↑↑ 가려움증 염증 M 알레르기 유발 물질 병원균 Ba TO TH 수지상 세포 To 미접촉 T세포 T1 1형 도우미 T세포 T2 2형 도우미 T세포 B B 세포 HO 수분 M 비만세포 MP 식균세포 E 호산구 Ba 호중구</v>
      </c>
      <c r="AG127" s="146">
        <f t="shared" si="18"/>
        <v>342</v>
      </c>
      <c r="AH127" s="208" t="s">
        <v>68</v>
      </c>
      <c r="AI127" s="208" t="s">
        <v>68</v>
      </c>
      <c r="AJ127" s="496"/>
      <c r="AK127" s="258"/>
      <c r="AL127" s="258"/>
      <c r="AM127" s="497"/>
      <c r="AN127" s="498"/>
      <c r="AO127" s="492"/>
      <c r="AP127" s="492"/>
      <c r="AQ127" s="491"/>
      <c r="AR127" s="498"/>
      <c r="AS127" s="491"/>
      <c r="AT127" s="500"/>
      <c r="AU127" s="492"/>
      <c r="AV127" s="492"/>
      <c r="AW127" s="491"/>
      <c r="AX127" s="501"/>
      <c r="AY127" s="501"/>
    </row>
    <row r="128" ht="44.25" customHeight="1">
      <c r="A128" s="397"/>
      <c r="B128" s="201">
        <f t="shared" si="15"/>
        <v>121</v>
      </c>
      <c r="C128" s="399" t="s">
        <v>16</v>
      </c>
      <c r="D128" s="399" t="s">
        <v>19</v>
      </c>
      <c r="E128" s="201" t="s">
        <v>13</v>
      </c>
      <c r="F128" s="184" t="s">
        <v>2907</v>
      </c>
      <c r="G128" s="204" t="s">
        <v>229</v>
      </c>
      <c r="H128" s="426" t="s">
        <v>3189</v>
      </c>
      <c r="I128" s="426"/>
      <c r="J128" s="217" t="s">
        <v>3190</v>
      </c>
      <c r="K128" s="426" t="s">
        <v>3172</v>
      </c>
      <c r="L128" s="205"/>
      <c r="M128" s="401"/>
      <c r="N128" s="401"/>
      <c r="O128" s="174" t="s">
        <v>3191</v>
      </c>
      <c r="P128" s="173" t="s">
        <v>3192</v>
      </c>
      <c r="Q128" s="430" t="str">
        <f>VLOOKUP("2유형_v1"&amp;"_"&amp;H128,'GPT결과_2'!$A:$E,4,FALSE)</f>
        <v>#N/A</v>
      </c>
      <c r="R128" s="425" t="str">
        <f t="shared" si="16"/>
        <v>#N/A</v>
      </c>
      <c r="S128" s="389"/>
      <c r="T128" s="389"/>
      <c r="U128" s="389"/>
      <c r="V128" s="431" t="str">
        <f>VLOOKUP("2유형_v1"&amp;"_"&amp;H128,'GPT결과_2'!$A:$E,4,FALSE)</f>
        <v>#N/A</v>
      </c>
      <c r="W128" s="397"/>
      <c r="X128" s="397"/>
      <c r="Y128" s="433" t="str">
        <f>VLOOKUP("2유형_v2"&amp;"_"&amp;H128,'GPT결과_2'!$A:$E,4,FALSE)</f>
        <v>Kininogen의 변환을 통한 Bradykinin 생성은 혈액 응고 작용 및 혈압 조절 작용에 기여함.</v>
      </c>
      <c r="Z128" s="425">
        <f t="shared" si="17"/>
        <v>58</v>
      </c>
      <c r="AA128" s="208" t="s">
        <v>67</v>
      </c>
      <c r="AB128" s="208" t="s">
        <v>67</v>
      </c>
      <c r="AC128" s="389"/>
      <c r="AD128" s="434" t="s">
        <v>3193</v>
      </c>
      <c r="AE128" s="389"/>
      <c r="AF128" s="435" t="str">
        <f>VLOOKUP("2유형_v2"&amp;"_"&amp;H128,'GPT결과_2'!$A:$E,5,FALSE)</f>
        <v>혈액 응고 작용 Kininogen Bradykinin BK B2 receptor eNOS - Kallikrein Inactive peptide BK B1 receptor ACE Tº ACEI VEGF Angiogenesis ↑ via B2 receptor 혈압 조절 작용 Angiotensinogen Renin Angiotensin I Angiotensin II AT2 receptor AT1 receptor</v>
      </c>
      <c r="AG128" s="146">
        <f t="shared" si="18"/>
        <v>228</v>
      </c>
      <c r="AH128" s="208" t="s">
        <v>67</v>
      </c>
      <c r="AI128" s="208" t="s">
        <v>67</v>
      </c>
      <c r="AJ128" s="496"/>
      <c r="AK128" s="258"/>
      <c r="AL128" s="258"/>
      <c r="AM128" s="497"/>
      <c r="AN128" s="498"/>
      <c r="AO128" s="492"/>
      <c r="AP128" s="492"/>
      <c r="AQ128" s="491"/>
      <c r="AR128" s="498"/>
      <c r="AS128" s="491"/>
      <c r="AT128" s="500"/>
      <c r="AU128" s="492"/>
      <c r="AV128" s="492"/>
      <c r="AW128" s="491"/>
      <c r="AX128" s="501"/>
      <c r="AY128" s="501"/>
    </row>
    <row r="129" ht="30.0" customHeight="1">
      <c r="A129" s="397"/>
      <c r="B129" s="201">
        <f t="shared" si="15"/>
        <v>122</v>
      </c>
      <c r="C129" s="399" t="s">
        <v>16</v>
      </c>
      <c r="D129" s="399" t="s">
        <v>19</v>
      </c>
      <c r="E129" s="201" t="s">
        <v>13</v>
      </c>
      <c r="F129" s="184" t="s">
        <v>2907</v>
      </c>
      <c r="G129" s="204" t="s">
        <v>203</v>
      </c>
      <c r="H129" s="426" t="s">
        <v>3194</v>
      </c>
      <c r="I129" s="474"/>
      <c r="J129" s="202" t="s">
        <v>3195</v>
      </c>
      <c r="K129" s="426" t="s">
        <v>1410</v>
      </c>
      <c r="L129" s="205"/>
      <c r="M129" s="401"/>
      <c r="N129" s="401"/>
      <c r="O129" s="173" t="s">
        <v>3196</v>
      </c>
      <c r="P129" s="173" t="s">
        <v>3197</v>
      </c>
      <c r="Q129" s="430" t="str">
        <f>VLOOKUP("2유형_v1"&amp;"_"&amp;H129,'GPT결과_2'!$A:$E,4,FALSE)</f>
        <v>#N/A</v>
      </c>
      <c r="R129" s="425" t="str">
        <f t="shared" si="16"/>
        <v>#N/A</v>
      </c>
      <c r="S129" s="389"/>
      <c r="T129" s="389"/>
      <c r="U129" s="389"/>
      <c r="V129" s="431" t="str">
        <f>VLOOKUP("2유형_v1"&amp;"_"&amp;H129,'GPT결과_2'!$A:$E,4,FALSE)</f>
        <v>#N/A</v>
      </c>
      <c r="W129" s="397"/>
      <c r="X129" s="397"/>
      <c r="Y129" s="433" t="str">
        <f>VLOOKUP("2유형_v2"&amp;"_"&amp;H129,'GPT결과_2'!$A:$E,4,FALSE)</f>
        <v>치매 환자의 BPSD 표출 양상은 인품 강함, 폭력, 망상, 피해망상, 배회로 표현됨.</v>
      </c>
      <c r="Z129" s="425">
        <f t="shared" si="17"/>
        <v>48</v>
      </c>
      <c r="AA129" s="208" t="s">
        <v>68</v>
      </c>
      <c r="AB129" s="208" t="s">
        <v>68</v>
      </c>
      <c r="AC129" s="389"/>
      <c r="AD129" s="434" t="s">
        <v>3198</v>
      </c>
      <c r="AE129" s="389"/>
      <c r="AF129" s="435" t="str">
        <f>VLOOKUP("2유형_v2"&amp;"_"&amp;H129,'GPT결과_2'!$A:$E,5,FALSE)</f>
        <v>주변의 지적 약함 (타이름) 치매 환자의 BPSD 표출 양상 평온 평온 치매 환자의 인품 강함 (오기, 자존심이 셈) 폭력 도둑맞았다는 망상 질투 망상 자살 계획 피해망상 사람 오인 [집에 간다] 망상 배회 약함 (소극적, 온화함) 강함 (훈계, 다그침)</v>
      </c>
      <c r="AG129" s="146">
        <f t="shared" si="18"/>
        <v>142</v>
      </c>
      <c r="AH129" s="208" t="s">
        <v>67</v>
      </c>
      <c r="AI129" s="208" t="s">
        <v>67</v>
      </c>
      <c r="AJ129" s="496"/>
      <c r="AK129" s="258"/>
      <c r="AL129" s="258"/>
      <c r="AM129" s="497"/>
      <c r="AN129" s="498"/>
      <c r="AO129" s="492"/>
      <c r="AP129" s="492"/>
      <c r="AQ129" s="491"/>
      <c r="AR129" s="498"/>
      <c r="AS129" s="491"/>
      <c r="AT129" s="500"/>
      <c r="AU129" s="492"/>
      <c r="AV129" s="492"/>
      <c r="AW129" s="491"/>
      <c r="AX129" s="501"/>
      <c r="AY129" s="501"/>
    </row>
    <row r="130" ht="41.25" customHeight="1">
      <c r="A130" s="397"/>
      <c r="B130" s="201">
        <f t="shared" si="15"/>
        <v>123</v>
      </c>
      <c r="C130" s="399" t="s">
        <v>16</v>
      </c>
      <c r="D130" s="399" t="s">
        <v>19</v>
      </c>
      <c r="E130" s="201" t="s">
        <v>13</v>
      </c>
      <c r="F130" s="184" t="s">
        <v>2907</v>
      </c>
      <c r="G130" s="204" t="s">
        <v>229</v>
      </c>
      <c r="H130" s="426" t="s">
        <v>3199</v>
      </c>
      <c r="I130" s="474"/>
      <c r="J130" s="202" t="s">
        <v>3200</v>
      </c>
      <c r="K130" s="426" t="s">
        <v>1410</v>
      </c>
      <c r="L130" s="205"/>
      <c r="M130" s="401"/>
      <c r="N130" s="401"/>
      <c r="O130" s="173" t="s">
        <v>3201</v>
      </c>
      <c r="P130" s="173" t="s">
        <v>3202</v>
      </c>
      <c r="Q130" s="430" t="str">
        <f>VLOOKUP("2유형_v1"&amp;"_"&amp;H130,'GPT결과_2'!$A:$E,4,FALSE)</f>
        <v>#N/A</v>
      </c>
      <c r="R130" s="425" t="str">
        <f t="shared" si="16"/>
        <v>#N/A</v>
      </c>
      <c r="S130" s="389"/>
      <c r="T130" s="389"/>
      <c r="U130" s="389"/>
      <c r="V130" s="431" t="str">
        <f>VLOOKUP("2유형_v1"&amp;"_"&amp;H130,'GPT결과_2'!$A:$E,4,FALSE)</f>
        <v>#N/A</v>
      </c>
      <c r="W130" s="397"/>
      <c r="X130" s="397"/>
      <c r="Y130" s="433" t="str">
        <f>VLOOKUP("2유형_v2"&amp;"_"&amp;H130,'GPT결과_2'!$A:$E,4,FALSE)</f>
        <v>보건복지부는 광역치매센터와 협력해 지역 의료 기관에서 치매와 관련된 업무를 지원하고 있다.</v>
      </c>
      <c r="Z130" s="425">
        <f t="shared" si="17"/>
        <v>50</v>
      </c>
      <c r="AA130" s="208" t="s">
        <v>68</v>
      </c>
      <c r="AB130" s="208" t="s">
        <v>68</v>
      </c>
      <c r="AC130" s="389"/>
      <c r="AD130" s="434" t="s">
        <v>3203</v>
      </c>
      <c r="AE130" s="389"/>
      <c r="AF130" s="435" t="str">
        <f>VLOOKUP("2유형_v2"&amp;"_"&amp;H130,'GPT결과_2'!$A:$E,5,FALSE)</f>
        <v>보건복지부 ㆍ권역 지정 - 예산 교부 • - 관리 감독 • 지자체와 광역치매 센터 간 협력 유도 • - 예산 교부 • • 관리 감독 . 광역지자체 사업 현황 보고 예산 신청 예산 지원 관리 감독 •사업 활성화 협력 . • 국가치매관리사업 기획 및 평가 지원 . * 평가 보고 보건소 . 예산 지원 관리 감독 • 사업 활성화 협력 . . 지정 및 평가 지원 . 지역사회 치매 관련 사업 기획 및 평가 ㆍ치매 관련 사업 지원 . • 추진 성과보고 중앙치매센터 . 표준 프로토콜 마련 (연구, 교육 등) 치매 거점 병원 지역 의료 기관 • 전문 인력 교육 기술 지원 공동사업 추진 광역치매센터 계획 보고 성과 보고 . 전문 인력 교육 · 배출 • 지역 사회 환자 . 연계 체제 확립 요양 시설 치매 치료 · 조호 관련 연구 개발 주야간 보호 시설</v>
      </c>
      <c r="AG130" s="146">
        <f t="shared" si="18"/>
        <v>414</v>
      </c>
      <c r="AH130" s="208" t="s">
        <v>67</v>
      </c>
      <c r="AI130" s="208" t="s">
        <v>67</v>
      </c>
      <c r="AJ130" s="496"/>
      <c r="AK130" s="258"/>
      <c r="AL130" s="258"/>
      <c r="AM130" s="497"/>
      <c r="AN130" s="498"/>
      <c r="AO130" s="492"/>
      <c r="AP130" s="492"/>
      <c r="AQ130" s="491"/>
      <c r="AR130" s="498"/>
      <c r="AS130" s="491"/>
      <c r="AT130" s="500"/>
      <c r="AU130" s="492"/>
      <c r="AV130" s="492"/>
      <c r="AW130" s="491"/>
      <c r="AX130" s="501"/>
      <c r="AY130" s="501"/>
    </row>
    <row r="131" ht="30.0" customHeight="1">
      <c r="A131" s="397"/>
      <c r="B131" s="201">
        <f t="shared" si="15"/>
        <v>124</v>
      </c>
      <c r="C131" s="399" t="s">
        <v>16</v>
      </c>
      <c r="D131" s="399" t="s">
        <v>19</v>
      </c>
      <c r="E131" s="201" t="s">
        <v>13</v>
      </c>
      <c r="F131" s="184"/>
      <c r="G131" s="204" t="s">
        <v>203</v>
      </c>
      <c r="H131" s="426" t="s">
        <v>3204</v>
      </c>
      <c r="I131" s="426"/>
      <c r="J131" s="217" t="s">
        <v>3205</v>
      </c>
      <c r="K131" s="426" t="s">
        <v>3206</v>
      </c>
      <c r="L131" s="205"/>
      <c r="M131" s="401"/>
      <c r="N131" s="401"/>
      <c r="O131" s="173" t="s">
        <v>3207</v>
      </c>
      <c r="P131" s="173" t="s">
        <v>3208</v>
      </c>
      <c r="Q131" s="430" t="str">
        <f>VLOOKUP("2유형_v1"&amp;"_"&amp;H131,'GPT결과_2'!$A:$E,4,FALSE)</f>
        <v>#N/A</v>
      </c>
      <c r="R131" s="425" t="str">
        <f t="shared" si="16"/>
        <v>#N/A</v>
      </c>
      <c r="S131" s="389"/>
      <c r="T131" s="389"/>
      <c r="U131" s="389"/>
      <c r="V131" s="431" t="str">
        <f>VLOOKUP("2유형_v1"&amp;"_"&amp;H131,'GPT결과_2'!$A:$E,4,FALSE)</f>
        <v>#N/A</v>
      </c>
      <c r="W131" s="397"/>
      <c r="X131" s="397"/>
      <c r="Y131" s="433" t="str">
        <f>VLOOKUP("2유형_v2"&amp;"_"&amp;H131,'GPT결과_2'!$A:$E,4,FALSE)</f>
        <v>KODEX 코스피 ETF 일봉차트는 외국인보유 주식수 11,300(천), 시가총액 3,601(역)을 보여준다.</v>
      </c>
      <c r="Z131" s="425">
        <f t="shared" si="17"/>
        <v>61</v>
      </c>
      <c r="AA131" s="208" t="s">
        <v>69</v>
      </c>
      <c r="AB131" s="208" t="s">
        <v>69</v>
      </c>
      <c r="AC131" s="389"/>
      <c r="AD131" s="434" t="s">
        <v>3209</v>
      </c>
      <c r="AE131" s="389"/>
      <c r="AF131" s="435" t="str">
        <f>VLOOKUP("2유형_v2"&amp;"_"&amp;H131,'GPT결과_2'!$A:$E,5,FALSE)</f>
        <v>그림 6-1 KODEX 코스피 ETF 일봉차트 1 [0600] 키움증합차트 - KOSPI 외국인보유[D(천)] 주식수[11,300(천)] 액면[0] 자본금[0(역)] 결산[12월] 시가총액 [3,601 (역)] 주 전 226490 - Q 13 5 10 20 30 60 120 344/600 2021/04/30 펀 KODEX 코스 일주년 1,172 1.01% 0.01% 31,850 60 -0.19% 37백만 최우선 31,85031.845 시 31,755 31,935 저 31,730 매수 매도 KODEX 코스피 증가 단순 5 20 60 120 200 Bollinger Bands 중심선 20.2 상한선 하한선 511 최저 14,228 (03/19) ㅁ 거래량 단순 5 20 60 120 1.1 2 (1.01%) 2019/12 02 04 05 06 07 08 09 10 최고 32.585 01/11). 12 2021/01 02 03 04 LT? LC:123.85 Ho:-2426 31.850 -019-3 -30,000 -27,500 -25,000 -22,500 -20,000 -17.500 15,000 -1,500K -1,000K -500,000 1,172 1,01% 04/30</v>
      </c>
      <c r="AG131" s="146">
        <f t="shared" si="18"/>
        <v>602</v>
      </c>
      <c r="AH131" s="208" t="s">
        <v>70</v>
      </c>
      <c r="AI131" s="208" t="s">
        <v>70</v>
      </c>
      <c r="AJ131" s="496"/>
      <c r="AK131" s="258"/>
      <c r="AL131" s="258"/>
      <c r="AM131" s="497"/>
      <c r="AN131" s="498"/>
      <c r="AO131" s="492"/>
      <c r="AP131" s="492"/>
      <c r="AQ131" s="491"/>
      <c r="AR131" s="498"/>
      <c r="AS131" s="491"/>
      <c r="AT131" s="500"/>
      <c r="AU131" s="492"/>
      <c r="AV131" s="492"/>
      <c r="AW131" s="491"/>
      <c r="AX131" s="501"/>
      <c r="AY131" s="501"/>
    </row>
    <row r="132" ht="30.0" customHeight="1">
      <c r="A132" s="397"/>
      <c r="B132" s="201">
        <f t="shared" si="15"/>
        <v>125</v>
      </c>
      <c r="C132" s="399" t="s">
        <v>16</v>
      </c>
      <c r="D132" s="399" t="s">
        <v>19</v>
      </c>
      <c r="E132" s="201" t="s">
        <v>13</v>
      </c>
      <c r="F132" s="389"/>
      <c r="G132" s="204" t="s">
        <v>235</v>
      </c>
      <c r="H132" s="426" t="s">
        <v>3210</v>
      </c>
      <c r="I132" s="426"/>
      <c r="J132" s="217" t="s">
        <v>3211</v>
      </c>
      <c r="K132" s="505" t="s">
        <v>3212</v>
      </c>
      <c r="L132" s="205"/>
      <c r="M132" s="401"/>
      <c r="N132" s="401"/>
      <c r="O132" s="173" t="s">
        <v>3213</v>
      </c>
      <c r="P132" s="173" t="s">
        <v>3214</v>
      </c>
      <c r="Q132" s="430" t="str">
        <f>VLOOKUP("2유형_v1"&amp;"_"&amp;H132,'GPT결과_2'!$A:$E,4,FALSE)</f>
        <v>#N/A</v>
      </c>
      <c r="R132" s="425" t="str">
        <f t="shared" si="16"/>
        <v>#N/A</v>
      </c>
      <c r="S132" s="389"/>
      <c r="T132" s="389"/>
      <c r="U132" s="389"/>
      <c r="V132" s="431" t="str">
        <f>VLOOKUP("2유형_v1"&amp;"_"&amp;H132,'GPT결과_2'!$A:$E,4,FALSE)</f>
        <v>#N/A</v>
      </c>
      <c r="W132" s="397"/>
      <c r="X132" s="397"/>
      <c r="Y132" s="433" t="str">
        <f>VLOOKUP("2유형_v2"&amp;"_"&amp;H132,'GPT결과_2'!$A:$E,4,FALSE)</f>
        <v>서울 지역 뉴타운들 전체 목록과 해당 구역 표시</v>
      </c>
      <c r="Z132" s="425">
        <f t="shared" si="17"/>
        <v>26</v>
      </c>
      <c r="AA132" s="208" t="s">
        <v>67</v>
      </c>
      <c r="AB132" s="208" t="s">
        <v>67</v>
      </c>
      <c r="AC132" s="389"/>
      <c r="AD132" s="434"/>
      <c r="AE132" s="389"/>
      <c r="AF132" s="435" t="str">
        <f>VLOOKUP("2유형_v2"&amp;"_"&amp;H132,'GPT결과_2'!$A:$E,5,FALSE)</f>
        <v>서울 뉴타운 지도 방화 뉴타운 북아현 뉴타운 아현뉴타운 1차 뉴타운 2차 뉴타운 3차 뉴타운 영등포뉴타운 신정뉴타운 창신 뉴타운 돈의문뉴타운 가재울뉴타운 수색 뉴타운 강서구 구로구 신길뉴타운 시흥 뉴타운 노량진 뉴타운 은평뉴타운 양천구 영등포구 은평구 길음뉴타운 미아뉴타운 마포구 서대문구 금천구 동작구 |종로구 &lt;강북구 [관악구 신림 뉴타운 용산구 중구 흑석뉴타운 도봉구 성북구 동대문구 성동구 서초구 한남뉴타운 노원구 6 강남구 중랑구 상계뉴타운 광진구 장위뉴타운 중화 뉴타운 이문뉴타운 왕십리 뉴타운 전농, 답십리 뉴타운 송파구 강동구 천호뉴타운 거여뉴타운</v>
      </c>
      <c r="AG132" s="146">
        <f t="shared" si="18"/>
        <v>314</v>
      </c>
      <c r="AH132" s="208" t="s">
        <v>68</v>
      </c>
      <c r="AI132" s="208" t="s">
        <v>68</v>
      </c>
      <c r="AJ132" s="496"/>
      <c r="AK132" s="258"/>
      <c r="AL132" s="258"/>
      <c r="AM132" s="497"/>
      <c r="AN132" s="498"/>
      <c r="AO132" s="492"/>
      <c r="AP132" s="492"/>
      <c r="AQ132" s="491"/>
      <c r="AR132" s="499"/>
      <c r="AS132" s="491"/>
      <c r="AT132" s="500"/>
      <c r="AU132" s="492"/>
      <c r="AV132" s="492"/>
      <c r="AW132" s="491"/>
      <c r="AX132" s="501"/>
      <c r="AY132" s="501"/>
    </row>
    <row r="133" ht="30.0" customHeight="1">
      <c r="A133" s="397"/>
      <c r="B133" s="201">
        <f t="shared" si="15"/>
        <v>126</v>
      </c>
      <c r="C133" s="399" t="s">
        <v>16</v>
      </c>
      <c r="D133" s="399" t="s">
        <v>19</v>
      </c>
      <c r="E133" s="201" t="s">
        <v>13</v>
      </c>
      <c r="F133" s="389"/>
      <c r="G133" s="204" t="s">
        <v>229</v>
      </c>
      <c r="H133" s="426" t="s">
        <v>3215</v>
      </c>
      <c r="I133" s="474"/>
      <c r="J133" s="202" t="s">
        <v>3216</v>
      </c>
      <c r="K133" s="426" t="s">
        <v>1431</v>
      </c>
      <c r="L133" s="205"/>
      <c r="M133" s="401"/>
      <c r="N133" s="401"/>
      <c r="O133" s="173" t="s">
        <v>3217</v>
      </c>
      <c r="P133" s="173" t="s">
        <v>3218</v>
      </c>
      <c r="Q133" s="430" t="str">
        <f>VLOOKUP("2유형_v1"&amp;"_"&amp;H133,'GPT결과_2'!$A:$E,4,FALSE)</f>
        <v>#N/A</v>
      </c>
      <c r="R133" s="425" t="str">
        <f t="shared" si="16"/>
        <v>#N/A</v>
      </c>
      <c r="S133" s="389"/>
      <c r="T133" s="389"/>
      <c r="U133" s="389"/>
      <c r="V133" s="431" t="str">
        <f>VLOOKUP("2유형_v1"&amp;"_"&amp;H133,'GPT결과_2'!$A:$E,4,FALSE)</f>
        <v>#N/A</v>
      </c>
      <c r="W133" s="397"/>
      <c r="X133" s="397"/>
      <c r="Y133" s="433" t="str">
        <f>VLOOKUP("2유형_v2"&amp;"_"&amp;H133,'GPT결과_2'!$A:$E,4,FALSE)</f>
        <v>온라인화는 GPM 5~15% 온라인 유통에 영향을 미치며, 이에 속하는 기업은 네이버, 쿠팡, 쓱닷컴이다. GPM 30% 오프라인 유통 기업에는 롯데쇼핑, 신세계, 현대백화점, 이마트가 있다. 브랜드 업체는 아모레퍼시픽과 LG생활건강이며, ODM 업체는 코스맥스와 한국콜마가 포함된다. 이는 하나금융투자 자료에서 확인할 수 있다.</v>
      </c>
      <c r="Z133" s="425">
        <f t="shared" si="17"/>
        <v>184</v>
      </c>
      <c r="AA133" s="208" t="s">
        <v>69</v>
      </c>
      <c r="AB133" s="208" t="s">
        <v>69</v>
      </c>
      <c r="AC133" s="389"/>
      <c r="AD133" s="434" t="s">
        <v>3219</v>
      </c>
      <c r="AE133" s="389"/>
      <c r="AF133" s="435" t="str">
        <f>VLOOKUP("2유형_v2"&amp;"_"&amp;H133,'GPT결과_2'!$A:$E,5,FALSE)</f>
        <v>그림 16. 온라인화에 의한 밸류체인별 영향이 GPM 5~15% 온라인 유통 네이버, 쿠팡, 쓱닷컴 Son=C-Soff 소비자 U(C)=PXQt GPM 30% 오프라인 유통 롯데쇼핑, 신세계, 현대백화점, 이마트 Soff! = P↓XQ↓ 브랜드업체 SBPH↑ = PxQ₁ 아모레퍼시픽 LG생활건강 SBPL↓ = PIX Q↓ -에이블씨앤씨, LF ODM업체 코스맥스 한국콜마 SODM↑ =PXQt 자료: 하나금융투자</v>
      </c>
      <c r="AG133" s="146">
        <f t="shared" si="18"/>
        <v>231</v>
      </c>
      <c r="AH133" s="208" t="s">
        <v>67</v>
      </c>
      <c r="AI133" s="208" t="s">
        <v>67</v>
      </c>
      <c r="AJ133" s="496"/>
      <c r="AK133" s="258"/>
      <c r="AL133" s="258"/>
      <c r="AM133" s="497"/>
      <c r="AN133" s="498"/>
      <c r="AO133" s="492"/>
      <c r="AP133" s="492"/>
      <c r="AQ133" s="491"/>
      <c r="AR133" s="498"/>
      <c r="AS133" s="491"/>
      <c r="AT133" s="500"/>
      <c r="AU133" s="492"/>
      <c r="AV133" s="492"/>
      <c r="AW133" s="491"/>
      <c r="AX133" s="501"/>
      <c r="AY133" s="501"/>
    </row>
    <row r="134" ht="30.0" customHeight="1">
      <c r="A134" s="397"/>
      <c r="B134" s="201">
        <f t="shared" si="15"/>
        <v>127</v>
      </c>
      <c r="C134" s="399" t="s">
        <v>16</v>
      </c>
      <c r="D134" s="399" t="s">
        <v>19</v>
      </c>
      <c r="E134" s="201" t="s">
        <v>13</v>
      </c>
      <c r="F134" s="389"/>
      <c r="G134" s="204" t="s">
        <v>203</v>
      </c>
      <c r="H134" s="426" t="s">
        <v>3220</v>
      </c>
      <c r="I134" s="426"/>
      <c r="J134" s="217" t="s">
        <v>3221</v>
      </c>
      <c r="K134" s="426" t="s">
        <v>1431</v>
      </c>
      <c r="L134" s="205"/>
      <c r="M134" s="401"/>
      <c r="N134" s="401"/>
      <c r="O134" s="173" t="s">
        <v>3222</v>
      </c>
      <c r="P134" s="173" t="s">
        <v>3223</v>
      </c>
      <c r="Q134" s="430" t="str">
        <f>VLOOKUP("2유형_v1"&amp;"_"&amp;H134,'GPT결과_2'!$A:$E,4,FALSE)</f>
        <v>#N/A</v>
      </c>
      <c r="R134" s="425" t="str">
        <f t="shared" si="16"/>
        <v>#N/A</v>
      </c>
      <c r="S134" s="389"/>
      <c r="T134" s="389"/>
      <c r="U134" s="389"/>
      <c r="V134" s="431" t="str">
        <f>VLOOKUP("2유형_v1"&amp;"_"&amp;H134,'GPT결과_2'!$A:$E,4,FALSE)</f>
        <v>#N/A</v>
      </c>
      <c r="W134" s="397"/>
      <c r="X134" s="397"/>
      <c r="Y134" s="433" t="str">
        <f>VLOOKUP("2유형_v2"&amp;"_"&amp;H134,'GPT결과_2'!$A:$E,4,FALSE)</f>
        <v>고성장 B모델의 OPM과 PER은 하나금융투자 자료에 따라 그림 9에서 표시됨</v>
      </c>
      <c r="Z134" s="425">
        <f t="shared" si="17"/>
        <v>43</v>
      </c>
      <c r="AA134" s="208" t="s">
        <v>67</v>
      </c>
      <c r="AB134" s="208" t="s">
        <v>67</v>
      </c>
      <c r="AC134" s="389"/>
      <c r="AD134" s="434" t="s">
        <v>3224</v>
      </c>
      <c r="AE134" s="389"/>
      <c r="AF134" s="435" t="str">
        <f>VLOOKUP("2유형_v2"&amp;"_"&amp;H134,'GPT결과_2'!$A:$E,5,FALSE)</f>
        <v>(배) 120 100 80 60 40 20 0 14 그림 9. 고성장 B모델 OPM과 PER ■ 고성장 PER 15 16 17 18 19 고성장 OPM(우) 20 21 22 (%) 4.5 4.0 3.5 3.0 2.5 2.0 1.5 1.0 - 0.5 0.0 23 24 자료: 하나금융투자</v>
      </c>
      <c r="AG134" s="146">
        <f t="shared" si="18"/>
        <v>159</v>
      </c>
      <c r="AH134" s="208" t="s">
        <v>68</v>
      </c>
      <c r="AI134" s="208" t="s">
        <v>68</v>
      </c>
      <c r="AJ134" s="496"/>
      <c r="AK134" s="258"/>
      <c r="AL134" s="258"/>
      <c r="AM134" s="497"/>
      <c r="AN134" s="498"/>
      <c r="AO134" s="492"/>
      <c r="AP134" s="492"/>
      <c r="AQ134" s="491"/>
      <c r="AR134" s="498"/>
      <c r="AS134" s="491"/>
      <c r="AT134" s="500"/>
      <c r="AU134" s="492"/>
      <c r="AV134" s="492"/>
      <c r="AW134" s="491"/>
      <c r="AX134" s="501"/>
      <c r="AY134" s="501"/>
    </row>
    <row r="135" ht="45.0" customHeight="1">
      <c r="A135" s="397"/>
      <c r="B135" s="201">
        <f t="shared" si="15"/>
        <v>128</v>
      </c>
      <c r="C135" s="399" t="s">
        <v>16</v>
      </c>
      <c r="D135" s="399" t="s">
        <v>19</v>
      </c>
      <c r="E135" s="201" t="s">
        <v>13</v>
      </c>
      <c r="F135" s="389"/>
      <c r="G135" s="204" t="s">
        <v>203</v>
      </c>
      <c r="H135" s="426" t="s">
        <v>3225</v>
      </c>
      <c r="I135" s="426"/>
      <c r="J135" s="217" t="s">
        <v>3226</v>
      </c>
      <c r="K135" s="426" t="s">
        <v>1439</v>
      </c>
      <c r="L135" s="205"/>
      <c r="M135" s="401"/>
      <c r="N135" s="401"/>
      <c r="O135" s="173" t="s">
        <v>3227</v>
      </c>
      <c r="P135" s="173" t="s">
        <v>3228</v>
      </c>
      <c r="Q135" s="430" t="str">
        <f>VLOOKUP("2유형_v1"&amp;"_"&amp;H135,'GPT결과_2'!$A:$E,4,FALSE)</f>
        <v>#N/A</v>
      </c>
      <c r="R135" s="425" t="str">
        <f t="shared" si="16"/>
        <v>#N/A</v>
      </c>
      <c r="S135" s="389"/>
      <c r="T135" s="389"/>
      <c r="U135" s="389"/>
      <c r="V135" s="431" t="str">
        <f>VLOOKUP("2유형_v1"&amp;"_"&amp;H135,'GPT결과_2'!$A:$E,4,FALSE)</f>
        <v>#N/A</v>
      </c>
      <c r="W135" s="397"/>
      <c r="X135" s="397"/>
      <c r="Y135" s="433" t="str">
        <f>VLOOKUP("2유형_v2"&amp;"_"&amp;H135,'GPT결과_2'!$A:$E,4,FALSE)</f>
        <v>1920년 항생제 1980년 호흡기 항염증 2000년 천연물 항암제 백신 순환기 정신성 소화기 면역억제제 개발 시기 표현.</v>
      </c>
      <c r="Z135" s="425">
        <f t="shared" si="17"/>
        <v>68</v>
      </c>
      <c r="AA135" s="208" t="s">
        <v>68</v>
      </c>
      <c r="AB135" s="208" t="s">
        <v>68</v>
      </c>
      <c r="AC135" s="389"/>
      <c r="AD135" s="434" t="s">
        <v>3229</v>
      </c>
      <c r="AE135" s="389"/>
      <c r="AF135" s="435" t="str">
        <f>VLOOKUP("2유형_v2"&amp;"_"&amp;H135,'GPT결과_2'!$A:$E,5,FALSE)</f>
        <v>1920 항생제 천연물 1940 1960 전체 항암제 순환기 정신성 소화기 ■ 면역억제제 백신 1980 호흡기 항염증 2000</v>
      </c>
      <c r="AG135" s="146">
        <f t="shared" si="18"/>
        <v>70</v>
      </c>
      <c r="AH135" s="208" t="s">
        <v>67</v>
      </c>
      <c r="AI135" s="208" t="s">
        <v>67</v>
      </c>
      <c r="AJ135" s="496"/>
      <c r="AK135" s="258"/>
      <c r="AL135" s="258"/>
      <c r="AM135" s="497"/>
      <c r="AN135" s="498"/>
      <c r="AO135" s="492"/>
      <c r="AP135" s="492"/>
      <c r="AQ135" s="491"/>
      <c r="AR135" s="498"/>
      <c r="AS135" s="491"/>
      <c r="AT135" s="500"/>
      <c r="AU135" s="492"/>
      <c r="AV135" s="492"/>
      <c r="AW135" s="491"/>
      <c r="AX135" s="501"/>
      <c r="AY135" s="501"/>
    </row>
    <row r="136" ht="34.5" customHeight="1">
      <c r="A136" s="397"/>
      <c r="B136" s="201">
        <f t="shared" si="15"/>
        <v>129</v>
      </c>
      <c r="C136" s="399" t="s">
        <v>16</v>
      </c>
      <c r="D136" s="399" t="s">
        <v>19</v>
      </c>
      <c r="E136" s="201" t="s">
        <v>13</v>
      </c>
      <c r="F136" s="389"/>
      <c r="G136" s="204" t="s">
        <v>229</v>
      </c>
      <c r="H136" s="426" t="s">
        <v>3230</v>
      </c>
      <c r="I136" s="426"/>
      <c r="J136" s="217" t="s">
        <v>3231</v>
      </c>
      <c r="K136" s="426" t="s">
        <v>1439</v>
      </c>
      <c r="L136" s="205"/>
      <c r="M136" s="401"/>
      <c r="N136" s="401"/>
      <c r="O136" s="173" t="s">
        <v>3232</v>
      </c>
      <c r="P136" s="173" t="s">
        <v>3233</v>
      </c>
      <c r="Q136" s="430" t="str">
        <f>VLOOKUP("2유형_v1"&amp;"_"&amp;H136,'GPT결과_2'!$A:$E,4,FALSE)</f>
        <v>#N/A</v>
      </c>
      <c r="R136" s="425" t="str">
        <f t="shared" si="16"/>
        <v>#N/A</v>
      </c>
      <c r="S136" s="389"/>
      <c r="T136" s="389"/>
      <c r="U136" s="389"/>
      <c r="V136" s="431" t="str">
        <f>VLOOKUP("2유형_v1"&amp;"_"&amp;H136,'GPT결과_2'!$A:$E,4,FALSE)</f>
        <v>#N/A</v>
      </c>
      <c r="W136" s="397"/>
      <c r="X136" s="397"/>
      <c r="Y136" s="433" t="str">
        <f>VLOOKUP("2유형_v2"&amp;"_"&amp;H136,'GPT결과_2'!$A:$E,4,FALSE)</f>
        <v>외래체 항원은 T세포 수용체, 항원 발표 세포, 헬퍼 T세포를 활성화 시킴.</v>
      </c>
      <c r="Z136" s="425">
        <f t="shared" si="17"/>
        <v>42</v>
      </c>
      <c r="AA136" s="208" t="s">
        <v>67</v>
      </c>
      <c r="AB136" s="208" t="s">
        <v>67</v>
      </c>
      <c r="AC136" s="389"/>
      <c r="AD136" s="434"/>
      <c r="AE136" s="389"/>
      <c r="AF136" s="435" t="str">
        <f>VLOOKUP("2유형_v2"&amp;"_"&amp;H136,'GPT결과_2'!$A:$E,5,FALSE)</f>
        <v>Foreign body Antigen 000% CD4 MHC II T cell receptor Antigen-presenting cell Activiation Activiation Helper T cell B cell CD8 Differentiation proliferation Differentiation proliferation Cytotoxic T cell Plasma cells CO Antibody -Memory B cells MHC I Effector cytotoxic T cell CO Lysed infected cell Memory T cells 체액성 면역 세포성 면역</v>
      </c>
      <c r="AG136" s="146">
        <f t="shared" si="18"/>
        <v>327</v>
      </c>
      <c r="AH136" s="208" t="s">
        <v>67</v>
      </c>
      <c r="AI136" s="208" t="s">
        <v>67</v>
      </c>
      <c r="AJ136" s="496"/>
      <c r="AK136" s="258"/>
      <c r="AL136" s="258"/>
      <c r="AM136" s="497"/>
      <c r="AN136" s="498"/>
      <c r="AO136" s="492"/>
      <c r="AP136" s="492"/>
      <c r="AQ136" s="491"/>
      <c r="AR136" s="499"/>
      <c r="AS136" s="491"/>
      <c r="AT136" s="500"/>
      <c r="AU136" s="492"/>
      <c r="AV136" s="492"/>
      <c r="AW136" s="491"/>
      <c r="AX136" s="501"/>
      <c r="AY136" s="501"/>
    </row>
    <row r="137" ht="31.5" customHeight="1">
      <c r="A137" s="397"/>
      <c r="B137" s="201">
        <f t="shared" si="15"/>
        <v>130</v>
      </c>
      <c r="C137" s="399" t="s">
        <v>16</v>
      </c>
      <c r="D137" s="399" t="s">
        <v>19</v>
      </c>
      <c r="E137" s="201" t="s">
        <v>13</v>
      </c>
      <c r="F137" s="389"/>
      <c r="G137" s="204" t="s">
        <v>229</v>
      </c>
      <c r="H137" s="426" t="s">
        <v>3234</v>
      </c>
      <c r="I137" s="426"/>
      <c r="J137" s="217" t="s">
        <v>3235</v>
      </c>
      <c r="K137" s="426" t="s">
        <v>1439</v>
      </c>
      <c r="L137" s="205"/>
      <c r="M137" s="401"/>
      <c r="N137" s="401"/>
      <c r="O137" s="173" t="s">
        <v>3236</v>
      </c>
      <c r="P137" s="173" t="s">
        <v>3237</v>
      </c>
      <c r="Q137" s="430" t="str">
        <f>VLOOKUP("2유형_v1"&amp;"_"&amp;H137,'GPT결과_2'!$A:$E,4,FALSE)</f>
        <v>#N/A</v>
      </c>
      <c r="R137" s="425" t="str">
        <f t="shared" si="16"/>
        <v>#N/A</v>
      </c>
      <c r="S137" s="389"/>
      <c r="T137" s="389"/>
      <c r="U137" s="389"/>
      <c r="V137" s="431" t="str">
        <f>VLOOKUP("2유형_v1"&amp;"_"&amp;H137,'GPT결과_2'!$A:$E,4,FALSE)</f>
        <v>#N/A</v>
      </c>
      <c r="W137" s="397"/>
      <c r="X137" s="397"/>
      <c r="Y137" s="433" t="str">
        <f>VLOOKUP("2유형_v2"&amp;"_"&amp;H137,'GPT결과_2'!$A:$E,4,FALSE)</f>
        <v>종양세포 성장과 확산을 유발하는 화학물질, 세포인자의 발현과 암 관련 염증의 연관성.</v>
      </c>
      <c r="Z137" s="425">
        <f t="shared" si="17"/>
        <v>47</v>
      </c>
      <c r="AA137" s="208" t="s">
        <v>67</v>
      </c>
      <c r="AB137" s="208" t="s">
        <v>67</v>
      </c>
      <c r="AC137" s="389"/>
      <c r="AD137" s="434"/>
      <c r="AE137" s="389"/>
      <c r="AF137" s="435" t="str">
        <f>VLOOKUP("2유형_v2"&amp;"_"&amp;H137,'GPT결과_2'!$A:$E,5,FALSE)</f>
        <v>Chemokines Cytokines Inflammation Macrophage Survival Oncogene activation Transcription factor ↑ Chemokine, Cytokine ↑ Inflammatory cells recruited Neurtophil Mast cell Myeloid-derived Suppressor cell Transcription factor ↑ Chemokine, Cytokine ↑ Eosinophil Cancer-associated inflammation 00 T cell -Tumor cells Growth Proliferation Invasion Metastasis Prostaglandins COX2 Inflammatory cells &amp; Tumor cells Angiogenesis Lymphangiogenesis</v>
      </c>
      <c r="AG137" s="146">
        <f t="shared" si="18"/>
        <v>435</v>
      </c>
      <c r="AH137" s="208" t="s">
        <v>68</v>
      </c>
      <c r="AI137" s="208" t="s">
        <v>68</v>
      </c>
      <c r="AJ137" s="496"/>
      <c r="AK137" s="258"/>
      <c r="AL137" s="258"/>
      <c r="AM137" s="497"/>
      <c r="AN137" s="498"/>
      <c r="AO137" s="492"/>
      <c r="AP137" s="492"/>
      <c r="AQ137" s="491"/>
      <c r="AR137" s="499"/>
      <c r="AS137" s="491"/>
      <c r="AT137" s="500"/>
      <c r="AU137" s="492"/>
      <c r="AV137" s="492"/>
      <c r="AW137" s="491"/>
      <c r="AX137" s="501"/>
      <c r="AY137" s="501"/>
    </row>
    <row r="138" ht="30.0" customHeight="1">
      <c r="A138" s="397"/>
      <c r="B138" s="201">
        <f t="shared" si="15"/>
        <v>131</v>
      </c>
      <c r="C138" s="399" t="s">
        <v>16</v>
      </c>
      <c r="D138" s="399" t="s">
        <v>19</v>
      </c>
      <c r="E138" s="201" t="s">
        <v>13</v>
      </c>
      <c r="F138" s="389"/>
      <c r="G138" s="204" t="s">
        <v>203</v>
      </c>
      <c r="H138" s="426" t="s">
        <v>3238</v>
      </c>
      <c r="I138" s="426"/>
      <c r="J138" s="217" t="s">
        <v>3239</v>
      </c>
      <c r="K138" s="426" t="s">
        <v>1458</v>
      </c>
      <c r="L138" s="205"/>
      <c r="M138" s="401"/>
      <c r="N138" s="401"/>
      <c r="O138" s="173" t="s">
        <v>3240</v>
      </c>
      <c r="P138" s="173" t="s">
        <v>3241</v>
      </c>
      <c r="Q138" s="430" t="str">
        <f>VLOOKUP("2유형_v1"&amp;"_"&amp;H138,'GPT결과_2'!$A:$E,4,FALSE)</f>
        <v>#N/A</v>
      </c>
      <c r="R138" s="425" t="str">
        <f t="shared" si="16"/>
        <v>#N/A</v>
      </c>
      <c r="S138" s="389"/>
      <c r="T138" s="389"/>
      <c r="U138" s="389"/>
      <c r="V138" s="431" t="str">
        <f>VLOOKUP("2유형_v1"&amp;"_"&amp;H138,'GPT결과_2'!$A:$E,4,FALSE)</f>
        <v>#N/A</v>
      </c>
      <c r="W138" s="397"/>
      <c r="X138" s="397"/>
      <c r="Y138" s="433" t="str">
        <f>VLOOKUP("2유형_v2"&amp;"_"&amp;H138,'GPT결과_2'!$A:$E,4,FALSE)</f>
        <v>원자번호 증가에 따른 같은 족 이온화에너지 감소, 같은 주기 이온화에너지 증가 패턴.</v>
      </c>
      <c r="Z138" s="425">
        <f t="shared" si="17"/>
        <v>47</v>
      </c>
      <c r="AA138" s="208" t="s">
        <v>67</v>
      </c>
      <c r="AB138" s="208" t="s">
        <v>67</v>
      </c>
      <c r="AC138" s="389"/>
      <c r="AD138" s="434"/>
      <c r="AE138" s="389"/>
      <c r="AF138" s="435" t="str">
        <f>VLOOKUP("2유형_v2"&amp;"_"&amp;H138,'GPT결과_2'!$A:$E,5,FALSE)</f>
        <v>1차 이온화에너지 (kJ/mol) 3000 2000 1000 0 H He Li Be B 그림 1-22 1차 이온화에너지 5 ① (3 N F Ne 1 Na . . ③: 같은 족에서는 원자번호가 클수록 이온화에너지가 작다. Mg Si AI PS 15 CI 10 원자번호 ①②: 같은 주기에서는 원자번호가 클수록 이온화에너지가 크다. Ar K Ca 20</v>
      </c>
      <c r="AG138" s="146">
        <f t="shared" si="18"/>
        <v>194</v>
      </c>
      <c r="AH138" s="208" t="s">
        <v>68</v>
      </c>
      <c r="AI138" s="208" t="s">
        <v>68</v>
      </c>
      <c r="AJ138" s="496"/>
      <c r="AK138" s="258"/>
      <c r="AL138" s="258"/>
      <c r="AM138" s="497"/>
      <c r="AN138" s="498"/>
      <c r="AO138" s="492"/>
      <c r="AP138" s="492"/>
      <c r="AQ138" s="491"/>
      <c r="AR138" s="499"/>
      <c r="AS138" s="491"/>
      <c r="AT138" s="500"/>
      <c r="AU138" s="492"/>
      <c r="AV138" s="492"/>
      <c r="AW138" s="491"/>
      <c r="AX138" s="501"/>
      <c r="AY138" s="501"/>
    </row>
    <row r="139" ht="30.0" customHeight="1">
      <c r="A139" s="397"/>
      <c r="B139" s="201">
        <f t="shared" si="15"/>
        <v>132</v>
      </c>
      <c r="C139" s="399" t="s">
        <v>16</v>
      </c>
      <c r="D139" s="399" t="s">
        <v>19</v>
      </c>
      <c r="E139" s="201" t="s">
        <v>13</v>
      </c>
      <c r="F139" s="389"/>
      <c r="G139" s="204" t="s">
        <v>195</v>
      </c>
      <c r="H139" s="426" t="s">
        <v>3242</v>
      </c>
      <c r="I139" s="426"/>
      <c r="J139" s="217" t="s">
        <v>3243</v>
      </c>
      <c r="K139" s="426" t="s">
        <v>1458</v>
      </c>
      <c r="L139" s="205"/>
      <c r="M139" s="401"/>
      <c r="N139" s="401"/>
      <c r="O139" s="173" t="s">
        <v>3244</v>
      </c>
      <c r="P139" s="173" t="s">
        <v>3245</v>
      </c>
      <c r="Q139" s="430" t="str">
        <f>VLOOKUP("2유형_v1"&amp;"_"&amp;H139,'GPT결과_2'!$A:$E,4,FALSE)</f>
        <v>#N/A</v>
      </c>
      <c r="R139" s="425" t="str">
        <f t="shared" si="16"/>
        <v>#N/A</v>
      </c>
      <c r="S139" s="389"/>
      <c r="T139" s="389"/>
      <c r="U139" s="389"/>
      <c r="V139" s="431" t="str">
        <f>VLOOKUP("2유형_v1"&amp;"_"&amp;H139,'GPT결과_2'!$A:$E,4,FALSE)</f>
        <v>#N/A</v>
      </c>
      <c r="W139" s="397"/>
      <c r="X139" s="397"/>
      <c r="Y139" s="433" t="str">
        <f>VLOOKUP("2유형_v2"&amp;"_"&amp;H139,'GPT결과_2'!$A:$E,4,FALSE)</f>
        <v>일본 2차전지 생산 비율 - 릴튬이온전지 67.4%, 니켈-수소전지 27.4%, 알칼리축전지 5.1%</v>
      </c>
      <c r="Z139" s="425">
        <f t="shared" si="17"/>
        <v>56</v>
      </c>
      <c r="AA139" s="208" t="s">
        <v>69</v>
      </c>
      <c r="AB139" s="208" t="s">
        <v>69</v>
      </c>
      <c r="AC139" s="389"/>
      <c r="AD139" s="434" t="s">
        <v>2582</v>
      </c>
      <c r="AE139" s="389"/>
      <c r="AF139" s="435" t="str">
        <f>VLOOKUP("2유형_v2"&amp;"_"&amp;H139,'GPT결과_2'!$A:$E,5,FALSE)</f>
        <v>2차전지 합계 (약 6억 9363만 개) 납축전지 3.5% 소형 2차전지 96.5% 소형 2차전지 합계 (약 6억 6920만 개) 그림 3-5 니켈-수소전지의 일본 내 생산 비율 기타 알칼리축전지 5.1% 니켈-수소전지 27.4% 리튬이온전지 67.4% ※ 일본 전지공업회에서 조사함. 회원 기업의 2019년 4월~2020년 1월의 생산 계수에서 계산하여 작성함. ※ 한국에서도 몇몇 업체에서 니켈계 2차전지를 생산하고 있지만, 전체 전지에서 차지하는 비중이 매우 낮은 편이다-감수자</v>
      </c>
      <c r="AG139" s="146">
        <f t="shared" si="18"/>
        <v>270</v>
      </c>
      <c r="AH139" s="208" t="s">
        <v>67</v>
      </c>
      <c r="AI139" s="208" t="s">
        <v>67</v>
      </c>
      <c r="AJ139" s="496"/>
      <c r="AK139" s="258"/>
      <c r="AL139" s="258"/>
      <c r="AM139" s="497"/>
      <c r="AN139" s="498"/>
      <c r="AO139" s="492"/>
      <c r="AP139" s="492"/>
      <c r="AQ139" s="491"/>
      <c r="AR139" s="498"/>
      <c r="AS139" s="491"/>
      <c r="AT139" s="500"/>
      <c r="AU139" s="492"/>
      <c r="AV139" s="492"/>
      <c r="AW139" s="491"/>
      <c r="AX139" s="501"/>
      <c r="AY139" s="501"/>
    </row>
    <row r="140" ht="30.0" customHeight="1">
      <c r="A140" s="397"/>
      <c r="B140" s="201">
        <f t="shared" si="15"/>
        <v>133</v>
      </c>
      <c r="C140" s="399" t="s">
        <v>16</v>
      </c>
      <c r="D140" s="399" t="s">
        <v>19</v>
      </c>
      <c r="E140" s="201" t="s">
        <v>13</v>
      </c>
      <c r="F140" s="389"/>
      <c r="G140" s="204" t="s">
        <v>203</v>
      </c>
      <c r="H140" s="426" t="s">
        <v>3246</v>
      </c>
      <c r="I140" s="426"/>
      <c r="J140" s="217" t="s">
        <v>3247</v>
      </c>
      <c r="K140" s="426" t="s">
        <v>1458</v>
      </c>
      <c r="L140" s="205"/>
      <c r="M140" s="401"/>
      <c r="N140" s="401"/>
      <c r="O140" s="173" t="s">
        <v>3248</v>
      </c>
      <c r="P140" s="173" t="s">
        <v>3249</v>
      </c>
      <c r="Q140" s="430" t="str">
        <f>VLOOKUP("2유형_v1"&amp;"_"&amp;H140,'GPT결과_2'!$A:$E,4,FALSE)</f>
        <v>#N/A</v>
      </c>
      <c r="R140" s="425" t="str">
        <f t="shared" si="16"/>
        <v>#N/A</v>
      </c>
      <c r="S140" s="389"/>
      <c r="T140" s="389"/>
      <c r="U140" s="389"/>
      <c r="V140" s="431" t="str">
        <f>VLOOKUP("2유형_v1"&amp;"_"&amp;H140,'GPT결과_2'!$A:$E,4,FALSE)</f>
        <v>#N/A</v>
      </c>
      <c r="W140" s="397"/>
      <c r="X140" s="397"/>
      <c r="Y140" s="433" t="str">
        <f>VLOOKUP("2유형_v2"&amp;"_"&amp;H140,'GPT결과_2'!$A:$E,4,FALSE)</f>
        <v>정전압 충전 ACC는 전압과 충전 기간에 의존하며, 정전류·정전압 충전 CV는 전압, 전류, 시간에 의존한다. 펄스 충전은 전압과 시간에 의존하며, 정전류 충전은 시간과 관련이있다. 정전력 충전은 전류, 전압, 시간에 의존한다.</v>
      </c>
      <c r="Z140" s="425">
        <f t="shared" si="17"/>
        <v>127</v>
      </c>
      <c r="AA140" s="208" t="s">
        <v>69</v>
      </c>
      <c r="AB140" s="208" t="s">
        <v>69</v>
      </c>
      <c r="AC140" s="389"/>
      <c r="AD140" s="434" t="s">
        <v>2582</v>
      </c>
      <c r="AE140" s="389"/>
      <c r="AF140" s="435" t="str">
        <f>VLOOKUP("2유형_v2"&amp;"_"&amp;H140,'GPT결과_2'!$A:$E,5,FALSE)</f>
        <v>전압 전압 ① 정전압 충전 전압 ACC 충전 기간 전류 시간 ③ 정전류·정전압 충전 CV 충전기간 전압 전류 시간 전압 전류 전류 펄스전류 전류 ⑤ 펄스 충전 전압 시간 전압 그림 3-21 충전전압·전류에 따른 충전방법 분류 전압 전압 ② 정전류 충전 시간 ④ 정전력 충전 전류 전압 전류 시간 전류 전류 전류</v>
      </c>
      <c r="AG140" s="146">
        <f t="shared" si="18"/>
        <v>173</v>
      </c>
      <c r="AH140" s="208" t="s">
        <v>68</v>
      </c>
      <c r="AI140" s="208" t="s">
        <v>68</v>
      </c>
      <c r="AJ140" s="496"/>
      <c r="AK140" s="258"/>
      <c r="AL140" s="258"/>
      <c r="AM140" s="497"/>
      <c r="AN140" s="498"/>
      <c r="AO140" s="492"/>
      <c r="AP140" s="492"/>
      <c r="AQ140" s="491"/>
      <c r="AR140" s="498"/>
      <c r="AS140" s="491"/>
      <c r="AT140" s="500"/>
      <c r="AU140" s="492"/>
      <c r="AV140" s="492"/>
      <c r="AW140" s="491"/>
      <c r="AX140" s="501"/>
      <c r="AY140" s="501"/>
    </row>
    <row r="141" ht="30.0" customHeight="1">
      <c r="A141" s="397"/>
      <c r="B141" s="201">
        <f t="shared" si="15"/>
        <v>134</v>
      </c>
      <c r="C141" s="399" t="s">
        <v>16</v>
      </c>
      <c r="D141" s="399" t="s">
        <v>19</v>
      </c>
      <c r="E141" s="201" t="s">
        <v>13</v>
      </c>
      <c r="F141" s="389"/>
      <c r="G141" s="204" t="s">
        <v>158</v>
      </c>
      <c r="H141" s="426" t="s">
        <v>3250</v>
      </c>
      <c r="I141" s="426"/>
      <c r="J141" s="217" t="s">
        <v>3251</v>
      </c>
      <c r="K141" s="426" t="s">
        <v>1490</v>
      </c>
      <c r="L141" s="205"/>
      <c r="M141" s="401"/>
      <c r="N141" s="401"/>
      <c r="O141" s="173" t="s">
        <v>3252</v>
      </c>
      <c r="P141" s="173" t="s">
        <v>3253</v>
      </c>
      <c r="Q141" s="430" t="str">
        <f>VLOOKUP("2유형_v1"&amp;"_"&amp;H141,'GPT결과_2'!$A:$E,4,FALSE)</f>
        <v>#N/A</v>
      </c>
      <c r="R141" s="425" t="str">
        <f t="shared" si="16"/>
        <v>#N/A</v>
      </c>
      <c r="S141" s="389"/>
      <c r="T141" s="389"/>
      <c r="U141" s="389"/>
      <c r="V141" s="431" t="str">
        <f>VLOOKUP("2유형_v1"&amp;"_"&amp;H141,'GPT결과_2'!$A:$E,4,FALSE)</f>
        <v>#N/A</v>
      </c>
      <c r="W141" s="397"/>
      <c r="X141" s="397"/>
      <c r="Y141" s="433" t="str">
        <f>VLOOKUP("2유형_v2"&amp;"_"&amp;H141,'GPT결과_2'!$A:$E,4,FALSE)</f>
        <v>응축기는 고온고압 기체를 고온고압 액체로 변환하고, 팽창 밸브는 저온저압 액체를 저온저압 기체로 전환한다. 드라이어는 불순물을 제거하고, 압축기가 기체를 압축한다. 증발기는 저온저압 기체를 사용한다.</v>
      </c>
      <c r="Z141" s="425">
        <f t="shared" si="17"/>
        <v>111</v>
      </c>
      <c r="AA141" s="208" t="s">
        <v>69</v>
      </c>
      <c r="AB141" s="208" t="s">
        <v>69</v>
      </c>
      <c r="AC141" s="389"/>
      <c r="AD141" s="434" t="s">
        <v>3254</v>
      </c>
      <c r="AE141" s="389"/>
      <c r="AF141" s="435" t="str">
        <f>VLOOKUP("2유형_v2"&amp;"_"&amp;H141,'GPT결과_2'!$A:$E,5,FALSE)</f>
        <v>"응축기 드라이어 팽창밸브 압축기 증발기 고온고압기체 고온고압액체 저온저압액체 저온저압기체</v>
      </c>
      <c r="AG141" s="146">
        <f t="shared" si="18"/>
        <v>50</v>
      </c>
      <c r="AH141" s="208" t="s">
        <v>68</v>
      </c>
      <c r="AI141" s="208" t="s">
        <v>68</v>
      </c>
      <c r="AJ141" s="496"/>
      <c r="AK141" s="258"/>
      <c r="AL141" s="258"/>
      <c r="AM141" s="497"/>
      <c r="AN141" s="498"/>
      <c r="AO141" s="492"/>
      <c r="AP141" s="492"/>
      <c r="AQ141" s="491"/>
      <c r="AR141" s="498"/>
      <c r="AS141" s="491"/>
      <c r="AT141" s="500"/>
      <c r="AU141" s="492"/>
      <c r="AV141" s="492"/>
      <c r="AW141" s="491"/>
      <c r="AX141" s="501"/>
      <c r="AY141" s="501"/>
    </row>
    <row r="142" ht="30.0" customHeight="1">
      <c r="A142" s="397"/>
      <c r="B142" s="201">
        <f t="shared" si="15"/>
        <v>135</v>
      </c>
      <c r="C142" s="399" t="s">
        <v>16</v>
      </c>
      <c r="D142" s="399" t="s">
        <v>19</v>
      </c>
      <c r="E142" s="201" t="s">
        <v>13</v>
      </c>
      <c r="F142" s="389"/>
      <c r="G142" s="204" t="s">
        <v>203</v>
      </c>
      <c r="H142" s="426" t="s">
        <v>3255</v>
      </c>
      <c r="I142" s="426"/>
      <c r="J142" s="217" t="s">
        <v>3256</v>
      </c>
      <c r="K142" s="426" t="s">
        <v>3257</v>
      </c>
      <c r="L142" s="205"/>
      <c r="M142" s="401"/>
      <c r="N142" s="401"/>
      <c r="O142" s="173" t="s">
        <v>3258</v>
      </c>
      <c r="P142" s="173" t="s">
        <v>3259</v>
      </c>
      <c r="Q142" s="430" t="str">
        <f>VLOOKUP("2유형_v1"&amp;"_"&amp;H142,'GPT결과_2'!$A:$E,4,FALSE)</f>
        <v>#N/A</v>
      </c>
      <c r="R142" s="425" t="str">
        <f t="shared" si="16"/>
        <v>#N/A</v>
      </c>
      <c r="S142" s="389"/>
      <c r="T142" s="389"/>
      <c r="U142" s="389"/>
      <c r="V142" s="431" t="str">
        <f>VLOOKUP("2유형_v1"&amp;"_"&amp;H142,'GPT결과_2'!$A:$E,4,FALSE)</f>
        <v>#N/A</v>
      </c>
      <c r="W142" s="397"/>
      <c r="X142" s="397"/>
      <c r="Y142" s="433" t="str">
        <f>VLOOKUP("2유형_v2"&amp;"_"&amp;H142,'GPT결과_2'!$A:$E,4,FALSE)</f>
        <v>Landmarks 10 RGB, Landmarks Generator AdalN parameters, Embedder MLP Content loss, Synthesized (10), Ground truth Discriminator, Match loss W₁,과 Realism score 는 모두 인공 지능 프로그래밍 요소입니다.</v>
      </c>
      <c r="Z142" s="425">
        <f t="shared" si="17"/>
        <v>182</v>
      </c>
      <c r="AA142" s="208" t="s">
        <v>69</v>
      </c>
      <c r="AB142" s="208" t="s">
        <v>69</v>
      </c>
      <c r="AC142" s="389"/>
      <c r="AD142" s="434" t="s">
        <v>3260</v>
      </c>
      <c r="AE142" s="389"/>
      <c r="AF142" s="435" t="str">
        <f>VLOOKUP("2유형_v2"&amp;"_"&amp;H142,'GPT결과_2'!$A:$E,5,FALSE)</f>
        <v>Landmarks 10 RGB &amp; landmarks Generator AdalN parameters Embedder MLP Content loss Synthesized (10) Ground truth Discriminator -1 Match loss W₁ ↓ Realism score</v>
      </c>
      <c r="AG142" s="146">
        <f t="shared" si="18"/>
        <v>158</v>
      </c>
      <c r="AH142" s="208" t="s">
        <v>67</v>
      </c>
      <c r="AI142" s="208" t="s">
        <v>67</v>
      </c>
      <c r="AJ142" s="496"/>
      <c r="AK142" s="258"/>
      <c r="AL142" s="258"/>
      <c r="AM142" s="497"/>
      <c r="AN142" s="498"/>
      <c r="AO142" s="492"/>
      <c r="AP142" s="492"/>
      <c r="AQ142" s="491"/>
      <c r="AR142" s="498"/>
      <c r="AS142" s="491"/>
      <c r="AT142" s="500"/>
      <c r="AU142" s="492"/>
      <c r="AV142" s="492"/>
      <c r="AW142" s="491"/>
      <c r="AX142" s="501"/>
      <c r="AY142" s="501"/>
    </row>
    <row r="143" ht="54.0" customHeight="1">
      <c r="A143" s="397"/>
      <c r="B143" s="201">
        <f t="shared" si="15"/>
        <v>136</v>
      </c>
      <c r="C143" s="399" t="s">
        <v>16</v>
      </c>
      <c r="D143" s="399" t="s">
        <v>19</v>
      </c>
      <c r="E143" s="201" t="s">
        <v>13</v>
      </c>
      <c r="F143" s="389"/>
      <c r="G143" s="204" t="s">
        <v>203</v>
      </c>
      <c r="H143" s="426" t="s">
        <v>3261</v>
      </c>
      <c r="I143" s="426"/>
      <c r="J143" s="217" t="s">
        <v>3262</v>
      </c>
      <c r="K143" s="426" t="s">
        <v>3263</v>
      </c>
      <c r="L143" s="205"/>
      <c r="M143" s="401"/>
      <c r="N143" s="401"/>
      <c r="O143" s="174" t="s">
        <v>3264</v>
      </c>
      <c r="P143" s="173" t="s">
        <v>3265</v>
      </c>
      <c r="Q143" s="430" t="str">
        <f>VLOOKUP("2유형_v1"&amp;"_"&amp;H143,'GPT결과_2'!$A:$E,4,FALSE)</f>
        <v>#N/A</v>
      </c>
      <c r="R143" s="425" t="str">
        <f t="shared" si="16"/>
        <v>#N/A</v>
      </c>
      <c r="S143" s="389"/>
      <c r="T143" s="389"/>
      <c r="U143" s="389"/>
      <c r="V143" s="431" t="str">
        <f>VLOOKUP("2유형_v1"&amp;"_"&amp;H143,'GPT결과_2'!$A:$E,4,FALSE)</f>
        <v>#N/A</v>
      </c>
      <c r="W143" s="397"/>
      <c r="X143" s="397"/>
      <c r="Y143" s="433" t="str">
        <f>VLOOKUP("2유형_v2"&amp;"_"&amp;H143,'GPT결과_2'!$A:$E,4,FALSE)</f>
        <v>문장: MS Office, Email, MS Teams, Slack, 카카오톡, Office 365, Dropbox, Evernote, ZOOM, Google Docs 이용 업무 공유 방식.</v>
      </c>
      <c r="Z143" s="425">
        <f t="shared" si="17"/>
        <v>106</v>
      </c>
      <c r="AA143" s="208" t="s">
        <v>69</v>
      </c>
      <c r="AB143" s="208" t="s">
        <v>69</v>
      </c>
      <c r="AC143" s="389"/>
      <c r="AD143" s="434" t="s">
        <v>3266</v>
      </c>
      <c r="AE143" s="389"/>
      <c r="AF143" s="435" t="str">
        <f>VLOOKUP("2유형_v2"&amp;"_"&amp;H143,'GPT결과_2'!$A:$E,5,FALSE)</f>
        <v>MS Office 비동기식 Email Team Private MS Teams T Slack slack Company Public 카카오톡 TALK 행아웃 Office 365 | Office 365 Dropbox Dropbox Evernote ZOOM Google Docs Evernote 전화 zoom Google Docs b ㄹ ㅁ 구두 지시/보고 회의 동기식 수시로, 실시간 투명한 업무 공유</v>
      </c>
      <c r="AG143" s="146">
        <f t="shared" si="18"/>
        <v>221</v>
      </c>
      <c r="AH143" s="208" t="s">
        <v>68</v>
      </c>
      <c r="AI143" s="208" t="s">
        <v>68</v>
      </c>
      <c r="AJ143" s="496"/>
      <c r="AK143" s="258"/>
      <c r="AL143" s="258"/>
      <c r="AM143" s="497"/>
      <c r="AN143" s="498"/>
      <c r="AO143" s="492"/>
      <c r="AP143" s="492"/>
      <c r="AQ143" s="491"/>
      <c r="AR143" s="498"/>
      <c r="AS143" s="491"/>
      <c r="AT143" s="500"/>
      <c r="AU143" s="492"/>
      <c r="AV143" s="492"/>
      <c r="AW143" s="491"/>
      <c r="AX143" s="501"/>
      <c r="AY143" s="501"/>
    </row>
    <row r="144" ht="30.0" customHeight="1">
      <c r="A144" s="397"/>
      <c r="B144" s="201">
        <f t="shared" si="15"/>
        <v>137</v>
      </c>
      <c r="C144" s="399" t="s">
        <v>16</v>
      </c>
      <c r="D144" s="399" t="s">
        <v>19</v>
      </c>
      <c r="E144" s="201" t="s">
        <v>13</v>
      </c>
      <c r="F144" s="389"/>
      <c r="G144" s="204" t="s">
        <v>203</v>
      </c>
      <c r="H144" s="426" t="s">
        <v>3267</v>
      </c>
      <c r="I144" s="426"/>
      <c r="J144" s="217" t="s">
        <v>3268</v>
      </c>
      <c r="K144" s="400" t="s">
        <v>1497</v>
      </c>
      <c r="L144" s="205"/>
      <c r="M144" s="401"/>
      <c r="N144" s="401"/>
      <c r="O144" s="173" t="s">
        <v>3269</v>
      </c>
      <c r="P144" s="173" t="s">
        <v>3270</v>
      </c>
      <c r="Q144" s="430" t="str">
        <f>VLOOKUP("2유형_v1"&amp;"_"&amp;H144,'GPT결과_2'!$A:$E,4,FALSE)</f>
        <v>#N/A</v>
      </c>
      <c r="R144" s="425" t="str">
        <f t="shared" si="16"/>
        <v>#N/A</v>
      </c>
      <c r="S144" s="389"/>
      <c r="T144" s="389"/>
      <c r="U144" s="389"/>
      <c r="V144" s="431" t="str">
        <f>VLOOKUP("2유형_v1"&amp;"_"&amp;H144,'GPT결과_2'!$A:$E,4,FALSE)</f>
        <v>#N/A</v>
      </c>
      <c r="W144" s="397"/>
      <c r="X144" s="397"/>
      <c r="Y144" s="433" t="str">
        <f>VLOOKUP("2유형_v2"&amp;"_"&amp;H144,'GPT결과_2'!$A:$E,4,FALSE)</f>
        <v>공부시간 증가에 따른 성적 변화</v>
      </c>
      <c r="Z144" s="425">
        <f t="shared" si="17"/>
        <v>17</v>
      </c>
      <c r="AA144" s="208" t="s">
        <v>67</v>
      </c>
      <c r="AB144" s="208" t="s">
        <v>67</v>
      </c>
      <c r="AC144" s="389"/>
      <c r="AD144" s="434"/>
      <c r="AE144" s="389"/>
      <c r="AF144" s="435" t="str">
        <f>VLOOKUP("2유형_v2"&amp;"_"&amp;H144,'GPT결과_2'!$A:$E,5,FALSE)</f>
        <v>성적 90- 80- 70- - 60- 1 50- 40- 30- N 3 1 5 1 8 | 9 | 10 공부시간</v>
      </c>
      <c r="AG144" s="146">
        <f t="shared" si="18"/>
        <v>60</v>
      </c>
      <c r="AH144" s="208" t="s">
        <v>68</v>
      </c>
      <c r="AI144" s="208" t="s">
        <v>68</v>
      </c>
      <c r="AJ144" s="496"/>
      <c r="AK144" s="258"/>
      <c r="AL144" s="258"/>
      <c r="AM144" s="497"/>
      <c r="AN144" s="498"/>
      <c r="AO144" s="492"/>
      <c r="AP144" s="492"/>
      <c r="AQ144" s="491"/>
      <c r="AR144" s="499"/>
      <c r="AS144" s="491"/>
      <c r="AT144" s="500"/>
      <c r="AU144" s="492"/>
      <c r="AV144" s="492"/>
      <c r="AW144" s="491"/>
      <c r="AX144" s="501"/>
      <c r="AY144" s="501"/>
    </row>
    <row r="145" ht="51.75" customHeight="1">
      <c r="A145" s="397"/>
      <c r="B145" s="201">
        <f t="shared" si="15"/>
        <v>138</v>
      </c>
      <c r="C145" s="399" t="s">
        <v>16</v>
      </c>
      <c r="D145" s="399" t="s">
        <v>19</v>
      </c>
      <c r="E145" s="201" t="s">
        <v>13</v>
      </c>
      <c r="F145" s="389"/>
      <c r="G145" s="204" t="s">
        <v>229</v>
      </c>
      <c r="H145" s="426" t="s">
        <v>3271</v>
      </c>
      <c r="I145" s="426"/>
      <c r="J145" s="217" t="s">
        <v>3272</v>
      </c>
      <c r="K145" s="426" t="s">
        <v>261</v>
      </c>
      <c r="L145" s="205"/>
      <c r="M145" s="401"/>
      <c r="N145" s="401"/>
      <c r="O145" s="173" t="s">
        <v>3273</v>
      </c>
      <c r="P145" s="173" t="s">
        <v>3274</v>
      </c>
      <c r="Q145" s="430" t="str">
        <f>VLOOKUP("2유형_v1"&amp;"_"&amp;H145,'GPT결과_2'!$A:$E,4,FALSE)</f>
        <v>#N/A</v>
      </c>
      <c r="R145" s="425" t="str">
        <f t="shared" si="16"/>
        <v>#N/A</v>
      </c>
      <c r="S145" s="389"/>
      <c r="T145" s="389"/>
      <c r="U145" s="389"/>
      <c r="V145" s="431" t="str">
        <f>VLOOKUP("2유형_v1"&amp;"_"&amp;H145,'GPT결과_2'!$A:$E,4,FALSE)</f>
        <v>#N/A</v>
      </c>
      <c r="W145" s="397"/>
      <c r="X145" s="397"/>
      <c r="Y145" s="433" t="str">
        <f>VLOOKUP("2유형_v2"&amp;"_"&amp;H145,'GPT결과_2'!$A:$E,4,FALSE)</f>
        <v>"149 사진 데이터셋은 REST API를 통해 Cloud AutoML Vision을 훈련시키고 예측 생성, 배포, 서비스한다."</v>
      </c>
      <c r="Z145" s="425">
        <f t="shared" si="17"/>
        <v>72</v>
      </c>
      <c r="AA145" s="208" t="s">
        <v>68</v>
      </c>
      <c r="AB145" s="208" t="s">
        <v>68</v>
      </c>
      <c r="AC145" s="389"/>
      <c r="AD145" s="434" t="s">
        <v>3275</v>
      </c>
      <c r="AE145" s="389"/>
      <c r="AF145" s="435" t="str">
        <f>VLOOKUP("2유형_v2"&amp;"_"&amp;H145,'GPT결과_2'!$A:$E,5,FALSE)</f>
        <v>149 Photo Dataset Train A Generate predictions with a REST API Cloud AutoML Vision Deploy Serve &lt;/&gt; Rest API</v>
      </c>
      <c r="AG145" s="146">
        <f t="shared" si="18"/>
        <v>108</v>
      </c>
      <c r="AH145" s="208" t="s">
        <v>67</v>
      </c>
      <c r="AI145" s="208" t="s">
        <v>67</v>
      </c>
      <c r="AJ145" s="496"/>
      <c r="AK145" s="258"/>
      <c r="AL145" s="258"/>
      <c r="AM145" s="497"/>
      <c r="AN145" s="498"/>
      <c r="AO145" s="492"/>
      <c r="AP145" s="492"/>
      <c r="AQ145" s="491"/>
      <c r="AR145" s="498"/>
      <c r="AS145" s="491"/>
      <c r="AT145" s="500"/>
      <c r="AU145" s="492"/>
      <c r="AV145" s="492"/>
      <c r="AW145" s="491"/>
      <c r="AX145" s="501"/>
      <c r="AY145" s="501"/>
    </row>
    <row r="146" ht="30.0" customHeight="1">
      <c r="A146" s="397"/>
      <c r="B146" s="201">
        <f t="shared" si="15"/>
        <v>139</v>
      </c>
      <c r="C146" s="399" t="s">
        <v>16</v>
      </c>
      <c r="D146" s="399" t="s">
        <v>19</v>
      </c>
      <c r="E146" s="201" t="s">
        <v>13</v>
      </c>
      <c r="F146" s="389"/>
      <c r="G146" s="204" t="s">
        <v>158</v>
      </c>
      <c r="H146" s="426" t="s">
        <v>3276</v>
      </c>
      <c r="I146" s="426"/>
      <c r="J146" s="217" t="s">
        <v>3277</v>
      </c>
      <c r="K146" s="426" t="s">
        <v>261</v>
      </c>
      <c r="L146" s="205"/>
      <c r="M146" s="401"/>
      <c r="N146" s="401"/>
      <c r="O146" s="173" t="s">
        <v>3278</v>
      </c>
      <c r="P146" s="173" t="s">
        <v>3279</v>
      </c>
      <c r="Q146" s="430" t="str">
        <f>VLOOKUP("2유형_v1"&amp;"_"&amp;H146,'GPT결과_2'!$A:$E,4,FALSE)</f>
        <v>#N/A</v>
      </c>
      <c r="R146" s="425" t="str">
        <f t="shared" si="16"/>
        <v>#N/A</v>
      </c>
      <c r="S146" s="389"/>
      <c r="T146" s="389"/>
      <c r="U146" s="389"/>
      <c r="V146" s="431" t="str">
        <f>VLOOKUP("2유형_v1"&amp;"_"&amp;H146,'GPT결과_2'!$A:$E,4,FALSE)</f>
        <v>#N/A</v>
      </c>
      <c r="W146" s="397"/>
      <c r="X146" s="397"/>
      <c r="Y146" s="433" t="str">
        <f>VLOOKUP("2유형_v2"&amp;"_"&amp;H146,'GPT결과_2'!$A:$E,4,FALSE)</f>
        <v>직각삼각형 닮음의 조건은 대응각 일치와 비례식 적용.</v>
      </c>
      <c r="Z146" s="425">
        <f t="shared" si="17"/>
        <v>29</v>
      </c>
      <c r="AA146" s="208" t="s">
        <v>67</v>
      </c>
      <c r="AB146" s="208" t="s">
        <v>67</v>
      </c>
      <c r="AC146" s="389"/>
      <c r="AD146" s="434"/>
      <c r="AE146" s="389"/>
      <c r="AF146" s="435" t="str">
        <f>VLOOKUP("2유형_v2"&amp;"_"&amp;H146,'GPT결과_2'!$A:$E,5,FALSE)</f>
        <v>x -y--- -1000보(10m)- 직각삼각형의 비례와 대응각 일치 X d- 11 직각삼각형의 닮음. 대응각의 크기가 같음.(비례 일치) X 비례식 적용 ∴x:y=c:d</v>
      </c>
      <c r="AG146" s="146">
        <f t="shared" si="18"/>
        <v>95</v>
      </c>
      <c r="AH146" s="208" t="s">
        <v>68</v>
      </c>
      <c r="AI146" s="208" t="s">
        <v>68</v>
      </c>
      <c r="AJ146" s="496"/>
      <c r="AK146" s="258"/>
      <c r="AL146" s="258"/>
      <c r="AM146" s="497"/>
      <c r="AN146" s="498"/>
      <c r="AO146" s="492"/>
      <c r="AP146" s="492"/>
      <c r="AQ146" s="491"/>
      <c r="AR146" s="499"/>
      <c r="AS146" s="491"/>
      <c r="AT146" s="500"/>
      <c r="AU146" s="492"/>
      <c r="AV146" s="492"/>
      <c r="AW146" s="491"/>
      <c r="AX146" s="501"/>
      <c r="AY146" s="501"/>
    </row>
    <row r="147" ht="69.0" customHeight="1">
      <c r="A147" s="397"/>
      <c r="B147" s="201">
        <f t="shared" si="15"/>
        <v>140</v>
      </c>
      <c r="C147" s="399" t="s">
        <v>16</v>
      </c>
      <c r="D147" s="399" t="s">
        <v>19</v>
      </c>
      <c r="E147" s="201" t="s">
        <v>13</v>
      </c>
      <c r="F147" s="389"/>
      <c r="G147" s="204" t="s">
        <v>195</v>
      </c>
      <c r="H147" s="426" t="s">
        <v>3280</v>
      </c>
      <c r="I147" s="426"/>
      <c r="J147" s="217" t="s">
        <v>3281</v>
      </c>
      <c r="K147" s="426" t="s">
        <v>3282</v>
      </c>
      <c r="L147" s="205"/>
      <c r="M147" s="401"/>
      <c r="N147" s="401"/>
      <c r="O147" s="174" t="s">
        <v>3283</v>
      </c>
      <c r="P147" s="173" t="s">
        <v>3284</v>
      </c>
      <c r="Q147" s="430" t="str">
        <f>VLOOKUP("2유형_v1"&amp;"_"&amp;H147,'GPT결과_2'!$A:$E,4,FALSE)</f>
        <v>#N/A</v>
      </c>
      <c r="R147" s="425" t="str">
        <f t="shared" si="16"/>
        <v>#N/A</v>
      </c>
      <c r="S147" s="389"/>
      <c r="T147" s="389"/>
      <c r="U147" s="389"/>
      <c r="V147" s="431" t="str">
        <f>VLOOKUP("2유형_v1"&amp;"_"&amp;H147,'GPT결과_2'!$A:$E,4,FALSE)</f>
        <v>#N/A</v>
      </c>
      <c r="W147" s="397"/>
      <c r="X147" s="397"/>
      <c r="Y147" s="433" t="str">
        <f>VLOOKUP("2유형_v2"&amp;"_"&amp;H147,'GPT결과_2'!$A:$E,4,FALSE)</f>
        <v>조업 시간 A, 부하 시간 B, 가동 시간 C, 순수 가동 시간 D, 가치 가동 시간은 가동률, 성능 가동률, 양품률을 통한 설비종합효율 계산 거래소.</v>
      </c>
      <c r="Z147" s="425">
        <f t="shared" si="17"/>
        <v>84</v>
      </c>
      <c r="AA147" s="208" t="s">
        <v>69</v>
      </c>
      <c r="AB147" s="208" t="s">
        <v>69</v>
      </c>
      <c r="AC147" s="389"/>
      <c r="AD147" s="434" t="s">
        <v>3285</v>
      </c>
      <c r="AE147" s="389"/>
      <c r="AF147" s="435" t="str">
        <f>VLOOKUP("2유형_v2"&amp;"_"&amp;H147,'GPT결과_2'!$A:$E,5,FALSE)</f>
        <v>조업 시간 A: 부하 시간 B: 가동 시간 C: 순수 가동 시간 D: 가치 가동 시간 불량 [손실 성능 |손실 &lt;경과 시간&gt; 정지 손실 [계획] | 정지 시간 가동률= 성능 가동률= •양품률= 양품 가동률 (설비종합효율) B:가동 시간 A : 부하 시간 C : 순수 가동 시간 D:가치 가동 시간 A : 부하 시간 시간 가동률 x 성능 가동률 양품률 = B:가동 시간 D:가치 가동 시간 C : 순수 가동 시간</v>
      </c>
      <c r="AG147" s="146">
        <f t="shared" si="18"/>
        <v>229</v>
      </c>
      <c r="AH147" s="208" t="s">
        <v>67</v>
      </c>
      <c r="AI147" s="208" t="s">
        <v>67</v>
      </c>
      <c r="AJ147" s="496"/>
      <c r="AK147" s="258"/>
      <c r="AL147" s="258"/>
      <c r="AM147" s="497"/>
      <c r="AN147" s="498"/>
      <c r="AO147" s="492"/>
      <c r="AP147" s="492"/>
      <c r="AQ147" s="491"/>
      <c r="AR147" s="498"/>
      <c r="AS147" s="491"/>
      <c r="AT147" s="500"/>
      <c r="AU147" s="492"/>
      <c r="AV147" s="492"/>
      <c r="AW147" s="491"/>
      <c r="AX147" s="501"/>
      <c r="AY147" s="501"/>
    </row>
    <row r="148" ht="30.0" customHeight="1">
      <c r="A148" s="397"/>
      <c r="B148" s="201">
        <f t="shared" si="15"/>
        <v>141</v>
      </c>
      <c r="C148" s="399" t="s">
        <v>16</v>
      </c>
      <c r="D148" s="399" t="s">
        <v>19</v>
      </c>
      <c r="E148" s="201" t="s">
        <v>13</v>
      </c>
      <c r="F148" s="389"/>
      <c r="G148" s="204" t="s">
        <v>203</v>
      </c>
      <c r="H148" s="426" t="s">
        <v>3286</v>
      </c>
      <c r="I148" s="426"/>
      <c r="J148" s="217" t="s">
        <v>3287</v>
      </c>
      <c r="K148" s="426" t="s">
        <v>3288</v>
      </c>
      <c r="L148" s="205"/>
      <c r="M148" s="401"/>
      <c r="N148" s="401"/>
      <c r="O148" s="173" t="s">
        <v>3289</v>
      </c>
      <c r="P148" s="173" t="s">
        <v>3290</v>
      </c>
      <c r="Q148" s="430" t="str">
        <f>VLOOKUP("2유형_v1"&amp;"_"&amp;H148,'GPT결과_2'!$A:$E,4,FALSE)</f>
        <v>#N/A</v>
      </c>
      <c r="R148" s="425" t="str">
        <f t="shared" si="16"/>
        <v>#N/A</v>
      </c>
      <c r="S148" s="389"/>
      <c r="T148" s="389"/>
      <c r="U148" s="389"/>
      <c r="V148" s="431" t="str">
        <f>VLOOKUP("2유형_v1"&amp;"_"&amp;H148,'GPT결과_2'!$A:$E,4,FALSE)</f>
        <v>#N/A</v>
      </c>
      <c r="W148" s="397"/>
      <c r="X148" s="397"/>
      <c r="Y148" s="433" t="str">
        <f>VLOOKUP("2유형_v2"&amp;"_"&amp;H148,'GPT결과_2'!$A:$E,4,FALSE)</f>
        <v>GDP 대비 R&amp;D 지출비율과 인당 GDP 데이터는 미국, 서유럽, 한국, 일본 등을 보여준다.</v>
      </c>
      <c r="Z148" s="425">
        <f t="shared" si="17"/>
        <v>53</v>
      </c>
      <c r="AA148" s="208" t="s">
        <v>67</v>
      </c>
      <c r="AB148" s="208" t="s">
        <v>67</v>
      </c>
      <c r="AC148" s="389"/>
      <c r="AD148" s="434" t="s">
        <v>3291</v>
      </c>
      <c r="AE148" s="389"/>
      <c r="AF148" s="435" t="str">
        <f>VLOOKUP("2유형_v2"&amp;"_"&amp;H148,'GPT결과_2'!$A:$E,5,FALSE)</f>
        <v>R&amp;D 지출(% of GDP) 6 5 4 3 2 1 0 0 10000 20000 30000 40000 GDP percapital(constant 2010USD) 미국 서유럽 한국 ★ 일본 50000 60000</v>
      </c>
      <c r="AG148" s="146">
        <f t="shared" si="18"/>
        <v>116</v>
      </c>
      <c r="AH148" s="208" t="s">
        <v>68</v>
      </c>
      <c r="AI148" s="208" t="s">
        <v>68</v>
      </c>
      <c r="AJ148" s="496"/>
      <c r="AK148" s="258"/>
      <c r="AL148" s="258"/>
      <c r="AM148" s="497"/>
      <c r="AN148" s="498"/>
      <c r="AO148" s="492"/>
      <c r="AP148" s="492"/>
      <c r="AQ148" s="491"/>
      <c r="AR148" s="498"/>
      <c r="AS148" s="491"/>
      <c r="AT148" s="500"/>
      <c r="AU148" s="492"/>
      <c r="AV148" s="492"/>
      <c r="AW148" s="491"/>
      <c r="AX148" s="501"/>
      <c r="AY148" s="501"/>
    </row>
    <row r="149" ht="30.0" customHeight="1">
      <c r="A149" s="397"/>
      <c r="B149" s="201">
        <f t="shared" si="15"/>
        <v>142</v>
      </c>
      <c r="C149" s="399" t="s">
        <v>16</v>
      </c>
      <c r="D149" s="399" t="s">
        <v>19</v>
      </c>
      <c r="E149" s="201" t="s">
        <v>13</v>
      </c>
      <c r="F149" s="389"/>
      <c r="G149" s="204" t="s">
        <v>203</v>
      </c>
      <c r="H149" s="426" t="s">
        <v>3292</v>
      </c>
      <c r="I149" s="426"/>
      <c r="J149" s="217" t="s">
        <v>3293</v>
      </c>
      <c r="K149" s="426" t="s">
        <v>3288</v>
      </c>
      <c r="L149" s="205"/>
      <c r="M149" s="401"/>
      <c r="N149" s="401"/>
      <c r="O149" s="173" t="s">
        <v>3294</v>
      </c>
      <c r="P149" s="173" t="s">
        <v>3295</v>
      </c>
      <c r="Q149" s="430" t="str">
        <f>VLOOKUP("2유형_v1"&amp;"_"&amp;H149,'GPT결과_2'!$A:$E,4,FALSE)</f>
        <v>#N/A</v>
      </c>
      <c r="R149" s="425" t="str">
        <f t="shared" si="16"/>
        <v>#N/A</v>
      </c>
      <c r="S149" s="389"/>
      <c r="T149" s="389"/>
      <c r="U149" s="389"/>
      <c r="V149" s="431" t="str">
        <f>VLOOKUP("2유형_v1"&amp;"_"&amp;H149,'GPT결과_2'!$A:$E,4,FALSE)</f>
        <v>#N/A</v>
      </c>
      <c r="W149" s="397"/>
      <c r="X149" s="397"/>
      <c r="Y149" s="433" t="str">
        <f>VLOOKUP("2유형_v2"&amp;"_"&amp;H149,'GPT결과_2'!$A:$E,4,FALSE)</f>
        <v>성장전략은 두 가지로 혁신형 전략은 R(t)가 0, 모방형 전략은 R(t)가 1로 구분된다.</v>
      </c>
      <c r="Z149" s="425">
        <f t="shared" si="17"/>
        <v>51</v>
      </c>
      <c r="AA149" s="208" t="s">
        <v>67</v>
      </c>
      <c r="AB149" s="208" t="s">
        <v>67</v>
      </c>
      <c r="AC149" s="389"/>
      <c r="AD149" s="434" t="s">
        <v>3296</v>
      </c>
      <c r="AE149" s="389"/>
      <c r="AF149" s="435" t="str">
        <f>VLOOKUP("2유형_v2"&amp;"_"&amp;H149,'GPT결과_2'!$A:$E,5,FALSE)</f>
        <v>a(t+1) R = 1 â R = 0 atrap 1 45° 두 가지 성장전략 ① 혁신형 성장 전략 R(t) = 0) ② 모방형 성장전략 (R(t)=1) a(t)</v>
      </c>
      <c r="AG149" s="146">
        <f t="shared" si="18"/>
        <v>89</v>
      </c>
      <c r="AH149" s="208" t="s">
        <v>67</v>
      </c>
      <c r="AI149" s="208" t="s">
        <v>67</v>
      </c>
      <c r="AJ149" s="496"/>
      <c r="AK149" s="258"/>
      <c r="AL149" s="258"/>
      <c r="AM149" s="497"/>
      <c r="AN149" s="498"/>
      <c r="AO149" s="492"/>
      <c r="AP149" s="492"/>
      <c r="AQ149" s="491"/>
      <c r="AR149" s="498"/>
      <c r="AS149" s="491"/>
      <c r="AT149" s="500"/>
      <c r="AU149" s="492"/>
      <c r="AV149" s="492"/>
      <c r="AW149" s="491"/>
      <c r="AX149" s="501"/>
      <c r="AY149" s="501"/>
    </row>
    <row r="150" ht="30.0" customHeight="1">
      <c r="A150" s="397"/>
      <c r="B150" s="201">
        <f t="shared" si="15"/>
        <v>143</v>
      </c>
      <c r="C150" s="399" t="s">
        <v>16</v>
      </c>
      <c r="D150" s="399" t="s">
        <v>19</v>
      </c>
      <c r="E150" s="201" t="s">
        <v>13</v>
      </c>
      <c r="F150" s="389"/>
      <c r="G150" s="204" t="s">
        <v>158</v>
      </c>
      <c r="H150" s="426" t="s">
        <v>3297</v>
      </c>
      <c r="I150" s="426"/>
      <c r="J150" s="217" t="s">
        <v>3298</v>
      </c>
      <c r="K150" s="426" t="s">
        <v>252</v>
      </c>
      <c r="L150" s="205"/>
      <c r="M150" s="401"/>
      <c r="N150" s="401"/>
      <c r="O150" s="173" t="s">
        <v>3299</v>
      </c>
      <c r="P150" s="173" t="s">
        <v>3300</v>
      </c>
      <c r="Q150" s="430" t="str">
        <f>VLOOKUP("2유형_v1"&amp;"_"&amp;H150,'GPT결과_2'!$A:$E,4,FALSE)</f>
        <v>#N/A</v>
      </c>
      <c r="R150" s="425" t="str">
        <f t="shared" si="16"/>
        <v>#N/A</v>
      </c>
      <c r="S150" s="389"/>
      <c r="T150" s="389"/>
      <c r="U150" s="389"/>
      <c r="V150" s="431" t="str">
        <f>VLOOKUP("2유형_v1"&amp;"_"&amp;H150,'GPT결과_2'!$A:$E,4,FALSE)</f>
        <v>#N/A</v>
      </c>
      <c r="W150" s="397"/>
      <c r="X150" s="397"/>
      <c r="Y150" s="433" t="str">
        <f>VLOOKUP("2유형_v2"&amp;"_"&amp;H150,'GPT결과_2'!$A:$E,4,FALSE)</f>
        <v>물질 상태 변화 과정에는 액체 기화 응고 액화 승화 융해 기체 승화 고체가 포함됨.</v>
      </c>
      <c r="Z150" s="425">
        <f t="shared" si="17"/>
        <v>46</v>
      </c>
      <c r="AA150" s="208" t="s">
        <v>67</v>
      </c>
      <c r="AB150" s="208" t="s">
        <v>67</v>
      </c>
      <c r="AC150" s="389"/>
      <c r="AD150" s="434" t="s">
        <v>3301</v>
      </c>
      <c r="AE150" s="389"/>
      <c r="AF150" s="435" t="str">
        <f>VLOOKUP("2유형_v2"&amp;"_"&amp;H150,'GPT결과_2'!$A:$E,5,FALSE)</f>
        <v>액체 기화 응고 액화 승화 융해 기체 승화 고체</v>
      </c>
      <c r="AG150" s="146">
        <f t="shared" si="18"/>
        <v>26</v>
      </c>
      <c r="AH150" s="208" t="s">
        <v>67</v>
      </c>
      <c r="AI150" s="208" t="s">
        <v>67</v>
      </c>
      <c r="AJ150" s="496"/>
      <c r="AK150" s="258"/>
      <c r="AL150" s="258"/>
      <c r="AM150" s="497"/>
      <c r="AN150" s="498"/>
      <c r="AO150" s="492"/>
      <c r="AP150" s="492"/>
      <c r="AQ150" s="491"/>
      <c r="AR150" s="498"/>
      <c r="AS150" s="491"/>
      <c r="AT150" s="500"/>
      <c r="AU150" s="492"/>
      <c r="AV150" s="492"/>
      <c r="AW150" s="491"/>
      <c r="AX150" s="501"/>
      <c r="AY150" s="501"/>
    </row>
    <row r="151" ht="30.0" customHeight="1">
      <c r="A151" s="397"/>
      <c r="B151" s="201">
        <f t="shared" si="15"/>
        <v>144</v>
      </c>
      <c r="C151" s="399" t="s">
        <v>16</v>
      </c>
      <c r="D151" s="399" t="s">
        <v>19</v>
      </c>
      <c r="E151" s="201" t="s">
        <v>13</v>
      </c>
      <c r="F151" s="389"/>
      <c r="G151" s="204" t="s">
        <v>203</v>
      </c>
      <c r="H151" s="426" t="s">
        <v>3302</v>
      </c>
      <c r="I151" s="426"/>
      <c r="J151" s="217" t="s">
        <v>3303</v>
      </c>
      <c r="K151" s="400" t="s">
        <v>3304</v>
      </c>
      <c r="L151" s="205"/>
      <c r="M151" s="401"/>
      <c r="N151" s="401"/>
      <c r="O151" s="173" t="s">
        <v>3305</v>
      </c>
      <c r="P151" s="173" t="s">
        <v>3306</v>
      </c>
      <c r="Q151" s="430" t="str">
        <f>VLOOKUP("2유형_v1"&amp;"_"&amp;H151,'GPT결과_2'!$A:$E,4,FALSE)</f>
        <v>#N/A</v>
      </c>
      <c r="R151" s="425" t="str">
        <f t="shared" si="16"/>
        <v>#N/A</v>
      </c>
      <c r="S151" s="389"/>
      <c r="T151" s="389"/>
      <c r="U151" s="389"/>
      <c r="V151" s="431" t="str">
        <f>VLOOKUP("2유형_v1"&amp;"_"&amp;H151,'GPT결과_2'!$A:$E,4,FALSE)</f>
        <v>#N/A</v>
      </c>
      <c r="W151" s="397"/>
      <c r="X151" s="397"/>
      <c r="Y151" s="433" t="str">
        <f>VLOOKUP("2유형_v2"&amp;"_"&amp;H151,'GPT결과_2'!$A:$E,4,FALSE)</f>
        <v>일본 사망 원인은 신부전 1.9%, 불의의 사고 2.8%, 악성 신생물 27.3%, 노환 8.8%, 뇌혈관 질환 7.7%, 심장 질환 15.0% 등이다.</v>
      </c>
      <c r="Z151" s="425">
        <f t="shared" si="17"/>
        <v>85</v>
      </c>
      <c r="AA151" s="208" t="s">
        <v>68</v>
      </c>
      <c r="AB151" s="208" t="s">
        <v>68</v>
      </c>
      <c r="AC151" s="389"/>
      <c r="AD151" s="434" t="s">
        <v>3307</v>
      </c>
      <c r="AE151" s="389"/>
      <c r="AF151" s="435" t="str">
        <f>VLOOKUP("2유형_v2"&amp;"_"&amp;H151,'GPT결과_2'!$A:$E,5,FALSE)</f>
        <v>사망 원인 8위인 신부전(일본의 경우) 알츠 하이머병 1.5% 혈관성 및 상세 불명의 치매 1.5% 신부전 1.9% 불의의 사고 2.8% 그외 23.5% 오연성(흡인성 폐렴 폐렴 2.9% 6.9% 악성 신생물 (암) 27.3% |노환 8.8% 뇌혈관 질환 7.7% ㄱ 심장 질환 (고혈압성 질환 제외) 15.0% 출처: 후생노동성, &lt;2019년 인구동태통계(확정수)의 개황&gt; (*편집자주: 한국인의 사망 원인 1위는 악성신생물(암), 2위는 심장 질환, 3위는 폐렴, 4위는 뇌혈관 질환, 5위는 고의적 자해(자살), 6위는 당뇨병(내분비, 영양 및 대사 질환), 7위는 알츠하이머병, 8위는 간 질환, 9위는 만성하기도 질환, 10위는 고혈압성 질환이다. 통계청, &lt;2019년 사망원인통계 결과&gt;참조)</v>
      </c>
      <c r="AG151" s="146">
        <f t="shared" si="18"/>
        <v>393</v>
      </c>
      <c r="AH151" s="208" t="s">
        <v>67</v>
      </c>
      <c r="AI151" s="208" t="s">
        <v>67</v>
      </c>
      <c r="AJ151" s="496"/>
      <c r="AK151" s="258"/>
      <c r="AL151" s="258"/>
      <c r="AM151" s="497"/>
      <c r="AN151" s="498"/>
      <c r="AO151" s="492"/>
      <c r="AP151" s="492"/>
      <c r="AQ151" s="491"/>
      <c r="AR151" s="498"/>
      <c r="AS151" s="491"/>
      <c r="AT151" s="500"/>
      <c r="AU151" s="492"/>
      <c r="AV151" s="492"/>
      <c r="AW151" s="491"/>
      <c r="AX151" s="501"/>
      <c r="AY151" s="501"/>
    </row>
    <row r="152" ht="30.0" customHeight="1">
      <c r="A152" s="397"/>
      <c r="B152" s="201">
        <f t="shared" si="15"/>
        <v>145</v>
      </c>
      <c r="C152" s="399" t="s">
        <v>16</v>
      </c>
      <c r="D152" s="399" t="s">
        <v>19</v>
      </c>
      <c r="E152" s="201" t="s">
        <v>13</v>
      </c>
      <c r="F152" s="389"/>
      <c r="G152" s="204" t="s">
        <v>158</v>
      </c>
      <c r="H152" s="426" t="s">
        <v>3308</v>
      </c>
      <c r="I152" s="426"/>
      <c r="J152" s="217" t="s">
        <v>3309</v>
      </c>
      <c r="K152" s="400" t="s">
        <v>3304</v>
      </c>
      <c r="L152" s="205"/>
      <c r="M152" s="401"/>
      <c r="N152" s="401"/>
      <c r="O152" s="173" t="s">
        <v>3310</v>
      </c>
      <c r="P152" s="173" t="s">
        <v>3311</v>
      </c>
      <c r="Q152" s="430" t="str">
        <f>VLOOKUP("2유형_v1"&amp;"_"&amp;H152,'GPT결과_2'!$A:$E,4,FALSE)</f>
        <v>#N/A</v>
      </c>
      <c r="R152" s="425" t="str">
        <f t="shared" si="16"/>
        <v>#N/A</v>
      </c>
      <c r="S152" s="389"/>
      <c r="T152" s="389"/>
      <c r="U152" s="389"/>
      <c r="V152" s="431" t="str">
        <f>VLOOKUP("2유형_v1"&amp;"_"&amp;H152,'GPT결과_2'!$A:$E,4,FALSE)</f>
        <v>#N/A</v>
      </c>
      <c r="W152" s="397"/>
      <c r="X152" s="397"/>
      <c r="Y152" s="433" t="str">
        <f>VLOOKUP("2유형_v2"&amp;"_"&amp;H152,'GPT결과_2'!$A:$E,4,FALSE)</f>
        <v>신장의 막 구멍 악화, 알부민 소변 배출, 노폐물 쌓임 현상</v>
      </c>
      <c r="Z152" s="425">
        <f t="shared" si="17"/>
        <v>33</v>
      </c>
      <c r="AA152" s="208" t="s">
        <v>69</v>
      </c>
      <c r="AB152" s="208" t="s">
        <v>69</v>
      </c>
      <c r="AC152" s="389"/>
      <c r="AD152" s="434" t="s">
        <v>3312</v>
      </c>
      <c r="AE152" s="389"/>
      <c r="AF152" s="435" t="str">
        <f>VLOOKUP("2유형_v2"&amp;"_"&amp;H152,'GPT결과_2'!$A:$E,5,FALSE)</f>
        <v>신장의 '막'에 구멍이 뚫리면 정상 악화 노폐물 노폐물이 쌓인다 혈액 쪽 알부민 혈액 쪽 알부민 。 。 。 ㅇ 여과 O 소변 쪽 신장의 기저막 (필터 역할) 소변 쪽 노폐물만 소변으로 나온다 기저막의 단면 알부민보다 큰 구멍이 필터에 뚫려 버린다. 필터에 뚫린 큰 구멍 노폐물을 배출하기 어려워진다 알부민도배출된다 기저막의 단면</v>
      </c>
      <c r="AG152" s="146">
        <f t="shared" si="18"/>
        <v>183</v>
      </c>
      <c r="AH152" s="208" t="s">
        <v>67</v>
      </c>
      <c r="AI152" s="208" t="s">
        <v>67</v>
      </c>
      <c r="AJ152" s="496"/>
      <c r="AK152" s="258"/>
      <c r="AL152" s="258"/>
      <c r="AM152" s="497"/>
      <c r="AN152" s="498"/>
      <c r="AO152" s="492"/>
      <c r="AP152" s="492"/>
      <c r="AQ152" s="491"/>
      <c r="AR152" s="498"/>
      <c r="AS152" s="491"/>
      <c r="AT152" s="500"/>
      <c r="AU152" s="492"/>
      <c r="AV152" s="492"/>
      <c r="AW152" s="491"/>
      <c r="AX152" s="501"/>
      <c r="AY152" s="501"/>
    </row>
    <row r="153" ht="30.0" customHeight="1">
      <c r="A153" s="397"/>
      <c r="B153" s="201">
        <f t="shared" si="15"/>
        <v>146</v>
      </c>
      <c r="C153" s="399" t="s">
        <v>16</v>
      </c>
      <c r="D153" s="399" t="s">
        <v>19</v>
      </c>
      <c r="E153" s="201" t="s">
        <v>13</v>
      </c>
      <c r="F153" s="389"/>
      <c r="G153" s="204" t="s">
        <v>158</v>
      </c>
      <c r="H153" s="426" t="s">
        <v>3313</v>
      </c>
      <c r="I153" s="426"/>
      <c r="J153" s="217" t="s">
        <v>3314</v>
      </c>
      <c r="K153" s="400" t="s">
        <v>3304</v>
      </c>
      <c r="L153" s="205"/>
      <c r="M153" s="401"/>
      <c r="N153" s="401"/>
      <c r="O153" s="173" t="s">
        <v>3315</v>
      </c>
      <c r="P153" s="173" t="s">
        <v>3316</v>
      </c>
      <c r="Q153" s="430" t="str">
        <f>VLOOKUP("2유형_v1"&amp;"_"&amp;H153,'GPT결과_2'!$A:$E,4,FALSE)</f>
        <v>#N/A</v>
      </c>
      <c r="R153" s="425" t="str">
        <f t="shared" si="16"/>
        <v>#N/A</v>
      </c>
      <c r="S153" s="389"/>
      <c r="T153" s="389"/>
      <c r="U153" s="389"/>
      <c r="V153" s="431" t="str">
        <f>VLOOKUP("2유형_v1"&amp;"_"&amp;H153,'GPT결과_2'!$A:$E,4,FALSE)</f>
        <v>#N/A</v>
      </c>
      <c r="W153" s="397"/>
      <c r="X153" s="397"/>
      <c r="Y153" s="433" t="str">
        <f>VLOOKUP("2유형_v2"&amp;"_"&amp;H153,'GPT결과_2'!$A:$E,4,FALSE)</f>
        <v>신장은 하대정맥, 신우대동맥, 부신신동맥, 요관, 방광, 요도와 연결됨</v>
      </c>
      <c r="Z153" s="425">
        <f t="shared" si="17"/>
        <v>39</v>
      </c>
      <c r="AA153" s="208" t="s">
        <v>67</v>
      </c>
      <c r="AB153" s="208" t="s">
        <v>67</v>
      </c>
      <c r="AC153" s="389"/>
      <c r="AD153" s="434"/>
      <c r="AE153" s="389"/>
      <c r="AF153" s="435" t="str">
        <f>VLOOKUP("2유형_v2"&amp;"_"&amp;H153,'GPT결과_2'!$A:$E,5,FALSE)</f>
        <v>신장 신장은 여기! 하대정맥 신우 대동맥 부신 신동맥 요관 방광 요도 신장</v>
      </c>
      <c r="AG153" s="146">
        <f t="shared" si="18"/>
        <v>41</v>
      </c>
      <c r="AH153" s="208" t="s">
        <v>67</v>
      </c>
      <c r="AI153" s="208" t="s">
        <v>67</v>
      </c>
      <c r="AJ153" s="496"/>
      <c r="AK153" s="258"/>
      <c r="AL153" s="258"/>
      <c r="AM153" s="497"/>
      <c r="AN153" s="498"/>
      <c r="AO153" s="492"/>
      <c r="AP153" s="492"/>
      <c r="AQ153" s="491"/>
      <c r="AR153" s="499"/>
      <c r="AS153" s="491"/>
      <c r="AT153" s="500"/>
      <c r="AU153" s="492"/>
      <c r="AV153" s="492"/>
      <c r="AW153" s="491"/>
      <c r="AX153" s="501"/>
      <c r="AY153" s="501"/>
    </row>
    <row r="154" ht="60.75" customHeight="1">
      <c r="A154" s="397"/>
      <c r="B154" s="201">
        <f t="shared" si="15"/>
        <v>147</v>
      </c>
      <c r="C154" s="399" t="s">
        <v>16</v>
      </c>
      <c r="D154" s="399" t="s">
        <v>19</v>
      </c>
      <c r="E154" s="201" t="s">
        <v>13</v>
      </c>
      <c r="F154" s="389"/>
      <c r="G154" s="204" t="s">
        <v>258</v>
      </c>
      <c r="H154" s="426" t="s">
        <v>3317</v>
      </c>
      <c r="I154" s="474"/>
      <c r="J154" s="202" t="s">
        <v>3318</v>
      </c>
      <c r="K154" s="426" t="s">
        <v>3319</v>
      </c>
      <c r="L154" s="205"/>
      <c r="M154" s="401"/>
      <c r="N154" s="401"/>
      <c r="O154" s="174" t="s">
        <v>3320</v>
      </c>
      <c r="P154" s="173" t="s">
        <v>3321</v>
      </c>
      <c r="Q154" s="430" t="str">
        <f>VLOOKUP("2유형_v1"&amp;"_"&amp;H154,'GPT결과_2'!$A:$E,4,FALSE)</f>
        <v>#N/A</v>
      </c>
      <c r="R154" s="425" t="str">
        <f t="shared" si="16"/>
        <v>#N/A</v>
      </c>
      <c r="S154" s="389"/>
      <c r="T154" s="389"/>
      <c r="U154" s="389"/>
      <c r="V154" s="431" t="str">
        <f>VLOOKUP("2유형_v1"&amp;"_"&amp;H154,'GPT결과_2'!$A:$E,4,FALSE)</f>
        <v>#N/A</v>
      </c>
      <c r="W154" s="397"/>
      <c r="X154" s="397"/>
      <c r="Y154" s="433" t="str">
        <f>VLOOKUP("2유형_v2"&amp;"_"&amp;H154,'GPT결과_2'!$A:$E,4,FALSE)</f>
        <v>토지 몰수와 분배를 통한 농업 발전과 평등 사회 구축 의견, 권력층 배려와 법적 제한 필요성 주장, 국가 중심 토지 소유와 분배 제안.</v>
      </c>
      <c r="Z154" s="425">
        <f t="shared" si="17"/>
        <v>75</v>
      </c>
      <c r="AA154" s="208" t="s">
        <v>70</v>
      </c>
      <c r="AB154" s="208" t="s">
        <v>2715</v>
      </c>
      <c r="AC154" s="389"/>
      <c r="AD154" s="434" t="s">
        <v>3322</v>
      </c>
      <c r="AE154" s="389"/>
      <c r="AF154" s="435" t="str">
        <f>VLOOKUP("2유형_v2"&amp;"_"&amp;H154,'GPT결과_2'!$A:$E,5,FALSE)</f>
        <v>이익 양반의 대토지를 모두 몰수해서 농민에게 골고루 나눠줘야 하오! 그래야 농민이 땅의 주인이 되어 농업이 발전할 수 있소! 모든 백성이 불평불만 없이 사는 게 좋은 세상 아니겠습니까? 대토지 소유로 인한 폐해는 당연히 없어져야 하지만 그렇다고 부자들의 땅을 빼앗아서는 안 됩니다! 권력층을 무시한 개혁은 절대 성공할 수 없습니다. 한 가구당 최소한의 생활을 할 수 있는 토지, 영업전을 주고 절대 팔지 못하게 법으로 정하면 어떻습니까? 이익 토지를 몰수하지 않으면 양반들이 자기 땅을 내놓을 것 같소? 토지를 국가 소유로 한 뒤, 골고루 백성에게 나눠주면 될 게 아니오? 유형원 유형원</v>
      </c>
      <c r="AG154" s="146">
        <f t="shared" si="18"/>
        <v>328</v>
      </c>
      <c r="AH154" s="208" t="s">
        <v>67</v>
      </c>
      <c r="AI154" s="208" t="s">
        <v>67</v>
      </c>
      <c r="AJ154" s="496"/>
      <c r="AK154" s="274" t="s">
        <v>3323</v>
      </c>
      <c r="AL154" s="258"/>
      <c r="AM154" s="497"/>
      <c r="AN154" s="498"/>
      <c r="AO154" s="492"/>
      <c r="AP154" s="492"/>
      <c r="AQ154" s="491"/>
      <c r="AR154" s="498"/>
      <c r="AS154" s="491"/>
      <c r="AT154" s="500"/>
      <c r="AU154" s="492"/>
      <c r="AV154" s="492"/>
      <c r="AW154" s="491"/>
      <c r="AX154" s="502"/>
      <c r="AY154" s="501"/>
    </row>
    <row r="155" ht="30.0" customHeight="1">
      <c r="A155" s="397"/>
      <c r="B155" s="201">
        <f t="shared" si="15"/>
        <v>148</v>
      </c>
      <c r="C155" s="399" t="s">
        <v>16</v>
      </c>
      <c r="D155" s="399" t="s">
        <v>19</v>
      </c>
      <c r="E155" s="201" t="s">
        <v>13</v>
      </c>
      <c r="F155" s="389"/>
      <c r="G155" s="204" t="s">
        <v>158</v>
      </c>
      <c r="H155" s="426" t="s">
        <v>3324</v>
      </c>
      <c r="I155" s="426"/>
      <c r="J155" s="217" t="s">
        <v>3325</v>
      </c>
      <c r="K155" s="426" t="s">
        <v>1551</v>
      </c>
      <c r="L155" s="205"/>
      <c r="M155" s="401"/>
      <c r="N155" s="401"/>
      <c r="O155" s="173" t="s">
        <v>3326</v>
      </c>
      <c r="P155" s="173" t="s">
        <v>3327</v>
      </c>
      <c r="Q155" s="430" t="str">
        <f>VLOOKUP("2유형_v1"&amp;"_"&amp;H155,'GPT결과_2'!$A:$E,4,FALSE)</f>
        <v>#N/A</v>
      </c>
      <c r="R155" s="425" t="str">
        <f t="shared" si="16"/>
        <v>#N/A</v>
      </c>
      <c r="S155" s="389"/>
      <c r="T155" s="389"/>
      <c r="U155" s="389"/>
      <c r="V155" s="431" t="str">
        <f>VLOOKUP("2유형_v1"&amp;"_"&amp;H155,'GPT결과_2'!$A:$E,4,FALSE)</f>
        <v>#N/A</v>
      </c>
      <c r="W155" s="397"/>
      <c r="X155" s="397"/>
      <c r="Y155" s="433" t="str">
        <f>VLOOKUP("2유형_v2"&amp;"_"&amp;H155,'GPT결과_2'!$A:$E,4,FALSE)</f>
        <v>바이바이라는 구문을 사용하지 않은 명사 중심 설명</v>
      </c>
      <c r="Z155" s="425">
        <f t="shared" si="17"/>
        <v>27</v>
      </c>
      <c r="AA155" s="208" t="s">
        <v>69</v>
      </c>
      <c r="AB155" s="208" t="s">
        <v>69</v>
      </c>
      <c r="AC155" s="389"/>
      <c r="AD155" s="434" t="s">
        <v>3328</v>
      </c>
      <c r="AE155" s="389"/>
      <c r="AF155" s="435" t="str">
        <f>VLOOKUP("2유형_v2"&amp;"_"&amp;H155,'GPT결과_2'!$A:$E,5,FALSE)</f>
        <v>b a a C b I b</v>
      </c>
      <c r="AG155" s="146">
        <f t="shared" si="18"/>
        <v>13</v>
      </c>
      <c r="AH155" s="208" t="s">
        <v>69</v>
      </c>
      <c r="AI155" s="208" t="s">
        <v>69</v>
      </c>
      <c r="AJ155" s="496"/>
      <c r="AK155" s="258"/>
      <c r="AL155" s="258"/>
      <c r="AM155" s="497"/>
      <c r="AN155" s="498"/>
      <c r="AO155" s="492"/>
      <c r="AP155" s="492"/>
      <c r="AQ155" s="491"/>
      <c r="AR155" s="498"/>
      <c r="AS155" s="491"/>
      <c r="AT155" s="500"/>
      <c r="AU155" s="492"/>
      <c r="AV155" s="492"/>
      <c r="AW155" s="491"/>
      <c r="AX155" s="501"/>
      <c r="AY155" s="501"/>
    </row>
    <row r="156" ht="30.0" customHeight="1">
      <c r="A156" s="397"/>
      <c r="B156" s="201">
        <f t="shared" si="15"/>
        <v>149</v>
      </c>
      <c r="C156" s="399" t="s">
        <v>16</v>
      </c>
      <c r="D156" s="399" t="s">
        <v>19</v>
      </c>
      <c r="E156" s="201" t="s">
        <v>13</v>
      </c>
      <c r="F156" s="389"/>
      <c r="G156" s="204" t="s">
        <v>158</v>
      </c>
      <c r="H156" s="426" t="s">
        <v>3329</v>
      </c>
      <c r="I156" s="474"/>
      <c r="J156" s="202" t="s">
        <v>3330</v>
      </c>
      <c r="K156" s="426" t="s">
        <v>1551</v>
      </c>
      <c r="L156" s="205"/>
      <c r="M156" s="401"/>
      <c r="N156" s="401"/>
      <c r="O156" s="173" t="s">
        <v>3331</v>
      </c>
      <c r="P156" s="173" t="s">
        <v>3332</v>
      </c>
      <c r="Q156" s="430" t="str">
        <f>VLOOKUP("2유형_v1"&amp;"_"&amp;H156,'GPT결과_2'!$A:$E,4,FALSE)</f>
        <v>#N/A</v>
      </c>
      <c r="R156" s="425" t="str">
        <f t="shared" si="16"/>
        <v>#N/A</v>
      </c>
      <c r="S156" s="389"/>
      <c r="T156" s="389"/>
      <c r="U156" s="389"/>
      <c r="V156" s="431" t="str">
        <f>VLOOKUP("2유형_v1"&amp;"_"&amp;H156,'GPT결과_2'!$A:$E,4,FALSE)</f>
        <v>#N/A</v>
      </c>
      <c r="W156" s="397"/>
      <c r="X156" s="397"/>
      <c r="Y156" s="433" t="str">
        <f>VLOOKUP("2유형_v2"&amp;"_"&amp;H156,'GPT결과_2'!$A:$E,4,FALSE)</f>
        <v>그림자 알렉산드리아 지구 중심 각도 R 7.2° 17.2° 햇빛 거리 2 925km 시에네 우물 햇빛 상황 설명.</v>
      </c>
      <c r="Z156" s="425">
        <f t="shared" si="17"/>
        <v>63</v>
      </c>
      <c r="AA156" s="208" t="s">
        <v>69</v>
      </c>
      <c r="AB156" s="208" t="s">
        <v>69</v>
      </c>
      <c r="AC156" s="389"/>
      <c r="AD156" s="434" t="s">
        <v>3333</v>
      </c>
      <c r="AE156" s="389"/>
      <c r="AF156" s="435" t="str">
        <f>VLOOKUP("2유형_v2"&amp;"_"&amp;H156,'GPT결과_2'!$A:$E,5,FALSE)</f>
        <v>그림자 알렉산드리아 지구 중심 R 7.2° 17.2° 햇빛 2 925km 시에네의 우물 햇빛</v>
      </c>
      <c r="AG156" s="146">
        <f t="shared" si="18"/>
        <v>51</v>
      </c>
      <c r="AH156" s="208" t="s">
        <v>67</v>
      </c>
      <c r="AI156" s="208" t="s">
        <v>67</v>
      </c>
      <c r="AJ156" s="496"/>
      <c r="AK156" s="258"/>
      <c r="AL156" s="258"/>
      <c r="AM156" s="497"/>
      <c r="AN156" s="498"/>
      <c r="AO156" s="492"/>
      <c r="AP156" s="492"/>
      <c r="AQ156" s="491"/>
      <c r="AR156" s="498"/>
      <c r="AS156" s="491"/>
      <c r="AT156" s="500"/>
      <c r="AU156" s="492"/>
      <c r="AV156" s="492"/>
      <c r="AW156" s="491"/>
      <c r="AX156" s="501"/>
      <c r="AY156" s="501"/>
    </row>
    <row r="157" ht="39.0" customHeight="1">
      <c r="A157" s="397"/>
      <c r="B157" s="201">
        <f t="shared" si="15"/>
        <v>150</v>
      </c>
      <c r="C157" s="399" t="s">
        <v>16</v>
      </c>
      <c r="D157" s="399" t="s">
        <v>19</v>
      </c>
      <c r="E157" s="201" t="s">
        <v>13</v>
      </c>
      <c r="F157" s="389"/>
      <c r="G157" s="204" t="s">
        <v>158</v>
      </c>
      <c r="H157" s="426" t="s">
        <v>3334</v>
      </c>
      <c r="I157" s="474"/>
      <c r="J157" s="202" t="s">
        <v>3335</v>
      </c>
      <c r="K157" s="426" t="s">
        <v>1551</v>
      </c>
      <c r="L157" s="205"/>
      <c r="M157" s="401"/>
      <c r="N157" s="401"/>
      <c r="O157" s="173" t="s">
        <v>3336</v>
      </c>
      <c r="P157" s="173" t="s">
        <v>3337</v>
      </c>
      <c r="Q157" s="430" t="str">
        <f>VLOOKUP("2유형_v1"&amp;"_"&amp;H157,'GPT결과_2'!$A:$E,4,FALSE)</f>
        <v>#N/A</v>
      </c>
      <c r="R157" s="425" t="str">
        <f t="shared" si="16"/>
        <v>#N/A</v>
      </c>
      <c r="S157" s="389"/>
      <c r="T157" s="389"/>
      <c r="U157" s="389"/>
      <c r="V157" s="431" t="str">
        <f>VLOOKUP("2유형_v1"&amp;"_"&amp;H157,'GPT결과_2'!$A:$E,4,FALSE)</f>
        <v>#N/A</v>
      </c>
      <c r="W157" s="397"/>
      <c r="X157" s="397"/>
      <c r="Y157" s="433" t="str">
        <f>VLOOKUP("2유형_v2"&amp;"_"&amp;H157,'GPT결과_2'!$A:$E,4,FALSE)</f>
        <v>"직각삼각형 위치 곡선 형태 원 안"</v>
      </c>
      <c r="Z157" s="425">
        <f t="shared" si="17"/>
        <v>20</v>
      </c>
      <c r="AA157" s="208" t="s">
        <v>67</v>
      </c>
      <c r="AB157" s="208" t="s">
        <v>67</v>
      </c>
      <c r="AC157" s="389"/>
      <c r="AD157" s="434" t="s">
        <v>3338</v>
      </c>
      <c r="AE157" s="389"/>
      <c r="AF157" s="435" t="str">
        <f>VLOOKUP("2유형_v2"&amp;"_"&amp;H157,'GPT결과_2'!$A:$E,5,FALSE)</f>
        <v>r P 0 `-x -´ Q y wwwwwwwww 곡선인 원안에 직각삼각형이!</v>
      </c>
      <c r="AG157" s="146">
        <f t="shared" si="18"/>
        <v>42</v>
      </c>
      <c r="AH157" s="208" t="s">
        <v>68</v>
      </c>
      <c r="AI157" s="208" t="s">
        <v>69</v>
      </c>
      <c r="AJ157" s="496"/>
      <c r="AK157" s="258"/>
      <c r="AL157" s="258"/>
      <c r="AM157" s="497"/>
      <c r="AN157" s="498"/>
      <c r="AO157" s="492"/>
      <c r="AP157" s="492"/>
      <c r="AQ157" s="491"/>
      <c r="AR157" s="498"/>
      <c r="AS157" s="491"/>
      <c r="AT157" s="500"/>
      <c r="AU157" s="492"/>
      <c r="AV157" s="492"/>
      <c r="AW157" s="491"/>
      <c r="AX157" s="501"/>
      <c r="AY157" s="501"/>
    </row>
    <row r="158" ht="30.0" customHeight="1">
      <c r="A158" s="397"/>
      <c r="B158" s="201">
        <f t="shared" si="15"/>
        <v>151</v>
      </c>
      <c r="C158" s="399" t="s">
        <v>16</v>
      </c>
      <c r="D158" s="399" t="s">
        <v>19</v>
      </c>
      <c r="E158" s="201" t="s">
        <v>13</v>
      </c>
      <c r="F158" s="389"/>
      <c r="G158" s="204" t="s">
        <v>158</v>
      </c>
      <c r="H158" s="426" t="s">
        <v>3339</v>
      </c>
      <c r="I158" s="426"/>
      <c r="J158" s="217" t="s">
        <v>3340</v>
      </c>
      <c r="K158" s="426" t="s">
        <v>1551</v>
      </c>
      <c r="L158" s="205"/>
      <c r="M158" s="401"/>
      <c r="N158" s="401"/>
      <c r="O158" s="173" t="s">
        <v>3341</v>
      </c>
      <c r="P158" s="173" t="s">
        <v>3342</v>
      </c>
      <c r="Q158" s="430" t="str">
        <f>VLOOKUP("2유형_v1"&amp;"_"&amp;H158,'GPT결과_2'!$A:$E,4,FALSE)</f>
        <v>#N/A</v>
      </c>
      <c r="R158" s="425" t="str">
        <f t="shared" si="16"/>
        <v>#N/A</v>
      </c>
      <c r="S158" s="389"/>
      <c r="T158" s="389"/>
      <c r="U158" s="389"/>
      <c r="V158" s="431" t="str">
        <f>VLOOKUP("2유형_v1"&amp;"_"&amp;H158,'GPT결과_2'!$A:$E,4,FALSE)</f>
        <v>#N/A</v>
      </c>
      <c r="W158" s="397"/>
      <c r="X158" s="397"/>
      <c r="Y158" s="433" t="str">
        <f>VLOOKUP("2유형_v2"&amp;"_"&amp;H158,'GPT결과_2'!$A:$E,4,FALSE)</f>
        <v>I m A i 0 eip S cos p = cos q + i sin q 1 Re는 고등 수학 복소수 공식 표현.</v>
      </c>
      <c r="Z158" s="425">
        <f t="shared" si="17"/>
        <v>62</v>
      </c>
      <c r="AA158" s="208" t="s">
        <v>69</v>
      </c>
      <c r="AB158" s="208" t="s">
        <v>69</v>
      </c>
      <c r="AC158" s="389"/>
      <c r="AD158" s="434" t="s">
        <v>3343</v>
      </c>
      <c r="AE158" s="389"/>
      <c r="AF158" s="435" t="str">
        <f>VLOOKUP("2유형_v2"&amp;"_"&amp;H158,'GPT결과_2'!$A:$E,5,FALSE)</f>
        <v>Im A i 0 eip S cos p = cos q + i sin q 1 Re</v>
      </c>
      <c r="AG158" s="146">
        <f t="shared" si="18"/>
        <v>43</v>
      </c>
      <c r="AH158" s="208" t="s">
        <v>68</v>
      </c>
      <c r="AI158" s="208" t="s">
        <v>68</v>
      </c>
      <c r="AJ158" s="496"/>
      <c r="AK158" s="258"/>
      <c r="AL158" s="258"/>
      <c r="AM158" s="497"/>
      <c r="AN158" s="498"/>
      <c r="AO158" s="492"/>
      <c r="AP158" s="492"/>
      <c r="AQ158" s="491"/>
      <c r="AR158" s="498"/>
      <c r="AS158" s="491"/>
      <c r="AT158" s="500"/>
      <c r="AU158" s="492"/>
      <c r="AV158" s="492"/>
      <c r="AW158" s="491"/>
      <c r="AX158" s="501"/>
      <c r="AY158" s="501"/>
    </row>
    <row r="159" ht="30.0" customHeight="1">
      <c r="A159" s="397"/>
      <c r="B159" s="201">
        <f t="shared" si="15"/>
        <v>152</v>
      </c>
      <c r="C159" s="399" t="s">
        <v>16</v>
      </c>
      <c r="D159" s="399" t="s">
        <v>19</v>
      </c>
      <c r="E159" s="201" t="s">
        <v>13</v>
      </c>
      <c r="F159" s="389"/>
      <c r="G159" s="204" t="s">
        <v>229</v>
      </c>
      <c r="H159" s="426" t="s">
        <v>3344</v>
      </c>
      <c r="I159" s="426"/>
      <c r="J159" s="217" t="s">
        <v>3345</v>
      </c>
      <c r="K159" s="426" t="s">
        <v>3346</v>
      </c>
      <c r="L159" s="205"/>
      <c r="M159" s="401"/>
      <c r="N159" s="401"/>
      <c r="O159" s="173" t="s">
        <v>3347</v>
      </c>
      <c r="P159" s="173" t="s">
        <v>3348</v>
      </c>
      <c r="Q159" s="430" t="str">
        <f>VLOOKUP("2유형_v1"&amp;"_"&amp;H159,'GPT결과_2'!$A:$E,4,FALSE)</f>
        <v>#N/A</v>
      </c>
      <c r="R159" s="425" t="str">
        <f t="shared" si="16"/>
        <v>#N/A</v>
      </c>
      <c r="S159" s="389"/>
      <c r="T159" s="389"/>
      <c r="U159" s="389"/>
      <c r="V159" s="431" t="str">
        <f>VLOOKUP("2유형_v1"&amp;"_"&amp;H159,'GPT결과_2'!$A:$E,4,FALSE)</f>
        <v>#N/A</v>
      </c>
      <c r="W159" s="397"/>
      <c r="X159" s="397"/>
      <c r="Y159" s="433" t="str">
        <f>VLOOKUP("2유형_v2"&amp;"_"&amp;H159,'GPT결과_2'!$A:$E,4,FALSE)</f>
        <v>게임 시나리오는 몬스터 디자인, 캐릭터 설정, 무기 설정, 스토리, 전투 콘셉트 등을 포함한다.</v>
      </c>
      <c r="Z159" s="425">
        <f t="shared" si="17"/>
        <v>53</v>
      </c>
      <c r="AA159" s="506" t="s">
        <v>67</v>
      </c>
      <c r="AB159" s="208" t="s">
        <v>67</v>
      </c>
      <c r="AC159" s="389"/>
      <c r="AD159" s="434" t="s">
        <v>3349</v>
      </c>
      <c r="AE159" s="389"/>
      <c r="AF159" s="435" t="str">
        <f>VLOOKUP("2유형_v2"&amp;"_"&amp;H159,'GPT결과_2'!$A:$E,5,FALSE)</f>
        <v>몬스터 디자인 배경 디자인 지역 설정 시스템 (플레이) 세계관 아트 콘셉트 캐릭터 디자인 - 캐릭터 설정 - 무기 설정 서브 콘텐츠 스토리 전투 콘셉트 무기 디자인 전투 이펙트 [그림1] RPG의 시나리오 범위 (이론과 실전으로 배우는 게임 시나리오(한빛미디어, 2018) 인용) 퀘스트 퀘스트 대사</v>
      </c>
      <c r="AG159" s="146">
        <f t="shared" si="18"/>
        <v>167</v>
      </c>
      <c r="AH159" s="208" t="s">
        <v>68</v>
      </c>
      <c r="AI159" s="208" t="s">
        <v>68</v>
      </c>
      <c r="AJ159" s="496"/>
      <c r="AK159" s="258"/>
      <c r="AL159" s="258"/>
      <c r="AM159" s="497"/>
      <c r="AN159" s="498"/>
      <c r="AO159" s="492"/>
      <c r="AP159" s="492"/>
      <c r="AQ159" s="491"/>
      <c r="AR159" s="498"/>
      <c r="AS159" s="491"/>
      <c r="AT159" s="500"/>
      <c r="AU159" s="492"/>
      <c r="AV159" s="492"/>
      <c r="AW159" s="491"/>
      <c r="AX159" s="501"/>
      <c r="AY159" s="501"/>
    </row>
    <row r="160" ht="30.0" customHeight="1">
      <c r="A160" s="397"/>
      <c r="B160" s="201">
        <f t="shared" si="15"/>
        <v>153</v>
      </c>
      <c r="C160" s="399" t="s">
        <v>16</v>
      </c>
      <c r="D160" s="399" t="s">
        <v>19</v>
      </c>
      <c r="E160" s="201" t="s">
        <v>13</v>
      </c>
      <c r="F160" s="389"/>
      <c r="G160" s="204" t="s">
        <v>203</v>
      </c>
      <c r="H160" s="426" t="s">
        <v>3350</v>
      </c>
      <c r="I160" s="426"/>
      <c r="J160" s="217" t="s">
        <v>3351</v>
      </c>
      <c r="K160" s="426" t="s">
        <v>1564</v>
      </c>
      <c r="L160" s="205"/>
      <c r="M160" s="401"/>
      <c r="N160" s="401"/>
      <c r="O160" s="173" t="s">
        <v>3352</v>
      </c>
      <c r="P160" s="173" t="s">
        <v>3353</v>
      </c>
      <c r="Q160" s="430" t="str">
        <f>VLOOKUP("2유형_v1"&amp;"_"&amp;H160,'GPT결과_2'!$A:$E,4,FALSE)</f>
        <v>#N/A</v>
      </c>
      <c r="R160" s="425" t="str">
        <f t="shared" si="16"/>
        <v>#N/A</v>
      </c>
      <c r="S160" s="389"/>
      <c r="T160" s="184" t="s">
        <v>3354</v>
      </c>
      <c r="U160" s="184" t="s">
        <v>3355</v>
      </c>
      <c r="V160" s="431" t="str">
        <f>VLOOKUP("2유형_v1"&amp;"_"&amp;H160,'GPT결과_2'!$A:$E,4,FALSE)</f>
        <v>#N/A</v>
      </c>
      <c r="W160" s="397"/>
      <c r="X160" s="397"/>
      <c r="Y160" s="433" t="str">
        <f>VLOOKUP("2유형_v2"&amp;"_"&amp;H160,'GPT결과_2'!$A:$E,4,FALSE)</f>
        <v>(a) 암흑물질 비율 26.8%, 보통물질 비율 4.9%, 중성미자 빛 비율 0.001% 아래, 암흑에너지 비율 68.3%. (b) 중성미자 빛 비율 25%, 보통물질 비율 12%, 암흑물질 비율 62%.</v>
      </c>
      <c r="Z160" s="425">
        <f t="shared" si="17"/>
        <v>114</v>
      </c>
      <c r="AA160" s="506" t="s">
        <v>69</v>
      </c>
      <c r="AB160" s="208" t="s">
        <v>69</v>
      </c>
      <c r="AC160" s="184"/>
      <c r="AD160" s="184" t="s">
        <v>3356</v>
      </c>
      <c r="AE160" s="184"/>
      <c r="AF160" s="435" t="str">
        <f>VLOOKUP("2유형_v2"&amp;"_"&amp;H160,'GPT결과_2'!$A:$E,5,FALSE)</f>
        <v>(a) 보통물질 암흑물질 26.8% 4.9% 중성미자,빛 &lt;0.001% 암흑에너지 68.3% 암흑에너지 &lt;1% (b) 중성미자,빛 25% 보통물질 12% 암흑물질 62%</v>
      </c>
      <c r="AG160" s="146">
        <f t="shared" si="18"/>
        <v>94</v>
      </c>
      <c r="AH160" s="208" t="s">
        <v>68</v>
      </c>
      <c r="AI160" s="208" t="s">
        <v>68</v>
      </c>
      <c r="AJ160" s="496"/>
      <c r="AK160" s="258"/>
      <c r="AL160" s="258"/>
      <c r="AM160" s="497"/>
      <c r="AN160" s="498"/>
      <c r="AO160" s="492"/>
      <c r="AP160" s="492"/>
      <c r="AQ160" s="491"/>
      <c r="AR160" s="507"/>
      <c r="AS160" s="491"/>
      <c r="AT160" s="500"/>
      <c r="AU160" s="492"/>
      <c r="AV160" s="492"/>
      <c r="AW160" s="491"/>
      <c r="AX160" s="501"/>
      <c r="AY160" s="501"/>
    </row>
    <row r="161" ht="30.0" customHeight="1">
      <c r="A161" s="397"/>
      <c r="B161" s="201">
        <f t="shared" si="15"/>
        <v>154</v>
      </c>
      <c r="C161" s="399" t="s">
        <v>16</v>
      </c>
      <c r="D161" s="399" t="s">
        <v>19</v>
      </c>
      <c r="E161" s="201" t="s">
        <v>13</v>
      </c>
      <c r="F161" s="389"/>
      <c r="G161" s="204" t="s">
        <v>158</v>
      </c>
      <c r="H161" s="426" t="s">
        <v>3357</v>
      </c>
      <c r="I161" s="426"/>
      <c r="J161" s="217" t="s">
        <v>3358</v>
      </c>
      <c r="K161" s="426" t="s">
        <v>1564</v>
      </c>
      <c r="L161" s="205"/>
      <c r="M161" s="401"/>
      <c r="N161" s="401"/>
      <c r="O161" s="173" t="s">
        <v>3359</v>
      </c>
      <c r="P161" s="173" t="s">
        <v>3360</v>
      </c>
      <c r="Q161" s="430" t="str">
        <f>VLOOKUP("2유형_v1"&amp;"_"&amp;H161,'GPT결과_2'!$A:$E,4,FALSE)</f>
        <v>#N/A</v>
      </c>
      <c r="R161" s="425" t="str">
        <f t="shared" si="16"/>
        <v>#N/A</v>
      </c>
      <c r="S161" s="389"/>
      <c r="T161" s="389"/>
      <c r="U161" s="389"/>
      <c r="V161" s="431" t="str">
        <f>VLOOKUP("2유형_v1"&amp;"_"&amp;H161,'GPT결과_2'!$A:$E,4,FALSE)</f>
        <v>#N/A</v>
      </c>
      <c r="W161" s="397"/>
      <c r="X161" s="397"/>
      <c r="Y161" s="433" t="str">
        <f>VLOOKUP("2유형_v2"&amp;"_"&amp;H161,'GPT결과_2'!$A:$E,4,FALSE)</f>
        <v>먼 은하 형상은 지구에서 중간 은하 110억 광년 및 30억 광년 뒤틀림.</v>
      </c>
      <c r="Z161" s="425">
        <f t="shared" si="17"/>
        <v>41</v>
      </c>
      <c r="AA161" s="506" t="s">
        <v>69</v>
      </c>
      <c r="AB161" s="208" t="s">
        <v>69</v>
      </c>
      <c r="AC161" s="389"/>
      <c r="AD161" s="184" t="s">
        <v>3361</v>
      </c>
      <c r="AE161" s="389"/>
      <c r="AF161" s="435" t="str">
        <f>VLOOKUP("2유형_v2"&amp;"_"&amp;H161,'GPT결과_2'!$A:$E,5,FALSE)</f>
        <v>먼 은하의 뒤틀린 상 먼 은하 지구에서 보는 형상 중간의 큰 은하 110억 광년 30억 광년 지구</v>
      </c>
      <c r="AG161" s="146">
        <f t="shared" si="18"/>
        <v>54</v>
      </c>
      <c r="AH161" s="208" t="s">
        <v>67</v>
      </c>
      <c r="AI161" s="208" t="s">
        <v>67</v>
      </c>
      <c r="AJ161" s="496"/>
      <c r="AK161" s="258"/>
      <c r="AL161" s="258"/>
      <c r="AM161" s="497"/>
      <c r="AN161" s="498"/>
      <c r="AO161" s="492"/>
      <c r="AP161" s="492"/>
      <c r="AQ161" s="491"/>
      <c r="AR161" s="507"/>
      <c r="AS161" s="491"/>
      <c r="AT161" s="500"/>
      <c r="AU161" s="492"/>
      <c r="AV161" s="492"/>
      <c r="AW161" s="491"/>
      <c r="AX161" s="501"/>
      <c r="AY161" s="501"/>
    </row>
    <row r="162" ht="48.75" customHeight="1">
      <c r="A162" s="397"/>
      <c r="B162" s="201">
        <f t="shared" si="15"/>
        <v>155</v>
      </c>
      <c r="C162" s="399" t="s">
        <v>16</v>
      </c>
      <c r="D162" s="399" t="s">
        <v>19</v>
      </c>
      <c r="E162" s="201" t="s">
        <v>13</v>
      </c>
      <c r="F162" s="389"/>
      <c r="G162" s="204" t="s">
        <v>229</v>
      </c>
      <c r="H162" s="426" t="s">
        <v>3362</v>
      </c>
      <c r="I162" s="426"/>
      <c r="J162" s="217" t="s">
        <v>3363</v>
      </c>
      <c r="K162" s="426" t="s">
        <v>1564</v>
      </c>
      <c r="L162" s="205"/>
      <c r="M162" s="401"/>
      <c r="N162" s="401"/>
      <c r="O162" s="173" t="s">
        <v>3364</v>
      </c>
      <c r="P162" s="173" t="s">
        <v>3365</v>
      </c>
      <c r="Q162" s="430" t="str">
        <f>VLOOKUP("2유형_v1"&amp;"_"&amp;H162,'GPT결과_2'!$A:$E,4,FALSE)</f>
        <v>#N/A</v>
      </c>
      <c r="R162" s="425" t="str">
        <f t="shared" si="16"/>
        <v>#N/A</v>
      </c>
      <c r="S162" s="389"/>
      <c r="T162" s="389"/>
      <c r="U162" s="389"/>
      <c r="V162" s="431" t="str">
        <f>VLOOKUP("2유형_v1"&amp;"_"&amp;H162,'GPT결과_2'!$A:$E,4,FALSE)</f>
        <v>#N/A</v>
      </c>
      <c r="W162" s="397"/>
      <c r="X162" s="397"/>
      <c r="Y162" s="433" t="str">
        <f>VLOOKUP("2유형_v2"&amp;"_"&amp;H162,'GPT결과_2'!$A:$E,4,FALSE)</f>
        <v>이 세대의 페르미온은 물리학의 기본 입자이며, 강한 핵력, 약한 핵력, 전자기력 등의 상호작용이 있다.</v>
      </c>
      <c r="Z162" s="425">
        <f t="shared" si="17"/>
        <v>57</v>
      </c>
      <c r="AA162" s="506" t="s">
        <v>67</v>
      </c>
      <c r="AB162" s="208" t="s">
        <v>67</v>
      </c>
      <c r="AC162" s="389"/>
      <c r="AD162" s="434" t="s">
        <v>3366</v>
      </c>
      <c r="AE162" s="389"/>
      <c r="AF162" s="435" t="str">
        <f>VLOOKUP("2유형_v2"&amp;"_"&amp;H162,'GPT결과_2'!$A:$E,5,FALSE)</f>
        <v>쿼크 렙톤 1세대 2.3 M u 위 (up) 2/3 1/2 4.8 M 0.511 M e 95 M d -1/3 S 1/2 아래 (down) 야릇한 -1 1/2 전자 Ne 전자 &lt;2.2 0 1/2 2세대 중성미자 1.27G 2/3 2/3 C t 1/2 1/2 (맵시(charm) 꼭대기 (top) -1/3 1/2 (strange) 105.7 M M -1 1/2 ·뮤온 vo 10.17 M 0 3세대 M 173.1 G 4.2 G b 바닥 페르미온 (Bottom) -1/3 1/2 1.78 M τ &lt;15.5 M 0 1/2 T1/2 중성미자 중성미자 타우 V -1 1/2 질량 : ev/c2 전하 스핀 명칭 g 0 0 1 글루온 0 Yaz 광자 0 1 강한 핵력 80.4 G 91.2 G +1 W=1 W Z : W 보손 Z 보손 게이지(보손) 전자기력 126 G H: 힉스 약한 핵력</v>
      </c>
      <c r="AG162" s="146">
        <f t="shared" si="18"/>
        <v>433</v>
      </c>
      <c r="AH162" s="208" t="s">
        <v>68</v>
      </c>
      <c r="AI162" s="208" t="s">
        <v>68</v>
      </c>
      <c r="AJ162" s="496"/>
      <c r="AK162" s="258"/>
      <c r="AL162" s="258"/>
      <c r="AM162" s="497"/>
      <c r="AN162" s="498"/>
      <c r="AO162" s="492"/>
      <c r="AP162" s="492"/>
      <c r="AQ162" s="491"/>
      <c r="AR162" s="498"/>
      <c r="AS162" s="491"/>
      <c r="AT162" s="500"/>
      <c r="AU162" s="492"/>
      <c r="AV162" s="492"/>
      <c r="AW162" s="491"/>
      <c r="AX162" s="501"/>
      <c r="AY162" s="501"/>
    </row>
    <row r="163" ht="42.75" customHeight="1">
      <c r="A163" s="397"/>
      <c r="B163" s="201">
        <f t="shared" si="15"/>
        <v>156</v>
      </c>
      <c r="C163" s="399" t="s">
        <v>16</v>
      </c>
      <c r="D163" s="399" t="s">
        <v>19</v>
      </c>
      <c r="E163" s="201" t="s">
        <v>13</v>
      </c>
      <c r="F163" s="389"/>
      <c r="G163" s="204" t="s">
        <v>158</v>
      </c>
      <c r="H163" s="426" t="s">
        <v>224</v>
      </c>
      <c r="I163" s="474"/>
      <c r="J163" s="202" t="s">
        <v>225</v>
      </c>
      <c r="K163" s="426" t="s">
        <v>226</v>
      </c>
      <c r="L163" s="205"/>
      <c r="M163" s="401"/>
      <c r="N163" s="401"/>
      <c r="O163" s="174" t="s">
        <v>3367</v>
      </c>
      <c r="P163" s="173" t="s">
        <v>228</v>
      </c>
      <c r="Q163" s="430" t="str">
        <f>VLOOKUP("2유형_v1"&amp;"_"&amp;H163,'GPT결과_2'!$A:$E,4,FALSE)</f>
        <v>#N/A</v>
      </c>
      <c r="R163" s="425" t="str">
        <f t="shared" si="16"/>
        <v>#N/A</v>
      </c>
      <c r="S163" s="389"/>
      <c r="T163" s="389"/>
      <c r="U163" s="389"/>
      <c r="V163" s="431" t="str">
        <f>VLOOKUP("2유형_v1"&amp;"_"&amp;H163,'GPT결과_2'!$A:$E,4,FALSE)</f>
        <v>#N/A</v>
      </c>
      <c r="W163" s="397"/>
      <c r="X163" s="397"/>
      <c r="Y163" s="433" t="str">
        <f>VLOOKUP("2유형_v2"&amp;"_"&amp;H163,'GPT결과_2'!$A:$E,4,FALSE)</f>
        <v>번개 질소 고정, 세균 NH3 N2 변환, 식물 흡수, 질화 세균 NO3 생성, 탈질화 세균 ab 탈질화 과정.</v>
      </c>
      <c r="Z163" s="425">
        <f t="shared" si="17"/>
        <v>62</v>
      </c>
      <c r="AA163" s="506" t="s">
        <v>68</v>
      </c>
      <c r="AB163" s="208" t="s">
        <v>68</v>
      </c>
      <c r="AC163" s="389"/>
      <c r="AD163" s="434" t="s">
        <v>3368</v>
      </c>
      <c r="AE163" s="389"/>
      <c r="AF163" s="435" t="str">
        <f>VLOOKUP("2유형_v2"&amp;"_"&amp;H163,'GPT결과_2'!$A:$E,5,FALSE)</f>
        <v>번개 질소 고정 질소 고정 세균 NH3 N2 식물이 흡수 (동화) 질화 세균 NO 3 탈질화 ab 탈질화 세균 © Shutterstock</v>
      </c>
      <c r="AG163" s="146">
        <f t="shared" si="18"/>
        <v>76</v>
      </c>
      <c r="AH163" s="208" t="s">
        <v>67</v>
      </c>
      <c r="AI163" s="208" t="s">
        <v>67</v>
      </c>
      <c r="AJ163" s="496"/>
      <c r="AK163" s="258"/>
      <c r="AL163" s="258"/>
      <c r="AM163" s="497"/>
      <c r="AN163" s="498"/>
      <c r="AO163" s="492"/>
      <c r="AP163" s="492"/>
      <c r="AQ163" s="491"/>
      <c r="AR163" s="498"/>
      <c r="AS163" s="491"/>
      <c r="AT163" s="500"/>
      <c r="AU163" s="492"/>
      <c r="AV163" s="492"/>
      <c r="AW163" s="491"/>
      <c r="AX163" s="501"/>
      <c r="AY163" s="501"/>
    </row>
    <row r="164" ht="30.0" customHeight="1">
      <c r="A164" s="397"/>
      <c r="B164" s="201">
        <f t="shared" si="15"/>
        <v>157</v>
      </c>
      <c r="C164" s="399" t="s">
        <v>16</v>
      </c>
      <c r="D164" s="399" t="s">
        <v>19</v>
      </c>
      <c r="E164" s="201" t="s">
        <v>13</v>
      </c>
      <c r="F164" s="389"/>
      <c r="G164" s="204" t="s">
        <v>203</v>
      </c>
      <c r="H164" s="426" t="s">
        <v>3369</v>
      </c>
      <c r="I164" s="426"/>
      <c r="J164" s="217" t="s">
        <v>3370</v>
      </c>
      <c r="K164" s="426" t="s">
        <v>226</v>
      </c>
      <c r="L164" s="205"/>
      <c r="M164" s="401"/>
      <c r="N164" s="401"/>
      <c r="O164" s="173" t="s">
        <v>3371</v>
      </c>
      <c r="P164" s="173" t="s">
        <v>3372</v>
      </c>
      <c r="Q164" s="430" t="str">
        <f>VLOOKUP("2유형_v1"&amp;"_"&amp;H164,'GPT결과_2'!$A:$E,4,FALSE)</f>
        <v>#N/A</v>
      </c>
      <c r="R164" s="425" t="str">
        <f t="shared" si="16"/>
        <v>#N/A</v>
      </c>
      <c r="S164" s="389"/>
      <c r="T164" s="389"/>
      <c r="U164" s="389"/>
      <c r="V164" s="431" t="str">
        <f>VLOOKUP("2유형_v1"&amp;"_"&amp;H164,'GPT결과_2'!$A:$E,4,FALSE)</f>
        <v>#N/A</v>
      </c>
      <c r="W164" s="397"/>
      <c r="X164" s="397"/>
      <c r="Y164" s="433" t="str">
        <f>VLOOKUP("2유형_v2"&amp;"_"&amp;H164,'GPT결과_2'!$A:$E,4,FALSE)</f>
        <v>미국 지질공사국 자료에 따르면 중국 호주 미국 칠레 볼리비아 아르헨티나 비율 조사 결과</v>
      </c>
      <c r="Z164" s="425">
        <f t="shared" si="17"/>
        <v>48</v>
      </c>
      <c r="AA164" s="506" t="s">
        <v>69</v>
      </c>
      <c r="AB164" s="208" t="s">
        <v>69</v>
      </c>
      <c r="AC164" s="389"/>
      <c r="AD164" s="184" t="s">
        <v>3373</v>
      </c>
      <c r="AE164" s="389"/>
      <c r="AF164" s="435" t="str">
        <f>VLOOKUP("2유형_v2"&amp;"_"&amp;H164,'GPT결과_2'!$A:$E,5,FALSE)</f>
        <v>기타 (콩고, 캐나다 등) 중국 호주 미국 칠레 6.0% 7.4% 19.4% 9.2% 11.2% 24.4% 22.4% 볼리비아 아르헨티나 (자료: 미국 지질공사국)</v>
      </c>
      <c r="AG164" s="146">
        <f t="shared" si="18"/>
        <v>91</v>
      </c>
      <c r="AH164" s="208" t="s">
        <v>67</v>
      </c>
      <c r="AI164" s="208" t="s">
        <v>67</v>
      </c>
      <c r="AJ164" s="496"/>
      <c r="AK164" s="258"/>
      <c r="AL164" s="258"/>
      <c r="AM164" s="497"/>
      <c r="AN164" s="498"/>
      <c r="AO164" s="492"/>
      <c r="AP164" s="492"/>
      <c r="AQ164" s="491"/>
      <c r="AR164" s="507"/>
      <c r="AS164" s="491"/>
      <c r="AT164" s="500"/>
      <c r="AU164" s="492"/>
      <c r="AV164" s="492"/>
      <c r="AW164" s="491"/>
      <c r="AX164" s="501"/>
      <c r="AY164" s="501"/>
    </row>
    <row r="165" ht="30.0" customHeight="1">
      <c r="A165" s="397"/>
      <c r="B165" s="201">
        <f t="shared" si="15"/>
        <v>158</v>
      </c>
      <c r="C165" s="399" t="s">
        <v>16</v>
      </c>
      <c r="D165" s="399" t="s">
        <v>19</v>
      </c>
      <c r="E165" s="201" t="s">
        <v>13</v>
      </c>
      <c r="F165" s="389"/>
      <c r="G165" s="204" t="s">
        <v>158</v>
      </c>
      <c r="H165" s="426" t="s">
        <v>3374</v>
      </c>
      <c r="I165" s="426"/>
      <c r="J165" s="217" t="s">
        <v>3375</v>
      </c>
      <c r="K165" s="426" t="s">
        <v>226</v>
      </c>
      <c r="L165" s="205"/>
      <c r="M165" s="401"/>
      <c r="N165" s="401"/>
      <c r="O165" s="173" t="s">
        <v>3376</v>
      </c>
      <c r="P165" s="173" t="s">
        <v>3377</v>
      </c>
      <c r="Q165" s="430" t="str">
        <f>VLOOKUP("2유형_v1"&amp;"_"&amp;H165,'GPT결과_2'!$A:$E,4,FALSE)</f>
        <v>#N/A</v>
      </c>
      <c r="R165" s="425" t="str">
        <f t="shared" si="16"/>
        <v>#N/A</v>
      </c>
      <c r="S165" s="389"/>
      <c r="T165" s="389"/>
      <c r="U165" s="389"/>
      <c r="V165" s="431" t="str">
        <f>VLOOKUP("2유형_v1"&amp;"_"&amp;H165,'GPT결과_2'!$A:$E,4,FALSE)</f>
        <v>#N/A</v>
      </c>
      <c r="W165" s="397"/>
      <c r="X165" s="397"/>
      <c r="Y165" s="433" t="str">
        <f>VLOOKUP("2유형_v2"&amp;"_"&amp;H165,'GPT결과_2'!$A:$E,4,FALSE)</f>
        <v>화학 원소 색상 지표: 소듐-노란색, 리튬-빨간색, 포타슘-보라색, 구리-청록색, 바륨-황록색, 칼슘-주황색, 스트론튬-진한 빨간색.</v>
      </c>
      <c r="Z165" s="425">
        <f t="shared" si="17"/>
        <v>74</v>
      </c>
      <c r="AA165" s="506" t="s">
        <v>68</v>
      </c>
      <c r="AB165" s="208" t="s">
        <v>68</v>
      </c>
      <c r="AC165" s="389"/>
      <c r="AD165" s="434" t="s">
        <v>3378</v>
      </c>
      <c r="AE165" s="389"/>
      <c r="AF165" s="435" t="str">
        <f>VLOOKUP("2유형_v2"&amp;"_"&amp;H165,'GPT결과_2'!$A:$E,5,FALSE)</f>
        <v>소듐(Na) (노란색) 리튬(Li) (빨간색) 포타슘(K) (보라색) 구리(Cu) (청록색) 바륨(Ba) (황록색) 칼슘(Ca) (주황색) 스트론튬(Sr) (진한 빨간색)</v>
      </c>
      <c r="AG165" s="146">
        <f t="shared" si="18"/>
        <v>95</v>
      </c>
      <c r="AH165" s="208" t="s">
        <v>67</v>
      </c>
      <c r="AI165" s="208" t="s">
        <v>67</v>
      </c>
      <c r="AJ165" s="496"/>
      <c r="AK165" s="258"/>
      <c r="AL165" s="258"/>
      <c r="AM165" s="497"/>
      <c r="AN165" s="498"/>
      <c r="AO165" s="492"/>
      <c r="AP165" s="492"/>
      <c r="AQ165" s="491"/>
      <c r="AR165" s="498"/>
      <c r="AS165" s="491"/>
      <c r="AT165" s="500"/>
      <c r="AU165" s="492"/>
      <c r="AV165" s="492"/>
      <c r="AW165" s="491"/>
      <c r="AX165" s="501"/>
      <c r="AY165" s="501"/>
    </row>
    <row r="166" ht="30.0" customHeight="1">
      <c r="A166" s="397"/>
      <c r="B166" s="201">
        <f t="shared" si="15"/>
        <v>159</v>
      </c>
      <c r="C166" s="399" t="s">
        <v>16</v>
      </c>
      <c r="D166" s="399" t="s">
        <v>19</v>
      </c>
      <c r="E166" s="201" t="s">
        <v>13</v>
      </c>
      <c r="F166" s="389"/>
      <c r="G166" s="204" t="s">
        <v>203</v>
      </c>
      <c r="H166" s="426" t="s">
        <v>3379</v>
      </c>
      <c r="I166" s="426"/>
      <c r="J166" s="217" t="s">
        <v>3380</v>
      </c>
      <c r="K166" s="400" t="s">
        <v>3381</v>
      </c>
      <c r="L166" s="205"/>
      <c r="M166" s="401"/>
      <c r="N166" s="401"/>
      <c r="O166" s="174" t="s">
        <v>3382</v>
      </c>
      <c r="P166" s="173" t="s">
        <v>3383</v>
      </c>
      <c r="Q166" s="430" t="str">
        <f>VLOOKUP("2유형_v1"&amp;"_"&amp;H166,'GPT결과_2'!$A:$E,4,FALSE)</f>
        <v>#N/A</v>
      </c>
      <c r="R166" s="425" t="str">
        <f t="shared" si="16"/>
        <v>#N/A</v>
      </c>
      <c r="S166" s="389"/>
      <c r="T166" s="389"/>
      <c r="U166" s="389"/>
      <c r="V166" s="431" t="str">
        <f>VLOOKUP("2유형_v1"&amp;"_"&amp;H166,'GPT결과_2'!$A:$E,4,FALSE)</f>
        <v>#N/A</v>
      </c>
      <c r="W166" s="397"/>
      <c r="X166" s="397"/>
      <c r="Y166" s="433" t="str">
        <f>VLOOKUP("2유형_v2"&amp;"_"&amp;H166,'GPT결과_2'!$A:$E,4,FALSE)</f>
        <v>퍼센트 단위 에너지 사용량: 석유 50, 천연가스 46.2, 석탄 40, 원자력 30, 수력 21.1, 신재생 20, 기타 10.</v>
      </c>
      <c r="Z166" s="425">
        <f t="shared" si="17"/>
        <v>72</v>
      </c>
      <c r="AA166" s="506" t="s">
        <v>68</v>
      </c>
      <c r="AB166" s="208" t="s">
        <v>68</v>
      </c>
      <c r="AC166" s="389"/>
      <c r="AD166" s="434" t="s">
        <v>3384</v>
      </c>
      <c r="AE166" s="389"/>
      <c r="AF166" s="435" t="str">
        <f>VLOOKUP("2유형_v2"&amp;"_"&amp;H166,'GPT결과_2'!$A:$E,5,FALSE)</f>
        <v>단위: 퍼센트(%) 석유 천연가스 석탄 원자력 수력 신재생 기타 0 1.8 2.2 0.5 2.8 1.0 1.2 10 17.8 12.6 12.2 21.1 20 27.4 27.2 26.0 30 OECD 평균 한국 40 46.2 50</v>
      </c>
      <c r="AG166" s="146">
        <f t="shared" si="18"/>
        <v>127</v>
      </c>
      <c r="AH166" s="208" t="s">
        <v>68</v>
      </c>
      <c r="AI166" s="208" t="s">
        <v>68</v>
      </c>
      <c r="AJ166" s="496"/>
      <c r="AK166" s="258"/>
      <c r="AL166" s="258"/>
      <c r="AM166" s="497"/>
      <c r="AN166" s="498"/>
      <c r="AO166" s="492"/>
      <c r="AP166" s="492"/>
      <c r="AQ166" s="491"/>
      <c r="AR166" s="498"/>
      <c r="AS166" s="491"/>
      <c r="AT166" s="500"/>
      <c r="AU166" s="492"/>
      <c r="AV166" s="492"/>
      <c r="AW166" s="491"/>
      <c r="AX166" s="501"/>
      <c r="AY166" s="501"/>
    </row>
    <row r="167" ht="66.0" customHeight="1">
      <c r="A167" s="397"/>
      <c r="B167" s="201">
        <f t="shared" si="15"/>
        <v>160</v>
      </c>
      <c r="C167" s="399" t="s">
        <v>16</v>
      </c>
      <c r="D167" s="399" t="s">
        <v>19</v>
      </c>
      <c r="E167" s="201" t="s">
        <v>13</v>
      </c>
      <c r="F167" s="389"/>
      <c r="G167" s="204" t="s">
        <v>203</v>
      </c>
      <c r="H167" s="426" t="s">
        <v>3385</v>
      </c>
      <c r="I167" s="426"/>
      <c r="J167" s="217" t="s">
        <v>3386</v>
      </c>
      <c r="K167" s="426" t="s">
        <v>190</v>
      </c>
      <c r="L167" s="205"/>
      <c r="M167" s="401"/>
      <c r="N167" s="401"/>
      <c r="O167" s="173" t="s">
        <v>3387</v>
      </c>
      <c r="P167" s="173" t="s">
        <v>3388</v>
      </c>
      <c r="Q167" s="430" t="str">
        <f>VLOOKUP("2유형_v1"&amp;"_"&amp;H167,'GPT결과_2'!$A:$E,4,FALSE)</f>
        <v>#N/A</v>
      </c>
      <c r="R167" s="425" t="str">
        <f t="shared" si="16"/>
        <v>#N/A</v>
      </c>
      <c r="S167" s="389"/>
      <c r="T167" s="389"/>
      <c r="U167" s="389"/>
      <c r="V167" s="431" t="str">
        <f>VLOOKUP("2유형_v1"&amp;"_"&amp;H167,'GPT결과_2'!$A:$E,4,FALSE)</f>
        <v>#N/A</v>
      </c>
      <c r="W167" s="397"/>
      <c r="X167" s="397"/>
      <c r="Y167" s="433" t="str">
        <f>VLOOKUP("2유형_v2"&amp;"_"&amp;H167,'GPT결과_2'!$A:$E,4,FALSE)</f>
        <v>라디오전파, TV전파, 마이크로파, 적외선, 가시광선, 자외선, X선, 7선, 우주선 순서 파장 길이 변화</v>
      </c>
      <c r="Z167" s="425">
        <f t="shared" si="17"/>
        <v>59</v>
      </c>
      <c r="AA167" s="506" t="s">
        <v>68</v>
      </c>
      <c r="AB167" s="208" t="s">
        <v>68</v>
      </c>
      <c r="AC167" s="389"/>
      <c r="AD167" s="434" t="s">
        <v>3389</v>
      </c>
      <c r="AE167" s="389"/>
      <c r="AF167" s="435" t="str">
        <f>VLOOKUP("2유형_v2"&amp;"_"&amp;H167,'GPT결과_2'!$A:$E,5,FALSE)</f>
        <v>길다 파장 짧다 0.002mm 0.004mm 100km 1mm 100mm 780nm 315mm 380nm 100nm 280nm 소리 라디오전파 TV전파 마이크로파 원적외선 중적외선 근적외선 가시광선 자외선 A 자외선 B 자외선 C X선 7선 우주선 780nm 700nm 600nm 500nm 380nm 적색 황적색 황색 황록색 녹색 청록색 청색 | 청자주색</v>
      </c>
      <c r="AG167" s="146">
        <f t="shared" si="18"/>
        <v>199</v>
      </c>
      <c r="AH167" s="208" t="s">
        <v>68</v>
      </c>
      <c r="AI167" s="208" t="s">
        <v>68</v>
      </c>
      <c r="AJ167" s="496"/>
      <c r="AK167" s="258"/>
      <c r="AL167" s="258"/>
      <c r="AM167" s="497"/>
      <c r="AN167" s="498"/>
      <c r="AO167" s="492"/>
      <c r="AP167" s="492"/>
      <c r="AQ167" s="491"/>
      <c r="AR167" s="498"/>
      <c r="AS167" s="491"/>
      <c r="AT167" s="500"/>
      <c r="AU167" s="492"/>
      <c r="AV167" s="492"/>
      <c r="AW167" s="491"/>
      <c r="AX167" s="501"/>
      <c r="AY167" s="501"/>
    </row>
    <row r="168" ht="30.0" customHeight="1">
      <c r="A168" s="397"/>
      <c r="B168" s="201">
        <f t="shared" si="15"/>
        <v>161</v>
      </c>
      <c r="C168" s="399" t="s">
        <v>16</v>
      </c>
      <c r="D168" s="399" t="s">
        <v>19</v>
      </c>
      <c r="E168" s="201" t="s">
        <v>13</v>
      </c>
      <c r="F168" s="389"/>
      <c r="G168" s="204" t="s">
        <v>158</v>
      </c>
      <c r="H168" s="426" t="s">
        <v>3390</v>
      </c>
      <c r="I168" s="426"/>
      <c r="J168" s="217" t="s">
        <v>3391</v>
      </c>
      <c r="K168" s="426" t="s">
        <v>190</v>
      </c>
      <c r="L168" s="205"/>
      <c r="M168" s="401"/>
      <c r="N168" s="401"/>
      <c r="O168" s="173" t="s">
        <v>3392</v>
      </c>
      <c r="P168" s="173" t="s">
        <v>3393</v>
      </c>
      <c r="Q168" s="430" t="str">
        <f>VLOOKUP("2유형_v1"&amp;"_"&amp;H168,'GPT결과_2'!$A:$E,4,FALSE)</f>
        <v>#N/A</v>
      </c>
      <c r="R168" s="425" t="str">
        <f t="shared" si="16"/>
        <v>#N/A</v>
      </c>
      <c r="S168" s="389"/>
      <c r="T168" s="389"/>
      <c r="U168" s="389"/>
      <c r="V168" s="431" t="str">
        <f>VLOOKUP("2유형_v1"&amp;"_"&amp;H168,'GPT결과_2'!$A:$E,4,FALSE)</f>
        <v>#N/A</v>
      </c>
      <c r="W168" s="397"/>
      <c r="X168" s="397"/>
      <c r="Y168" s="433" t="str">
        <f>VLOOKUP("2유형_v2"&amp;"_"&amp;H168,'GPT결과_2'!$A:$E,4,FALSE)</f>
        <v>자전축은 지구 중심 인력, 북극, 적도 중력과 연직선 원심력 T 관련.</v>
      </c>
      <c r="Z168" s="425">
        <f t="shared" si="17"/>
        <v>39</v>
      </c>
      <c r="AA168" s="506" t="s">
        <v>69</v>
      </c>
      <c r="AB168" s="208" t="s">
        <v>69</v>
      </c>
      <c r="AC168" s="389"/>
      <c r="AD168" s="434" t="s">
        <v>3394</v>
      </c>
      <c r="AE168" s="389"/>
      <c r="AF168" s="435" t="str">
        <f>VLOOKUP("2유형_v2"&amp;"_"&amp;H168,'GPT결과_2'!$A:$E,5,FALSE)</f>
        <v>자전축 9 북극 지구의 중심 인력 중력 T 연직선 원심력 적도</v>
      </c>
      <c r="AG168" s="146">
        <f t="shared" si="18"/>
        <v>34</v>
      </c>
      <c r="AH168" s="208" t="s">
        <v>67</v>
      </c>
      <c r="AI168" s="208" t="s">
        <v>68</v>
      </c>
      <c r="AJ168" s="496"/>
      <c r="AK168" s="274" t="s">
        <v>3395</v>
      </c>
      <c r="AL168" s="258"/>
      <c r="AM168" s="497"/>
      <c r="AN168" s="498"/>
      <c r="AO168" s="492"/>
      <c r="AP168" s="492"/>
      <c r="AQ168" s="491"/>
      <c r="AR168" s="498"/>
      <c r="AS168" s="491"/>
      <c r="AT168" s="500"/>
      <c r="AU168" s="492"/>
      <c r="AV168" s="492"/>
      <c r="AW168" s="491"/>
      <c r="AX168" s="502"/>
      <c r="AY168" s="501"/>
    </row>
    <row r="169" ht="30.0" customHeight="1">
      <c r="A169" s="397"/>
      <c r="B169" s="201">
        <f t="shared" si="15"/>
        <v>162</v>
      </c>
      <c r="C169" s="399" t="s">
        <v>16</v>
      </c>
      <c r="D169" s="399" t="s">
        <v>19</v>
      </c>
      <c r="E169" s="201" t="s">
        <v>13</v>
      </c>
      <c r="F169" s="389"/>
      <c r="G169" s="204" t="s">
        <v>229</v>
      </c>
      <c r="H169" s="426" t="s">
        <v>3396</v>
      </c>
      <c r="I169" s="426"/>
      <c r="J169" s="217" t="s">
        <v>3397</v>
      </c>
      <c r="K169" s="426" t="s">
        <v>3398</v>
      </c>
      <c r="L169" s="205"/>
      <c r="M169" s="401"/>
      <c r="N169" s="401"/>
      <c r="O169" s="173" t="s">
        <v>3399</v>
      </c>
      <c r="P169" s="173" t="s">
        <v>3400</v>
      </c>
      <c r="Q169" s="430" t="str">
        <f>VLOOKUP("2유형_v1"&amp;"_"&amp;H169,'GPT결과_2'!$A:$E,4,FALSE)</f>
        <v>#N/A</v>
      </c>
      <c r="R169" s="425" t="str">
        <f t="shared" si="16"/>
        <v>#N/A</v>
      </c>
      <c r="S169" s="389"/>
      <c r="T169" s="389"/>
      <c r="U169" s="389"/>
      <c r="V169" s="431" t="str">
        <f>VLOOKUP("2유형_v1"&amp;"_"&amp;H169,'GPT결과_2'!$A:$E,4,FALSE)</f>
        <v>#N/A</v>
      </c>
      <c r="W169" s="397"/>
      <c r="X169" s="397"/>
      <c r="Y169" s="433" t="str">
        <f>VLOOKUP("2유형_v2"&amp;"_"&amp;H169,'GPT결과_2'!$A:$E,4,FALSE)</f>
        <v>인공지능 용어 등장년도, 컴퓨터 용량 한계, 번역 가능 자연어 수, 문제 해결 시간, 딥블루 체스 승리, 왓슨 퀴즈쇼 우승, 알파고 이세돌 승리</v>
      </c>
      <c r="Z169" s="425">
        <f t="shared" si="17"/>
        <v>80</v>
      </c>
      <c r="AA169" s="506" t="s">
        <v>69</v>
      </c>
      <c r="AB169" s="208" t="s">
        <v>69</v>
      </c>
      <c r="AC169" s="389"/>
      <c r="AD169" s="434" t="s">
        <v>3401</v>
      </c>
      <c r="AE169" s="389"/>
      <c r="AF169" s="435" t="str">
        <f>VLOOKUP("2유형_v2"&amp;"_"&amp;H169,'GPT결과_2'!$A:$E,5,FALSE)</f>
        <v>1956 1974 1997 2011 2016 인공지능이라는 용어 등장 컴퓨터의 부족한 용량과 느린 속도의 한계 · 영어 포함 자연어 최대 20개까지 번역할 수 있음 ·고등학교 수학 문제 푸는 데 시간 소요 큼 ● 컴퓨터의 발전 인공지능 딥블루, 세계 체스 챔피언 가리 카스파로프와의 체스 대결에서 승리 인공지능 왓슨, 퀴즈쇼 최종 우승 인공지능 알파고, 바둑 챔피언 이세돌과의 대결에서 승리</v>
      </c>
      <c r="AG169" s="146">
        <f t="shared" si="18"/>
        <v>218</v>
      </c>
      <c r="AH169" s="208" t="s">
        <v>68</v>
      </c>
      <c r="AI169" s="208" t="s">
        <v>68</v>
      </c>
      <c r="AJ169" s="496"/>
      <c r="AK169" s="258"/>
      <c r="AL169" s="258"/>
      <c r="AM169" s="497"/>
      <c r="AN169" s="498"/>
      <c r="AO169" s="492"/>
      <c r="AP169" s="492"/>
      <c r="AQ169" s="491"/>
      <c r="AR169" s="498"/>
      <c r="AS169" s="491"/>
      <c r="AT169" s="500"/>
      <c r="AU169" s="492"/>
      <c r="AV169" s="492"/>
      <c r="AW169" s="491"/>
      <c r="AX169" s="501"/>
      <c r="AY169" s="501"/>
    </row>
    <row r="170" ht="32.25" customHeight="1">
      <c r="A170" s="397"/>
      <c r="B170" s="201">
        <f t="shared" si="15"/>
        <v>163</v>
      </c>
      <c r="C170" s="399" t="s">
        <v>16</v>
      </c>
      <c r="D170" s="399" t="s">
        <v>19</v>
      </c>
      <c r="E170" s="201" t="s">
        <v>13</v>
      </c>
      <c r="F170" s="389"/>
      <c r="G170" s="204" t="s">
        <v>235</v>
      </c>
      <c r="H170" s="426" t="s">
        <v>236</v>
      </c>
      <c r="I170" s="426"/>
      <c r="J170" s="217" t="s">
        <v>237</v>
      </c>
      <c r="K170" s="426" t="s">
        <v>232</v>
      </c>
      <c r="L170" s="205"/>
      <c r="M170" s="401"/>
      <c r="N170" s="401"/>
      <c r="O170" s="173" t="s">
        <v>3402</v>
      </c>
      <c r="P170" s="173" t="s">
        <v>3403</v>
      </c>
      <c r="Q170" s="430" t="str">
        <f>VLOOKUP("2유형_v1"&amp;"_"&amp;H170,'GPT결과_2'!$A:$E,4,FALSE)</f>
        <v>#N/A</v>
      </c>
      <c r="R170" s="425" t="str">
        <f t="shared" si="16"/>
        <v>#N/A</v>
      </c>
      <c r="S170" s="389"/>
      <c r="T170" s="389"/>
      <c r="U170" s="389"/>
      <c r="V170" s="431" t="str">
        <f>VLOOKUP("2유형_v1"&amp;"_"&amp;H170,'GPT결과_2'!$A:$E,4,FALSE)</f>
        <v>#N/A</v>
      </c>
      <c r="W170" s="397"/>
      <c r="X170" s="397"/>
      <c r="Y170" s="433" t="str">
        <f>VLOOKUP("2유형_v2"&amp;"_"&amp;H170,'GPT결과_2'!$A:$E,4,FALSE)</f>
        <v>학원 경찰서 분실물 AX 이동 경로 8분 집 lyi 센터는 학원에서 집까지 이동 시간.</v>
      </c>
      <c r="Z170" s="425">
        <f t="shared" si="17"/>
        <v>48</v>
      </c>
      <c r="AA170" s="506" t="s">
        <v>68</v>
      </c>
      <c r="AB170" s="208" t="s">
        <v>68</v>
      </c>
      <c r="AC170" s="389"/>
      <c r="AD170" s="434" t="s">
        <v>3404</v>
      </c>
      <c r="AE170" s="389"/>
      <c r="AF170" s="435" t="str">
        <f>VLOOKUP("2유형_v2"&amp;"_"&amp;H170,'GPT결과_2'!$A:$E,5,FALSE)</f>
        <v>학원 경찰서 분실물 AX ●● 이동 경로 8 분 &lt;학원에서 집까지의 이동 경로〉 drw 집 ㅁ lyi 센터</v>
      </c>
      <c r="AG170" s="146">
        <f t="shared" si="18"/>
        <v>59</v>
      </c>
      <c r="AH170" s="208" t="s">
        <v>68</v>
      </c>
      <c r="AI170" s="208" t="s">
        <v>68</v>
      </c>
      <c r="AJ170" s="496"/>
      <c r="AK170" s="258"/>
      <c r="AL170" s="258"/>
      <c r="AM170" s="497"/>
      <c r="AN170" s="498"/>
      <c r="AO170" s="492"/>
      <c r="AP170" s="492"/>
      <c r="AQ170" s="491"/>
      <c r="AR170" s="498"/>
      <c r="AS170" s="491"/>
      <c r="AT170" s="500"/>
      <c r="AU170" s="492"/>
      <c r="AV170" s="492"/>
      <c r="AW170" s="491"/>
      <c r="AX170" s="501"/>
      <c r="AY170" s="501"/>
    </row>
    <row r="171" ht="54.75" customHeight="1">
      <c r="A171" s="397"/>
      <c r="B171" s="201">
        <f t="shared" si="15"/>
        <v>164</v>
      </c>
      <c r="C171" s="399" t="s">
        <v>16</v>
      </c>
      <c r="D171" s="399" t="s">
        <v>19</v>
      </c>
      <c r="E171" s="201" t="s">
        <v>13</v>
      </c>
      <c r="F171" s="389"/>
      <c r="G171" s="204" t="s">
        <v>229</v>
      </c>
      <c r="H171" s="426" t="s">
        <v>230</v>
      </c>
      <c r="I171" s="426"/>
      <c r="J171" s="217" t="s">
        <v>231</v>
      </c>
      <c r="K171" s="426" t="s">
        <v>232</v>
      </c>
      <c r="L171" s="205"/>
      <c r="M171" s="401"/>
      <c r="N171" s="401"/>
      <c r="O171" s="173" t="s">
        <v>3405</v>
      </c>
      <c r="P171" s="173" t="s">
        <v>3406</v>
      </c>
      <c r="Q171" s="430" t="str">
        <f>VLOOKUP("2유형_v1"&amp;"_"&amp;H171,'GPT결과_2'!$A:$E,4,FALSE)</f>
        <v>#N/A</v>
      </c>
      <c r="R171" s="425" t="str">
        <f t="shared" si="16"/>
        <v>#N/A</v>
      </c>
      <c r="S171" s="389"/>
      <c r="T171" s="389"/>
      <c r="U171" s="389"/>
      <c r="V171" s="431" t="str">
        <f>VLOOKUP("2유형_v1"&amp;"_"&amp;H171,'GPT결과_2'!$A:$E,4,FALSE)</f>
        <v>#N/A</v>
      </c>
      <c r="W171" s="397"/>
      <c r="X171" s="397"/>
      <c r="Y171" s="433" t="str">
        <f>VLOOKUP("2유형_v2"&amp;"_"&amp;H171,'GPT결과_2'!$A:$E,4,FALSE)</f>
        <v>온도 입력 시작, 현재 온도 측정, 입력 온도와 현재 온도 비교, 난방기와 에어컨 조작은 자동 온도 조절기 프로세스 사례.</v>
      </c>
      <c r="Z171" s="425">
        <f t="shared" si="17"/>
        <v>68</v>
      </c>
      <c r="AA171" s="506" t="s">
        <v>68</v>
      </c>
      <c r="AB171" s="208" t="s">
        <v>68</v>
      </c>
      <c r="AC171" s="389"/>
      <c r="AD171" s="434" t="s">
        <v>3407</v>
      </c>
      <c r="AE171" s="389"/>
      <c r="AF171" s="435" t="str">
        <f>VLOOKUP("2유형_v2"&amp;"_"&amp;H171,'GPT결과_2'!$A:$E,5,FALSE)</f>
        <v>온도 저장 시작 원하는 온도를 입력한다. 현재 온도를 측정한다. 입력 온도 = 현재 온도 입력 온도&gt; 현재 온도 아니요 난방기를 튼다 에어컨을 튼다 &lt;자동 온도 조절기 프로세스 사례&gt;</v>
      </c>
      <c r="AG171" s="146">
        <f t="shared" si="18"/>
        <v>102</v>
      </c>
      <c r="AH171" s="208" t="s">
        <v>67</v>
      </c>
      <c r="AI171" s="208" t="s">
        <v>67</v>
      </c>
      <c r="AJ171" s="496"/>
      <c r="AK171" s="258"/>
      <c r="AL171" s="258"/>
      <c r="AM171" s="497"/>
      <c r="AN171" s="498"/>
      <c r="AO171" s="492"/>
      <c r="AP171" s="492"/>
      <c r="AQ171" s="491"/>
      <c r="AR171" s="498"/>
      <c r="AS171" s="491"/>
      <c r="AT171" s="500"/>
      <c r="AU171" s="492"/>
      <c r="AV171" s="492"/>
      <c r="AW171" s="491"/>
      <c r="AX171" s="501"/>
      <c r="AY171" s="501"/>
    </row>
    <row r="172" ht="46.5" customHeight="1">
      <c r="A172" s="397"/>
      <c r="B172" s="201">
        <f t="shared" si="15"/>
        <v>165</v>
      </c>
      <c r="C172" s="399" t="s">
        <v>16</v>
      </c>
      <c r="D172" s="399" t="s">
        <v>19</v>
      </c>
      <c r="E172" s="201" t="s">
        <v>13</v>
      </c>
      <c r="F172" s="389"/>
      <c r="G172" s="204" t="s">
        <v>229</v>
      </c>
      <c r="H172" s="426" t="s">
        <v>3408</v>
      </c>
      <c r="I172" s="426"/>
      <c r="J172" s="217" t="s">
        <v>3409</v>
      </c>
      <c r="K172" s="426" t="s">
        <v>232</v>
      </c>
      <c r="L172" s="205"/>
      <c r="M172" s="401"/>
      <c r="N172" s="401"/>
      <c r="O172" s="173" t="s">
        <v>3410</v>
      </c>
      <c r="P172" s="173" t="s">
        <v>3411</v>
      </c>
      <c r="Q172" s="430" t="str">
        <f>VLOOKUP("2유형_v1"&amp;"_"&amp;H172,'GPT결과_2'!$A:$E,4,FALSE)</f>
        <v>#N/A</v>
      </c>
      <c r="R172" s="425" t="str">
        <f t="shared" si="16"/>
        <v>#N/A</v>
      </c>
      <c r="S172" s="389"/>
      <c r="T172" s="389"/>
      <c r="U172" s="389"/>
      <c r="V172" s="431" t="str">
        <f>VLOOKUP("2유형_v1"&amp;"_"&amp;H172,'GPT결과_2'!$A:$E,4,FALSE)</f>
        <v>#N/A</v>
      </c>
      <c r="W172" s="397"/>
      <c r="X172" s="397"/>
      <c r="Y172" s="433" t="str">
        <f>VLOOKUP("2유형_v2"&amp;"_"&amp;H172,'GPT결과_2'!$A:$E,4,FALSE)</f>
        <v>조종석의 세분화된 표현은 고도 계기판 속도 연료조종 방향조종 창문 엔진 열차장 의자 구성</v>
      </c>
      <c r="Z172" s="425">
        <f t="shared" si="17"/>
        <v>49</v>
      </c>
      <c r="AA172" s="506" t="s">
        <v>68</v>
      </c>
      <c r="AB172" s="208" t="s">
        <v>68</v>
      </c>
      <c r="AC172" s="389"/>
      <c r="AD172" s="434" t="s">
        <v>3412</v>
      </c>
      <c r="AE172" s="389"/>
      <c r="AF172" s="435" t="str">
        <f>VLOOKUP("2유형_v2"&amp;"_"&amp;H172,'GPT결과_2'!$A:$E,5,FALSE)</f>
        <v>고도 계기판 속도 연료 조종석 조종 ปป 조종석 캐빈 엔진 조종 방향 조종 창문 &lt;조종석의 세분화된 표현&gt; 의자</v>
      </c>
      <c r="AG172" s="146">
        <f t="shared" si="18"/>
        <v>62</v>
      </c>
      <c r="AH172" s="208" t="s">
        <v>68</v>
      </c>
      <c r="AI172" s="208" t="s">
        <v>68</v>
      </c>
      <c r="AJ172" s="496"/>
      <c r="AK172" s="258"/>
      <c r="AL172" s="258"/>
      <c r="AM172" s="497"/>
      <c r="AN172" s="498"/>
      <c r="AO172" s="492"/>
      <c r="AP172" s="492"/>
      <c r="AQ172" s="491"/>
      <c r="AR172" s="498"/>
      <c r="AS172" s="491"/>
      <c r="AT172" s="500"/>
      <c r="AU172" s="492"/>
      <c r="AV172" s="492"/>
      <c r="AW172" s="491"/>
      <c r="AX172" s="501"/>
      <c r="AY172" s="501"/>
    </row>
  </sheetData>
  <customSheetViews>
    <customSheetView guid="{93B7208F-8425-4CCF-BB08-AAE77D462C09}" filter="1" showAutoFilter="1">
      <autoFilter ref="$A$7:$AL$172"/>
    </customSheetView>
  </customSheetViews>
  <conditionalFormatting sqref="S8:S72 W8:W12 AA8:AB172 AH8:AI172">
    <cfRule type="expression" dxfId="6" priority="1">
      <formula>#REF!="x"</formula>
    </cfRule>
  </conditionalFormatting>
  <conditionalFormatting sqref="G1:G4 S6:S72 W6:W12 AA6 AG6:AH6 AA8:AB172 AH8:AI172">
    <cfRule type="containsText" dxfId="0" priority="2" operator="containsText" text="상">
      <formula>NOT(ISERROR(SEARCH(("상"),(G1))))</formula>
    </cfRule>
  </conditionalFormatting>
  <conditionalFormatting sqref="G6:G172">
    <cfRule type="cellIs" dxfId="5" priority="3" operator="equal">
      <formula>"지도"</formula>
    </cfRule>
  </conditionalFormatting>
  <conditionalFormatting sqref="G6:G172">
    <cfRule type="containsText" dxfId="7" priority="4" operator="containsText" text="도표">
      <formula>NOT(ISERROR(SEARCH(("도표"),(G6))))</formula>
    </cfRule>
  </conditionalFormatting>
  <conditionalFormatting sqref="G6:G172">
    <cfRule type="cellIs" dxfId="1" priority="5" operator="equal">
      <formula>"그래프"</formula>
    </cfRule>
  </conditionalFormatting>
  <conditionalFormatting sqref="G6:G172">
    <cfRule type="cellIs" dxfId="3" priority="6" operator="equal">
      <formula>"그림"</formula>
    </cfRule>
  </conditionalFormatting>
  <conditionalFormatting sqref="G6:G172">
    <cfRule type="cellIs" dxfId="4" priority="7" operator="equal">
      <formula>"사진"</formula>
    </cfRule>
  </conditionalFormatting>
  <conditionalFormatting sqref="G6:G172">
    <cfRule type="cellIs" dxfId="2" priority="8" operator="equal">
      <formula>"다이어그램"</formula>
    </cfRule>
  </conditionalFormatting>
  <dataValidations>
    <dataValidation type="list" allowBlank="1" sqref="G1:G4 W8:W12 S8:S72 AA8:AB172 AH8:AI172 AO8:AP172 AU8:AV172">
      <formula1>"상,중,하,제외,별도"</formula1>
    </dataValidation>
  </dataValidations>
  <hyperlinks>
    <hyperlink r:id="rId1" ref="I8"/>
    <hyperlink r:id="rId2" ref="J8"/>
    <hyperlink r:id="rId3" ref="I9"/>
    <hyperlink r:id="rId4" ref="J9"/>
    <hyperlink r:id="rId5" ref="I10"/>
    <hyperlink r:id="rId6" ref="J10"/>
    <hyperlink r:id="rId7" ref="I11"/>
    <hyperlink r:id="rId8" ref="J11"/>
    <hyperlink r:id="rId9" ref="I12"/>
    <hyperlink r:id="rId10" ref="J12"/>
    <hyperlink r:id="rId11" ref="I13"/>
    <hyperlink r:id="rId12" ref="J13"/>
    <hyperlink r:id="rId13" ref="I14"/>
    <hyperlink r:id="rId14" ref="J14"/>
    <hyperlink r:id="rId15" ref="I15"/>
    <hyperlink r:id="rId16" ref="J15"/>
    <hyperlink r:id="rId17" ref="I16"/>
    <hyperlink r:id="rId18" ref="J16"/>
    <hyperlink r:id="rId19" ref="I17"/>
    <hyperlink r:id="rId20" ref="J17"/>
    <hyperlink r:id="rId21" ref="J18"/>
    <hyperlink r:id="rId22" ref="J19"/>
    <hyperlink r:id="rId23" ref="J20"/>
    <hyperlink r:id="rId24" ref="J21"/>
    <hyperlink r:id="rId25" ref="J22"/>
    <hyperlink r:id="rId26" ref="J23"/>
    <hyperlink r:id="rId27" ref="J24"/>
    <hyperlink r:id="rId28" ref="J25"/>
    <hyperlink r:id="rId29" ref="J26"/>
    <hyperlink r:id="rId30" ref="J27"/>
    <hyperlink r:id="rId31" ref="J28"/>
    <hyperlink r:id="rId32" ref="J29"/>
    <hyperlink r:id="rId33" ref="J30"/>
    <hyperlink r:id="rId34" ref="J31"/>
    <hyperlink r:id="rId35" ref="J32"/>
    <hyperlink r:id="rId36" ref="J33"/>
    <hyperlink r:id="rId37" ref="J34"/>
    <hyperlink r:id="rId38" ref="J35"/>
    <hyperlink r:id="rId39" ref="J36"/>
    <hyperlink r:id="rId40" ref="J37"/>
    <hyperlink r:id="rId41" ref="J38"/>
    <hyperlink r:id="rId42" ref="J39"/>
    <hyperlink r:id="rId43" ref="J40"/>
    <hyperlink r:id="rId44" ref="J41"/>
    <hyperlink r:id="rId45" ref="J42"/>
    <hyperlink r:id="rId46" ref="J43"/>
    <hyperlink r:id="rId47" ref="J44"/>
    <hyperlink r:id="rId48" ref="J45"/>
    <hyperlink r:id="rId49" ref="J46"/>
    <hyperlink r:id="rId50" ref="J47"/>
    <hyperlink r:id="rId51" ref="J48"/>
    <hyperlink r:id="rId52" ref="J49"/>
    <hyperlink r:id="rId53" ref="J50"/>
    <hyperlink r:id="rId54" ref="J51"/>
    <hyperlink r:id="rId55" ref="J52"/>
    <hyperlink r:id="rId56" ref="J53"/>
    <hyperlink r:id="rId57" ref="J54"/>
    <hyperlink r:id="rId58" ref="J55"/>
    <hyperlink r:id="rId59" ref="J56"/>
    <hyperlink r:id="rId60" ref="J57"/>
    <hyperlink r:id="rId61" ref="J58"/>
    <hyperlink r:id="rId62" ref="J59"/>
    <hyperlink r:id="rId63" ref="J60"/>
    <hyperlink r:id="rId64" ref="J61"/>
    <hyperlink r:id="rId65" ref="J62"/>
    <hyperlink r:id="rId66" ref="J63"/>
    <hyperlink r:id="rId67" ref="J64"/>
    <hyperlink r:id="rId68" ref="J65"/>
    <hyperlink r:id="rId69" ref="J66"/>
    <hyperlink r:id="rId70" ref="J67"/>
    <hyperlink r:id="rId71" ref="J68"/>
    <hyperlink r:id="rId72" ref="J69"/>
    <hyperlink r:id="rId73" ref="J70"/>
    <hyperlink r:id="rId74" ref="J71"/>
    <hyperlink r:id="rId75" ref="J72"/>
    <hyperlink r:id="rId76" ref="J73"/>
    <hyperlink r:id="rId77" ref="J74"/>
    <hyperlink r:id="rId78" ref="J75"/>
    <hyperlink r:id="rId79" ref="J76"/>
    <hyperlink r:id="rId80" ref="J77"/>
    <hyperlink r:id="rId81" ref="J78"/>
    <hyperlink r:id="rId82" ref="J79"/>
    <hyperlink r:id="rId83" ref="J80"/>
    <hyperlink r:id="rId84" ref="J81"/>
    <hyperlink r:id="rId85" ref="J82"/>
    <hyperlink r:id="rId86" ref="J83"/>
    <hyperlink r:id="rId87" ref="J84"/>
    <hyperlink r:id="rId88" ref="J85"/>
    <hyperlink r:id="rId89" ref="J86"/>
    <hyperlink r:id="rId90" ref="J87"/>
    <hyperlink r:id="rId91" ref="J88"/>
    <hyperlink r:id="rId92" ref="J89"/>
    <hyperlink r:id="rId93" ref="J90"/>
    <hyperlink r:id="rId94" ref="J91"/>
    <hyperlink r:id="rId95" ref="J92"/>
    <hyperlink r:id="rId96" ref="J93"/>
    <hyperlink r:id="rId97" ref="J94"/>
    <hyperlink r:id="rId98" ref="J95"/>
    <hyperlink r:id="rId99" ref="J96"/>
    <hyperlink r:id="rId100" ref="J97"/>
    <hyperlink r:id="rId101" ref="J98"/>
    <hyperlink r:id="rId102" ref="J99"/>
    <hyperlink r:id="rId103" ref="J100"/>
    <hyperlink r:id="rId104" ref="J101"/>
    <hyperlink r:id="rId105" ref="J102"/>
    <hyperlink r:id="rId106" ref="J103"/>
    <hyperlink r:id="rId107" ref="J104"/>
    <hyperlink r:id="rId108" ref="J105"/>
    <hyperlink r:id="rId109" ref="J106"/>
    <hyperlink r:id="rId110" ref="J107"/>
    <hyperlink r:id="rId111" ref="J108"/>
    <hyperlink r:id="rId112" ref="J109"/>
    <hyperlink r:id="rId113" ref="J110"/>
    <hyperlink r:id="rId114" ref="J111"/>
    <hyperlink r:id="rId115" ref="J112"/>
    <hyperlink r:id="rId116" ref="J113"/>
    <hyperlink r:id="rId117" ref="J114"/>
    <hyperlink r:id="rId118" ref="J115"/>
    <hyperlink r:id="rId119" ref="J116"/>
    <hyperlink r:id="rId120" ref="J117"/>
    <hyperlink r:id="rId121" ref="J118"/>
    <hyperlink r:id="rId122" ref="J119"/>
    <hyperlink r:id="rId123" ref="J120"/>
    <hyperlink r:id="rId124" ref="J121"/>
    <hyperlink r:id="rId125" ref="J122"/>
    <hyperlink r:id="rId126" ref="J123"/>
    <hyperlink r:id="rId127" ref="J124"/>
    <hyperlink r:id="rId128" ref="J125"/>
    <hyperlink r:id="rId129" ref="J126"/>
    <hyperlink r:id="rId130" ref="J127"/>
    <hyperlink r:id="rId131" ref="J128"/>
    <hyperlink r:id="rId132" ref="J129"/>
    <hyperlink r:id="rId133" ref="J130"/>
    <hyperlink r:id="rId134" ref="J131"/>
    <hyperlink r:id="rId135" ref="J132"/>
    <hyperlink r:id="rId136" ref="J133"/>
    <hyperlink r:id="rId137" ref="J134"/>
    <hyperlink r:id="rId138" ref="J135"/>
    <hyperlink r:id="rId139" ref="J136"/>
    <hyperlink r:id="rId140" ref="J137"/>
    <hyperlink r:id="rId141" ref="J138"/>
    <hyperlink r:id="rId142" ref="J139"/>
    <hyperlink r:id="rId143" ref="J140"/>
    <hyperlink r:id="rId144" ref="J141"/>
    <hyperlink r:id="rId145" ref="J142"/>
    <hyperlink r:id="rId146" ref="J143"/>
    <hyperlink r:id="rId147" ref="J144"/>
    <hyperlink r:id="rId148" ref="J145"/>
    <hyperlink r:id="rId149" ref="J146"/>
    <hyperlink r:id="rId150" ref="J147"/>
    <hyperlink r:id="rId151" ref="J148"/>
    <hyperlink r:id="rId152" ref="J149"/>
    <hyperlink r:id="rId153" ref="J150"/>
    <hyperlink r:id="rId154" ref="J151"/>
    <hyperlink r:id="rId155" ref="J152"/>
    <hyperlink r:id="rId156" ref="J153"/>
    <hyperlink r:id="rId157" ref="J154"/>
    <hyperlink r:id="rId158" ref="J155"/>
    <hyperlink r:id="rId159" ref="J156"/>
    <hyperlink r:id="rId160" ref="J157"/>
    <hyperlink r:id="rId161" ref="J158"/>
    <hyperlink r:id="rId162" ref="J159"/>
    <hyperlink r:id="rId163" ref="J160"/>
    <hyperlink r:id="rId164" ref="J161"/>
    <hyperlink r:id="rId165" ref="J162"/>
    <hyperlink r:id="rId166" ref="J163"/>
    <hyperlink r:id="rId167" ref="J164"/>
    <hyperlink r:id="rId168" ref="J165"/>
    <hyperlink r:id="rId169" ref="J166"/>
    <hyperlink r:id="rId170" ref="J167"/>
    <hyperlink r:id="rId171" ref="J168"/>
    <hyperlink r:id="rId172" ref="J169"/>
    <hyperlink r:id="rId173" ref="J170"/>
    <hyperlink r:id="rId174" ref="J171"/>
    <hyperlink r:id="rId175" ref="J172"/>
  </hyperlinks>
  <drawing r:id="rId17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4" max="4" width="90.75"/>
    <col customWidth="1" min="12" max="12" width="38.88"/>
  </cols>
  <sheetData>
    <row r="1">
      <c r="A1" s="12" t="s">
        <v>2034</v>
      </c>
      <c r="B1" s="381" t="s">
        <v>2035</v>
      </c>
      <c r="C1" s="12" t="s">
        <v>2036</v>
      </c>
      <c r="D1" s="381" t="s">
        <v>3413</v>
      </c>
      <c r="E1" s="381" t="s">
        <v>3414</v>
      </c>
      <c r="I1" s="383"/>
      <c r="J1" s="383"/>
      <c r="L1" s="383"/>
      <c r="M1" s="383"/>
      <c r="N1" s="383"/>
      <c r="O1" s="383"/>
      <c r="P1" s="383"/>
      <c r="Q1" s="383"/>
      <c r="R1" s="383"/>
      <c r="S1" s="383"/>
      <c r="T1" s="383"/>
      <c r="U1" s="383"/>
      <c r="V1" s="383"/>
      <c r="W1" s="383"/>
      <c r="X1" s="383"/>
      <c r="Y1" s="383"/>
      <c r="Z1" s="383"/>
      <c r="AA1" s="383"/>
    </row>
    <row r="2">
      <c r="A2" s="508" t="str">
        <f t="shared" ref="A2:A231" si="1">B2&amp;"_"&amp;C2</f>
        <v>2유형_v1_img002_001</v>
      </c>
      <c r="B2" s="381" t="s">
        <v>3415</v>
      </c>
      <c r="C2" s="381" t="s">
        <v>2852</v>
      </c>
      <c r="D2" s="381" t="s">
        <v>3416</v>
      </c>
      <c r="E2" s="381" t="s">
        <v>3417</v>
      </c>
      <c r="I2" s="383"/>
      <c r="J2" s="381"/>
      <c r="K2" s="381"/>
      <c r="L2" s="381"/>
      <c r="M2" s="383"/>
      <c r="N2" s="383"/>
      <c r="O2" s="383"/>
      <c r="P2" s="383"/>
      <c r="Q2" s="383"/>
      <c r="R2" s="383"/>
      <c r="S2" s="383"/>
      <c r="T2" s="383"/>
      <c r="U2" s="383"/>
      <c r="V2" s="383"/>
      <c r="W2" s="383"/>
      <c r="X2" s="383"/>
      <c r="Y2" s="383"/>
      <c r="Z2" s="383"/>
      <c r="AA2" s="383"/>
    </row>
    <row r="3">
      <c r="A3" s="508" t="str">
        <f t="shared" si="1"/>
        <v>2유형_v1_img002_002</v>
      </c>
      <c r="B3" s="381" t="s">
        <v>3415</v>
      </c>
      <c r="C3" s="381" t="s">
        <v>2857</v>
      </c>
      <c r="D3" s="381" t="s">
        <v>3418</v>
      </c>
      <c r="E3" s="381" t="s">
        <v>3419</v>
      </c>
      <c r="I3" s="383"/>
      <c r="J3" s="381"/>
      <c r="K3" s="381"/>
      <c r="L3" s="381"/>
      <c r="M3" s="383"/>
      <c r="N3" s="383"/>
      <c r="O3" s="383"/>
      <c r="P3" s="383"/>
      <c r="Q3" s="383"/>
      <c r="R3" s="383"/>
      <c r="S3" s="383"/>
      <c r="T3" s="383"/>
      <c r="U3" s="383"/>
      <c r="V3" s="383"/>
      <c r="W3" s="383"/>
      <c r="X3" s="383"/>
      <c r="Y3" s="383"/>
      <c r="Z3" s="383"/>
      <c r="AA3" s="383"/>
    </row>
    <row r="4">
      <c r="A4" s="508" t="str">
        <f t="shared" si="1"/>
        <v>2유형_v1_img002_003</v>
      </c>
      <c r="B4" s="381" t="s">
        <v>3415</v>
      </c>
      <c r="C4" s="381" t="s">
        <v>2862</v>
      </c>
      <c r="D4" s="381" t="s">
        <v>3420</v>
      </c>
      <c r="E4" s="381" t="s">
        <v>3421</v>
      </c>
      <c r="I4" s="383"/>
      <c r="J4" s="381"/>
      <c r="K4" s="381"/>
      <c r="L4" s="381"/>
      <c r="M4" s="383"/>
      <c r="N4" s="383"/>
      <c r="O4" s="383"/>
      <c r="P4" s="383"/>
      <c r="Q4" s="383"/>
      <c r="R4" s="383"/>
      <c r="S4" s="383"/>
      <c r="T4" s="383"/>
      <c r="U4" s="383"/>
      <c r="V4" s="383"/>
      <c r="W4" s="383"/>
      <c r="X4" s="383"/>
      <c r="Y4" s="383"/>
      <c r="Z4" s="383"/>
      <c r="AA4" s="383"/>
    </row>
    <row r="5">
      <c r="A5" s="508" t="str">
        <f t="shared" si="1"/>
        <v>2유형_v1_img002_004</v>
      </c>
      <c r="B5" s="381" t="s">
        <v>3415</v>
      </c>
      <c r="C5" s="381" t="s">
        <v>2868</v>
      </c>
      <c r="D5" s="381" t="s">
        <v>3422</v>
      </c>
      <c r="E5" s="381" t="s">
        <v>3423</v>
      </c>
      <c r="I5" s="383"/>
      <c r="J5" s="381"/>
      <c r="K5" s="381"/>
      <c r="L5" s="381"/>
      <c r="M5" s="383"/>
      <c r="N5" s="383"/>
      <c r="O5" s="383"/>
      <c r="P5" s="383"/>
      <c r="Q5" s="383"/>
      <c r="R5" s="383"/>
      <c r="S5" s="383"/>
      <c r="T5" s="383"/>
      <c r="U5" s="383"/>
      <c r="V5" s="383"/>
      <c r="W5" s="383"/>
      <c r="X5" s="383"/>
      <c r="Y5" s="383"/>
      <c r="Z5" s="383"/>
      <c r="AA5" s="383"/>
    </row>
    <row r="6">
      <c r="A6" s="508" t="str">
        <f t="shared" si="1"/>
        <v>2유형_v1_img002_005</v>
      </c>
      <c r="B6" s="381" t="s">
        <v>3415</v>
      </c>
      <c r="C6" s="381" t="s">
        <v>2874</v>
      </c>
      <c r="D6" s="381" t="s">
        <v>3424</v>
      </c>
      <c r="E6" s="381" t="s">
        <v>3425</v>
      </c>
      <c r="I6" s="383"/>
      <c r="J6" s="381"/>
      <c r="K6" s="381"/>
      <c r="L6" s="381"/>
      <c r="M6" s="383"/>
      <c r="N6" s="383"/>
      <c r="O6" s="383"/>
      <c r="P6" s="383"/>
      <c r="Q6" s="383"/>
      <c r="R6" s="383"/>
      <c r="S6" s="383"/>
      <c r="T6" s="383"/>
      <c r="U6" s="383"/>
      <c r="V6" s="383"/>
      <c r="W6" s="383"/>
      <c r="X6" s="383"/>
      <c r="Y6" s="383"/>
      <c r="Z6" s="383"/>
      <c r="AA6" s="383"/>
    </row>
    <row r="7">
      <c r="A7" s="508" t="str">
        <f t="shared" si="1"/>
        <v>2유형_v1_img002_006</v>
      </c>
      <c r="B7" s="381" t="s">
        <v>3415</v>
      </c>
      <c r="C7" s="381" t="s">
        <v>2879</v>
      </c>
      <c r="D7" s="381" t="s">
        <v>3426</v>
      </c>
      <c r="E7" s="381" t="s">
        <v>3427</v>
      </c>
      <c r="I7" s="383"/>
      <c r="J7" s="381"/>
      <c r="K7" s="381"/>
      <c r="L7" s="381"/>
      <c r="M7" s="383"/>
      <c r="N7" s="383"/>
      <c r="O7" s="383"/>
      <c r="P7" s="383"/>
      <c r="Q7" s="383"/>
      <c r="R7" s="383"/>
      <c r="S7" s="383"/>
      <c r="T7" s="383"/>
      <c r="U7" s="383"/>
      <c r="V7" s="383"/>
      <c r="W7" s="383"/>
      <c r="X7" s="383"/>
      <c r="Y7" s="383"/>
      <c r="Z7" s="383"/>
      <c r="AA7" s="383"/>
    </row>
    <row r="8">
      <c r="A8" s="508" t="str">
        <f t="shared" si="1"/>
        <v>2유형_v1_img002_007</v>
      </c>
      <c r="B8" s="381" t="s">
        <v>3415</v>
      </c>
      <c r="C8" s="381" t="s">
        <v>2885</v>
      </c>
      <c r="D8" s="381" t="s">
        <v>3428</v>
      </c>
      <c r="E8" s="381" t="s">
        <v>3429</v>
      </c>
      <c r="I8" s="383"/>
      <c r="J8" s="381"/>
      <c r="K8" s="381"/>
      <c r="L8" s="381"/>
      <c r="M8" s="383"/>
      <c r="N8" s="383"/>
      <c r="O8" s="383"/>
      <c r="P8" s="383"/>
      <c r="Q8" s="383"/>
      <c r="R8" s="383"/>
      <c r="S8" s="383"/>
      <c r="T8" s="383"/>
      <c r="U8" s="383"/>
      <c r="V8" s="383"/>
      <c r="W8" s="383"/>
      <c r="X8" s="383"/>
      <c r="Y8" s="383"/>
      <c r="Z8" s="383"/>
      <c r="AA8" s="383"/>
    </row>
    <row r="9">
      <c r="A9" s="508" t="str">
        <f t="shared" si="1"/>
        <v>2유형_v1_img002_008</v>
      </c>
      <c r="B9" s="381" t="s">
        <v>3415</v>
      </c>
      <c r="C9" s="381" t="s">
        <v>2890</v>
      </c>
      <c r="D9" s="381" t="s">
        <v>3430</v>
      </c>
      <c r="E9" s="381" t="s">
        <v>3431</v>
      </c>
      <c r="I9" s="383"/>
      <c r="J9" s="381"/>
      <c r="K9" s="381"/>
      <c r="L9" s="381"/>
      <c r="M9" s="383"/>
      <c r="N9" s="383"/>
      <c r="O9" s="383"/>
      <c r="P9" s="383"/>
      <c r="Q9" s="383"/>
      <c r="R9" s="383"/>
      <c r="S9" s="383"/>
      <c r="T9" s="383"/>
      <c r="U9" s="383"/>
      <c r="V9" s="383"/>
      <c r="W9" s="383"/>
      <c r="X9" s="383"/>
      <c r="Y9" s="383"/>
      <c r="Z9" s="383"/>
      <c r="AA9" s="383"/>
    </row>
    <row r="10">
      <c r="A10" s="508" t="str">
        <f t="shared" si="1"/>
        <v>2유형_v1_img002_009</v>
      </c>
      <c r="B10" s="381" t="s">
        <v>3415</v>
      </c>
      <c r="C10" s="381" t="s">
        <v>2896</v>
      </c>
      <c r="D10" s="381" t="s">
        <v>3432</v>
      </c>
      <c r="E10" s="381" t="s">
        <v>3433</v>
      </c>
      <c r="I10" s="383"/>
      <c r="J10" s="381"/>
      <c r="K10" s="381"/>
      <c r="L10" s="381"/>
      <c r="M10" s="383"/>
      <c r="N10" s="383"/>
      <c r="O10" s="383"/>
      <c r="P10" s="383"/>
      <c r="Q10" s="383"/>
      <c r="R10" s="383"/>
      <c r="S10" s="383"/>
      <c r="T10" s="383"/>
      <c r="U10" s="383"/>
      <c r="V10" s="383"/>
      <c r="W10" s="383"/>
      <c r="X10" s="383"/>
      <c r="Y10" s="383"/>
      <c r="Z10" s="383"/>
      <c r="AA10" s="383"/>
    </row>
    <row r="11">
      <c r="A11" s="508" t="str">
        <f t="shared" si="1"/>
        <v>2유형_v1_img002_010</v>
      </c>
      <c r="B11" s="381" t="s">
        <v>3415</v>
      </c>
      <c r="C11" s="381" t="s">
        <v>2902</v>
      </c>
      <c r="D11" s="381" t="s">
        <v>3434</v>
      </c>
      <c r="E11" s="381" t="s">
        <v>3435</v>
      </c>
      <c r="I11" s="383"/>
      <c r="J11" s="381"/>
      <c r="K11" s="381"/>
      <c r="L11" s="381"/>
      <c r="M11" s="383"/>
      <c r="N11" s="383"/>
      <c r="O11" s="383"/>
      <c r="P11" s="383"/>
      <c r="Q11" s="383"/>
      <c r="R11" s="383"/>
      <c r="S11" s="383"/>
      <c r="T11" s="383"/>
      <c r="U11" s="383"/>
      <c r="V11" s="383"/>
      <c r="W11" s="383"/>
      <c r="X11" s="383"/>
      <c r="Y11" s="383"/>
      <c r="Z11" s="383"/>
      <c r="AA11" s="383"/>
    </row>
    <row r="12">
      <c r="A12" s="508" t="str">
        <f t="shared" si="1"/>
        <v>2유형_v1_img002_011</v>
      </c>
      <c r="B12" s="381" t="s">
        <v>3415</v>
      </c>
      <c r="C12" s="381" t="s">
        <v>2789</v>
      </c>
      <c r="D12" s="381" t="s">
        <v>3436</v>
      </c>
      <c r="E12" s="381" t="s">
        <v>3437</v>
      </c>
      <c r="I12" s="383"/>
      <c r="J12" s="381"/>
      <c r="K12" s="381"/>
      <c r="L12" s="381"/>
      <c r="M12" s="383"/>
      <c r="N12" s="383"/>
      <c r="O12" s="383"/>
      <c r="P12" s="383"/>
      <c r="Q12" s="383"/>
      <c r="R12" s="383"/>
      <c r="S12" s="383"/>
      <c r="T12" s="383"/>
      <c r="U12" s="383"/>
      <c r="V12" s="383"/>
      <c r="W12" s="383"/>
      <c r="X12" s="383"/>
      <c r="Y12" s="383"/>
      <c r="Z12" s="383"/>
      <c r="AA12" s="383"/>
    </row>
    <row r="13">
      <c r="A13" s="508" t="str">
        <f t="shared" si="1"/>
        <v>2유형_v1_img002_012</v>
      </c>
      <c r="B13" s="381" t="s">
        <v>3415</v>
      </c>
      <c r="C13" s="381" t="s">
        <v>2797</v>
      </c>
      <c r="D13" s="381" t="s">
        <v>3438</v>
      </c>
      <c r="E13" s="381" t="s">
        <v>3439</v>
      </c>
      <c r="I13" s="383"/>
      <c r="J13" s="381"/>
      <c r="K13" s="381"/>
      <c r="L13" s="381"/>
      <c r="M13" s="383"/>
      <c r="N13" s="383"/>
      <c r="O13" s="383"/>
      <c r="P13" s="383"/>
      <c r="Q13" s="383"/>
      <c r="R13" s="383"/>
      <c r="S13" s="383"/>
      <c r="T13" s="383"/>
      <c r="U13" s="383"/>
      <c r="V13" s="383"/>
      <c r="W13" s="383"/>
      <c r="X13" s="383"/>
      <c r="Y13" s="383"/>
      <c r="Z13" s="383"/>
      <c r="AA13" s="383"/>
    </row>
    <row r="14">
      <c r="A14" s="508" t="str">
        <f t="shared" si="1"/>
        <v>2유형_v1_img002_013</v>
      </c>
      <c r="B14" s="381" t="s">
        <v>3415</v>
      </c>
      <c r="C14" s="381" t="s">
        <v>2804</v>
      </c>
      <c r="D14" s="381" t="s">
        <v>3440</v>
      </c>
      <c r="E14" s="381" t="s">
        <v>3441</v>
      </c>
      <c r="I14" s="383"/>
      <c r="J14" s="381"/>
      <c r="K14" s="381"/>
      <c r="L14" s="381"/>
      <c r="M14" s="383"/>
      <c r="N14" s="383"/>
      <c r="O14" s="383"/>
      <c r="P14" s="383"/>
      <c r="Q14" s="383"/>
      <c r="R14" s="383"/>
      <c r="S14" s="383"/>
      <c r="T14" s="383"/>
      <c r="U14" s="383"/>
      <c r="V14" s="383"/>
      <c r="W14" s="383"/>
      <c r="X14" s="383"/>
      <c r="Y14" s="383"/>
      <c r="Z14" s="383"/>
      <c r="AA14" s="383"/>
    </row>
    <row r="15">
      <c r="A15" s="508" t="str">
        <f t="shared" si="1"/>
        <v>2유형_v1_img002_014</v>
      </c>
      <c r="B15" s="381" t="s">
        <v>3415</v>
      </c>
      <c r="C15" s="381" t="s">
        <v>2809</v>
      </c>
      <c r="D15" s="381" t="s">
        <v>3442</v>
      </c>
      <c r="E15" s="381" t="s">
        <v>3443</v>
      </c>
      <c r="I15" s="383"/>
      <c r="J15" s="381"/>
      <c r="K15" s="381"/>
      <c r="L15" s="381"/>
      <c r="M15" s="383"/>
      <c r="N15" s="383"/>
      <c r="O15" s="383"/>
      <c r="P15" s="383"/>
      <c r="Q15" s="383"/>
      <c r="R15" s="383"/>
      <c r="S15" s="383"/>
      <c r="T15" s="383"/>
      <c r="U15" s="383"/>
      <c r="V15" s="383"/>
      <c r="W15" s="383"/>
      <c r="X15" s="383"/>
      <c r="Y15" s="383"/>
      <c r="Z15" s="383"/>
      <c r="AA15" s="383"/>
    </row>
    <row r="16">
      <c r="A16" s="508" t="str">
        <f t="shared" si="1"/>
        <v>2유형_v1_img002_015</v>
      </c>
      <c r="B16" s="381" t="s">
        <v>3415</v>
      </c>
      <c r="C16" s="381" t="s">
        <v>2815</v>
      </c>
      <c r="D16" s="381" t="s">
        <v>3444</v>
      </c>
      <c r="E16" s="381" t="s">
        <v>3445</v>
      </c>
      <c r="I16" s="383"/>
      <c r="J16" s="381"/>
      <c r="K16" s="381"/>
      <c r="L16" s="381"/>
      <c r="M16" s="383"/>
      <c r="N16" s="383"/>
      <c r="O16" s="383"/>
      <c r="P16" s="383"/>
      <c r="Q16" s="383"/>
      <c r="R16" s="383"/>
      <c r="S16" s="383"/>
      <c r="T16" s="383"/>
      <c r="U16" s="383"/>
      <c r="V16" s="383"/>
      <c r="W16" s="383"/>
      <c r="X16" s="383"/>
      <c r="Y16" s="383"/>
      <c r="Z16" s="383"/>
      <c r="AA16" s="383"/>
    </row>
    <row r="17">
      <c r="A17" s="508" t="str">
        <f t="shared" si="1"/>
        <v>2유형_v1_img002_016</v>
      </c>
      <c r="B17" s="381" t="s">
        <v>3415</v>
      </c>
      <c r="C17" s="381" t="s">
        <v>2821</v>
      </c>
      <c r="D17" s="381" t="s">
        <v>3446</v>
      </c>
      <c r="E17" s="381" t="s">
        <v>3447</v>
      </c>
      <c r="I17" s="383"/>
      <c r="J17" s="381"/>
      <c r="K17" s="381"/>
      <c r="L17" s="381"/>
      <c r="M17" s="383"/>
      <c r="N17" s="383"/>
      <c r="O17" s="383"/>
      <c r="P17" s="383"/>
      <c r="Q17" s="383"/>
      <c r="R17" s="383"/>
      <c r="S17" s="383"/>
      <c r="T17" s="383"/>
      <c r="U17" s="383"/>
      <c r="V17" s="383"/>
      <c r="W17" s="383"/>
      <c r="X17" s="383"/>
      <c r="Y17" s="383"/>
      <c r="Z17" s="383"/>
      <c r="AA17" s="383"/>
    </row>
    <row r="18">
      <c r="A18" s="508" t="str">
        <f t="shared" si="1"/>
        <v>2유형_v1_img002_017</v>
      </c>
      <c r="B18" s="381" t="s">
        <v>3415</v>
      </c>
      <c r="C18" s="381" t="s">
        <v>2827</v>
      </c>
      <c r="D18" s="381" t="s">
        <v>3448</v>
      </c>
      <c r="E18" s="381" t="s">
        <v>3449</v>
      </c>
      <c r="I18" s="383"/>
      <c r="J18" s="381"/>
      <c r="K18" s="381"/>
      <c r="L18" s="381"/>
      <c r="M18" s="383"/>
      <c r="N18" s="383"/>
      <c r="O18" s="383"/>
      <c r="P18" s="383"/>
      <c r="Q18" s="383"/>
      <c r="R18" s="383"/>
      <c r="S18" s="383"/>
      <c r="T18" s="383"/>
      <c r="U18" s="383"/>
      <c r="V18" s="383"/>
      <c r="W18" s="383"/>
      <c r="X18" s="383"/>
      <c r="Y18" s="383"/>
      <c r="Z18" s="383"/>
      <c r="AA18" s="383"/>
    </row>
    <row r="19">
      <c r="A19" s="508" t="str">
        <f t="shared" si="1"/>
        <v>2유형_v1_img002_018</v>
      </c>
      <c r="B19" s="381" t="s">
        <v>3415</v>
      </c>
      <c r="C19" s="381" t="s">
        <v>2834</v>
      </c>
      <c r="D19" s="381" t="s">
        <v>3450</v>
      </c>
      <c r="E19" s="381" t="s">
        <v>3451</v>
      </c>
      <c r="I19" s="383"/>
      <c r="J19" s="381"/>
      <c r="K19" s="381"/>
      <c r="L19" s="381"/>
      <c r="M19" s="383"/>
      <c r="N19" s="383"/>
      <c r="O19" s="383"/>
      <c r="P19" s="383"/>
      <c r="Q19" s="383"/>
      <c r="R19" s="383"/>
      <c r="S19" s="383"/>
      <c r="T19" s="383"/>
      <c r="U19" s="383"/>
      <c r="V19" s="383"/>
      <c r="W19" s="383"/>
      <c r="X19" s="383"/>
      <c r="Y19" s="383"/>
      <c r="Z19" s="383"/>
      <c r="AA19" s="383"/>
    </row>
    <row r="20">
      <c r="A20" s="508" t="str">
        <f t="shared" si="1"/>
        <v>2유형_v1_img002_019</v>
      </c>
      <c r="B20" s="381" t="s">
        <v>3415</v>
      </c>
      <c r="C20" s="381" t="s">
        <v>2840</v>
      </c>
      <c r="D20" s="381" t="s">
        <v>3452</v>
      </c>
      <c r="E20" s="381" t="s">
        <v>3453</v>
      </c>
      <c r="I20" s="383"/>
      <c r="J20" s="381"/>
      <c r="K20" s="381"/>
      <c r="L20" s="381"/>
      <c r="M20" s="383"/>
      <c r="N20" s="383"/>
      <c r="O20" s="383"/>
      <c r="P20" s="383"/>
      <c r="Q20" s="383"/>
      <c r="R20" s="383"/>
      <c r="S20" s="383"/>
      <c r="T20" s="383"/>
      <c r="U20" s="383"/>
      <c r="V20" s="383"/>
      <c r="W20" s="383"/>
      <c r="X20" s="383"/>
      <c r="Y20" s="383"/>
      <c r="Z20" s="383"/>
      <c r="AA20" s="383"/>
    </row>
    <row r="21">
      <c r="A21" s="508" t="str">
        <f t="shared" si="1"/>
        <v>2유형_v1_img002_020</v>
      </c>
      <c r="B21" s="381" t="s">
        <v>3415</v>
      </c>
      <c r="C21" s="381" t="s">
        <v>2846</v>
      </c>
      <c r="D21" s="381" t="s">
        <v>3454</v>
      </c>
      <c r="E21" s="381" t="s">
        <v>3455</v>
      </c>
      <c r="I21" s="383"/>
      <c r="J21" s="381"/>
      <c r="K21" s="381"/>
      <c r="L21" s="381"/>
      <c r="M21" s="383"/>
      <c r="N21" s="383"/>
      <c r="O21" s="383"/>
      <c r="P21" s="383"/>
      <c r="Q21" s="383"/>
      <c r="R21" s="383"/>
      <c r="S21" s="383"/>
      <c r="T21" s="383"/>
      <c r="U21" s="383"/>
      <c r="V21" s="383"/>
      <c r="W21" s="383"/>
      <c r="X21" s="383"/>
      <c r="Y21" s="383"/>
      <c r="Z21" s="383"/>
      <c r="AA21" s="383"/>
    </row>
    <row r="22">
      <c r="A22" s="508" t="str">
        <f t="shared" si="1"/>
        <v>2유형_v1_img002_021</v>
      </c>
      <c r="B22" s="381" t="s">
        <v>3415</v>
      </c>
      <c r="C22" s="381" t="s">
        <v>2717</v>
      </c>
      <c r="D22" s="381" t="s">
        <v>3456</v>
      </c>
      <c r="E22" s="381" t="s">
        <v>3457</v>
      </c>
      <c r="I22" s="383"/>
      <c r="J22" s="381"/>
      <c r="K22" s="381"/>
      <c r="L22" s="381"/>
      <c r="M22" s="383"/>
      <c r="N22" s="383"/>
      <c r="O22" s="383"/>
      <c r="P22" s="383"/>
      <c r="Q22" s="383"/>
      <c r="R22" s="383"/>
      <c r="S22" s="383"/>
      <c r="T22" s="383"/>
      <c r="U22" s="383"/>
      <c r="V22" s="383"/>
      <c r="W22" s="383"/>
      <c r="X22" s="383"/>
      <c r="Y22" s="383"/>
      <c r="Z22" s="383"/>
      <c r="AA22" s="383"/>
    </row>
    <row r="23">
      <c r="A23" s="508" t="str">
        <f t="shared" si="1"/>
        <v>2유형_v1_img002_022</v>
      </c>
      <c r="B23" s="381" t="s">
        <v>3415</v>
      </c>
      <c r="C23" s="381" t="s">
        <v>2726</v>
      </c>
      <c r="D23" s="381" t="s">
        <v>3458</v>
      </c>
      <c r="E23" s="381" t="s">
        <v>3459</v>
      </c>
      <c r="I23" s="383"/>
      <c r="J23" s="381"/>
      <c r="K23" s="381"/>
      <c r="L23" s="381"/>
      <c r="M23" s="383"/>
      <c r="N23" s="383"/>
      <c r="O23" s="383"/>
      <c r="P23" s="383"/>
      <c r="Q23" s="383"/>
      <c r="R23" s="383"/>
      <c r="S23" s="383"/>
      <c r="T23" s="383"/>
      <c r="U23" s="383"/>
      <c r="V23" s="383"/>
      <c r="W23" s="383"/>
      <c r="X23" s="383"/>
      <c r="Y23" s="383"/>
      <c r="Z23" s="383"/>
      <c r="AA23" s="383"/>
    </row>
    <row r="24">
      <c r="A24" s="508" t="str">
        <f t="shared" si="1"/>
        <v>2유형_v1_img002_023</v>
      </c>
      <c r="B24" s="381" t="s">
        <v>3415</v>
      </c>
      <c r="C24" s="381" t="s">
        <v>2733</v>
      </c>
      <c r="D24" s="381" t="s">
        <v>3460</v>
      </c>
      <c r="E24" s="381" t="s">
        <v>3461</v>
      </c>
      <c r="I24" s="383"/>
      <c r="J24" s="381"/>
      <c r="K24" s="381"/>
      <c r="L24" s="381"/>
      <c r="M24" s="383"/>
      <c r="N24" s="383"/>
      <c r="O24" s="383"/>
      <c r="P24" s="383"/>
      <c r="Q24" s="383"/>
      <c r="R24" s="383"/>
      <c r="S24" s="383"/>
      <c r="T24" s="383"/>
      <c r="U24" s="383"/>
      <c r="V24" s="383"/>
      <c r="W24" s="383"/>
      <c r="X24" s="383"/>
      <c r="Y24" s="383"/>
      <c r="Z24" s="383"/>
      <c r="AA24" s="383"/>
    </row>
    <row r="25">
      <c r="A25" s="508" t="str">
        <f t="shared" si="1"/>
        <v>2유형_v1_img002_024</v>
      </c>
      <c r="B25" s="381" t="s">
        <v>3415</v>
      </c>
      <c r="C25" s="381" t="s">
        <v>2741</v>
      </c>
      <c r="D25" s="381" t="s">
        <v>3462</v>
      </c>
      <c r="E25" s="381" t="s">
        <v>3463</v>
      </c>
      <c r="I25" s="383"/>
      <c r="J25" s="381"/>
      <c r="K25" s="381"/>
      <c r="L25" s="381"/>
      <c r="M25" s="383"/>
      <c r="N25" s="383"/>
      <c r="O25" s="383"/>
      <c r="P25" s="383"/>
      <c r="Q25" s="383"/>
      <c r="R25" s="383"/>
      <c r="S25" s="383"/>
      <c r="T25" s="383"/>
      <c r="U25" s="383"/>
      <c r="V25" s="383"/>
      <c r="W25" s="383"/>
      <c r="X25" s="383"/>
      <c r="Y25" s="383"/>
      <c r="Z25" s="383"/>
      <c r="AA25" s="383"/>
    </row>
    <row r="26">
      <c r="A26" s="508" t="str">
        <f t="shared" si="1"/>
        <v>2유형_v1_img002_025</v>
      </c>
      <c r="B26" s="381" t="s">
        <v>3415</v>
      </c>
      <c r="C26" s="381" t="s">
        <v>2749</v>
      </c>
      <c r="D26" s="381" t="s">
        <v>3464</v>
      </c>
      <c r="E26" s="381" t="s">
        <v>3465</v>
      </c>
      <c r="I26" s="383"/>
      <c r="J26" s="381"/>
      <c r="K26" s="381"/>
      <c r="L26" s="381"/>
      <c r="M26" s="383"/>
      <c r="N26" s="383"/>
      <c r="O26" s="383"/>
      <c r="P26" s="383"/>
      <c r="Q26" s="383"/>
      <c r="R26" s="383"/>
      <c r="S26" s="383"/>
      <c r="T26" s="383"/>
      <c r="U26" s="383"/>
      <c r="V26" s="383"/>
      <c r="W26" s="383"/>
      <c r="X26" s="383"/>
      <c r="Y26" s="383"/>
      <c r="Z26" s="383"/>
      <c r="AA26" s="383"/>
    </row>
    <row r="27">
      <c r="A27" s="508" t="str">
        <f t="shared" si="1"/>
        <v>2유형_v1_img002_026</v>
      </c>
      <c r="B27" s="381" t="s">
        <v>3415</v>
      </c>
      <c r="C27" s="381" t="s">
        <v>2754</v>
      </c>
      <c r="D27" s="381" t="s">
        <v>3466</v>
      </c>
      <c r="E27" s="381" t="s">
        <v>3467</v>
      </c>
      <c r="I27" s="383"/>
      <c r="J27" s="381"/>
      <c r="K27" s="381"/>
      <c r="L27" s="381"/>
      <c r="M27" s="383"/>
      <c r="N27" s="383"/>
      <c r="O27" s="383"/>
      <c r="P27" s="383"/>
      <c r="Q27" s="383"/>
      <c r="R27" s="383"/>
      <c r="S27" s="383"/>
      <c r="T27" s="383"/>
      <c r="U27" s="383"/>
      <c r="V27" s="383"/>
      <c r="W27" s="383"/>
      <c r="X27" s="383"/>
      <c r="Y27" s="383"/>
      <c r="Z27" s="383"/>
      <c r="AA27" s="383"/>
    </row>
    <row r="28">
      <c r="A28" s="508" t="str">
        <f t="shared" si="1"/>
        <v>2유형_v1_img002_027</v>
      </c>
      <c r="B28" s="381" t="s">
        <v>3415</v>
      </c>
      <c r="C28" s="381" t="s">
        <v>2760</v>
      </c>
      <c r="D28" s="381" t="s">
        <v>3468</v>
      </c>
      <c r="E28" s="381" t="s">
        <v>3469</v>
      </c>
      <c r="I28" s="383"/>
      <c r="J28" s="381"/>
      <c r="K28" s="381"/>
      <c r="L28" s="381"/>
      <c r="M28" s="383"/>
      <c r="N28" s="383"/>
      <c r="O28" s="383"/>
      <c r="P28" s="383"/>
      <c r="Q28" s="383"/>
      <c r="R28" s="383"/>
      <c r="S28" s="383"/>
      <c r="T28" s="383"/>
      <c r="U28" s="383"/>
      <c r="V28" s="383"/>
      <c r="W28" s="383"/>
      <c r="X28" s="383"/>
      <c r="Y28" s="383"/>
      <c r="Z28" s="383"/>
      <c r="AA28" s="383"/>
    </row>
    <row r="29">
      <c r="A29" s="508" t="str">
        <f t="shared" si="1"/>
        <v>2유형_v1_img002_028</v>
      </c>
      <c r="B29" s="381" t="s">
        <v>3415</v>
      </c>
      <c r="C29" s="381" t="s">
        <v>2767</v>
      </c>
      <c r="D29" s="381" t="s">
        <v>3470</v>
      </c>
      <c r="E29" s="381" t="s">
        <v>3471</v>
      </c>
      <c r="I29" s="383"/>
      <c r="J29" s="381"/>
      <c r="K29" s="381"/>
      <c r="L29" s="381"/>
      <c r="M29" s="383"/>
      <c r="N29" s="383"/>
      <c r="O29" s="383"/>
      <c r="P29" s="383"/>
      <c r="Q29" s="383"/>
      <c r="R29" s="383"/>
      <c r="S29" s="383"/>
      <c r="T29" s="383"/>
      <c r="U29" s="383"/>
      <c r="V29" s="383"/>
      <c r="W29" s="383"/>
      <c r="X29" s="383"/>
      <c r="Y29" s="383"/>
      <c r="Z29" s="383"/>
      <c r="AA29" s="383"/>
    </row>
    <row r="30">
      <c r="A30" s="508" t="str">
        <f t="shared" si="1"/>
        <v>2유형_v1_img002_029</v>
      </c>
      <c r="B30" s="381" t="s">
        <v>3415</v>
      </c>
      <c r="C30" s="381" t="s">
        <v>2774</v>
      </c>
      <c r="D30" s="381" t="s">
        <v>3472</v>
      </c>
      <c r="E30" s="381" t="s">
        <v>3473</v>
      </c>
      <c r="I30" s="383"/>
      <c r="J30" s="381"/>
      <c r="K30" s="381"/>
      <c r="L30" s="381"/>
      <c r="M30" s="383"/>
      <c r="N30" s="383"/>
      <c r="O30" s="383"/>
      <c r="P30" s="383"/>
      <c r="Q30" s="383"/>
      <c r="R30" s="383"/>
      <c r="S30" s="383"/>
      <c r="T30" s="383"/>
      <c r="U30" s="383"/>
      <c r="V30" s="383"/>
      <c r="W30" s="383"/>
      <c r="X30" s="383"/>
      <c r="Y30" s="383"/>
      <c r="Z30" s="383"/>
      <c r="AA30" s="383"/>
    </row>
    <row r="31">
      <c r="A31" s="508" t="str">
        <f t="shared" si="1"/>
        <v>2유형_v1_img002_030</v>
      </c>
      <c r="B31" s="381" t="s">
        <v>3415</v>
      </c>
      <c r="C31" s="381" t="s">
        <v>2781</v>
      </c>
      <c r="D31" s="381" t="s">
        <v>3474</v>
      </c>
      <c r="E31" s="381" t="s">
        <v>3475</v>
      </c>
      <c r="I31" s="383"/>
      <c r="J31" s="381"/>
      <c r="K31" s="381"/>
      <c r="L31" s="381"/>
      <c r="M31" s="383"/>
      <c r="N31" s="383"/>
      <c r="O31" s="383"/>
      <c r="P31" s="383"/>
      <c r="Q31" s="383"/>
      <c r="R31" s="383"/>
      <c r="S31" s="383"/>
      <c r="T31" s="383"/>
      <c r="U31" s="383"/>
      <c r="V31" s="383"/>
      <c r="W31" s="383"/>
      <c r="X31" s="383"/>
      <c r="Y31" s="383"/>
      <c r="Z31" s="383"/>
      <c r="AA31" s="383"/>
    </row>
    <row r="32">
      <c r="A32" s="508" t="str">
        <f t="shared" si="1"/>
        <v>2유형_v1_img1_12</v>
      </c>
      <c r="B32" s="381" t="s">
        <v>3415</v>
      </c>
      <c r="C32" s="381" t="s">
        <v>2706</v>
      </c>
      <c r="D32" s="381" t="s">
        <v>3476</v>
      </c>
      <c r="E32" s="381" t="s">
        <v>3477</v>
      </c>
      <c r="I32" s="383"/>
      <c r="J32" s="381"/>
      <c r="K32" s="381"/>
      <c r="L32" s="381"/>
      <c r="M32" s="383"/>
      <c r="N32" s="383"/>
      <c r="O32" s="383"/>
      <c r="P32" s="383"/>
      <c r="Q32" s="383"/>
      <c r="R32" s="383"/>
      <c r="S32" s="383"/>
      <c r="T32" s="383"/>
      <c r="U32" s="383"/>
      <c r="V32" s="383"/>
      <c r="W32" s="383"/>
      <c r="X32" s="383"/>
      <c r="Y32" s="383"/>
      <c r="Z32" s="383"/>
      <c r="AA32" s="383"/>
    </row>
    <row r="33">
      <c r="A33" s="508" t="str">
        <f t="shared" si="1"/>
        <v>2유형_v1_img1_13</v>
      </c>
      <c r="B33" s="381" t="s">
        <v>3415</v>
      </c>
      <c r="C33" s="381" t="s">
        <v>2711</v>
      </c>
      <c r="D33" s="381" t="s">
        <v>3478</v>
      </c>
      <c r="E33" s="381" t="s">
        <v>3479</v>
      </c>
      <c r="I33" s="383"/>
      <c r="J33" s="381"/>
      <c r="K33" s="381"/>
      <c r="L33" s="381"/>
      <c r="M33" s="383"/>
      <c r="N33" s="383"/>
      <c r="O33" s="383"/>
      <c r="P33" s="383"/>
      <c r="Q33" s="383"/>
      <c r="R33" s="383"/>
      <c r="S33" s="383"/>
      <c r="T33" s="383"/>
      <c r="U33" s="383"/>
      <c r="V33" s="383"/>
      <c r="W33" s="383"/>
      <c r="X33" s="383"/>
      <c r="Y33" s="383"/>
      <c r="Z33" s="383"/>
      <c r="AA33" s="383"/>
    </row>
    <row r="34">
      <c r="A34" s="508" t="str">
        <f t="shared" si="1"/>
        <v>2유형_v1_img2_10</v>
      </c>
      <c r="B34" s="381" t="s">
        <v>3415</v>
      </c>
      <c r="C34" s="381" t="s">
        <v>2534</v>
      </c>
      <c r="D34" s="381" t="s">
        <v>3480</v>
      </c>
      <c r="E34" s="381" t="s">
        <v>3481</v>
      </c>
      <c r="I34" s="383"/>
      <c r="J34" s="381"/>
      <c r="K34" s="381"/>
      <c r="L34" s="381"/>
      <c r="M34" s="383"/>
      <c r="N34" s="383"/>
      <c r="O34" s="383"/>
      <c r="P34" s="383"/>
      <c r="Q34" s="383"/>
      <c r="R34" s="383"/>
      <c r="S34" s="383"/>
      <c r="T34" s="383"/>
      <c r="U34" s="383"/>
      <c r="V34" s="383"/>
      <c r="W34" s="383"/>
      <c r="X34" s="383"/>
      <c r="Y34" s="383"/>
      <c r="Z34" s="383"/>
      <c r="AA34" s="383"/>
    </row>
    <row r="35">
      <c r="A35" s="508" t="str">
        <f t="shared" si="1"/>
        <v>2유형_v1_img2_12</v>
      </c>
      <c r="B35" s="381" t="s">
        <v>3415</v>
      </c>
      <c r="C35" s="381" t="s">
        <v>2541</v>
      </c>
      <c r="D35" s="381" t="s">
        <v>3482</v>
      </c>
      <c r="E35" s="381" t="s">
        <v>3483</v>
      </c>
      <c r="I35" s="383"/>
      <c r="J35" s="381"/>
      <c r="K35" s="381"/>
      <c r="L35" s="381"/>
      <c r="M35" s="383"/>
      <c r="N35" s="383"/>
      <c r="O35" s="383"/>
      <c r="P35" s="383"/>
      <c r="Q35" s="383"/>
      <c r="R35" s="383"/>
      <c r="S35" s="383"/>
      <c r="T35" s="383"/>
      <c r="U35" s="383"/>
      <c r="V35" s="383"/>
      <c r="W35" s="383"/>
      <c r="X35" s="383"/>
      <c r="Y35" s="383"/>
      <c r="Z35" s="383"/>
      <c r="AA35" s="383"/>
    </row>
    <row r="36">
      <c r="A36" s="508" t="str">
        <f t="shared" si="1"/>
        <v>2유형_v1_img2_13</v>
      </c>
      <c r="B36" s="381" t="s">
        <v>3415</v>
      </c>
      <c r="C36" s="381" t="s">
        <v>2548</v>
      </c>
      <c r="D36" s="381" t="s">
        <v>3484</v>
      </c>
      <c r="E36" s="381" t="s">
        <v>3485</v>
      </c>
      <c r="I36" s="383"/>
      <c r="J36" s="381"/>
      <c r="K36" s="381"/>
      <c r="L36" s="381"/>
      <c r="M36" s="383"/>
      <c r="N36" s="383"/>
      <c r="O36" s="383"/>
      <c r="P36" s="383"/>
      <c r="Q36" s="383"/>
      <c r="R36" s="383"/>
      <c r="S36" s="383"/>
      <c r="T36" s="383"/>
      <c r="U36" s="383"/>
      <c r="V36" s="383"/>
      <c r="W36" s="383"/>
      <c r="X36" s="383"/>
      <c r="Y36" s="383"/>
      <c r="Z36" s="383"/>
      <c r="AA36" s="383"/>
    </row>
    <row r="37">
      <c r="A37" s="508" t="str">
        <f t="shared" si="1"/>
        <v>2유형_v1_img2_14</v>
      </c>
      <c r="B37" s="381" t="s">
        <v>3415</v>
      </c>
      <c r="C37" s="381" t="s">
        <v>2554</v>
      </c>
      <c r="D37" s="381" t="s">
        <v>3486</v>
      </c>
      <c r="E37" s="381" t="s">
        <v>3487</v>
      </c>
      <c r="I37" s="383"/>
      <c r="J37" s="381"/>
      <c r="K37" s="381"/>
      <c r="L37" s="381"/>
      <c r="M37" s="383"/>
      <c r="N37" s="383"/>
      <c r="O37" s="383"/>
      <c r="P37" s="383"/>
      <c r="Q37" s="383"/>
      <c r="R37" s="383"/>
      <c r="S37" s="383"/>
      <c r="T37" s="383"/>
      <c r="U37" s="383"/>
      <c r="V37" s="383"/>
      <c r="W37" s="383"/>
      <c r="X37" s="383"/>
      <c r="Y37" s="383"/>
      <c r="Z37" s="383"/>
      <c r="AA37" s="383"/>
    </row>
    <row r="38">
      <c r="A38" s="508" t="str">
        <f t="shared" si="1"/>
        <v>2유형_v1_img2_15</v>
      </c>
      <c r="B38" s="381" t="s">
        <v>3415</v>
      </c>
      <c r="C38" s="381" t="s">
        <v>2561</v>
      </c>
      <c r="D38" s="381" t="s">
        <v>3488</v>
      </c>
      <c r="E38" s="381" t="s">
        <v>3489</v>
      </c>
      <c r="I38" s="383"/>
      <c r="J38" s="381"/>
      <c r="K38" s="381"/>
      <c r="L38" s="381"/>
      <c r="M38" s="383"/>
      <c r="N38" s="383"/>
      <c r="O38" s="383"/>
      <c r="P38" s="383"/>
      <c r="Q38" s="383"/>
      <c r="R38" s="383"/>
      <c r="S38" s="383"/>
      <c r="T38" s="383"/>
      <c r="U38" s="383"/>
      <c r="V38" s="383"/>
      <c r="W38" s="383"/>
      <c r="X38" s="383"/>
      <c r="Y38" s="383"/>
      <c r="Z38" s="383"/>
      <c r="AA38" s="383"/>
    </row>
    <row r="39">
      <c r="A39" s="508" t="str">
        <f t="shared" si="1"/>
        <v>2유형_v1_img2_16</v>
      </c>
      <c r="B39" s="381" t="s">
        <v>3415</v>
      </c>
      <c r="C39" s="381" t="s">
        <v>2568</v>
      </c>
      <c r="D39" s="381" t="s">
        <v>3490</v>
      </c>
      <c r="E39" s="381" t="s">
        <v>3491</v>
      </c>
      <c r="I39" s="383"/>
      <c r="J39" s="381"/>
      <c r="K39" s="381"/>
      <c r="L39" s="381"/>
      <c r="M39" s="383"/>
      <c r="N39" s="383"/>
      <c r="O39" s="383"/>
      <c r="P39" s="383"/>
      <c r="Q39" s="383"/>
      <c r="R39" s="383"/>
      <c r="S39" s="383"/>
      <c r="T39" s="383"/>
      <c r="U39" s="383"/>
      <c r="V39" s="383"/>
      <c r="W39" s="383"/>
      <c r="X39" s="383"/>
      <c r="Y39" s="383"/>
      <c r="Z39" s="383"/>
      <c r="AA39" s="383"/>
    </row>
    <row r="40">
      <c r="A40" s="508" t="str">
        <f t="shared" si="1"/>
        <v>2유형_v1_img2_17</v>
      </c>
      <c r="B40" s="381" t="s">
        <v>3415</v>
      </c>
      <c r="C40" s="381" t="s">
        <v>2576</v>
      </c>
      <c r="D40" s="381" t="s">
        <v>3492</v>
      </c>
      <c r="E40" s="381" t="s">
        <v>3493</v>
      </c>
      <c r="I40" s="383"/>
      <c r="J40" s="381"/>
      <c r="K40" s="381"/>
      <c r="L40" s="381"/>
      <c r="M40" s="383"/>
      <c r="N40" s="383"/>
      <c r="O40" s="383"/>
      <c r="P40" s="383"/>
      <c r="Q40" s="383"/>
      <c r="R40" s="383"/>
      <c r="S40" s="383"/>
      <c r="T40" s="383"/>
      <c r="U40" s="383"/>
      <c r="V40" s="383"/>
      <c r="W40" s="383"/>
      <c r="X40" s="383"/>
      <c r="Y40" s="383"/>
      <c r="Z40" s="383"/>
      <c r="AA40" s="383"/>
    </row>
    <row r="41">
      <c r="A41" s="508" t="str">
        <f t="shared" si="1"/>
        <v>2유형_v1_img2_18</v>
      </c>
      <c r="B41" s="381" t="s">
        <v>3415</v>
      </c>
      <c r="C41" s="381" t="s">
        <v>2584</v>
      </c>
      <c r="D41" s="381" t="s">
        <v>3494</v>
      </c>
      <c r="E41" s="381" t="s">
        <v>3495</v>
      </c>
      <c r="I41" s="383"/>
      <c r="J41" s="381"/>
      <c r="K41" s="381"/>
      <c r="L41" s="381"/>
      <c r="M41" s="383"/>
      <c r="N41" s="383"/>
      <c r="O41" s="383"/>
      <c r="P41" s="383"/>
      <c r="Q41" s="383"/>
      <c r="R41" s="383"/>
      <c r="S41" s="383"/>
      <c r="T41" s="383"/>
      <c r="U41" s="383"/>
      <c r="V41" s="383"/>
      <c r="W41" s="383"/>
      <c r="X41" s="383"/>
      <c r="Y41" s="383"/>
      <c r="Z41" s="383"/>
      <c r="AA41" s="383"/>
    </row>
    <row r="42">
      <c r="A42" s="508" t="str">
        <f t="shared" si="1"/>
        <v>2유형_v1_img2_19</v>
      </c>
      <c r="B42" s="381" t="s">
        <v>3415</v>
      </c>
      <c r="C42" s="381" t="s">
        <v>2591</v>
      </c>
      <c r="D42" s="381" t="s">
        <v>3496</v>
      </c>
      <c r="E42" s="381" t="s">
        <v>3497</v>
      </c>
      <c r="I42" s="383"/>
      <c r="J42" s="381"/>
      <c r="K42" s="381"/>
      <c r="L42" s="381"/>
      <c r="M42" s="383"/>
      <c r="N42" s="383"/>
      <c r="O42" s="383"/>
      <c r="P42" s="383"/>
      <c r="Q42" s="383"/>
      <c r="R42" s="383"/>
      <c r="S42" s="383"/>
      <c r="T42" s="383"/>
      <c r="U42" s="383"/>
      <c r="V42" s="383"/>
      <c r="W42" s="383"/>
      <c r="X42" s="383"/>
      <c r="Y42" s="383"/>
      <c r="Z42" s="383"/>
      <c r="AA42" s="383"/>
    </row>
    <row r="43">
      <c r="A43" s="508" t="str">
        <f t="shared" si="1"/>
        <v>2유형_v1_img2_2</v>
      </c>
      <c r="B43" s="381" t="s">
        <v>3415</v>
      </c>
      <c r="C43" s="381" t="s">
        <v>2484</v>
      </c>
      <c r="D43" s="381" t="s">
        <v>3498</v>
      </c>
      <c r="E43" s="381" t="s">
        <v>3499</v>
      </c>
      <c r="I43" s="383"/>
      <c r="J43" s="381"/>
      <c r="K43" s="381"/>
      <c r="L43" s="381"/>
      <c r="M43" s="383"/>
      <c r="N43" s="383"/>
      <c r="O43" s="383"/>
      <c r="P43" s="383"/>
      <c r="Q43" s="383"/>
      <c r="R43" s="383"/>
      <c r="S43" s="383"/>
      <c r="T43" s="383"/>
      <c r="U43" s="383"/>
      <c r="V43" s="383"/>
      <c r="W43" s="383"/>
      <c r="X43" s="383"/>
      <c r="Y43" s="383"/>
      <c r="Z43" s="383"/>
      <c r="AA43" s="383"/>
    </row>
    <row r="44">
      <c r="A44" s="508" t="str">
        <f t="shared" si="1"/>
        <v>2유형_v1_img2_20</v>
      </c>
      <c r="B44" s="381" t="s">
        <v>3415</v>
      </c>
      <c r="C44" s="381" t="s">
        <v>2598</v>
      </c>
      <c r="D44" s="381" t="s">
        <v>3500</v>
      </c>
      <c r="E44" s="381" t="s">
        <v>3501</v>
      </c>
      <c r="I44" s="383"/>
      <c r="K44" s="381"/>
      <c r="L44" s="381"/>
      <c r="M44" s="383"/>
      <c r="N44" s="383"/>
      <c r="O44" s="383"/>
      <c r="P44" s="383"/>
      <c r="Q44" s="383"/>
      <c r="R44" s="383"/>
      <c r="S44" s="383"/>
      <c r="T44" s="383"/>
      <c r="U44" s="383"/>
      <c r="V44" s="383"/>
      <c r="W44" s="383"/>
      <c r="X44" s="383"/>
      <c r="Y44" s="383"/>
      <c r="Z44" s="383"/>
      <c r="AA44" s="383"/>
    </row>
    <row r="45">
      <c r="A45" s="508" t="str">
        <f t="shared" si="1"/>
        <v>2유형_v1_img2_22</v>
      </c>
      <c r="B45" s="381" t="s">
        <v>3415</v>
      </c>
      <c r="C45" s="381" t="s">
        <v>2604</v>
      </c>
      <c r="D45" s="381" t="s">
        <v>3502</v>
      </c>
      <c r="E45" s="381" t="s">
        <v>3503</v>
      </c>
      <c r="I45" s="383"/>
      <c r="K45" s="381"/>
      <c r="L45" s="381"/>
      <c r="M45" s="383"/>
      <c r="N45" s="383"/>
      <c r="O45" s="383"/>
      <c r="P45" s="383"/>
      <c r="Q45" s="383"/>
      <c r="R45" s="383"/>
      <c r="S45" s="383"/>
      <c r="T45" s="383"/>
      <c r="U45" s="383"/>
      <c r="V45" s="383"/>
      <c r="W45" s="383"/>
      <c r="X45" s="383"/>
      <c r="Y45" s="383"/>
      <c r="Z45" s="383"/>
      <c r="AA45" s="383"/>
    </row>
    <row r="46">
      <c r="A46" s="508" t="str">
        <f t="shared" si="1"/>
        <v>2유형_v1_img2_23</v>
      </c>
      <c r="B46" s="381" t="s">
        <v>3415</v>
      </c>
      <c r="C46" s="381" t="s">
        <v>2612</v>
      </c>
      <c r="D46" s="381" t="s">
        <v>3504</v>
      </c>
      <c r="E46" s="381" t="s">
        <v>3505</v>
      </c>
      <c r="I46" s="383"/>
      <c r="K46" s="381"/>
      <c r="L46" s="381"/>
      <c r="M46" s="383"/>
      <c r="N46" s="383"/>
      <c r="O46" s="383"/>
      <c r="P46" s="383"/>
      <c r="Q46" s="383"/>
      <c r="R46" s="383"/>
      <c r="S46" s="383"/>
      <c r="T46" s="383"/>
      <c r="U46" s="383"/>
      <c r="V46" s="383"/>
      <c r="W46" s="383"/>
      <c r="X46" s="383"/>
      <c r="Y46" s="383"/>
      <c r="Z46" s="383"/>
      <c r="AA46" s="383"/>
    </row>
    <row r="47">
      <c r="A47" s="508" t="str">
        <f t="shared" si="1"/>
        <v>2유형_v1_img2_24</v>
      </c>
      <c r="B47" s="381" t="s">
        <v>3415</v>
      </c>
      <c r="C47" s="381" t="s">
        <v>2619</v>
      </c>
      <c r="D47" s="381" t="s">
        <v>3506</v>
      </c>
      <c r="E47" s="381" t="s">
        <v>3507</v>
      </c>
      <c r="I47" s="383"/>
      <c r="K47" s="381"/>
      <c r="L47" s="381"/>
      <c r="M47" s="383"/>
      <c r="N47" s="383"/>
      <c r="O47" s="383"/>
      <c r="P47" s="383"/>
      <c r="Q47" s="383"/>
      <c r="R47" s="383"/>
      <c r="S47" s="383"/>
      <c r="T47" s="383"/>
      <c r="U47" s="383"/>
      <c r="V47" s="383"/>
      <c r="W47" s="383"/>
      <c r="X47" s="383"/>
      <c r="Y47" s="383"/>
      <c r="Z47" s="383"/>
      <c r="AA47" s="383"/>
    </row>
    <row r="48">
      <c r="A48" s="508" t="str">
        <f t="shared" si="1"/>
        <v>2유형_v1_img2_25</v>
      </c>
      <c r="B48" s="381" t="s">
        <v>3415</v>
      </c>
      <c r="C48" s="381" t="s">
        <v>2626</v>
      </c>
      <c r="D48" s="381" t="s">
        <v>3508</v>
      </c>
      <c r="E48" s="381" t="s">
        <v>3509</v>
      </c>
      <c r="I48" s="383"/>
      <c r="K48" s="381"/>
      <c r="L48" s="381"/>
      <c r="M48" s="383"/>
      <c r="N48" s="383"/>
      <c r="O48" s="383"/>
      <c r="P48" s="383"/>
      <c r="Q48" s="383"/>
      <c r="R48" s="383"/>
      <c r="S48" s="383"/>
      <c r="T48" s="383"/>
      <c r="U48" s="383"/>
      <c r="V48" s="383"/>
      <c r="W48" s="383"/>
      <c r="X48" s="383"/>
      <c r="Y48" s="383"/>
      <c r="Z48" s="383"/>
      <c r="AA48" s="383"/>
    </row>
    <row r="49">
      <c r="A49" s="508" t="str">
        <f t="shared" si="1"/>
        <v>2유형_v1_img2_26</v>
      </c>
      <c r="B49" s="381" t="s">
        <v>3415</v>
      </c>
      <c r="C49" s="381" t="s">
        <v>2632</v>
      </c>
      <c r="D49" s="381" t="s">
        <v>3510</v>
      </c>
      <c r="E49" s="381" t="s">
        <v>3511</v>
      </c>
      <c r="I49" s="383"/>
      <c r="K49" s="381"/>
      <c r="L49" s="381"/>
      <c r="M49" s="383"/>
      <c r="N49" s="383"/>
      <c r="O49" s="383"/>
      <c r="P49" s="383"/>
      <c r="Q49" s="383"/>
      <c r="R49" s="383"/>
      <c r="S49" s="383"/>
      <c r="T49" s="383"/>
      <c r="U49" s="383"/>
      <c r="V49" s="383"/>
      <c r="W49" s="383"/>
      <c r="X49" s="383"/>
      <c r="Y49" s="383"/>
      <c r="Z49" s="383"/>
      <c r="AA49" s="383"/>
    </row>
    <row r="50">
      <c r="A50" s="508" t="str">
        <f t="shared" si="1"/>
        <v>2유형_v1_img2_27</v>
      </c>
      <c r="B50" s="381" t="s">
        <v>3415</v>
      </c>
      <c r="C50" s="381" t="s">
        <v>2637</v>
      </c>
      <c r="D50" s="381" t="s">
        <v>3512</v>
      </c>
      <c r="E50" s="381" t="s">
        <v>3513</v>
      </c>
      <c r="I50" s="383"/>
      <c r="K50" s="381"/>
      <c r="L50" s="381"/>
      <c r="M50" s="383"/>
      <c r="N50" s="383"/>
      <c r="O50" s="383"/>
      <c r="P50" s="383"/>
      <c r="Q50" s="383"/>
      <c r="R50" s="383"/>
      <c r="S50" s="383"/>
      <c r="T50" s="383"/>
      <c r="U50" s="383"/>
      <c r="V50" s="383"/>
      <c r="W50" s="383"/>
      <c r="X50" s="383"/>
      <c r="Y50" s="383"/>
      <c r="Z50" s="383"/>
      <c r="AA50" s="383"/>
    </row>
    <row r="51">
      <c r="A51" s="508" t="str">
        <f t="shared" si="1"/>
        <v>2유형_v1_img2_30</v>
      </c>
      <c r="B51" s="381" t="s">
        <v>3415</v>
      </c>
      <c r="C51" s="381" t="s">
        <v>2644</v>
      </c>
      <c r="D51" s="381" t="s">
        <v>3514</v>
      </c>
      <c r="E51" s="381" t="s">
        <v>3515</v>
      </c>
      <c r="I51" s="383"/>
      <c r="K51" s="381"/>
      <c r="L51" s="381"/>
      <c r="M51" s="383"/>
      <c r="N51" s="383"/>
      <c r="O51" s="383"/>
      <c r="P51" s="383"/>
      <c r="Q51" s="383"/>
      <c r="R51" s="383"/>
      <c r="S51" s="383"/>
      <c r="T51" s="383"/>
      <c r="U51" s="383"/>
      <c r="V51" s="383"/>
      <c r="W51" s="383"/>
      <c r="X51" s="383"/>
      <c r="Y51" s="383"/>
      <c r="Z51" s="383"/>
      <c r="AA51" s="383"/>
    </row>
    <row r="52">
      <c r="A52" s="508" t="str">
        <f t="shared" si="1"/>
        <v>2유형_v1_img2_31</v>
      </c>
      <c r="B52" s="381" t="s">
        <v>3415</v>
      </c>
      <c r="C52" s="381" t="s">
        <v>2652</v>
      </c>
      <c r="D52" s="381" t="s">
        <v>3516</v>
      </c>
      <c r="E52" s="381" t="s">
        <v>3517</v>
      </c>
      <c r="I52" s="383"/>
      <c r="K52" s="381"/>
      <c r="L52" s="381"/>
      <c r="M52" s="383"/>
      <c r="N52" s="383"/>
      <c r="O52" s="383"/>
      <c r="P52" s="383"/>
      <c r="Q52" s="383"/>
      <c r="R52" s="383"/>
      <c r="S52" s="383"/>
      <c r="T52" s="383"/>
      <c r="U52" s="383"/>
      <c r="V52" s="383"/>
      <c r="W52" s="383"/>
      <c r="X52" s="383"/>
      <c r="Y52" s="383"/>
      <c r="Z52" s="383"/>
      <c r="AA52" s="383"/>
    </row>
    <row r="53">
      <c r="A53" s="508" t="str">
        <f t="shared" si="1"/>
        <v>2유형_v1_img2_32</v>
      </c>
      <c r="B53" s="381" t="s">
        <v>3415</v>
      </c>
      <c r="C53" s="381" t="s">
        <v>2658</v>
      </c>
      <c r="D53" s="381" t="s">
        <v>3518</v>
      </c>
      <c r="E53" s="381" t="s">
        <v>3519</v>
      </c>
      <c r="I53" s="383"/>
      <c r="K53" s="381"/>
      <c r="L53" s="381"/>
      <c r="M53" s="383"/>
      <c r="N53" s="383"/>
      <c r="O53" s="383"/>
      <c r="P53" s="383"/>
      <c r="Q53" s="383"/>
      <c r="R53" s="383"/>
      <c r="S53" s="383"/>
      <c r="T53" s="383"/>
      <c r="U53" s="383"/>
      <c r="V53" s="383"/>
      <c r="W53" s="383"/>
      <c r="X53" s="383"/>
      <c r="Y53" s="383"/>
      <c r="Z53" s="383"/>
      <c r="AA53" s="383"/>
    </row>
    <row r="54">
      <c r="A54" s="508" t="str">
        <f t="shared" si="1"/>
        <v>2유형_v1_img2_34</v>
      </c>
      <c r="B54" s="381" t="s">
        <v>3415</v>
      </c>
      <c r="C54" s="381" t="s">
        <v>2664</v>
      </c>
      <c r="D54" s="381" t="s">
        <v>3520</v>
      </c>
      <c r="E54" s="381" t="s">
        <v>3521</v>
      </c>
      <c r="I54" s="383"/>
      <c r="K54" s="381"/>
      <c r="L54" s="381"/>
      <c r="M54" s="383"/>
      <c r="N54" s="383"/>
      <c r="O54" s="383"/>
      <c r="P54" s="383"/>
      <c r="Q54" s="383"/>
      <c r="R54" s="383"/>
      <c r="S54" s="383"/>
      <c r="T54" s="383"/>
      <c r="U54" s="383"/>
      <c r="V54" s="383"/>
      <c r="W54" s="383"/>
      <c r="X54" s="383"/>
      <c r="Y54" s="383"/>
      <c r="Z54" s="383"/>
      <c r="AA54" s="383"/>
    </row>
    <row r="55">
      <c r="A55" s="508" t="str">
        <f t="shared" si="1"/>
        <v>2유형_v1_img2_35</v>
      </c>
      <c r="B55" s="381" t="s">
        <v>3415</v>
      </c>
      <c r="C55" s="381" t="s">
        <v>2670</v>
      </c>
      <c r="D55" s="381" t="s">
        <v>3522</v>
      </c>
      <c r="E55" s="381" t="s">
        <v>3523</v>
      </c>
      <c r="I55" s="383"/>
      <c r="K55" s="381"/>
      <c r="L55" s="381"/>
      <c r="M55" s="383"/>
      <c r="N55" s="383"/>
      <c r="O55" s="383"/>
      <c r="P55" s="383"/>
      <c r="Q55" s="383"/>
      <c r="R55" s="383"/>
      <c r="S55" s="383"/>
      <c r="T55" s="383"/>
      <c r="U55" s="383"/>
      <c r="V55" s="383"/>
      <c r="W55" s="383"/>
      <c r="X55" s="383"/>
      <c r="Y55" s="383"/>
      <c r="Z55" s="383"/>
      <c r="AA55" s="383"/>
    </row>
    <row r="56">
      <c r="A56" s="508" t="str">
        <f t="shared" si="1"/>
        <v>2유형_v1_img2_36</v>
      </c>
      <c r="B56" s="381" t="s">
        <v>3415</v>
      </c>
      <c r="C56" s="381" t="s">
        <v>2676</v>
      </c>
      <c r="D56" s="381" t="s">
        <v>3524</v>
      </c>
      <c r="E56" s="381" t="s">
        <v>3525</v>
      </c>
      <c r="I56" s="383"/>
      <c r="K56" s="381"/>
      <c r="L56" s="381"/>
      <c r="M56" s="383"/>
      <c r="N56" s="383"/>
      <c r="O56" s="383"/>
      <c r="P56" s="383"/>
      <c r="Q56" s="383"/>
      <c r="R56" s="383"/>
      <c r="S56" s="383"/>
      <c r="T56" s="383"/>
      <c r="U56" s="383"/>
      <c r="V56" s="383"/>
      <c r="W56" s="383"/>
      <c r="X56" s="383"/>
      <c r="Y56" s="383"/>
      <c r="Z56" s="383"/>
      <c r="AA56" s="383"/>
    </row>
    <row r="57">
      <c r="A57" s="508" t="str">
        <f t="shared" si="1"/>
        <v>2유형_v1_img2_37</v>
      </c>
      <c r="B57" s="381" t="s">
        <v>3415</v>
      </c>
      <c r="C57" s="381" t="s">
        <v>2683</v>
      </c>
      <c r="D57" s="381" t="s">
        <v>3526</v>
      </c>
      <c r="E57" s="381" t="s">
        <v>3527</v>
      </c>
      <c r="I57" s="383"/>
      <c r="K57" s="381"/>
      <c r="L57" s="381"/>
      <c r="M57" s="383"/>
      <c r="N57" s="383"/>
      <c r="O57" s="383"/>
      <c r="P57" s="383"/>
      <c r="Q57" s="383"/>
      <c r="R57" s="383"/>
      <c r="S57" s="383"/>
      <c r="T57" s="383"/>
      <c r="U57" s="383"/>
      <c r="V57" s="383"/>
      <c r="W57" s="383"/>
      <c r="X57" s="383"/>
      <c r="Y57" s="383"/>
      <c r="Z57" s="383"/>
      <c r="AA57" s="383"/>
    </row>
    <row r="58">
      <c r="A58" s="508" t="str">
        <f t="shared" si="1"/>
        <v>2유형_v1_img2_38</v>
      </c>
      <c r="B58" s="381" t="s">
        <v>3415</v>
      </c>
      <c r="C58" s="381" t="s">
        <v>2689</v>
      </c>
      <c r="D58" s="381" t="s">
        <v>3528</v>
      </c>
      <c r="E58" s="381" t="s">
        <v>3529</v>
      </c>
      <c r="I58" s="383"/>
      <c r="K58" s="381"/>
      <c r="L58" s="381"/>
      <c r="M58" s="383"/>
      <c r="N58" s="383"/>
      <c r="O58" s="383"/>
      <c r="P58" s="383"/>
      <c r="Q58" s="383"/>
      <c r="R58" s="383"/>
      <c r="S58" s="383"/>
      <c r="T58" s="383"/>
      <c r="U58" s="383"/>
      <c r="V58" s="383"/>
      <c r="W58" s="383"/>
      <c r="X58" s="383"/>
      <c r="Y58" s="383"/>
      <c r="Z58" s="383"/>
      <c r="AA58" s="383"/>
    </row>
    <row r="59">
      <c r="A59" s="508" t="str">
        <f t="shared" si="1"/>
        <v>2유형_v1_img2_39</v>
      </c>
      <c r="B59" s="381" t="s">
        <v>3415</v>
      </c>
      <c r="C59" s="381" t="s">
        <v>2693</v>
      </c>
      <c r="D59" s="381" t="s">
        <v>3530</v>
      </c>
      <c r="E59" s="381" t="s">
        <v>3531</v>
      </c>
      <c r="I59" s="383"/>
      <c r="K59" s="381"/>
      <c r="L59" s="381"/>
      <c r="M59" s="383"/>
      <c r="N59" s="383"/>
      <c r="O59" s="383"/>
      <c r="P59" s="383"/>
      <c r="Q59" s="383"/>
      <c r="R59" s="383"/>
      <c r="S59" s="383"/>
      <c r="T59" s="383"/>
      <c r="U59" s="383"/>
      <c r="V59" s="383"/>
      <c r="W59" s="383"/>
      <c r="X59" s="383"/>
      <c r="Y59" s="383"/>
      <c r="Z59" s="383"/>
      <c r="AA59" s="383"/>
    </row>
    <row r="60">
      <c r="A60" s="508" t="str">
        <f t="shared" si="1"/>
        <v>2유형_v1_img2_4</v>
      </c>
      <c r="B60" s="381" t="s">
        <v>3415</v>
      </c>
      <c r="C60" s="381" t="s">
        <v>2491</v>
      </c>
      <c r="D60" s="381" t="s">
        <v>3532</v>
      </c>
      <c r="E60" s="381" t="s">
        <v>3533</v>
      </c>
      <c r="I60" s="383"/>
      <c r="K60" s="381"/>
      <c r="L60" s="381"/>
      <c r="M60" s="383"/>
      <c r="N60" s="383"/>
      <c r="O60" s="383"/>
      <c r="P60" s="383"/>
      <c r="Q60" s="383"/>
      <c r="R60" s="383"/>
      <c r="S60" s="383"/>
      <c r="T60" s="383"/>
      <c r="U60" s="383"/>
      <c r="V60" s="383"/>
      <c r="W60" s="383"/>
      <c r="X60" s="383"/>
      <c r="Y60" s="383"/>
      <c r="Z60" s="383"/>
      <c r="AA60" s="383"/>
    </row>
    <row r="61">
      <c r="A61" s="508" t="str">
        <f t="shared" si="1"/>
        <v>2유형_v1_img2_40</v>
      </c>
      <c r="B61" s="381" t="s">
        <v>3415</v>
      </c>
      <c r="C61" s="381" t="s">
        <v>2699</v>
      </c>
      <c r="D61" s="381" t="s">
        <v>3534</v>
      </c>
      <c r="E61" s="381" t="s">
        <v>3535</v>
      </c>
      <c r="I61" s="383"/>
      <c r="K61" s="381"/>
      <c r="L61" s="381"/>
      <c r="M61" s="383"/>
      <c r="N61" s="383"/>
      <c r="O61" s="383"/>
      <c r="P61" s="383"/>
      <c r="Q61" s="383"/>
      <c r="R61" s="383"/>
      <c r="S61" s="383"/>
      <c r="T61" s="383"/>
      <c r="U61" s="383"/>
      <c r="V61" s="383"/>
      <c r="W61" s="383"/>
      <c r="X61" s="383"/>
      <c r="Y61" s="383"/>
      <c r="Z61" s="383"/>
      <c r="AA61" s="383"/>
    </row>
    <row r="62">
      <c r="A62" s="508" t="str">
        <f t="shared" si="1"/>
        <v>2유형_v1_img2_5</v>
      </c>
      <c r="B62" s="381" t="s">
        <v>3415</v>
      </c>
      <c r="C62" s="381" t="s">
        <v>2499</v>
      </c>
      <c r="D62" s="381" t="s">
        <v>3536</v>
      </c>
      <c r="E62" s="381" t="s">
        <v>3537</v>
      </c>
      <c r="I62" s="383"/>
      <c r="K62" s="381"/>
      <c r="L62" s="381"/>
      <c r="M62" s="383"/>
      <c r="N62" s="383"/>
      <c r="O62" s="383"/>
      <c r="P62" s="383"/>
      <c r="Q62" s="383"/>
      <c r="R62" s="383"/>
      <c r="S62" s="383"/>
      <c r="T62" s="383"/>
      <c r="U62" s="383"/>
      <c r="V62" s="383"/>
      <c r="W62" s="383"/>
      <c r="X62" s="383"/>
      <c r="Y62" s="383"/>
      <c r="Z62" s="383"/>
      <c r="AA62" s="383"/>
    </row>
    <row r="63">
      <c r="A63" s="508" t="str">
        <f t="shared" si="1"/>
        <v>2유형_v1_img2_6</v>
      </c>
      <c r="B63" s="381" t="s">
        <v>3415</v>
      </c>
      <c r="C63" s="381" t="s">
        <v>2506</v>
      </c>
      <c r="D63" s="381" t="s">
        <v>3538</v>
      </c>
      <c r="E63" s="381" t="s">
        <v>3539</v>
      </c>
      <c r="I63" s="383"/>
      <c r="K63" s="381"/>
      <c r="L63" s="381"/>
      <c r="M63" s="383"/>
      <c r="N63" s="383"/>
      <c r="O63" s="383"/>
      <c r="P63" s="383"/>
      <c r="Q63" s="383"/>
      <c r="R63" s="383"/>
      <c r="S63" s="383"/>
      <c r="T63" s="383"/>
      <c r="U63" s="383"/>
      <c r="V63" s="383"/>
      <c r="W63" s="383"/>
      <c r="X63" s="383"/>
      <c r="Y63" s="383"/>
      <c r="Z63" s="383"/>
      <c r="AA63" s="383"/>
    </row>
    <row r="64">
      <c r="A64" s="508" t="str">
        <f t="shared" si="1"/>
        <v>2유형_v1_img2_7</v>
      </c>
      <c r="B64" s="381" t="s">
        <v>3415</v>
      </c>
      <c r="C64" s="381" t="s">
        <v>2513</v>
      </c>
      <c r="D64" s="381" t="s">
        <v>3540</v>
      </c>
      <c r="E64" s="381" t="s">
        <v>3541</v>
      </c>
      <c r="I64" s="383"/>
      <c r="K64" s="381"/>
      <c r="L64" s="381"/>
      <c r="M64" s="383"/>
      <c r="N64" s="383"/>
      <c r="O64" s="383"/>
      <c r="P64" s="383"/>
      <c r="Q64" s="383"/>
      <c r="R64" s="383"/>
      <c r="S64" s="383"/>
      <c r="T64" s="383"/>
      <c r="U64" s="383"/>
      <c r="V64" s="383"/>
      <c r="W64" s="383"/>
      <c r="X64" s="383"/>
      <c r="Y64" s="383"/>
      <c r="Z64" s="383"/>
      <c r="AA64" s="383"/>
    </row>
    <row r="65">
      <c r="A65" s="508" t="str">
        <f t="shared" si="1"/>
        <v>2유형_v1_img2_8</v>
      </c>
      <c r="B65" s="381" t="s">
        <v>3415</v>
      </c>
      <c r="C65" s="381" t="s">
        <v>2520</v>
      </c>
      <c r="D65" s="381" t="s">
        <v>3542</v>
      </c>
      <c r="E65" s="381" t="s">
        <v>3543</v>
      </c>
      <c r="I65" s="383"/>
      <c r="K65" s="381"/>
      <c r="L65" s="381"/>
      <c r="M65" s="383"/>
      <c r="N65" s="383"/>
      <c r="O65" s="383"/>
      <c r="P65" s="383"/>
      <c r="Q65" s="383"/>
      <c r="R65" s="383"/>
      <c r="S65" s="383"/>
      <c r="T65" s="383"/>
      <c r="U65" s="383"/>
      <c r="V65" s="383"/>
      <c r="W65" s="383"/>
      <c r="X65" s="383"/>
      <c r="Y65" s="383"/>
      <c r="Z65" s="383"/>
      <c r="AA65" s="383"/>
    </row>
    <row r="66">
      <c r="A66" s="508" t="str">
        <f t="shared" si="1"/>
        <v>2유형_v1_img2_9</v>
      </c>
      <c r="B66" s="381" t="s">
        <v>3415</v>
      </c>
      <c r="C66" s="381" t="s">
        <v>2527</v>
      </c>
      <c r="D66" s="381" t="s">
        <v>3544</v>
      </c>
      <c r="E66" s="381" t="s">
        <v>3545</v>
      </c>
      <c r="I66" s="383"/>
      <c r="K66" s="381"/>
      <c r="L66" s="381"/>
      <c r="M66" s="383"/>
      <c r="N66" s="383"/>
      <c r="O66" s="383"/>
      <c r="P66" s="383"/>
      <c r="Q66" s="383"/>
      <c r="R66" s="383"/>
      <c r="S66" s="383"/>
      <c r="T66" s="383"/>
      <c r="U66" s="383"/>
      <c r="V66" s="383"/>
      <c r="W66" s="383"/>
      <c r="X66" s="383"/>
      <c r="Y66" s="383"/>
      <c r="Z66" s="383"/>
      <c r="AA66" s="383"/>
    </row>
    <row r="67">
      <c r="A67" s="508" t="str">
        <f t="shared" si="1"/>
        <v>2유형_v2_img002_001</v>
      </c>
      <c r="B67" s="381" t="s">
        <v>3546</v>
      </c>
      <c r="C67" s="381" t="s">
        <v>2852</v>
      </c>
      <c r="D67" s="381" t="s">
        <v>3547</v>
      </c>
      <c r="E67" s="381" t="s">
        <v>3417</v>
      </c>
      <c r="I67" s="383"/>
      <c r="K67" s="381"/>
      <c r="L67" s="381"/>
      <c r="M67" s="383"/>
      <c r="N67" s="383"/>
      <c r="O67" s="383"/>
      <c r="P67" s="383"/>
      <c r="Q67" s="383"/>
      <c r="R67" s="383"/>
      <c r="S67" s="383"/>
      <c r="T67" s="383"/>
      <c r="U67" s="383"/>
      <c r="V67" s="383"/>
      <c r="W67" s="383"/>
      <c r="X67" s="383"/>
      <c r="Y67" s="383"/>
      <c r="Z67" s="383"/>
      <c r="AA67" s="383"/>
    </row>
    <row r="68">
      <c r="A68" s="508" t="str">
        <f t="shared" si="1"/>
        <v>2유형_v2_img002_002</v>
      </c>
      <c r="B68" s="381" t="s">
        <v>3546</v>
      </c>
      <c r="C68" s="381" t="s">
        <v>2857</v>
      </c>
      <c r="D68" s="381" t="s">
        <v>3548</v>
      </c>
      <c r="E68" s="381" t="s">
        <v>3419</v>
      </c>
      <c r="I68" s="383"/>
      <c r="K68" s="381"/>
      <c r="L68" s="381"/>
      <c r="M68" s="383"/>
      <c r="N68" s="383"/>
      <c r="O68" s="383"/>
      <c r="P68" s="383"/>
      <c r="Q68" s="383"/>
      <c r="R68" s="383"/>
      <c r="S68" s="383"/>
      <c r="T68" s="383"/>
      <c r="U68" s="383"/>
      <c r="V68" s="383"/>
      <c r="W68" s="383"/>
      <c r="X68" s="383"/>
      <c r="Y68" s="383"/>
      <c r="Z68" s="383"/>
      <c r="AA68" s="383"/>
    </row>
    <row r="69">
      <c r="A69" s="508" t="str">
        <f t="shared" si="1"/>
        <v>2유형_v2_img002_003</v>
      </c>
      <c r="B69" s="381" t="s">
        <v>3546</v>
      </c>
      <c r="C69" s="381" t="s">
        <v>2862</v>
      </c>
      <c r="D69" s="381" t="s">
        <v>3549</v>
      </c>
      <c r="E69" s="381" t="s">
        <v>3421</v>
      </c>
      <c r="I69" s="383"/>
      <c r="K69" s="381"/>
      <c r="L69" s="381"/>
      <c r="M69" s="383"/>
      <c r="N69" s="383"/>
      <c r="O69" s="383"/>
      <c r="P69" s="383"/>
      <c r="Q69" s="383"/>
      <c r="R69" s="383"/>
      <c r="S69" s="383"/>
      <c r="T69" s="383"/>
      <c r="U69" s="383"/>
      <c r="V69" s="383"/>
      <c r="W69" s="383"/>
      <c r="X69" s="383"/>
      <c r="Y69" s="383"/>
      <c r="Z69" s="383"/>
      <c r="AA69" s="383"/>
    </row>
    <row r="70">
      <c r="A70" s="508" t="str">
        <f t="shared" si="1"/>
        <v>2유형_v2_img002_004</v>
      </c>
      <c r="B70" s="381" t="s">
        <v>3546</v>
      </c>
      <c r="C70" s="381" t="s">
        <v>2868</v>
      </c>
      <c r="D70" s="381" t="s">
        <v>3550</v>
      </c>
      <c r="E70" s="381" t="s">
        <v>3423</v>
      </c>
      <c r="I70" s="383"/>
      <c r="K70" s="381"/>
      <c r="L70" s="381"/>
      <c r="M70" s="383"/>
      <c r="N70" s="383"/>
      <c r="O70" s="383"/>
      <c r="P70" s="383"/>
      <c r="Q70" s="383"/>
      <c r="R70" s="383"/>
      <c r="S70" s="383"/>
      <c r="T70" s="383"/>
      <c r="U70" s="383"/>
      <c r="V70" s="383"/>
      <c r="W70" s="383"/>
      <c r="X70" s="383"/>
      <c r="Y70" s="383"/>
      <c r="Z70" s="383"/>
      <c r="AA70" s="383"/>
    </row>
    <row r="71">
      <c r="A71" s="508" t="str">
        <f t="shared" si="1"/>
        <v>2유형_v2_img002_005</v>
      </c>
      <c r="B71" s="381" t="s">
        <v>3546</v>
      </c>
      <c r="C71" s="381" t="s">
        <v>2874</v>
      </c>
      <c r="D71" s="381" t="s">
        <v>3551</v>
      </c>
      <c r="E71" s="381" t="s">
        <v>3425</v>
      </c>
      <c r="I71" s="383"/>
      <c r="K71" s="381"/>
      <c r="L71" s="381"/>
      <c r="M71" s="383"/>
      <c r="N71" s="383"/>
      <c r="O71" s="383"/>
      <c r="P71" s="383"/>
      <c r="Q71" s="383"/>
      <c r="R71" s="383"/>
      <c r="S71" s="383"/>
      <c r="T71" s="383"/>
      <c r="U71" s="383"/>
      <c r="V71" s="383"/>
      <c r="W71" s="383"/>
      <c r="X71" s="383"/>
      <c r="Y71" s="383"/>
      <c r="Z71" s="383"/>
      <c r="AA71" s="383"/>
    </row>
    <row r="72">
      <c r="A72" s="508" t="str">
        <f t="shared" si="1"/>
        <v>2유형_v2_img002_006</v>
      </c>
      <c r="B72" s="381" t="s">
        <v>3546</v>
      </c>
      <c r="C72" s="381" t="s">
        <v>2879</v>
      </c>
      <c r="D72" s="381" t="s">
        <v>3552</v>
      </c>
      <c r="E72" s="381" t="s">
        <v>3427</v>
      </c>
      <c r="I72" s="383"/>
      <c r="K72" s="381"/>
      <c r="L72" s="381"/>
      <c r="M72" s="383"/>
      <c r="N72" s="383"/>
      <c r="O72" s="383"/>
      <c r="P72" s="383"/>
      <c r="Q72" s="383"/>
      <c r="R72" s="383"/>
      <c r="S72" s="383"/>
      <c r="T72" s="383"/>
      <c r="U72" s="383"/>
      <c r="V72" s="383"/>
      <c r="W72" s="383"/>
      <c r="X72" s="383"/>
      <c r="Y72" s="383"/>
      <c r="Z72" s="383"/>
      <c r="AA72" s="383"/>
    </row>
    <row r="73">
      <c r="A73" s="508" t="str">
        <f t="shared" si="1"/>
        <v>2유형_v2_img002_007</v>
      </c>
      <c r="B73" s="381" t="s">
        <v>3546</v>
      </c>
      <c r="C73" s="381" t="s">
        <v>2885</v>
      </c>
      <c r="D73" s="381" t="s">
        <v>3553</v>
      </c>
      <c r="E73" s="381" t="s">
        <v>3429</v>
      </c>
      <c r="I73" s="383"/>
      <c r="K73" s="381"/>
      <c r="L73" s="381"/>
      <c r="M73" s="383"/>
      <c r="N73" s="383"/>
      <c r="O73" s="383"/>
      <c r="P73" s="383"/>
      <c r="Q73" s="383"/>
      <c r="R73" s="383"/>
      <c r="S73" s="383"/>
      <c r="T73" s="383"/>
      <c r="U73" s="383"/>
      <c r="V73" s="383"/>
      <c r="W73" s="383"/>
      <c r="X73" s="383"/>
      <c r="Y73" s="383"/>
      <c r="Z73" s="383"/>
      <c r="AA73" s="383"/>
    </row>
    <row r="74">
      <c r="A74" s="508" t="str">
        <f t="shared" si="1"/>
        <v>2유형_v2_img002_008</v>
      </c>
      <c r="B74" s="381" t="s">
        <v>3546</v>
      </c>
      <c r="C74" s="381" t="s">
        <v>2890</v>
      </c>
      <c r="D74" s="381" t="s">
        <v>3554</v>
      </c>
      <c r="E74" s="381" t="s">
        <v>3431</v>
      </c>
      <c r="I74" s="383"/>
      <c r="K74" s="381"/>
      <c r="L74" s="381"/>
      <c r="M74" s="383"/>
      <c r="N74" s="383"/>
      <c r="O74" s="383"/>
      <c r="P74" s="383"/>
      <c r="Q74" s="383"/>
      <c r="R74" s="383"/>
      <c r="S74" s="383"/>
      <c r="T74" s="383"/>
      <c r="U74" s="383"/>
      <c r="V74" s="383"/>
      <c r="W74" s="383"/>
      <c r="X74" s="383"/>
      <c r="Y74" s="383"/>
      <c r="Z74" s="383"/>
      <c r="AA74" s="383"/>
    </row>
    <row r="75">
      <c r="A75" s="508" t="str">
        <f t="shared" si="1"/>
        <v>2유형_v2_img002_009</v>
      </c>
      <c r="B75" s="381" t="s">
        <v>3546</v>
      </c>
      <c r="C75" s="381" t="s">
        <v>2896</v>
      </c>
      <c r="D75" s="381" t="s">
        <v>3555</v>
      </c>
      <c r="E75" s="381" t="s">
        <v>3433</v>
      </c>
      <c r="I75" s="383"/>
      <c r="K75" s="381"/>
      <c r="L75" s="381"/>
      <c r="M75" s="383"/>
      <c r="N75" s="383"/>
      <c r="O75" s="383"/>
      <c r="P75" s="383"/>
      <c r="Q75" s="383"/>
      <c r="R75" s="383"/>
      <c r="S75" s="383"/>
      <c r="T75" s="383"/>
      <c r="U75" s="383"/>
      <c r="V75" s="383"/>
      <c r="W75" s="383"/>
      <c r="X75" s="383"/>
      <c r="Y75" s="383"/>
      <c r="Z75" s="383"/>
      <c r="AA75" s="383"/>
    </row>
    <row r="76">
      <c r="A76" s="508" t="str">
        <f t="shared" si="1"/>
        <v>2유형_v2_img002_010</v>
      </c>
      <c r="B76" s="381" t="s">
        <v>3546</v>
      </c>
      <c r="C76" s="381" t="s">
        <v>2902</v>
      </c>
      <c r="D76" s="381" t="s">
        <v>3556</v>
      </c>
      <c r="E76" s="381" t="s">
        <v>3435</v>
      </c>
      <c r="I76" s="383"/>
      <c r="K76" s="381"/>
      <c r="L76" s="381"/>
      <c r="M76" s="383"/>
      <c r="N76" s="383"/>
      <c r="O76" s="383"/>
      <c r="P76" s="383"/>
      <c r="Q76" s="383"/>
      <c r="R76" s="383"/>
      <c r="S76" s="383"/>
      <c r="T76" s="383"/>
      <c r="U76" s="383"/>
      <c r="V76" s="383"/>
      <c r="W76" s="383"/>
      <c r="X76" s="383"/>
      <c r="Y76" s="383"/>
      <c r="Z76" s="383"/>
      <c r="AA76" s="383"/>
    </row>
    <row r="77">
      <c r="A77" s="508" t="str">
        <f t="shared" si="1"/>
        <v>2유형_v2_img002_011</v>
      </c>
      <c r="B77" s="381" t="s">
        <v>3546</v>
      </c>
      <c r="C77" s="381" t="s">
        <v>2789</v>
      </c>
      <c r="D77" s="381" t="s">
        <v>3557</v>
      </c>
      <c r="E77" s="381" t="s">
        <v>3437</v>
      </c>
      <c r="I77" s="383"/>
      <c r="K77" s="381"/>
      <c r="L77" s="381"/>
      <c r="M77" s="383"/>
      <c r="N77" s="383"/>
      <c r="O77" s="383"/>
      <c r="P77" s="383"/>
      <c r="Q77" s="383"/>
      <c r="R77" s="383"/>
      <c r="S77" s="383"/>
      <c r="T77" s="383"/>
      <c r="U77" s="383"/>
      <c r="V77" s="383"/>
      <c r="W77" s="383"/>
      <c r="X77" s="383"/>
      <c r="Y77" s="383"/>
      <c r="Z77" s="383"/>
      <c r="AA77" s="383"/>
    </row>
    <row r="78">
      <c r="A78" s="508" t="str">
        <f t="shared" si="1"/>
        <v>2유형_v2_img002_012</v>
      </c>
      <c r="B78" s="381" t="s">
        <v>3546</v>
      </c>
      <c r="C78" s="381" t="s">
        <v>2797</v>
      </c>
      <c r="D78" s="381" t="s">
        <v>3558</v>
      </c>
      <c r="E78" s="381" t="s">
        <v>3439</v>
      </c>
      <c r="I78" s="383"/>
      <c r="K78" s="381"/>
      <c r="L78" s="381"/>
      <c r="M78" s="383"/>
      <c r="N78" s="383"/>
      <c r="O78" s="383"/>
      <c r="P78" s="383"/>
      <c r="Q78" s="383"/>
      <c r="R78" s="383"/>
      <c r="S78" s="383"/>
      <c r="T78" s="383"/>
      <c r="U78" s="383"/>
      <c r="V78" s="383"/>
      <c r="W78" s="383"/>
      <c r="X78" s="383"/>
      <c r="Y78" s="383"/>
      <c r="Z78" s="383"/>
      <c r="AA78" s="383"/>
    </row>
    <row r="79">
      <c r="A79" s="508" t="str">
        <f t="shared" si="1"/>
        <v>2유형_v2_img002_013</v>
      </c>
      <c r="B79" s="381" t="s">
        <v>3546</v>
      </c>
      <c r="C79" s="381" t="s">
        <v>2804</v>
      </c>
      <c r="D79" s="381" t="s">
        <v>3559</v>
      </c>
      <c r="E79" s="381" t="s">
        <v>3441</v>
      </c>
      <c r="I79" s="383"/>
      <c r="K79" s="381"/>
      <c r="L79" s="381"/>
      <c r="M79" s="383"/>
      <c r="N79" s="383"/>
      <c r="O79" s="383"/>
      <c r="P79" s="383"/>
      <c r="Q79" s="383"/>
      <c r="R79" s="383"/>
      <c r="S79" s="383"/>
      <c r="T79" s="383"/>
      <c r="U79" s="383"/>
      <c r="V79" s="383"/>
      <c r="W79" s="383"/>
      <c r="X79" s="383"/>
      <c r="Y79" s="383"/>
      <c r="Z79" s="383"/>
      <c r="AA79" s="383"/>
    </row>
    <row r="80">
      <c r="A80" s="508" t="str">
        <f t="shared" si="1"/>
        <v>2유형_v2_img002_014</v>
      </c>
      <c r="B80" s="381" t="s">
        <v>3546</v>
      </c>
      <c r="C80" s="381" t="s">
        <v>2809</v>
      </c>
      <c r="D80" s="381" t="s">
        <v>3560</v>
      </c>
      <c r="E80" s="381" t="s">
        <v>3443</v>
      </c>
      <c r="I80" s="383"/>
      <c r="K80" s="381"/>
      <c r="L80" s="381"/>
      <c r="M80" s="383"/>
      <c r="N80" s="383"/>
      <c r="O80" s="383"/>
      <c r="P80" s="383"/>
      <c r="Q80" s="383"/>
      <c r="R80" s="383"/>
      <c r="S80" s="383"/>
      <c r="T80" s="383"/>
      <c r="U80" s="383"/>
      <c r="V80" s="383"/>
      <c r="W80" s="383"/>
      <c r="X80" s="383"/>
      <c r="Y80" s="383"/>
      <c r="Z80" s="383"/>
      <c r="AA80" s="383"/>
    </row>
    <row r="81">
      <c r="A81" s="508" t="str">
        <f t="shared" si="1"/>
        <v>2유형_v2_img002_015</v>
      </c>
      <c r="B81" s="381" t="s">
        <v>3546</v>
      </c>
      <c r="C81" s="381" t="s">
        <v>2815</v>
      </c>
      <c r="D81" s="381" t="s">
        <v>3561</v>
      </c>
      <c r="E81" s="381" t="s">
        <v>3445</v>
      </c>
      <c r="I81" s="383"/>
      <c r="K81" s="381"/>
      <c r="L81" s="381"/>
      <c r="M81" s="383"/>
      <c r="N81" s="383"/>
      <c r="O81" s="383"/>
      <c r="P81" s="383"/>
      <c r="Q81" s="383"/>
      <c r="R81" s="383"/>
      <c r="S81" s="383"/>
      <c r="T81" s="383"/>
      <c r="U81" s="383"/>
      <c r="V81" s="383"/>
      <c r="W81" s="383"/>
      <c r="X81" s="383"/>
      <c r="Y81" s="383"/>
      <c r="Z81" s="383"/>
      <c r="AA81" s="383"/>
    </row>
    <row r="82">
      <c r="A82" s="508" t="str">
        <f t="shared" si="1"/>
        <v>2유형_v2_img002_016</v>
      </c>
      <c r="B82" s="381" t="s">
        <v>3546</v>
      </c>
      <c r="C82" s="381" t="s">
        <v>2821</v>
      </c>
      <c r="D82" s="381" t="s">
        <v>3562</v>
      </c>
      <c r="E82" s="381" t="s">
        <v>3447</v>
      </c>
      <c r="I82" s="383"/>
      <c r="K82" s="381"/>
      <c r="L82" s="381"/>
      <c r="M82" s="383"/>
      <c r="N82" s="383"/>
      <c r="O82" s="383"/>
      <c r="P82" s="383"/>
      <c r="Q82" s="383"/>
      <c r="R82" s="383"/>
      <c r="S82" s="383"/>
      <c r="T82" s="383"/>
      <c r="U82" s="383"/>
      <c r="V82" s="383"/>
      <c r="W82" s="383"/>
      <c r="X82" s="383"/>
      <c r="Y82" s="383"/>
      <c r="Z82" s="383"/>
      <c r="AA82" s="383"/>
    </row>
    <row r="83">
      <c r="A83" s="508" t="str">
        <f t="shared" si="1"/>
        <v>2유형_v2_img002_017</v>
      </c>
      <c r="B83" s="381" t="s">
        <v>3546</v>
      </c>
      <c r="C83" s="381" t="s">
        <v>2827</v>
      </c>
      <c r="D83" s="381" t="s">
        <v>3563</v>
      </c>
      <c r="E83" s="381" t="s">
        <v>3449</v>
      </c>
      <c r="I83" s="383"/>
      <c r="K83" s="381"/>
      <c r="L83" s="381"/>
      <c r="M83" s="383"/>
      <c r="N83" s="383"/>
      <c r="O83" s="383"/>
      <c r="P83" s="383"/>
      <c r="Q83" s="383"/>
      <c r="R83" s="383"/>
      <c r="S83" s="383"/>
      <c r="T83" s="383"/>
      <c r="U83" s="383"/>
      <c r="V83" s="383"/>
      <c r="W83" s="383"/>
      <c r="X83" s="383"/>
      <c r="Y83" s="383"/>
      <c r="Z83" s="383"/>
      <c r="AA83" s="383"/>
    </row>
    <row r="84">
      <c r="A84" s="508" t="str">
        <f t="shared" si="1"/>
        <v>2유형_v2_img002_018</v>
      </c>
      <c r="B84" s="381" t="s">
        <v>3546</v>
      </c>
      <c r="C84" s="381" t="s">
        <v>2834</v>
      </c>
      <c r="D84" s="381" t="s">
        <v>3564</v>
      </c>
      <c r="E84" s="381" t="s">
        <v>3451</v>
      </c>
      <c r="I84" s="383"/>
      <c r="K84" s="381"/>
      <c r="L84" s="381"/>
      <c r="M84" s="383"/>
      <c r="N84" s="383"/>
      <c r="O84" s="383"/>
      <c r="P84" s="383"/>
      <c r="Q84" s="383"/>
      <c r="R84" s="383"/>
      <c r="S84" s="383"/>
      <c r="T84" s="383"/>
      <c r="U84" s="383"/>
      <c r="V84" s="383"/>
      <c r="W84" s="383"/>
      <c r="X84" s="383"/>
      <c r="Y84" s="383"/>
      <c r="Z84" s="383"/>
      <c r="AA84" s="383"/>
    </row>
    <row r="85">
      <c r="A85" s="508" t="str">
        <f t="shared" si="1"/>
        <v>2유형_v2_img002_019</v>
      </c>
      <c r="B85" s="381" t="s">
        <v>3546</v>
      </c>
      <c r="C85" s="381" t="s">
        <v>2840</v>
      </c>
      <c r="D85" s="381" t="s">
        <v>3565</v>
      </c>
      <c r="E85" s="381" t="s">
        <v>3453</v>
      </c>
      <c r="I85" s="383"/>
      <c r="K85" s="381"/>
      <c r="L85" s="381"/>
      <c r="M85" s="383"/>
      <c r="N85" s="383"/>
      <c r="O85" s="383"/>
      <c r="P85" s="383"/>
      <c r="Q85" s="383"/>
      <c r="R85" s="383"/>
      <c r="S85" s="383"/>
      <c r="T85" s="383"/>
      <c r="U85" s="383"/>
      <c r="V85" s="383"/>
      <c r="W85" s="383"/>
      <c r="X85" s="383"/>
      <c r="Y85" s="383"/>
      <c r="Z85" s="383"/>
      <c r="AA85" s="383"/>
    </row>
    <row r="86">
      <c r="A86" s="508" t="str">
        <f t="shared" si="1"/>
        <v>2유형_v2_img002_020</v>
      </c>
      <c r="B86" s="381" t="s">
        <v>3546</v>
      </c>
      <c r="C86" s="381" t="s">
        <v>2846</v>
      </c>
      <c r="D86" s="381" t="s">
        <v>3566</v>
      </c>
      <c r="E86" s="381" t="s">
        <v>3455</v>
      </c>
      <c r="I86" s="383"/>
      <c r="J86" s="383"/>
      <c r="K86" s="383"/>
      <c r="L86" s="383"/>
      <c r="M86" s="383"/>
      <c r="N86" s="383"/>
      <c r="O86" s="383"/>
      <c r="P86" s="383"/>
      <c r="Q86" s="383"/>
      <c r="R86" s="383"/>
      <c r="S86" s="383"/>
      <c r="T86" s="383"/>
      <c r="U86" s="383"/>
      <c r="V86" s="383"/>
      <c r="W86" s="383"/>
      <c r="X86" s="383"/>
      <c r="Y86" s="383"/>
      <c r="Z86" s="383"/>
      <c r="AA86" s="383"/>
    </row>
    <row r="87">
      <c r="A87" s="508" t="str">
        <f t="shared" si="1"/>
        <v>2유형_v2_img002_021</v>
      </c>
      <c r="B87" s="381" t="s">
        <v>3546</v>
      </c>
      <c r="C87" s="381" t="s">
        <v>2717</v>
      </c>
      <c r="D87" s="381" t="s">
        <v>3567</v>
      </c>
      <c r="E87" s="381" t="s">
        <v>3457</v>
      </c>
      <c r="I87" s="383"/>
      <c r="J87" s="383"/>
      <c r="K87" s="383"/>
      <c r="L87" s="383"/>
      <c r="M87" s="383"/>
      <c r="N87" s="383"/>
      <c r="O87" s="383"/>
      <c r="P87" s="383"/>
      <c r="Q87" s="383"/>
      <c r="R87" s="383"/>
      <c r="S87" s="383"/>
      <c r="T87" s="383"/>
      <c r="U87" s="383"/>
      <c r="V87" s="383"/>
      <c r="W87" s="383"/>
      <c r="X87" s="383"/>
      <c r="Y87" s="383"/>
      <c r="Z87" s="383"/>
      <c r="AA87" s="383"/>
    </row>
    <row r="88">
      <c r="A88" s="508" t="str">
        <f t="shared" si="1"/>
        <v>2유형_v2_img002_022</v>
      </c>
      <c r="B88" s="381" t="s">
        <v>3546</v>
      </c>
      <c r="C88" s="381" t="s">
        <v>2726</v>
      </c>
      <c r="D88" s="381" t="s">
        <v>3568</v>
      </c>
      <c r="E88" s="381" t="s">
        <v>3459</v>
      </c>
      <c r="I88" s="383"/>
      <c r="J88" s="383"/>
      <c r="K88" s="383"/>
      <c r="L88" s="383"/>
      <c r="M88" s="383"/>
      <c r="N88" s="383"/>
      <c r="O88" s="383"/>
      <c r="P88" s="383"/>
      <c r="Q88" s="383"/>
      <c r="R88" s="383"/>
      <c r="S88" s="383"/>
      <c r="T88" s="383"/>
      <c r="U88" s="383"/>
      <c r="V88" s="383"/>
      <c r="W88" s="383"/>
      <c r="X88" s="383"/>
      <c r="Y88" s="383"/>
      <c r="Z88" s="383"/>
      <c r="AA88" s="383"/>
    </row>
    <row r="89">
      <c r="A89" s="508" t="str">
        <f t="shared" si="1"/>
        <v>2유형_v2_img002_023</v>
      </c>
      <c r="B89" s="381" t="s">
        <v>3546</v>
      </c>
      <c r="C89" s="381" t="s">
        <v>2733</v>
      </c>
      <c r="D89" s="381" t="s">
        <v>3569</v>
      </c>
      <c r="E89" s="381" t="s">
        <v>3461</v>
      </c>
      <c r="I89" s="383"/>
      <c r="J89" s="383"/>
      <c r="K89" s="383"/>
      <c r="L89" s="383"/>
      <c r="M89" s="383"/>
      <c r="N89" s="383"/>
      <c r="O89" s="383"/>
      <c r="P89" s="383"/>
      <c r="Q89" s="383"/>
      <c r="R89" s="383"/>
      <c r="S89" s="383"/>
      <c r="T89" s="383"/>
      <c r="U89" s="383"/>
      <c r="V89" s="383"/>
      <c r="W89" s="383"/>
      <c r="X89" s="383"/>
      <c r="Y89" s="383"/>
      <c r="Z89" s="383"/>
      <c r="AA89" s="383"/>
    </row>
    <row r="90">
      <c r="A90" s="508" t="str">
        <f t="shared" si="1"/>
        <v>2유형_v2_img002_024</v>
      </c>
      <c r="B90" s="381" t="s">
        <v>3546</v>
      </c>
      <c r="C90" s="381" t="s">
        <v>2741</v>
      </c>
      <c r="D90" s="381" t="s">
        <v>3570</v>
      </c>
      <c r="E90" s="381" t="s">
        <v>3463</v>
      </c>
      <c r="I90" s="383"/>
      <c r="J90" s="383"/>
      <c r="K90" s="383"/>
      <c r="L90" s="383"/>
      <c r="M90" s="383"/>
      <c r="N90" s="383"/>
      <c r="O90" s="383"/>
      <c r="P90" s="383"/>
      <c r="Q90" s="383"/>
      <c r="R90" s="383"/>
      <c r="S90" s="383"/>
      <c r="T90" s="383"/>
      <c r="U90" s="383"/>
      <c r="V90" s="383"/>
      <c r="W90" s="383"/>
      <c r="X90" s="383"/>
      <c r="Y90" s="383"/>
      <c r="Z90" s="383"/>
      <c r="AA90" s="383"/>
    </row>
    <row r="91">
      <c r="A91" s="508" t="str">
        <f t="shared" si="1"/>
        <v>2유형_v2_img002_025</v>
      </c>
      <c r="B91" s="381" t="s">
        <v>3546</v>
      </c>
      <c r="C91" s="381" t="s">
        <v>2749</v>
      </c>
      <c r="D91" s="381" t="s">
        <v>3571</v>
      </c>
      <c r="E91" s="381" t="s">
        <v>3465</v>
      </c>
      <c r="I91" s="383"/>
      <c r="J91" s="383"/>
      <c r="K91" s="383"/>
      <c r="L91" s="383"/>
      <c r="M91" s="383"/>
      <c r="N91" s="383"/>
      <c r="O91" s="383"/>
      <c r="P91" s="383"/>
      <c r="Q91" s="383"/>
      <c r="R91" s="383"/>
      <c r="S91" s="383"/>
      <c r="T91" s="383"/>
      <c r="U91" s="383"/>
      <c r="V91" s="383"/>
      <c r="W91" s="383"/>
      <c r="X91" s="383"/>
      <c r="Y91" s="383"/>
      <c r="Z91" s="383"/>
      <c r="AA91" s="383"/>
    </row>
    <row r="92">
      <c r="A92" s="508" t="str">
        <f t="shared" si="1"/>
        <v>2유형_v2_img002_026</v>
      </c>
      <c r="B92" s="381" t="s">
        <v>3546</v>
      </c>
      <c r="C92" s="381" t="s">
        <v>2754</v>
      </c>
      <c r="D92" s="381" t="s">
        <v>3572</v>
      </c>
      <c r="E92" s="381" t="s">
        <v>3467</v>
      </c>
      <c r="I92" s="383"/>
      <c r="J92" s="383"/>
      <c r="K92" s="383"/>
      <c r="L92" s="383"/>
      <c r="M92" s="383"/>
      <c r="N92" s="383"/>
      <c r="O92" s="383"/>
      <c r="P92" s="383"/>
      <c r="Q92" s="383"/>
      <c r="R92" s="383"/>
      <c r="S92" s="383"/>
      <c r="T92" s="383"/>
      <c r="U92" s="383"/>
      <c r="V92" s="383"/>
      <c r="W92" s="383"/>
      <c r="X92" s="383"/>
      <c r="Y92" s="383"/>
      <c r="Z92" s="383"/>
      <c r="AA92" s="383"/>
    </row>
    <row r="93">
      <c r="A93" s="508" t="str">
        <f t="shared" si="1"/>
        <v>2유형_v2_img002_027</v>
      </c>
      <c r="B93" s="381" t="s">
        <v>3546</v>
      </c>
      <c r="C93" s="381" t="s">
        <v>2760</v>
      </c>
      <c r="D93" s="381" t="s">
        <v>3573</v>
      </c>
      <c r="E93" s="381" t="s">
        <v>3469</v>
      </c>
      <c r="I93" s="383"/>
      <c r="J93" s="383"/>
      <c r="K93" s="383"/>
      <c r="L93" s="383"/>
      <c r="M93" s="383"/>
      <c r="N93" s="383"/>
      <c r="O93" s="383"/>
      <c r="P93" s="383"/>
      <c r="Q93" s="383"/>
      <c r="R93" s="383"/>
      <c r="S93" s="383"/>
      <c r="T93" s="383"/>
      <c r="U93" s="383"/>
      <c r="V93" s="383"/>
      <c r="W93" s="383"/>
      <c r="X93" s="383"/>
      <c r="Y93" s="383"/>
      <c r="Z93" s="383"/>
      <c r="AA93" s="383"/>
    </row>
    <row r="94">
      <c r="A94" s="508" t="str">
        <f t="shared" si="1"/>
        <v>2유형_v2_img002_028</v>
      </c>
      <c r="B94" s="381" t="s">
        <v>3546</v>
      </c>
      <c r="C94" s="381" t="s">
        <v>2767</v>
      </c>
      <c r="D94" s="381" t="s">
        <v>3574</v>
      </c>
      <c r="E94" s="381" t="s">
        <v>3471</v>
      </c>
      <c r="I94" s="383"/>
      <c r="J94" s="383"/>
      <c r="K94" s="383"/>
      <c r="L94" s="383"/>
      <c r="M94" s="383"/>
      <c r="N94" s="383"/>
      <c r="O94" s="383"/>
      <c r="P94" s="383"/>
      <c r="Q94" s="383"/>
      <c r="R94" s="383"/>
      <c r="S94" s="383"/>
      <c r="T94" s="383"/>
      <c r="U94" s="383"/>
      <c r="V94" s="383"/>
      <c r="W94" s="383"/>
      <c r="X94" s="383"/>
      <c r="Y94" s="383"/>
      <c r="Z94" s="383"/>
      <c r="AA94" s="383"/>
    </row>
    <row r="95">
      <c r="A95" s="508" t="str">
        <f t="shared" si="1"/>
        <v>2유형_v2_img002_029</v>
      </c>
      <c r="B95" s="381" t="s">
        <v>3546</v>
      </c>
      <c r="C95" s="381" t="s">
        <v>2774</v>
      </c>
      <c r="D95" s="381" t="s">
        <v>3575</v>
      </c>
      <c r="E95" s="381" t="s">
        <v>3473</v>
      </c>
      <c r="I95" s="383"/>
      <c r="J95" s="383"/>
      <c r="K95" s="383"/>
      <c r="L95" s="383"/>
      <c r="M95" s="383"/>
      <c r="N95" s="383"/>
      <c r="O95" s="383"/>
      <c r="P95" s="383"/>
      <c r="Q95" s="383"/>
      <c r="R95" s="383"/>
      <c r="S95" s="383"/>
      <c r="T95" s="383"/>
      <c r="U95" s="383"/>
      <c r="V95" s="383"/>
      <c r="W95" s="383"/>
      <c r="X95" s="383"/>
      <c r="Y95" s="383"/>
      <c r="Z95" s="383"/>
      <c r="AA95" s="383"/>
    </row>
    <row r="96">
      <c r="A96" s="508" t="str">
        <f t="shared" si="1"/>
        <v>2유형_v2_img002_030</v>
      </c>
      <c r="B96" s="381" t="s">
        <v>3546</v>
      </c>
      <c r="C96" s="381" t="s">
        <v>2781</v>
      </c>
      <c r="D96" s="381" t="s">
        <v>3576</v>
      </c>
      <c r="E96" s="381" t="s">
        <v>3475</v>
      </c>
      <c r="I96" s="383"/>
      <c r="J96" s="383"/>
      <c r="K96" s="383"/>
      <c r="L96" s="383"/>
      <c r="M96" s="383"/>
      <c r="N96" s="383"/>
      <c r="O96" s="383"/>
      <c r="P96" s="383"/>
      <c r="Q96" s="383"/>
      <c r="R96" s="383"/>
      <c r="S96" s="383"/>
      <c r="T96" s="383"/>
      <c r="U96" s="383"/>
      <c r="V96" s="383"/>
      <c r="W96" s="383"/>
      <c r="X96" s="383"/>
      <c r="Y96" s="383"/>
      <c r="Z96" s="383"/>
      <c r="AA96" s="383"/>
    </row>
    <row r="97">
      <c r="A97" s="508" t="str">
        <f t="shared" si="1"/>
        <v>2유형_v2_img1_12</v>
      </c>
      <c r="B97" s="381" t="s">
        <v>3546</v>
      </c>
      <c r="C97" s="381" t="s">
        <v>2706</v>
      </c>
      <c r="D97" s="381" t="s">
        <v>3577</v>
      </c>
      <c r="E97" s="381" t="s">
        <v>3477</v>
      </c>
      <c r="I97" s="383"/>
      <c r="J97" s="383"/>
      <c r="K97" s="383"/>
      <c r="L97" s="383"/>
      <c r="M97" s="383"/>
      <c r="N97" s="383"/>
      <c r="O97" s="383"/>
      <c r="P97" s="383"/>
      <c r="Q97" s="383"/>
      <c r="R97" s="383"/>
      <c r="S97" s="383"/>
      <c r="T97" s="383"/>
      <c r="U97" s="383"/>
      <c r="V97" s="383"/>
      <c r="W97" s="383"/>
      <c r="X97" s="383"/>
      <c r="Y97" s="383"/>
      <c r="Z97" s="383"/>
      <c r="AA97" s="383"/>
    </row>
    <row r="98">
      <c r="A98" s="508" t="str">
        <f t="shared" si="1"/>
        <v>2유형_v2_img1_13</v>
      </c>
      <c r="B98" s="381" t="s">
        <v>3546</v>
      </c>
      <c r="C98" s="381" t="s">
        <v>2711</v>
      </c>
      <c r="D98" s="381" t="s">
        <v>3578</v>
      </c>
      <c r="E98" s="381" t="s">
        <v>3479</v>
      </c>
      <c r="I98" s="383"/>
      <c r="J98" s="383"/>
      <c r="K98" s="383"/>
      <c r="L98" s="383"/>
      <c r="M98" s="383"/>
      <c r="N98" s="383"/>
      <c r="O98" s="383"/>
      <c r="P98" s="383"/>
      <c r="Q98" s="383"/>
      <c r="R98" s="383"/>
      <c r="S98" s="383"/>
      <c r="T98" s="383"/>
      <c r="U98" s="383"/>
      <c r="V98" s="383"/>
      <c r="W98" s="383"/>
      <c r="X98" s="383"/>
      <c r="Y98" s="383"/>
      <c r="Z98" s="383"/>
      <c r="AA98" s="383"/>
    </row>
    <row r="99">
      <c r="A99" s="508" t="str">
        <f t="shared" si="1"/>
        <v>2유형_v2_img2_03_001</v>
      </c>
      <c r="B99" s="381" t="s">
        <v>3546</v>
      </c>
      <c r="C99" s="381" t="s">
        <v>2908</v>
      </c>
      <c r="D99" s="381" t="s">
        <v>3579</v>
      </c>
      <c r="E99" s="381" t="s">
        <v>3580</v>
      </c>
      <c r="I99" s="383"/>
      <c r="J99" s="383"/>
      <c r="K99" s="383"/>
      <c r="L99" s="383"/>
      <c r="M99" s="383"/>
      <c r="N99" s="383"/>
      <c r="O99" s="383"/>
      <c r="P99" s="383"/>
      <c r="Q99" s="383"/>
      <c r="R99" s="383"/>
      <c r="S99" s="383"/>
      <c r="T99" s="383"/>
      <c r="U99" s="383"/>
      <c r="V99" s="383"/>
      <c r="W99" s="383"/>
      <c r="X99" s="383"/>
      <c r="Y99" s="383"/>
      <c r="Z99" s="383"/>
      <c r="AA99" s="383"/>
    </row>
    <row r="100">
      <c r="A100" s="508" t="str">
        <f t="shared" si="1"/>
        <v>2유형_v2_img2_03_002</v>
      </c>
      <c r="B100" s="381" t="s">
        <v>3546</v>
      </c>
      <c r="C100" s="381" t="s">
        <v>2914</v>
      </c>
      <c r="D100" s="381" t="s">
        <v>3581</v>
      </c>
      <c r="E100" s="381" t="s">
        <v>3582</v>
      </c>
      <c r="I100" s="383"/>
      <c r="J100" s="383"/>
      <c r="K100" s="383"/>
      <c r="L100" s="383"/>
      <c r="M100" s="383"/>
      <c r="N100" s="383"/>
      <c r="O100" s="383"/>
      <c r="P100" s="383"/>
      <c r="Q100" s="383"/>
      <c r="R100" s="383"/>
      <c r="S100" s="383"/>
      <c r="T100" s="383"/>
      <c r="U100" s="383"/>
      <c r="V100" s="383"/>
      <c r="W100" s="383"/>
      <c r="X100" s="383"/>
      <c r="Y100" s="383"/>
      <c r="Z100" s="383"/>
      <c r="AA100" s="383"/>
    </row>
    <row r="101">
      <c r="A101" s="508" t="str">
        <f t="shared" si="1"/>
        <v>2유형_v2_img2_03_003</v>
      </c>
      <c r="B101" s="381" t="s">
        <v>3546</v>
      </c>
      <c r="C101" s="381" t="s">
        <v>2920</v>
      </c>
      <c r="D101" s="381" t="s">
        <v>3583</v>
      </c>
      <c r="E101" s="381" t="s">
        <v>3584</v>
      </c>
      <c r="I101" s="383"/>
      <c r="J101" s="383"/>
      <c r="K101" s="383"/>
      <c r="L101" s="383"/>
      <c r="M101" s="383"/>
      <c r="N101" s="383"/>
      <c r="O101" s="383"/>
      <c r="P101" s="383"/>
      <c r="Q101" s="383"/>
      <c r="R101" s="383"/>
      <c r="S101" s="383"/>
      <c r="T101" s="383"/>
      <c r="U101" s="383"/>
      <c r="V101" s="383"/>
      <c r="W101" s="383"/>
      <c r="X101" s="383"/>
      <c r="Y101" s="383"/>
      <c r="Z101" s="383"/>
      <c r="AA101" s="383"/>
    </row>
    <row r="102">
      <c r="A102" s="508" t="str">
        <f t="shared" si="1"/>
        <v>2유형_v2_img2_03_004</v>
      </c>
      <c r="B102" s="381" t="s">
        <v>3546</v>
      </c>
      <c r="C102" s="381" t="s">
        <v>2926</v>
      </c>
      <c r="D102" s="381" t="s">
        <v>3585</v>
      </c>
      <c r="E102" s="381" t="s">
        <v>3586</v>
      </c>
      <c r="I102" s="383"/>
      <c r="J102" s="383"/>
      <c r="K102" s="383"/>
      <c r="L102" s="383"/>
      <c r="M102" s="383"/>
      <c r="N102" s="383"/>
      <c r="O102" s="383"/>
      <c r="P102" s="383"/>
      <c r="Q102" s="383"/>
      <c r="R102" s="383"/>
      <c r="S102" s="383"/>
      <c r="T102" s="383"/>
      <c r="U102" s="383"/>
      <c r="V102" s="383"/>
      <c r="W102" s="383"/>
      <c r="X102" s="383"/>
      <c r="Y102" s="383"/>
      <c r="Z102" s="383"/>
      <c r="AA102" s="383"/>
    </row>
    <row r="103">
      <c r="A103" s="508" t="str">
        <f t="shared" si="1"/>
        <v>2유형_v2_img2_03_005</v>
      </c>
      <c r="B103" s="381" t="s">
        <v>3546</v>
      </c>
      <c r="C103" s="381" t="s">
        <v>2931</v>
      </c>
      <c r="D103" s="381" t="s">
        <v>3587</v>
      </c>
      <c r="E103" s="381" t="s">
        <v>3588</v>
      </c>
      <c r="I103" s="383"/>
      <c r="J103" s="383"/>
      <c r="K103" s="383"/>
      <c r="L103" s="383"/>
      <c r="M103" s="383"/>
      <c r="N103" s="383"/>
      <c r="O103" s="383"/>
      <c r="P103" s="383"/>
      <c r="Q103" s="383"/>
      <c r="R103" s="383"/>
      <c r="S103" s="383"/>
      <c r="T103" s="383"/>
      <c r="U103" s="383"/>
      <c r="V103" s="383"/>
      <c r="W103" s="383"/>
      <c r="X103" s="383"/>
      <c r="Y103" s="383"/>
      <c r="Z103" s="383"/>
      <c r="AA103" s="383"/>
    </row>
    <row r="104">
      <c r="A104" s="508" t="str">
        <f t="shared" si="1"/>
        <v>2유형_v2_img2_03_006</v>
      </c>
      <c r="B104" s="381" t="s">
        <v>3546</v>
      </c>
      <c r="C104" s="381" t="s">
        <v>2937</v>
      </c>
      <c r="D104" s="381" t="s">
        <v>3589</v>
      </c>
      <c r="E104" s="381" t="s">
        <v>3590</v>
      </c>
      <c r="I104" s="383"/>
      <c r="J104" s="383"/>
      <c r="K104" s="383"/>
      <c r="L104" s="383"/>
      <c r="M104" s="383"/>
      <c r="N104" s="383"/>
      <c r="O104" s="383"/>
      <c r="P104" s="383"/>
      <c r="Q104" s="383"/>
      <c r="R104" s="383"/>
      <c r="S104" s="383"/>
      <c r="T104" s="383"/>
      <c r="U104" s="383"/>
      <c r="V104" s="383"/>
      <c r="W104" s="383"/>
      <c r="X104" s="383"/>
      <c r="Y104" s="383"/>
      <c r="Z104" s="383"/>
      <c r="AA104" s="383"/>
    </row>
    <row r="105">
      <c r="A105" s="508" t="str">
        <f t="shared" si="1"/>
        <v>2유형_v2_img2_03_007</v>
      </c>
      <c r="B105" s="381" t="s">
        <v>3546</v>
      </c>
      <c r="C105" s="381" t="s">
        <v>2941</v>
      </c>
      <c r="D105" s="381" t="s">
        <v>3591</v>
      </c>
      <c r="E105" s="381" t="s">
        <v>3592</v>
      </c>
      <c r="I105" s="383"/>
      <c r="J105" s="383"/>
      <c r="K105" s="383"/>
      <c r="L105" s="383"/>
      <c r="M105" s="383"/>
      <c r="N105" s="383"/>
      <c r="O105" s="383"/>
      <c r="P105" s="383"/>
      <c r="Q105" s="383"/>
      <c r="R105" s="383"/>
      <c r="S105" s="383"/>
      <c r="T105" s="383"/>
      <c r="U105" s="383"/>
      <c r="V105" s="383"/>
      <c r="W105" s="383"/>
      <c r="X105" s="383"/>
      <c r="Y105" s="383"/>
      <c r="Z105" s="383"/>
      <c r="AA105" s="383"/>
    </row>
    <row r="106">
      <c r="A106" s="508" t="str">
        <f t="shared" si="1"/>
        <v>2유형_v2_img2_03_008</v>
      </c>
      <c r="B106" s="381" t="s">
        <v>3546</v>
      </c>
      <c r="C106" s="381" t="s">
        <v>2946</v>
      </c>
      <c r="D106" s="381" t="s">
        <v>3593</v>
      </c>
      <c r="E106" s="381" t="s">
        <v>3594</v>
      </c>
      <c r="I106" s="383"/>
      <c r="J106" s="383"/>
      <c r="K106" s="383"/>
      <c r="L106" s="383"/>
      <c r="M106" s="383"/>
      <c r="N106" s="383"/>
      <c r="O106" s="383"/>
      <c r="P106" s="383"/>
      <c r="Q106" s="383"/>
      <c r="R106" s="383"/>
      <c r="S106" s="383"/>
      <c r="T106" s="383"/>
      <c r="U106" s="383"/>
      <c r="V106" s="383"/>
      <c r="W106" s="383"/>
      <c r="X106" s="383"/>
      <c r="Y106" s="383"/>
      <c r="Z106" s="383"/>
      <c r="AA106" s="383"/>
    </row>
    <row r="107">
      <c r="A107" s="508" t="str">
        <f t="shared" si="1"/>
        <v>2유형_v2_img2_03_009</v>
      </c>
      <c r="B107" s="381" t="s">
        <v>3546</v>
      </c>
      <c r="C107" s="381" t="s">
        <v>2952</v>
      </c>
      <c r="D107" s="381" t="s">
        <v>3595</v>
      </c>
      <c r="E107" s="381" t="s">
        <v>3596</v>
      </c>
      <c r="I107" s="383"/>
      <c r="J107" s="383"/>
      <c r="K107" s="383"/>
      <c r="L107" s="383"/>
      <c r="M107" s="383"/>
      <c r="N107" s="383"/>
      <c r="O107" s="383"/>
      <c r="P107" s="383"/>
      <c r="Q107" s="383"/>
      <c r="R107" s="383"/>
      <c r="S107" s="383"/>
      <c r="T107" s="383"/>
      <c r="U107" s="383"/>
      <c r="V107" s="383"/>
      <c r="W107" s="383"/>
      <c r="X107" s="383"/>
      <c r="Y107" s="383"/>
      <c r="Z107" s="383"/>
      <c r="AA107" s="383"/>
    </row>
    <row r="108">
      <c r="A108" s="508" t="str">
        <f t="shared" si="1"/>
        <v>2유형_v2_img2_03_010</v>
      </c>
      <c r="B108" s="381" t="s">
        <v>3546</v>
      </c>
      <c r="C108" s="381" t="s">
        <v>204</v>
      </c>
      <c r="D108" s="381" t="s">
        <v>3597</v>
      </c>
      <c r="E108" s="381" t="s">
        <v>3598</v>
      </c>
      <c r="I108" s="383"/>
      <c r="J108" s="383"/>
      <c r="K108" s="383"/>
      <c r="L108" s="383"/>
      <c r="M108" s="383"/>
      <c r="N108" s="383"/>
      <c r="O108" s="383"/>
      <c r="P108" s="383"/>
      <c r="Q108" s="383"/>
      <c r="R108" s="383"/>
      <c r="S108" s="383"/>
      <c r="T108" s="383"/>
      <c r="U108" s="383"/>
      <c r="V108" s="383"/>
      <c r="W108" s="383"/>
      <c r="X108" s="383"/>
      <c r="Y108" s="383"/>
      <c r="Z108" s="383"/>
      <c r="AA108" s="383"/>
    </row>
    <row r="109">
      <c r="A109" s="508" t="str">
        <f t="shared" si="1"/>
        <v>2유형_v2_img2_03_011</v>
      </c>
      <c r="B109" s="381" t="s">
        <v>3546</v>
      </c>
      <c r="C109" s="381" t="s">
        <v>212</v>
      </c>
      <c r="D109" s="381" t="s">
        <v>3599</v>
      </c>
      <c r="E109" s="381" t="s">
        <v>3600</v>
      </c>
      <c r="I109" s="383"/>
      <c r="J109" s="383"/>
      <c r="K109" s="383"/>
      <c r="L109" s="383"/>
      <c r="M109" s="383"/>
      <c r="N109" s="383"/>
      <c r="O109" s="383"/>
      <c r="P109" s="383"/>
      <c r="Q109" s="383"/>
      <c r="R109" s="383"/>
      <c r="S109" s="383"/>
      <c r="T109" s="383"/>
      <c r="U109" s="383"/>
      <c r="V109" s="383"/>
      <c r="W109" s="383"/>
      <c r="X109" s="383"/>
      <c r="Y109" s="383"/>
      <c r="Z109" s="383"/>
      <c r="AA109" s="383"/>
    </row>
    <row r="110">
      <c r="A110" s="508" t="str">
        <f t="shared" si="1"/>
        <v>2유형_v2_img2_03_012</v>
      </c>
      <c r="B110" s="381" t="s">
        <v>3546</v>
      </c>
      <c r="C110" s="381" t="s">
        <v>2963</v>
      </c>
      <c r="D110" s="381" t="s">
        <v>3601</v>
      </c>
      <c r="E110" s="381" t="s">
        <v>3602</v>
      </c>
      <c r="I110" s="383"/>
      <c r="J110" s="383"/>
      <c r="K110" s="383"/>
      <c r="L110" s="383"/>
      <c r="M110" s="383"/>
      <c r="N110" s="383"/>
      <c r="O110" s="383"/>
      <c r="P110" s="383"/>
      <c r="Q110" s="383"/>
      <c r="R110" s="383"/>
      <c r="S110" s="383"/>
      <c r="T110" s="383"/>
      <c r="U110" s="383"/>
      <c r="V110" s="383"/>
      <c r="W110" s="383"/>
      <c r="X110" s="383"/>
      <c r="Y110" s="383"/>
      <c r="Z110" s="383"/>
      <c r="AA110" s="383"/>
    </row>
    <row r="111">
      <c r="A111" s="508" t="str">
        <f t="shared" si="1"/>
        <v>2유형_v2_img2_03_013</v>
      </c>
      <c r="B111" s="381" t="s">
        <v>3546</v>
      </c>
      <c r="C111" s="381" t="s">
        <v>2970</v>
      </c>
      <c r="D111" s="381" t="s">
        <v>3603</v>
      </c>
      <c r="E111" s="381" t="s">
        <v>3604</v>
      </c>
      <c r="I111" s="383"/>
      <c r="J111" s="383"/>
      <c r="K111" s="383"/>
      <c r="L111" s="383"/>
      <c r="M111" s="383"/>
      <c r="N111" s="383"/>
      <c r="O111" s="383"/>
      <c r="P111" s="383"/>
      <c r="Q111" s="383"/>
      <c r="R111" s="383"/>
      <c r="S111" s="383"/>
      <c r="T111" s="383"/>
      <c r="U111" s="383"/>
      <c r="V111" s="383"/>
      <c r="W111" s="383"/>
      <c r="X111" s="383"/>
      <c r="Y111" s="383"/>
      <c r="Z111" s="383"/>
      <c r="AA111" s="383"/>
    </row>
    <row r="112">
      <c r="A112" s="508" t="str">
        <f t="shared" si="1"/>
        <v>2유형_v2_img2_03_014</v>
      </c>
      <c r="B112" s="381" t="s">
        <v>3546</v>
      </c>
      <c r="C112" s="381" t="s">
        <v>2976</v>
      </c>
      <c r="D112" s="381" t="s">
        <v>3605</v>
      </c>
      <c r="E112" s="381" t="s">
        <v>3606</v>
      </c>
      <c r="I112" s="383"/>
      <c r="J112" s="383"/>
      <c r="K112" s="383"/>
      <c r="L112" s="383"/>
      <c r="M112" s="383"/>
      <c r="N112" s="383"/>
      <c r="O112" s="383"/>
      <c r="P112" s="383"/>
      <c r="Q112" s="383"/>
      <c r="R112" s="383"/>
      <c r="S112" s="383"/>
      <c r="T112" s="383"/>
      <c r="U112" s="383"/>
      <c r="V112" s="383"/>
      <c r="W112" s="383"/>
      <c r="X112" s="383"/>
      <c r="Y112" s="383"/>
      <c r="Z112" s="383"/>
      <c r="AA112" s="383"/>
    </row>
    <row r="113">
      <c r="A113" s="508" t="str">
        <f t="shared" si="1"/>
        <v>2유형_v2_img2_03_015</v>
      </c>
      <c r="B113" s="381" t="s">
        <v>3546</v>
      </c>
      <c r="C113" s="381" t="s">
        <v>2982</v>
      </c>
      <c r="D113" s="381" t="s">
        <v>3607</v>
      </c>
      <c r="E113" s="381" t="s">
        <v>3608</v>
      </c>
      <c r="I113" s="383"/>
      <c r="J113" s="383"/>
      <c r="K113" s="383"/>
      <c r="L113" s="383"/>
      <c r="M113" s="383"/>
      <c r="N113" s="383"/>
      <c r="O113" s="383"/>
      <c r="P113" s="383"/>
      <c r="Q113" s="383"/>
      <c r="R113" s="383"/>
      <c r="S113" s="383"/>
      <c r="T113" s="383"/>
      <c r="U113" s="383"/>
      <c r="V113" s="383"/>
      <c r="W113" s="383"/>
      <c r="X113" s="383"/>
      <c r="Y113" s="383"/>
      <c r="Z113" s="383"/>
      <c r="AA113" s="383"/>
    </row>
    <row r="114">
      <c r="A114" s="508" t="str">
        <f t="shared" si="1"/>
        <v>2유형_v2_img2_03_016</v>
      </c>
      <c r="B114" s="381" t="s">
        <v>3546</v>
      </c>
      <c r="C114" s="381" t="s">
        <v>2987</v>
      </c>
      <c r="D114" s="381" t="s">
        <v>3609</v>
      </c>
      <c r="E114" s="381" t="s">
        <v>3610</v>
      </c>
      <c r="I114" s="383"/>
      <c r="J114" s="383"/>
      <c r="K114" s="383"/>
      <c r="L114" s="383"/>
      <c r="M114" s="383"/>
      <c r="N114" s="383"/>
      <c r="O114" s="383"/>
      <c r="P114" s="383"/>
      <c r="Q114" s="383"/>
      <c r="R114" s="383"/>
      <c r="S114" s="383"/>
      <c r="T114" s="383"/>
      <c r="U114" s="383"/>
      <c r="V114" s="383"/>
      <c r="W114" s="383"/>
      <c r="X114" s="383"/>
      <c r="Y114" s="383"/>
      <c r="Z114" s="383"/>
      <c r="AA114" s="383"/>
    </row>
    <row r="115">
      <c r="A115" s="508" t="str">
        <f t="shared" si="1"/>
        <v>2유형_v2_img2_03_017</v>
      </c>
      <c r="B115" s="381" t="s">
        <v>3546</v>
      </c>
      <c r="C115" s="381" t="s">
        <v>2993</v>
      </c>
      <c r="D115" s="381" t="s">
        <v>3611</v>
      </c>
      <c r="E115" s="381" t="s">
        <v>3612</v>
      </c>
      <c r="I115" s="383"/>
      <c r="J115" s="383"/>
      <c r="K115" s="383"/>
      <c r="L115" s="383"/>
      <c r="M115" s="383"/>
      <c r="N115" s="383"/>
      <c r="O115" s="383"/>
      <c r="P115" s="383"/>
      <c r="Q115" s="383"/>
      <c r="R115" s="383"/>
      <c r="S115" s="383"/>
      <c r="T115" s="383"/>
      <c r="U115" s="383"/>
      <c r="V115" s="383"/>
      <c r="W115" s="383"/>
      <c r="X115" s="383"/>
      <c r="Y115" s="383"/>
      <c r="Z115" s="383"/>
      <c r="AA115" s="383"/>
    </row>
    <row r="116">
      <c r="A116" s="508" t="str">
        <f t="shared" si="1"/>
        <v>2유형_v2_img2_03_018</v>
      </c>
      <c r="B116" s="381" t="s">
        <v>3546</v>
      </c>
      <c r="C116" s="381" t="s">
        <v>2998</v>
      </c>
      <c r="D116" s="381" t="s">
        <v>3613</v>
      </c>
      <c r="E116" s="381" t="s">
        <v>3614</v>
      </c>
      <c r="I116" s="383"/>
      <c r="J116" s="383"/>
      <c r="K116" s="383"/>
      <c r="L116" s="383"/>
      <c r="M116" s="383"/>
      <c r="N116" s="383"/>
      <c r="O116" s="383"/>
      <c r="P116" s="383"/>
      <c r="Q116" s="383"/>
      <c r="R116" s="383"/>
      <c r="S116" s="383"/>
      <c r="T116" s="383"/>
      <c r="U116" s="383"/>
      <c r="V116" s="383"/>
      <c r="W116" s="383"/>
      <c r="X116" s="383"/>
      <c r="Y116" s="383"/>
      <c r="Z116" s="383"/>
      <c r="AA116" s="383"/>
    </row>
    <row r="117">
      <c r="A117" s="508" t="str">
        <f t="shared" si="1"/>
        <v>2유형_v2_img2_03_019</v>
      </c>
      <c r="B117" s="381" t="s">
        <v>3546</v>
      </c>
      <c r="C117" s="381" t="s">
        <v>3002</v>
      </c>
      <c r="D117" s="381" t="s">
        <v>3615</v>
      </c>
      <c r="E117" s="381" t="s">
        <v>3616</v>
      </c>
      <c r="I117" s="383"/>
      <c r="J117" s="383"/>
      <c r="K117" s="383"/>
      <c r="L117" s="383"/>
      <c r="M117" s="383"/>
      <c r="N117" s="383"/>
      <c r="O117" s="383"/>
      <c r="P117" s="383"/>
      <c r="Q117" s="383"/>
      <c r="R117" s="383"/>
      <c r="S117" s="383"/>
      <c r="T117" s="383"/>
      <c r="U117" s="383"/>
      <c r="V117" s="383"/>
      <c r="W117" s="383"/>
      <c r="X117" s="383"/>
      <c r="Y117" s="383"/>
      <c r="Z117" s="383"/>
      <c r="AA117" s="383"/>
    </row>
    <row r="118">
      <c r="A118" s="508" t="str">
        <f t="shared" si="1"/>
        <v>2유형_v2_img2_03_020</v>
      </c>
      <c r="B118" s="381" t="s">
        <v>3546</v>
      </c>
      <c r="C118" s="381" t="s">
        <v>3007</v>
      </c>
      <c r="D118" s="381" t="s">
        <v>3617</v>
      </c>
      <c r="E118" s="381" t="s">
        <v>3618</v>
      </c>
      <c r="I118" s="383"/>
      <c r="J118" s="383"/>
      <c r="K118" s="383"/>
      <c r="L118" s="383"/>
      <c r="M118" s="383"/>
      <c r="N118" s="383"/>
      <c r="O118" s="383"/>
      <c r="P118" s="383"/>
      <c r="Q118" s="383"/>
      <c r="R118" s="383"/>
      <c r="S118" s="383"/>
      <c r="T118" s="383"/>
      <c r="U118" s="383"/>
      <c r="V118" s="383"/>
      <c r="W118" s="383"/>
      <c r="X118" s="383"/>
      <c r="Y118" s="383"/>
      <c r="Z118" s="383"/>
      <c r="AA118" s="383"/>
    </row>
    <row r="119">
      <c r="A119" s="508" t="str">
        <f t="shared" si="1"/>
        <v>2유형_v2_img2_03_021</v>
      </c>
      <c r="B119" s="381" t="s">
        <v>3546</v>
      </c>
      <c r="C119" s="381" t="s">
        <v>3012</v>
      </c>
      <c r="D119" s="381" t="s">
        <v>3619</v>
      </c>
      <c r="E119" s="381" t="s">
        <v>3620</v>
      </c>
      <c r="I119" s="383"/>
      <c r="J119" s="383"/>
      <c r="K119" s="383"/>
      <c r="L119" s="383"/>
      <c r="M119" s="383"/>
      <c r="N119" s="383"/>
      <c r="O119" s="383"/>
      <c r="P119" s="383"/>
      <c r="Q119" s="383"/>
      <c r="R119" s="383"/>
      <c r="S119" s="383"/>
      <c r="T119" s="383"/>
      <c r="U119" s="383"/>
      <c r="V119" s="383"/>
      <c r="W119" s="383"/>
      <c r="X119" s="383"/>
      <c r="Y119" s="383"/>
      <c r="Z119" s="383"/>
      <c r="AA119" s="383"/>
    </row>
    <row r="120">
      <c r="A120" s="508" t="str">
        <f t="shared" si="1"/>
        <v>2유형_v2_img2_03_022</v>
      </c>
      <c r="B120" s="381" t="s">
        <v>3546</v>
      </c>
      <c r="C120" s="381" t="s">
        <v>3016</v>
      </c>
      <c r="D120" s="381" t="s">
        <v>3621</v>
      </c>
      <c r="E120" s="381" t="s">
        <v>3622</v>
      </c>
      <c r="I120" s="383"/>
      <c r="J120" s="383"/>
      <c r="K120" s="383"/>
      <c r="L120" s="383"/>
      <c r="M120" s="383"/>
      <c r="N120" s="383"/>
      <c r="O120" s="383"/>
      <c r="P120" s="383"/>
      <c r="Q120" s="383"/>
      <c r="R120" s="383"/>
      <c r="S120" s="383"/>
      <c r="T120" s="383"/>
      <c r="U120" s="383"/>
      <c r="V120" s="383"/>
      <c r="W120" s="383"/>
      <c r="X120" s="383"/>
      <c r="Y120" s="383"/>
      <c r="Z120" s="383"/>
      <c r="AA120" s="383"/>
    </row>
    <row r="121">
      <c r="A121" s="508" t="str">
        <f t="shared" si="1"/>
        <v>2유형_v2_img2_03_023</v>
      </c>
      <c r="B121" s="381" t="s">
        <v>3546</v>
      </c>
      <c r="C121" s="381" t="s">
        <v>3021</v>
      </c>
      <c r="D121" s="381" t="s">
        <v>3623</v>
      </c>
      <c r="E121" s="386" t="s">
        <v>3624</v>
      </c>
      <c r="I121" s="383"/>
      <c r="J121" s="383"/>
      <c r="K121" s="383"/>
      <c r="L121" s="383"/>
      <c r="M121" s="383"/>
      <c r="N121" s="383"/>
      <c r="O121" s="383"/>
      <c r="P121" s="383"/>
      <c r="Q121" s="383"/>
      <c r="R121" s="383"/>
      <c r="S121" s="383"/>
      <c r="T121" s="383"/>
      <c r="U121" s="383"/>
      <c r="V121" s="383"/>
      <c r="W121" s="383"/>
      <c r="X121" s="383"/>
      <c r="Y121" s="383"/>
      <c r="Z121" s="383"/>
      <c r="AA121" s="383"/>
    </row>
    <row r="122">
      <c r="A122" s="508" t="str">
        <f t="shared" si="1"/>
        <v>2유형_v2_img2_03_024</v>
      </c>
      <c r="B122" s="381" t="s">
        <v>3546</v>
      </c>
      <c r="C122" s="381" t="s">
        <v>3027</v>
      </c>
      <c r="D122" s="381" t="s">
        <v>3625</v>
      </c>
      <c r="E122" s="381" t="s">
        <v>3626</v>
      </c>
      <c r="I122" s="383"/>
      <c r="J122" s="383"/>
      <c r="K122" s="383"/>
      <c r="L122" s="383"/>
      <c r="M122" s="383"/>
      <c r="N122" s="383"/>
      <c r="O122" s="383"/>
      <c r="P122" s="383"/>
      <c r="Q122" s="383"/>
      <c r="R122" s="383"/>
      <c r="S122" s="383"/>
      <c r="T122" s="383"/>
      <c r="U122" s="383"/>
      <c r="V122" s="383"/>
      <c r="W122" s="383"/>
      <c r="X122" s="383"/>
      <c r="Y122" s="383"/>
      <c r="Z122" s="383"/>
      <c r="AA122" s="383"/>
    </row>
    <row r="123">
      <c r="A123" s="508" t="str">
        <f t="shared" si="1"/>
        <v>2유형_v2_img2_03_025</v>
      </c>
      <c r="B123" s="381" t="s">
        <v>3546</v>
      </c>
      <c r="C123" s="381" t="s">
        <v>3032</v>
      </c>
      <c r="D123" s="381" t="s">
        <v>3627</v>
      </c>
      <c r="E123" s="381" t="s">
        <v>3628</v>
      </c>
      <c r="I123" s="383"/>
      <c r="J123" s="383"/>
      <c r="K123" s="383"/>
      <c r="L123" s="383"/>
      <c r="M123" s="383"/>
      <c r="N123" s="383"/>
      <c r="O123" s="383"/>
      <c r="P123" s="383"/>
      <c r="Q123" s="383"/>
      <c r="R123" s="383"/>
      <c r="S123" s="383"/>
      <c r="T123" s="383"/>
      <c r="U123" s="383"/>
      <c r="V123" s="383"/>
      <c r="W123" s="383"/>
      <c r="X123" s="383"/>
      <c r="Y123" s="383"/>
      <c r="Z123" s="383"/>
      <c r="AA123" s="383"/>
    </row>
    <row r="124">
      <c r="A124" s="508" t="str">
        <f t="shared" si="1"/>
        <v>2유형_v2_img2_03_026</v>
      </c>
      <c r="B124" s="381" t="s">
        <v>3546</v>
      </c>
      <c r="C124" s="381" t="s">
        <v>219</v>
      </c>
      <c r="D124" s="381" t="s">
        <v>3629</v>
      </c>
      <c r="E124" s="381" t="s">
        <v>3630</v>
      </c>
      <c r="I124" s="383"/>
      <c r="J124" s="383"/>
      <c r="K124" s="383"/>
      <c r="L124" s="383"/>
      <c r="M124" s="383"/>
      <c r="N124" s="383"/>
      <c r="O124" s="383"/>
      <c r="P124" s="383"/>
      <c r="Q124" s="383"/>
      <c r="R124" s="383"/>
      <c r="S124" s="383"/>
      <c r="T124" s="383"/>
      <c r="U124" s="383"/>
      <c r="V124" s="383"/>
      <c r="W124" s="383"/>
      <c r="X124" s="383"/>
      <c r="Y124" s="383"/>
      <c r="Z124" s="383"/>
      <c r="AA124" s="383"/>
    </row>
    <row r="125">
      <c r="A125" s="508" t="str">
        <f t="shared" si="1"/>
        <v>2유형_v2_img2_03_027</v>
      </c>
      <c r="B125" s="381" t="s">
        <v>3546</v>
      </c>
      <c r="C125" s="381" t="s">
        <v>3040</v>
      </c>
      <c r="D125" s="381" t="s">
        <v>3631</v>
      </c>
      <c r="E125" s="381" t="s">
        <v>3632</v>
      </c>
      <c r="I125" s="383"/>
      <c r="J125" s="383"/>
      <c r="K125" s="383"/>
      <c r="L125" s="383"/>
      <c r="M125" s="383"/>
      <c r="N125" s="383"/>
      <c r="O125" s="383"/>
      <c r="P125" s="383"/>
      <c r="Q125" s="383"/>
      <c r="R125" s="383"/>
      <c r="S125" s="383"/>
      <c r="T125" s="383"/>
      <c r="U125" s="383"/>
      <c r="V125" s="383"/>
      <c r="W125" s="383"/>
      <c r="X125" s="383"/>
      <c r="Y125" s="383"/>
      <c r="Z125" s="383"/>
      <c r="AA125" s="383"/>
    </row>
    <row r="126">
      <c r="A126" s="508" t="str">
        <f t="shared" si="1"/>
        <v>2유형_v2_img2_03_028</v>
      </c>
      <c r="B126" s="381" t="s">
        <v>3546</v>
      </c>
      <c r="C126" s="381" t="s">
        <v>3046</v>
      </c>
      <c r="D126" s="381" t="s">
        <v>3633</v>
      </c>
      <c r="E126" s="381" t="s">
        <v>3634</v>
      </c>
      <c r="I126" s="383"/>
      <c r="J126" s="383"/>
      <c r="K126" s="383"/>
      <c r="L126" s="383"/>
      <c r="M126" s="383"/>
      <c r="N126" s="383"/>
      <c r="O126" s="383"/>
      <c r="P126" s="383"/>
      <c r="Q126" s="383"/>
      <c r="R126" s="383"/>
      <c r="S126" s="383"/>
      <c r="T126" s="383"/>
      <c r="U126" s="383"/>
      <c r="V126" s="383"/>
      <c r="W126" s="383"/>
      <c r="X126" s="383"/>
      <c r="Y126" s="383"/>
      <c r="Z126" s="383"/>
      <c r="AA126" s="383"/>
    </row>
    <row r="127">
      <c r="A127" s="508" t="str">
        <f t="shared" si="1"/>
        <v>2유형_v2_img2_03_029</v>
      </c>
      <c r="B127" s="381" t="s">
        <v>3546</v>
      </c>
      <c r="C127" s="381" t="s">
        <v>3051</v>
      </c>
      <c r="D127" s="381" t="s">
        <v>3635</v>
      </c>
      <c r="E127" s="381" t="s">
        <v>3636</v>
      </c>
      <c r="I127" s="383"/>
      <c r="J127" s="383"/>
      <c r="K127" s="383"/>
      <c r="L127" s="383"/>
      <c r="M127" s="383"/>
      <c r="N127" s="383"/>
      <c r="O127" s="383"/>
      <c r="P127" s="383"/>
      <c r="Q127" s="383"/>
      <c r="R127" s="383"/>
      <c r="S127" s="383"/>
      <c r="T127" s="383"/>
      <c r="U127" s="383"/>
      <c r="V127" s="383"/>
      <c r="W127" s="383"/>
      <c r="X127" s="383"/>
      <c r="Y127" s="383"/>
      <c r="Z127" s="383"/>
      <c r="AA127" s="383"/>
    </row>
    <row r="128">
      <c r="A128" s="508" t="str">
        <f t="shared" si="1"/>
        <v>2유형_v2_img2_03_030</v>
      </c>
      <c r="B128" s="381" t="s">
        <v>3546</v>
      </c>
      <c r="C128" s="381" t="s">
        <v>3058</v>
      </c>
      <c r="D128" s="381" t="s">
        <v>3637</v>
      </c>
      <c r="E128" s="381" t="s">
        <v>3638</v>
      </c>
      <c r="I128" s="383"/>
      <c r="J128" s="383"/>
      <c r="K128" s="383"/>
      <c r="L128" s="383"/>
      <c r="M128" s="383"/>
      <c r="N128" s="383"/>
      <c r="O128" s="383"/>
      <c r="P128" s="383"/>
      <c r="Q128" s="383"/>
      <c r="R128" s="383"/>
      <c r="S128" s="383"/>
      <c r="T128" s="383"/>
      <c r="U128" s="383"/>
      <c r="V128" s="383"/>
      <c r="W128" s="383"/>
      <c r="X128" s="383"/>
      <c r="Y128" s="383"/>
      <c r="Z128" s="383"/>
      <c r="AA128" s="383"/>
    </row>
    <row r="129">
      <c r="A129" s="508" t="str">
        <f t="shared" si="1"/>
        <v>2유형_v2_img2_03_031</v>
      </c>
      <c r="B129" s="381" t="s">
        <v>3546</v>
      </c>
      <c r="C129" s="381" t="s">
        <v>3063</v>
      </c>
      <c r="D129" s="381" t="s">
        <v>3639</v>
      </c>
      <c r="E129" s="381" t="s">
        <v>3640</v>
      </c>
      <c r="I129" s="383"/>
      <c r="J129" s="383"/>
      <c r="K129" s="383"/>
      <c r="L129" s="383"/>
      <c r="M129" s="383"/>
      <c r="N129" s="383"/>
      <c r="O129" s="383"/>
      <c r="P129" s="383"/>
      <c r="Q129" s="383"/>
      <c r="R129" s="383"/>
      <c r="S129" s="383"/>
      <c r="T129" s="383"/>
      <c r="U129" s="383"/>
      <c r="V129" s="383"/>
      <c r="W129" s="383"/>
      <c r="X129" s="383"/>
      <c r="Y129" s="383"/>
      <c r="Z129" s="383"/>
      <c r="AA129" s="383"/>
    </row>
    <row r="130">
      <c r="A130" s="508" t="str">
        <f t="shared" si="1"/>
        <v>2유형_v2_img2_03_032</v>
      </c>
      <c r="B130" s="381" t="s">
        <v>3546</v>
      </c>
      <c r="C130" s="381" t="s">
        <v>3069</v>
      </c>
      <c r="D130" s="381" t="s">
        <v>3641</v>
      </c>
      <c r="E130" s="381" t="s">
        <v>3642</v>
      </c>
      <c r="I130" s="383"/>
      <c r="J130" s="383"/>
      <c r="K130" s="383"/>
      <c r="L130" s="383"/>
      <c r="M130" s="383"/>
      <c r="N130" s="383"/>
      <c r="O130" s="383"/>
      <c r="P130" s="383"/>
      <c r="Q130" s="383"/>
      <c r="R130" s="383"/>
      <c r="S130" s="383"/>
      <c r="T130" s="383"/>
      <c r="U130" s="383"/>
      <c r="V130" s="383"/>
      <c r="W130" s="383"/>
      <c r="X130" s="383"/>
      <c r="Y130" s="383"/>
      <c r="Z130" s="383"/>
      <c r="AA130" s="383"/>
    </row>
    <row r="131">
      <c r="A131" s="508" t="str">
        <f t="shared" si="1"/>
        <v>2유형_v2_img2_03_033</v>
      </c>
      <c r="B131" s="381" t="s">
        <v>3546</v>
      </c>
      <c r="C131" s="381" t="s">
        <v>3075</v>
      </c>
      <c r="D131" s="381" t="s">
        <v>3643</v>
      </c>
      <c r="E131" s="381" t="s">
        <v>3644</v>
      </c>
      <c r="I131" s="383"/>
      <c r="J131" s="383"/>
      <c r="K131" s="383"/>
      <c r="L131" s="383"/>
      <c r="M131" s="383"/>
      <c r="N131" s="383"/>
      <c r="O131" s="383"/>
      <c r="P131" s="383"/>
      <c r="Q131" s="383"/>
      <c r="R131" s="383"/>
      <c r="S131" s="383"/>
      <c r="T131" s="383"/>
      <c r="U131" s="383"/>
      <c r="V131" s="383"/>
      <c r="W131" s="383"/>
      <c r="X131" s="383"/>
      <c r="Y131" s="383"/>
      <c r="Z131" s="383"/>
      <c r="AA131" s="383"/>
    </row>
    <row r="132">
      <c r="A132" s="508" t="str">
        <f t="shared" si="1"/>
        <v>2유형_v2_img2_03_034</v>
      </c>
      <c r="B132" s="381" t="s">
        <v>3546</v>
      </c>
      <c r="C132" s="381" t="s">
        <v>3079</v>
      </c>
      <c r="D132" s="381" t="s">
        <v>3645</v>
      </c>
      <c r="E132" s="12" t="s">
        <v>3646</v>
      </c>
      <c r="I132" s="383"/>
      <c r="J132" s="383"/>
      <c r="K132" s="383"/>
      <c r="L132" s="383"/>
      <c r="M132" s="383"/>
      <c r="N132" s="383"/>
      <c r="O132" s="383"/>
      <c r="P132" s="383"/>
      <c r="Q132" s="383"/>
      <c r="R132" s="383"/>
      <c r="S132" s="383"/>
      <c r="T132" s="383"/>
      <c r="U132" s="383"/>
      <c r="V132" s="383"/>
      <c r="W132" s="383"/>
      <c r="X132" s="383"/>
      <c r="Y132" s="383"/>
      <c r="Z132" s="383"/>
      <c r="AA132" s="383"/>
    </row>
    <row r="133">
      <c r="A133" s="508" t="str">
        <f t="shared" si="1"/>
        <v>2유형_v2_img2_03_035</v>
      </c>
      <c r="B133" s="381" t="s">
        <v>3546</v>
      </c>
      <c r="C133" s="381" t="s">
        <v>3084</v>
      </c>
      <c r="D133" s="381" t="s">
        <v>3647</v>
      </c>
      <c r="E133" s="12" t="s">
        <v>3648</v>
      </c>
      <c r="I133" s="383"/>
      <c r="J133" s="383"/>
      <c r="K133" s="383"/>
      <c r="L133" s="383"/>
      <c r="M133" s="383"/>
      <c r="N133" s="383"/>
      <c r="O133" s="383"/>
      <c r="P133" s="383"/>
      <c r="Q133" s="383"/>
      <c r="R133" s="383"/>
      <c r="S133" s="383"/>
      <c r="T133" s="383"/>
      <c r="U133" s="383"/>
      <c r="V133" s="383"/>
      <c r="W133" s="383"/>
      <c r="X133" s="383"/>
      <c r="Y133" s="383"/>
      <c r="Z133" s="383"/>
      <c r="AA133" s="383"/>
    </row>
    <row r="134">
      <c r="A134" s="508" t="str">
        <f t="shared" si="1"/>
        <v>2유형_v2_img2_03_036</v>
      </c>
      <c r="B134" s="381" t="s">
        <v>3546</v>
      </c>
      <c r="C134" s="381" t="s">
        <v>3089</v>
      </c>
      <c r="D134" s="381" t="s">
        <v>3649</v>
      </c>
      <c r="E134" s="12" t="s">
        <v>3650</v>
      </c>
      <c r="I134" s="383"/>
      <c r="J134" s="383"/>
      <c r="K134" s="383"/>
      <c r="L134" s="383"/>
      <c r="M134" s="383"/>
      <c r="N134" s="383"/>
      <c r="O134" s="383"/>
      <c r="P134" s="383"/>
      <c r="Q134" s="383"/>
      <c r="R134" s="383"/>
      <c r="S134" s="383"/>
      <c r="T134" s="383"/>
      <c r="U134" s="383"/>
      <c r="V134" s="383"/>
      <c r="W134" s="383"/>
      <c r="X134" s="383"/>
      <c r="Y134" s="383"/>
      <c r="Z134" s="383"/>
      <c r="AA134" s="383"/>
    </row>
    <row r="135">
      <c r="A135" s="508" t="str">
        <f t="shared" si="1"/>
        <v>2유형_v2_img2_03_037</v>
      </c>
      <c r="B135" s="381" t="s">
        <v>3546</v>
      </c>
      <c r="C135" s="381" t="s">
        <v>3093</v>
      </c>
      <c r="D135" s="381" t="s">
        <v>3651</v>
      </c>
      <c r="E135" s="12" t="s">
        <v>3652</v>
      </c>
      <c r="I135" s="383"/>
      <c r="J135" s="383"/>
      <c r="K135" s="383"/>
      <c r="L135" s="383"/>
      <c r="M135" s="383"/>
      <c r="N135" s="383"/>
      <c r="O135" s="383"/>
      <c r="P135" s="383"/>
      <c r="Q135" s="383"/>
      <c r="R135" s="383"/>
      <c r="S135" s="383"/>
      <c r="T135" s="383"/>
      <c r="U135" s="383"/>
      <c r="V135" s="383"/>
      <c r="W135" s="383"/>
      <c r="X135" s="383"/>
      <c r="Y135" s="383"/>
      <c r="Z135" s="383"/>
      <c r="AA135" s="383"/>
    </row>
    <row r="136">
      <c r="A136" s="508" t="str">
        <f t="shared" si="1"/>
        <v>2유형_v2_img2_03_038</v>
      </c>
      <c r="B136" s="381" t="s">
        <v>3546</v>
      </c>
      <c r="C136" s="381" t="s">
        <v>3099</v>
      </c>
      <c r="D136" s="381" t="s">
        <v>3653</v>
      </c>
      <c r="E136" s="12" t="s">
        <v>3654</v>
      </c>
      <c r="I136" s="383"/>
      <c r="J136" s="383"/>
      <c r="K136" s="383"/>
      <c r="L136" s="383"/>
      <c r="M136" s="383"/>
      <c r="N136" s="383"/>
      <c r="O136" s="383"/>
      <c r="P136" s="383"/>
      <c r="Q136" s="383"/>
      <c r="R136" s="383"/>
      <c r="S136" s="383"/>
      <c r="T136" s="383"/>
      <c r="U136" s="383"/>
      <c r="V136" s="383"/>
      <c r="W136" s="383"/>
      <c r="X136" s="383"/>
      <c r="Y136" s="383"/>
      <c r="Z136" s="383"/>
      <c r="AA136" s="383"/>
    </row>
    <row r="137">
      <c r="A137" s="508" t="str">
        <f t="shared" si="1"/>
        <v>2유형_v2_img2_03_039</v>
      </c>
      <c r="B137" s="381" t="s">
        <v>3546</v>
      </c>
      <c r="C137" s="381" t="s">
        <v>3105</v>
      </c>
      <c r="D137" s="381" t="s">
        <v>3655</v>
      </c>
      <c r="E137" s="12" t="s">
        <v>3656</v>
      </c>
      <c r="I137" s="383"/>
      <c r="J137" s="383"/>
      <c r="K137" s="383"/>
      <c r="L137" s="383"/>
      <c r="M137" s="383"/>
      <c r="N137" s="383"/>
      <c r="O137" s="383"/>
      <c r="P137" s="383"/>
      <c r="Q137" s="383"/>
      <c r="R137" s="383"/>
      <c r="S137" s="383"/>
      <c r="T137" s="383"/>
      <c r="U137" s="383"/>
      <c r="V137" s="383"/>
      <c r="W137" s="383"/>
      <c r="X137" s="383"/>
      <c r="Y137" s="383"/>
      <c r="Z137" s="383"/>
      <c r="AA137" s="383"/>
    </row>
    <row r="138">
      <c r="A138" s="508" t="str">
        <f t="shared" si="1"/>
        <v>2유형_v2_img2_03_040</v>
      </c>
      <c r="B138" s="381" t="s">
        <v>3546</v>
      </c>
      <c r="C138" s="381" t="s">
        <v>3111</v>
      </c>
      <c r="D138" s="381" t="s">
        <v>3657</v>
      </c>
      <c r="E138" s="12" t="s">
        <v>3658</v>
      </c>
      <c r="I138" s="383"/>
      <c r="J138" s="383"/>
      <c r="K138" s="383"/>
      <c r="L138" s="383"/>
      <c r="M138" s="383"/>
      <c r="N138" s="383"/>
      <c r="O138" s="383"/>
      <c r="P138" s="383"/>
      <c r="Q138" s="383"/>
      <c r="R138" s="383"/>
      <c r="S138" s="383"/>
      <c r="T138" s="383"/>
      <c r="U138" s="383"/>
      <c r="V138" s="383"/>
      <c r="W138" s="383"/>
      <c r="X138" s="383"/>
      <c r="Y138" s="383"/>
      <c r="Z138" s="383"/>
      <c r="AA138" s="383"/>
    </row>
    <row r="139">
      <c r="A139" s="508" t="str">
        <f t="shared" si="1"/>
        <v>2유형_v2_img2_03_041</v>
      </c>
      <c r="B139" s="381" t="s">
        <v>3546</v>
      </c>
      <c r="C139" s="381" t="s">
        <v>3117</v>
      </c>
      <c r="D139" s="381" t="s">
        <v>3659</v>
      </c>
      <c r="E139" s="12" t="s">
        <v>3660</v>
      </c>
      <c r="I139" s="383"/>
      <c r="J139" s="383"/>
      <c r="K139" s="383"/>
      <c r="L139" s="383"/>
      <c r="M139" s="383"/>
      <c r="N139" s="383"/>
      <c r="O139" s="383"/>
      <c r="P139" s="383"/>
      <c r="Q139" s="383"/>
      <c r="R139" s="383"/>
      <c r="S139" s="383"/>
      <c r="T139" s="383"/>
      <c r="U139" s="383"/>
      <c r="V139" s="383"/>
      <c r="W139" s="383"/>
      <c r="X139" s="383"/>
      <c r="Y139" s="383"/>
      <c r="Z139" s="383"/>
      <c r="AA139" s="383"/>
    </row>
    <row r="140">
      <c r="A140" s="508" t="str">
        <f t="shared" si="1"/>
        <v>2유형_v2_img2_03_042</v>
      </c>
      <c r="B140" s="381" t="s">
        <v>3546</v>
      </c>
      <c r="C140" s="381" t="s">
        <v>3123</v>
      </c>
      <c r="D140" s="381" t="s">
        <v>3661</v>
      </c>
      <c r="E140" s="12" t="s">
        <v>3662</v>
      </c>
      <c r="I140" s="383"/>
      <c r="J140" s="383"/>
      <c r="K140" s="383"/>
      <c r="L140" s="383"/>
      <c r="M140" s="383"/>
      <c r="N140" s="383"/>
      <c r="O140" s="383"/>
      <c r="P140" s="383"/>
      <c r="Q140" s="383"/>
      <c r="R140" s="383"/>
      <c r="S140" s="383"/>
      <c r="T140" s="383"/>
      <c r="U140" s="383"/>
      <c r="V140" s="383"/>
      <c r="W140" s="383"/>
      <c r="X140" s="383"/>
      <c r="Y140" s="383"/>
      <c r="Z140" s="383"/>
      <c r="AA140" s="383"/>
    </row>
    <row r="141">
      <c r="A141" s="508" t="str">
        <f t="shared" si="1"/>
        <v>2유형_v2_img2_03_043</v>
      </c>
      <c r="B141" s="381" t="s">
        <v>3546</v>
      </c>
      <c r="C141" s="381" t="s">
        <v>3127</v>
      </c>
      <c r="D141" s="381" t="s">
        <v>3663</v>
      </c>
      <c r="E141" s="12" t="s">
        <v>3664</v>
      </c>
      <c r="I141" s="383"/>
      <c r="J141" s="383"/>
      <c r="K141" s="383"/>
      <c r="L141" s="383"/>
      <c r="M141" s="383"/>
      <c r="N141" s="383"/>
      <c r="O141" s="383"/>
      <c r="P141" s="383"/>
      <c r="Q141" s="383"/>
      <c r="R141" s="383"/>
      <c r="S141" s="383"/>
      <c r="T141" s="383"/>
      <c r="U141" s="383"/>
      <c r="V141" s="383"/>
      <c r="W141" s="383"/>
      <c r="X141" s="383"/>
      <c r="Y141" s="383"/>
      <c r="Z141" s="383"/>
      <c r="AA141" s="383"/>
    </row>
    <row r="142">
      <c r="A142" s="508" t="str">
        <f t="shared" si="1"/>
        <v>2유형_v2_img2_03_044</v>
      </c>
      <c r="B142" s="381" t="s">
        <v>3546</v>
      </c>
      <c r="C142" s="381" t="s">
        <v>3131</v>
      </c>
      <c r="D142" s="381" t="s">
        <v>3665</v>
      </c>
      <c r="E142" s="12" t="s">
        <v>3666</v>
      </c>
      <c r="I142" s="383"/>
      <c r="J142" s="383"/>
      <c r="K142" s="383"/>
      <c r="L142" s="383"/>
      <c r="M142" s="383"/>
      <c r="N142" s="383"/>
      <c r="O142" s="383"/>
      <c r="P142" s="383"/>
      <c r="Q142" s="383"/>
      <c r="R142" s="383"/>
      <c r="S142" s="383"/>
      <c r="T142" s="383"/>
      <c r="U142" s="383"/>
      <c r="V142" s="383"/>
      <c r="W142" s="383"/>
      <c r="X142" s="383"/>
      <c r="Y142" s="383"/>
      <c r="Z142" s="383"/>
      <c r="AA142" s="383"/>
    </row>
    <row r="143">
      <c r="A143" s="508" t="str">
        <f t="shared" si="1"/>
        <v>2유형_v2_img2_03_045</v>
      </c>
      <c r="B143" s="381" t="s">
        <v>3546</v>
      </c>
      <c r="C143" s="381" t="s">
        <v>3135</v>
      </c>
      <c r="D143" s="381" t="s">
        <v>3667</v>
      </c>
      <c r="E143" s="12" t="s">
        <v>3668</v>
      </c>
      <c r="I143" s="383"/>
      <c r="J143" s="383"/>
      <c r="K143" s="383"/>
      <c r="L143" s="383"/>
      <c r="M143" s="383"/>
      <c r="N143" s="383"/>
      <c r="O143" s="383"/>
      <c r="P143" s="383"/>
      <c r="Q143" s="383"/>
      <c r="R143" s="383"/>
      <c r="S143" s="383"/>
      <c r="T143" s="383"/>
      <c r="U143" s="383"/>
      <c r="V143" s="383"/>
      <c r="W143" s="383"/>
      <c r="X143" s="383"/>
      <c r="Y143" s="383"/>
      <c r="Z143" s="383"/>
      <c r="AA143" s="383"/>
    </row>
    <row r="144">
      <c r="A144" s="508" t="str">
        <f t="shared" si="1"/>
        <v>2유형_v2_img2_03_046</v>
      </c>
      <c r="B144" s="381" t="s">
        <v>3546</v>
      </c>
      <c r="C144" s="381" t="s">
        <v>3140</v>
      </c>
      <c r="D144" s="381" t="s">
        <v>3669</v>
      </c>
      <c r="E144" s="12" t="s">
        <v>3670</v>
      </c>
      <c r="I144" s="383"/>
      <c r="J144" s="383"/>
      <c r="K144" s="383"/>
      <c r="L144" s="383"/>
      <c r="M144" s="383"/>
      <c r="N144" s="383"/>
      <c r="O144" s="383"/>
      <c r="P144" s="383"/>
      <c r="Q144" s="383"/>
      <c r="R144" s="383"/>
      <c r="S144" s="383"/>
      <c r="T144" s="383"/>
      <c r="U144" s="383"/>
      <c r="V144" s="383"/>
      <c r="W144" s="383"/>
      <c r="X144" s="383"/>
      <c r="Y144" s="383"/>
      <c r="Z144" s="383"/>
      <c r="AA144" s="383"/>
    </row>
    <row r="145">
      <c r="A145" s="508" t="str">
        <f t="shared" si="1"/>
        <v>2유형_v2_img2_03_047</v>
      </c>
      <c r="B145" s="381" t="s">
        <v>3546</v>
      </c>
      <c r="C145" s="381" t="s">
        <v>3145</v>
      </c>
      <c r="D145" s="381" t="s">
        <v>3671</v>
      </c>
      <c r="E145" s="12" t="s">
        <v>3672</v>
      </c>
      <c r="I145" s="383"/>
      <c r="J145" s="383"/>
      <c r="K145" s="383"/>
      <c r="L145" s="383"/>
      <c r="M145" s="383"/>
      <c r="N145" s="383"/>
      <c r="O145" s="383"/>
      <c r="P145" s="383"/>
      <c r="Q145" s="383"/>
      <c r="R145" s="383"/>
      <c r="S145" s="383"/>
      <c r="T145" s="383"/>
      <c r="U145" s="383"/>
      <c r="V145" s="383"/>
      <c r="W145" s="383"/>
      <c r="X145" s="383"/>
      <c r="Y145" s="383"/>
      <c r="Z145" s="383"/>
      <c r="AA145" s="383"/>
    </row>
    <row r="146">
      <c r="A146" s="508" t="str">
        <f t="shared" si="1"/>
        <v>2유형_v2_img2_03_048</v>
      </c>
      <c r="B146" s="381" t="s">
        <v>3546</v>
      </c>
      <c r="C146" s="381" t="s">
        <v>3150</v>
      </c>
      <c r="D146" s="381" t="s">
        <v>3673</v>
      </c>
      <c r="E146" s="12" t="s">
        <v>3674</v>
      </c>
      <c r="I146" s="383"/>
      <c r="J146" s="383"/>
      <c r="K146" s="383"/>
      <c r="L146" s="383"/>
      <c r="M146" s="383"/>
      <c r="N146" s="383"/>
      <c r="O146" s="383"/>
      <c r="P146" s="383"/>
      <c r="Q146" s="383"/>
      <c r="R146" s="383"/>
      <c r="S146" s="383"/>
      <c r="T146" s="383"/>
      <c r="U146" s="383"/>
      <c r="V146" s="383"/>
      <c r="W146" s="383"/>
      <c r="X146" s="383"/>
      <c r="Y146" s="383"/>
      <c r="Z146" s="383"/>
      <c r="AA146" s="383"/>
    </row>
    <row r="147">
      <c r="A147" s="508" t="str">
        <f t="shared" si="1"/>
        <v>2유형_v2_img2_03_049</v>
      </c>
      <c r="B147" s="381" t="s">
        <v>3546</v>
      </c>
      <c r="C147" s="381" t="s">
        <v>3155</v>
      </c>
      <c r="D147" s="381" t="s">
        <v>3675</v>
      </c>
      <c r="E147" s="12" t="s">
        <v>3676</v>
      </c>
      <c r="I147" s="383"/>
      <c r="J147" s="383"/>
      <c r="K147" s="383"/>
      <c r="L147" s="383"/>
      <c r="M147" s="383"/>
      <c r="N147" s="383"/>
      <c r="O147" s="383"/>
      <c r="P147" s="383"/>
      <c r="Q147" s="383"/>
      <c r="R147" s="383"/>
      <c r="S147" s="383"/>
      <c r="T147" s="383"/>
      <c r="U147" s="383"/>
      <c r="V147" s="383"/>
      <c r="W147" s="383"/>
      <c r="X147" s="383"/>
      <c r="Y147" s="383"/>
      <c r="Z147" s="383"/>
      <c r="AA147" s="383"/>
    </row>
    <row r="148">
      <c r="A148" s="508" t="str">
        <f t="shared" si="1"/>
        <v>2유형_v2_img2_03_050</v>
      </c>
      <c r="B148" s="381" t="s">
        <v>3546</v>
      </c>
      <c r="C148" s="381" t="s">
        <v>3160</v>
      </c>
      <c r="D148" s="381" t="s">
        <v>3677</v>
      </c>
      <c r="E148" s="12" t="s">
        <v>3678</v>
      </c>
      <c r="I148" s="383"/>
      <c r="J148" s="383"/>
      <c r="K148" s="383"/>
      <c r="L148" s="383"/>
      <c r="M148" s="383"/>
      <c r="N148" s="383"/>
      <c r="O148" s="383"/>
      <c r="P148" s="383"/>
      <c r="Q148" s="383"/>
      <c r="R148" s="383"/>
      <c r="S148" s="383"/>
      <c r="T148" s="383"/>
      <c r="U148" s="383"/>
      <c r="V148" s="383"/>
      <c r="W148" s="383"/>
      <c r="X148" s="383"/>
      <c r="Y148" s="383"/>
      <c r="Z148" s="383"/>
      <c r="AA148" s="383"/>
    </row>
    <row r="149">
      <c r="A149" s="508" t="str">
        <f t="shared" si="1"/>
        <v>2유형_v2_img2_03_051</v>
      </c>
      <c r="B149" s="381" t="s">
        <v>3546</v>
      </c>
      <c r="C149" s="381" t="s">
        <v>3165</v>
      </c>
      <c r="D149" s="381" t="s">
        <v>3679</v>
      </c>
      <c r="E149" s="12" t="s">
        <v>3680</v>
      </c>
      <c r="I149" s="383"/>
      <c r="J149" s="383"/>
      <c r="K149" s="383"/>
      <c r="L149" s="383"/>
      <c r="M149" s="383"/>
      <c r="N149" s="383"/>
      <c r="O149" s="383"/>
      <c r="P149" s="383"/>
      <c r="Q149" s="383"/>
      <c r="R149" s="383"/>
      <c r="S149" s="383"/>
      <c r="T149" s="383"/>
      <c r="U149" s="383"/>
      <c r="V149" s="383"/>
      <c r="W149" s="383"/>
      <c r="X149" s="383"/>
      <c r="Y149" s="383"/>
      <c r="Z149" s="383"/>
      <c r="AA149" s="383"/>
    </row>
    <row r="150">
      <c r="A150" s="508" t="str">
        <f t="shared" si="1"/>
        <v>2유형_v2_img2_03_052</v>
      </c>
      <c r="B150" s="381" t="s">
        <v>3546</v>
      </c>
      <c r="C150" s="381" t="s">
        <v>3170</v>
      </c>
      <c r="D150" s="381" t="s">
        <v>3681</v>
      </c>
      <c r="E150" s="12" t="s">
        <v>3682</v>
      </c>
      <c r="I150" s="383"/>
      <c r="J150" s="383"/>
      <c r="K150" s="383"/>
      <c r="L150" s="383"/>
      <c r="M150" s="383"/>
      <c r="N150" s="383"/>
      <c r="O150" s="383"/>
      <c r="P150" s="383"/>
      <c r="Q150" s="383"/>
      <c r="R150" s="383"/>
      <c r="S150" s="383"/>
      <c r="T150" s="383"/>
      <c r="U150" s="383"/>
      <c r="V150" s="383"/>
      <c r="W150" s="383"/>
      <c r="X150" s="383"/>
      <c r="Y150" s="383"/>
      <c r="Z150" s="383"/>
      <c r="AA150" s="383"/>
    </row>
    <row r="151">
      <c r="A151" s="508" t="str">
        <f t="shared" si="1"/>
        <v>2유형_v2_img2_03_053</v>
      </c>
      <c r="B151" s="381" t="s">
        <v>3546</v>
      </c>
      <c r="C151" s="381" t="s">
        <v>3175</v>
      </c>
      <c r="D151" s="381" t="s">
        <v>3683</v>
      </c>
      <c r="E151" s="12" t="s">
        <v>3684</v>
      </c>
      <c r="I151" s="383"/>
      <c r="J151" s="383"/>
      <c r="K151" s="383"/>
      <c r="L151" s="383"/>
      <c r="M151" s="383"/>
      <c r="N151" s="383"/>
      <c r="O151" s="383"/>
      <c r="P151" s="383"/>
      <c r="Q151" s="383"/>
      <c r="R151" s="383"/>
      <c r="S151" s="383"/>
      <c r="T151" s="383"/>
      <c r="U151" s="383"/>
      <c r="V151" s="383"/>
      <c r="W151" s="383"/>
      <c r="X151" s="383"/>
      <c r="Y151" s="383"/>
      <c r="Z151" s="383"/>
      <c r="AA151" s="383"/>
    </row>
    <row r="152">
      <c r="A152" s="508" t="str">
        <f t="shared" si="1"/>
        <v>2유형_v2_img2_03_054</v>
      </c>
      <c r="B152" s="381" t="s">
        <v>3546</v>
      </c>
      <c r="C152" s="381" t="s">
        <v>3180</v>
      </c>
      <c r="D152" s="381" t="s">
        <v>3685</v>
      </c>
      <c r="E152" s="12" t="s">
        <v>3686</v>
      </c>
      <c r="I152" s="383"/>
      <c r="J152" s="383"/>
      <c r="K152" s="383"/>
      <c r="L152" s="383"/>
      <c r="M152" s="383"/>
      <c r="N152" s="383"/>
      <c r="O152" s="383"/>
      <c r="P152" s="383"/>
      <c r="Q152" s="383"/>
      <c r="R152" s="383"/>
      <c r="S152" s="383"/>
      <c r="T152" s="383"/>
      <c r="U152" s="383"/>
      <c r="V152" s="383"/>
      <c r="W152" s="383"/>
      <c r="X152" s="383"/>
      <c r="Y152" s="383"/>
      <c r="Z152" s="383"/>
      <c r="AA152" s="383"/>
    </row>
    <row r="153">
      <c r="A153" s="508" t="str">
        <f t="shared" si="1"/>
        <v>2유형_v2_img2_03_055</v>
      </c>
      <c r="B153" s="381" t="s">
        <v>3546</v>
      </c>
      <c r="C153" s="381" t="s">
        <v>3184</v>
      </c>
      <c r="D153" s="381" t="s">
        <v>3687</v>
      </c>
      <c r="E153" s="12" t="s">
        <v>3688</v>
      </c>
      <c r="I153" s="383"/>
      <c r="J153" s="383"/>
      <c r="K153" s="383"/>
      <c r="L153" s="383"/>
      <c r="M153" s="383"/>
      <c r="N153" s="383"/>
      <c r="O153" s="383"/>
      <c r="P153" s="383"/>
      <c r="Q153" s="383"/>
      <c r="R153" s="383"/>
      <c r="S153" s="383"/>
      <c r="T153" s="383"/>
      <c r="U153" s="383"/>
      <c r="V153" s="383"/>
      <c r="W153" s="383"/>
      <c r="X153" s="383"/>
      <c r="Y153" s="383"/>
      <c r="Z153" s="383"/>
      <c r="AA153" s="383"/>
    </row>
    <row r="154">
      <c r="A154" s="508" t="str">
        <f t="shared" si="1"/>
        <v>2유형_v2_img2_03_056</v>
      </c>
      <c r="B154" s="381" t="s">
        <v>3546</v>
      </c>
      <c r="C154" s="381" t="s">
        <v>3189</v>
      </c>
      <c r="D154" s="381" t="s">
        <v>3689</v>
      </c>
      <c r="E154" s="12" t="s">
        <v>3690</v>
      </c>
      <c r="I154" s="383"/>
      <c r="J154" s="383"/>
      <c r="K154" s="383"/>
      <c r="L154" s="383"/>
      <c r="M154" s="383"/>
      <c r="N154" s="383"/>
      <c r="O154" s="383"/>
      <c r="P154" s="383"/>
      <c r="Q154" s="383"/>
      <c r="R154" s="383"/>
      <c r="S154" s="383"/>
      <c r="T154" s="383"/>
      <c r="U154" s="383"/>
      <c r="V154" s="383"/>
      <c r="W154" s="383"/>
      <c r="X154" s="383"/>
      <c r="Y154" s="383"/>
      <c r="Z154" s="383"/>
      <c r="AA154" s="383"/>
    </row>
    <row r="155">
      <c r="A155" s="508" t="str">
        <f t="shared" si="1"/>
        <v>2유형_v2_img2_03_057</v>
      </c>
      <c r="B155" s="381" t="s">
        <v>3546</v>
      </c>
      <c r="C155" s="381" t="s">
        <v>3194</v>
      </c>
      <c r="D155" s="381" t="s">
        <v>3691</v>
      </c>
      <c r="E155" s="12" t="s">
        <v>3692</v>
      </c>
      <c r="I155" s="383"/>
      <c r="J155" s="383"/>
      <c r="K155" s="383"/>
      <c r="L155" s="383"/>
      <c r="M155" s="383"/>
      <c r="N155" s="383"/>
      <c r="O155" s="383"/>
      <c r="P155" s="383"/>
      <c r="Q155" s="383"/>
      <c r="R155" s="383"/>
      <c r="S155" s="383"/>
      <c r="T155" s="383"/>
      <c r="U155" s="383"/>
      <c r="V155" s="383"/>
      <c r="W155" s="383"/>
      <c r="X155" s="383"/>
      <c r="Y155" s="383"/>
      <c r="Z155" s="383"/>
      <c r="AA155" s="383"/>
    </row>
    <row r="156">
      <c r="A156" s="508" t="str">
        <f t="shared" si="1"/>
        <v>2유형_v2_img2_03_058</v>
      </c>
      <c r="B156" s="381" t="s">
        <v>3546</v>
      </c>
      <c r="C156" s="381" t="s">
        <v>3199</v>
      </c>
      <c r="D156" s="381" t="s">
        <v>3693</v>
      </c>
      <c r="E156" s="12" t="s">
        <v>3694</v>
      </c>
      <c r="I156" s="383"/>
      <c r="J156" s="383"/>
      <c r="K156" s="383"/>
      <c r="L156" s="383"/>
      <c r="M156" s="383"/>
      <c r="N156" s="383"/>
      <c r="O156" s="383"/>
      <c r="P156" s="383"/>
      <c r="Q156" s="383"/>
      <c r="R156" s="383"/>
      <c r="S156" s="383"/>
      <c r="T156" s="383"/>
      <c r="U156" s="383"/>
      <c r="V156" s="383"/>
      <c r="W156" s="383"/>
      <c r="X156" s="383"/>
      <c r="Y156" s="383"/>
      <c r="Z156" s="383"/>
      <c r="AA156" s="383"/>
    </row>
    <row r="157">
      <c r="A157" s="508" t="str">
        <f t="shared" si="1"/>
        <v>2유형_v2_img2_03_059</v>
      </c>
      <c r="B157" s="381" t="s">
        <v>3546</v>
      </c>
      <c r="C157" s="381" t="s">
        <v>3204</v>
      </c>
      <c r="D157" s="381" t="s">
        <v>3695</v>
      </c>
      <c r="E157" s="12" t="s">
        <v>3696</v>
      </c>
      <c r="I157" s="383"/>
      <c r="J157" s="383"/>
      <c r="K157" s="383"/>
      <c r="L157" s="383"/>
      <c r="M157" s="383"/>
      <c r="N157" s="383"/>
      <c r="O157" s="383"/>
      <c r="P157" s="383"/>
      <c r="Q157" s="383"/>
      <c r="R157" s="383"/>
      <c r="S157" s="383"/>
      <c r="T157" s="383"/>
      <c r="U157" s="383"/>
      <c r="V157" s="383"/>
      <c r="W157" s="383"/>
      <c r="X157" s="383"/>
      <c r="Y157" s="383"/>
      <c r="Z157" s="383"/>
      <c r="AA157" s="383"/>
    </row>
    <row r="158">
      <c r="A158" s="508" t="str">
        <f t="shared" si="1"/>
        <v>2유형_v2_img2_03_060</v>
      </c>
      <c r="B158" s="381" t="s">
        <v>3546</v>
      </c>
      <c r="C158" s="381" t="s">
        <v>3210</v>
      </c>
      <c r="D158" s="381" t="s">
        <v>3697</v>
      </c>
      <c r="E158" s="12" t="s">
        <v>3698</v>
      </c>
      <c r="I158" s="383"/>
      <c r="J158" s="383"/>
      <c r="K158" s="383"/>
      <c r="L158" s="383"/>
      <c r="M158" s="383"/>
      <c r="N158" s="383"/>
      <c r="O158" s="383"/>
      <c r="P158" s="383"/>
      <c r="Q158" s="383"/>
      <c r="R158" s="383"/>
      <c r="S158" s="383"/>
      <c r="T158" s="383"/>
      <c r="U158" s="383"/>
      <c r="V158" s="383"/>
      <c r="W158" s="383"/>
      <c r="X158" s="383"/>
      <c r="Y158" s="383"/>
      <c r="Z158" s="383"/>
      <c r="AA158" s="383"/>
    </row>
    <row r="159">
      <c r="A159" s="508" t="str">
        <f t="shared" si="1"/>
        <v>2유형_v2_img2_03_061</v>
      </c>
      <c r="B159" s="381" t="s">
        <v>3546</v>
      </c>
      <c r="C159" s="381" t="s">
        <v>3215</v>
      </c>
      <c r="D159" s="381" t="s">
        <v>3699</v>
      </c>
      <c r="E159" s="12" t="s">
        <v>3700</v>
      </c>
      <c r="I159" s="383"/>
      <c r="J159" s="383"/>
      <c r="K159" s="383"/>
      <c r="L159" s="383"/>
      <c r="M159" s="383"/>
      <c r="N159" s="383"/>
      <c r="O159" s="383"/>
      <c r="P159" s="383"/>
      <c r="Q159" s="383"/>
      <c r="R159" s="383"/>
      <c r="S159" s="383"/>
      <c r="T159" s="383"/>
      <c r="U159" s="383"/>
      <c r="V159" s="383"/>
      <c r="W159" s="383"/>
      <c r="X159" s="383"/>
      <c r="Y159" s="383"/>
      <c r="Z159" s="383"/>
      <c r="AA159" s="383"/>
    </row>
    <row r="160">
      <c r="A160" s="508" t="str">
        <f t="shared" si="1"/>
        <v>2유형_v2_img2_03_062</v>
      </c>
      <c r="B160" s="381" t="s">
        <v>3546</v>
      </c>
      <c r="C160" s="381" t="s">
        <v>3220</v>
      </c>
      <c r="D160" s="381" t="s">
        <v>3701</v>
      </c>
      <c r="E160" s="12" t="s">
        <v>3702</v>
      </c>
      <c r="I160" s="383"/>
      <c r="J160" s="383"/>
      <c r="K160" s="383"/>
      <c r="L160" s="383"/>
      <c r="M160" s="383"/>
      <c r="N160" s="383"/>
      <c r="O160" s="383"/>
      <c r="P160" s="383"/>
      <c r="Q160" s="383"/>
      <c r="R160" s="383"/>
      <c r="S160" s="383"/>
      <c r="T160" s="383"/>
      <c r="U160" s="383"/>
      <c r="V160" s="383"/>
      <c r="W160" s="383"/>
      <c r="X160" s="383"/>
      <c r="Y160" s="383"/>
      <c r="Z160" s="383"/>
      <c r="AA160" s="383"/>
    </row>
    <row r="161">
      <c r="A161" s="508" t="str">
        <f t="shared" si="1"/>
        <v>2유형_v2_img2_03_063</v>
      </c>
      <c r="B161" s="381" t="s">
        <v>3546</v>
      </c>
      <c r="C161" s="381" t="s">
        <v>3225</v>
      </c>
      <c r="D161" s="381" t="s">
        <v>3703</v>
      </c>
      <c r="E161" s="12" t="s">
        <v>3704</v>
      </c>
      <c r="I161" s="383"/>
      <c r="J161" s="383"/>
      <c r="K161" s="383"/>
      <c r="L161" s="383"/>
      <c r="M161" s="383"/>
      <c r="N161" s="383"/>
      <c r="O161" s="383"/>
      <c r="P161" s="383"/>
      <c r="Q161" s="383"/>
      <c r="R161" s="383"/>
      <c r="S161" s="383"/>
      <c r="T161" s="383"/>
      <c r="U161" s="383"/>
      <c r="V161" s="383"/>
      <c r="W161" s="383"/>
      <c r="X161" s="383"/>
      <c r="Y161" s="383"/>
      <c r="Z161" s="383"/>
      <c r="AA161" s="383"/>
    </row>
    <row r="162">
      <c r="A162" s="508" t="str">
        <f t="shared" si="1"/>
        <v>2유형_v2_img2_03_064</v>
      </c>
      <c r="B162" s="381" t="s">
        <v>3546</v>
      </c>
      <c r="C162" s="381" t="s">
        <v>3230</v>
      </c>
      <c r="D162" s="381" t="s">
        <v>3705</v>
      </c>
      <c r="E162" s="12" t="s">
        <v>3706</v>
      </c>
      <c r="I162" s="383"/>
      <c r="J162" s="383"/>
      <c r="K162" s="383"/>
      <c r="L162" s="383"/>
      <c r="M162" s="383"/>
      <c r="N162" s="383"/>
      <c r="O162" s="383"/>
      <c r="P162" s="383"/>
      <c r="Q162" s="383"/>
      <c r="R162" s="383"/>
      <c r="S162" s="383"/>
      <c r="T162" s="383"/>
      <c r="U162" s="383"/>
      <c r="V162" s="383"/>
      <c r="W162" s="383"/>
      <c r="X162" s="383"/>
      <c r="Y162" s="383"/>
      <c r="Z162" s="383"/>
      <c r="AA162" s="383"/>
    </row>
    <row r="163">
      <c r="A163" s="508" t="str">
        <f t="shared" si="1"/>
        <v>2유형_v2_img2_03_065</v>
      </c>
      <c r="B163" s="381" t="s">
        <v>3546</v>
      </c>
      <c r="C163" s="381" t="s">
        <v>3234</v>
      </c>
      <c r="D163" s="381" t="s">
        <v>3707</v>
      </c>
      <c r="E163" s="12" t="s">
        <v>3708</v>
      </c>
      <c r="I163" s="383"/>
      <c r="J163" s="383"/>
      <c r="K163" s="383"/>
      <c r="L163" s="383"/>
      <c r="M163" s="383"/>
      <c r="N163" s="383"/>
      <c r="O163" s="383"/>
      <c r="P163" s="383"/>
      <c r="Q163" s="383"/>
      <c r="R163" s="383"/>
      <c r="S163" s="383"/>
      <c r="T163" s="383"/>
      <c r="U163" s="383"/>
      <c r="V163" s="383"/>
      <c r="W163" s="383"/>
      <c r="X163" s="383"/>
      <c r="Y163" s="383"/>
      <c r="Z163" s="383"/>
      <c r="AA163" s="383"/>
    </row>
    <row r="164">
      <c r="A164" s="508" t="str">
        <f t="shared" si="1"/>
        <v>2유형_v2_img2_03_066</v>
      </c>
      <c r="B164" s="381" t="s">
        <v>3546</v>
      </c>
      <c r="C164" s="381" t="s">
        <v>3238</v>
      </c>
      <c r="D164" s="381" t="s">
        <v>3709</v>
      </c>
      <c r="E164" s="12" t="s">
        <v>3710</v>
      </c>
      <c r="I164" s="383"/>
      <c r="J164" s="383"/>
      <c r="K164" s="383"/>
      <c r="L164" s="383"/>
      <c r="M164" s="383"/>
      <c r="N164" s="383"/>
      <c r="O164" s="383"/>
      <c r="P164" s="383"/>
      <c r="Q164" s="383"/>
      <c r="R164" s="383"/>
      <c r="S164" s="383"/>
      <c r="T164" s="383"/>
      <c r="U164" s="383"/>
      <c r="V164" s="383"/>
      <c r="W164" s="383"/>
      <c r="X164" s="383"/>
      <c r="Y164" s="383"/>
      <c r="Z164" s="383"/>
      <c r="AA164" s="383"/>
    </row>
    <row r="165">
      <c r="A165" s="508" t="str">
        <f t="shared" si="1"/>
        <v>2유형_v2_img2_03_067</v>
      </c>
      <c r="B165" s="381" t="s">
        <v>3546</v>
      </c>
      <c r="C165" s="381" t="s">
        <v>3242</v>
      </c>
      <c r="D165" s="381" t="s">
        <v>3711</v>
      </c>
      <c r="E165" s="12" t="s">
        <v>3712</v>
      </c>
      <c r="I165" s="383"/>
      <c r="J165" s="383"/>
      <c r="K165" s="383"/>
      <c r="L165" s="383"/>
      <c r="M165" s="383"/>
      <c r="N165" s="383"/>
      <c r="O165" s="383"/>
      <c r="P165" s="383"/>
      <c r="Q165" s="383"/>
      <c r="R165" s="383"/>
      <c r="S165" s="383"/>
      <c r="T165" s="383"/>
      <c r="U165" s="383"/>
      <c r="V165" s="383"/>
      <c r="W165" s="383"/>
      <c r="X165" s="383"/>
      <c r="Y165" s="383"/>
      <c r="Z165" s="383"/>
      <c r="AA165" s="383"/>
    </row>
    <row r="166">
      <c r="A166" s="508" t="str">
        <f t="shared" si="1"/>
        <v>2유형_v2_img2_03_068</v>
      </c>
      <c r="B166" s="381" t="s">
        <v>3546</v>
      </c>
      <c r="C166" s="381" t="s">
        <v>3246</v>
      </c>
      <c r="D166" s="381" t="s">
        <v>3713</v>
      </c>
      <c r="E166" s="12" t="s">
        <v>3714</v>
      </c>
      <c r="I166" s="383"/>
      <c r="J166" s="383"/>
      <c r="K166" s="383"/>
      <c r="L166" s="383"/>
      <c r="M166" s="383"/>
      <c r="N166" s="383"/>
      <c r="O166" s="383"/>
      <c r="P166" s="383"/>
      <c r="Q166" s="383"/>
      <c r="R166" s="383"/>
      <c r="S166" s="383"/>
      <c r="T166" s="383"/>
      <c r="U166" s="383"/>
      <c r="V166" s="383"/>
      <c r="W166" s="383"/>
      <c r="X166" s="383"/>
      <c r="Y166" s="383"/>
      <c r="Z166" s="383"/>
      <c r="AA166" s="383"/>
    </row>
    <row r="167">
      <c r="A167" s="508" t="str">
        <f t="shared" si="1"/>
        <v>2유형_v2_img2_03_069</v>
      </c>
      <c r="B167" s="381" t="s">
        <v>3546</v>
      </c>
      <c r="C167" s="381" t="s">
        <v>3250</v>
      </c>
      <c r="D167" s="381" t="s">
        <v>3715</v>
      </c>
      <c r="E167" s="12" t="s">
        <v>3716</v>
      </c>
      <c r="I167" s="383"/>
      <c r="J167" s="383"/>
      <c r="K167" s="383"/>
      <c r="L167" s="383"/>
      <c r="M167" s="383"/>
      <c r="N167" s="383"/>
      <c r="O167" s="383"/>
      <c r="P167" s="383"/>
      <c r="Q167" s="383"/>
      <c r="R167" s="383"/>
      <c r="S167" s="383"/>
      <c r="T167" s="383"/>
      <c r="U167" s="383"/>
      <c r="V167" s="383"/>
      <c r="W167" s="383"/>
      <c r="X167" s="383"/>
      <c r="Y167" s="383"/>
      <c r="Z167" s="383"/>
      <c r="AA167" s="383"/>
    </row>
    <row r="168">
      <c r="A168" s="508" t="str">
        <f t="shared" si="1"/>
        <v>2유형_v2_img2_03_070</v>
      </c>
      <c r="B168" s="381" t="s">
        <v>3546</v>
      </c>
      <c r="C168" s="381" t="s">
        <v>3255</v>
      </c>
      <c r="D168" s="381" t="s">
        <v>3717</v>
      </c>
      <c r="E168" s="12" t="s">
        <v>3718</v>
      </c>
      <c r="I168" s="383"/>
      <c r="J168" s="383"/>
      <c r="K168" s="383"/>
      <c r="L168" s="383"/>
      <c r="M168" s="383"/>
      <c r="N168" s="383"/>
      <c r="O168" s="383"/>
      <c r="P168" s="383"/>
      <c r="Q168" s="383"/>
      <c r="R168" s="383"/>
      <c r="S168" s="383"/>
      <c r="T168" s="383"/>
      <c r="U168" s="383"/>
      <c r="V168" s="383"/>
      <c r="W168" s="383"/>
      <c r="X168" s="383"/>
      <c r="Y168" s="383"/>
      <c r="Z168" s="383"/>
      <c r="AA168" s="383"/>
    </row>
    <row r="169">
      <c r="A169" s="508" t="str">
        <f t="shared" si="1"/>
        <v>2유형_v2_img2_03_071</v>
      </c>
      <c r="B169" s="381" t="s">
        <v>3546</v>
      </c>
      <c r="C169" s="381" t="s">
        <v>3261</v>
      </c>
      <c r="D169" s="381" t="s">
        <v>3719</v>
      </c>
      <c r="E169" s="12" t="s">
        <v>3720</v>
      </c>
      <c r="I169" s="383"/>
      <c r="J169" s="383"/>
      <c r="K169" s="383"/>
      <c r="L169" s="383"/>
      <c r="M169" s="383"/>
      <c r="N169" s="383"/>
      <c r="O169" s="383"/>
      <c r="P169" s="383"/>
      <c r="Q169" s="383"/>
      <c r="R169" s="383"/>
      <c r="S169" s="383"/>
      <c r="T169" s="383"/>
      <c r="U169" s="383"/>
      <c r="V169" s="383"/>
      <c r="W169" s="383"/>
      <c r="X169" s="383"/>
      <c r="Y169" s="383"/>
      <c r="Z169" s="383"/>
      <c r="AA169" s="383"/>
    </row>
    <row r="170">
      <c r="A170" s="508" t="str">
        <f t="shared" si="1"/>
        <v>2유형_v2_img2_03_072</v>
      </c>
      <c r="B170" s="381" t="s">
        <v>3546</v>
      </c>
      <c r="C170" s="381" t="s">
        <v>3267</v>
      </c>
      <c r="D170" s="381" t="s">
        <v>3721</v>
      </c>
      <c r="E170" s="12" t="s">
        <v>3722</v>
      </c>
      <c r="I170" s="383"/>
      <c r="J170" s="383"/>
      <c r="K170" s="383"/>
      <c r="L170" s="383"/>
      <c r="M170" s="383"/>
      <c r="N170" s="383"/>
      <c r="O170" s="383"/>
      <c r="P170" s="383"/>
      <c r="Q170" s="383"/>
      <c r="R170" s="383"/>
      <c r="S170" s="383"/>
      <c r="T170" s="383"/>
      <c r="U170" s="383"/>
      <c r="V170" s="383"/>
      <c r="W170" s="383"/>
      <c r="X170" s="383"/>
      <c r="Y170" s="383"/>
      <c r="Z170" s="383"/>
      <c r="AA170" s="383"/>
    </row>
    <row r="171">
      <c r="A171" s="508" t="str">
        <f t="shared" si="1"/>
        <v>2유형_v2_img2_03_073</v>
      </c>
      <c r="B171" s="381" t="s">
        <v>3546</v>
      </c>
      <c r="C171" s="381" t="s">
        <v>3271</v>
      </c>
      <c r="D171" s="381" t="s">
        <v>3723</v>
      </c>
      <c r="E171" s="12" t="s">
        <v>3724</v>
      </c>
      <c r="I171" s="383"/>
      <c r="J171" s="383"/>
      <c r="K171" s="383"/>
      <c r="L171" s="383"/>
      <c r="M171" s="383"/>
      <c r="N171" s="383"/>
      <c r="O171" s="383"/>
      <c r="P171" s="383"/>
      <c r="Q171" s="383"/>
      <c r="R171" s="383"/>
      <c r="S171" s="383"/>
      <c r="T171" s="383"/>
      <c r="U171" s="383"/>
      <c r="V171" s="383"/>
      <c r="W171" s="383"/>
      <c r="X171" s="383"/>
      <c r="Y171" s="383"/>
      <c r="Z171" s="383"/>
      <c r="AA171" s="383"/>
    </row>
    <row r="172">
      <c r="A172" s="508" t="str">
        <f t="shared" si="1"/>
        <v>2유형_v2_img2_03_074</v>
      </c>
      <c r="B172" s="381" t="s">
        <v>3546</v>
      </c>
      <c r="C172" s="381" t="s">
        <v>3276</v>
      </c>
      <c r="D172" s="381" t="s">
        <v>3725</v>
      </c>
      <c r="E172" s="12" t="s">
        <v>3726</v>
      </c>
      <c r="I172" s="383"/>
      <c r="J172" s="383"/>
      <c r="K172" s="383"/>
      <c r="L172" s="383"/>
      <c r="M172" s="383"/>
      <c r="N172" s="383"/>
      <c r="O172" s="383"/>
      <c r="P172" s="383"/>
      <c r="Q172" s="383"/>
      <c r="R172" s="383"/>
      <c r="S172" s="383"/>
      <c r="T172" s="383"/>
      <c r="U172" s="383"/>
      <c r="V172" s="383"/>
      <c r="W172" s="383"/>
      <c r="X172" s="383"/>
      <c r="Y172" s="383"/>
      <c r="Z172" s="383"/>
      <c r="AA172" s="383"/>
    </row>
    <row r="173">
      <c r="A173" s="508" t="str">
        <f t="shared" si="1"/>
        <v>2유형_v2_img2_03_075</v>
      </c>
      <c r="B173" s="381" t="s">
        <v>3546</v>
      </c>
      <c r="C173" s="381" t="s">
        <v>3280</v>
      </c>
      <c r="D173" s="381" t="s">
        <v>3727</v>
      </c>
      <c r="E173" s="12" t="s">
        <v>3728</v>
      </c>
      <c r="I173" s="383"/>
      <c r="J173" s="383"/>
      <c r="K173" s="383"/>
      <c r="L173" s="383"/>
      <c r="M173" s="383"/>
      <c r="N173" s="383"/>
      <c r="O173" s="383"/>
      <c r="P173" s="383"/>
      <c r="Q173" s="383"/>
      <c r="R173" s="383"/>
      <c r="S173" s="383"/>
      <c r="T173" s="383"/>
      <c r="U173" s="383"/>
      <c r="V173" s="383"/>
      <c r="W173" s="383"/>
      <c r="X173" s="383"/>
      <c r="Y173" s="383"/>
      <c r="Z173" s="383"/>
      <c r="AA173" s="383"/>
    </row>
    <row r="174">
      <c r="A174" s="508" t="str">
        <f t="shared" si="1"/>
        <v>2유형_v2_img2_03_076</v>
      </c>
      <c r="B174" s="381" t="s">
        <v>3546</v>
      </c>
      <c r="C174" s="381" t="s">
        <v>3286</v>
      </c>
      <c r="D174" s="381" t="s">
        <v>3729</v>
      </c>
      <c r="E174" s="12" t="s">
        <v>3730</v>
      </c>
      <c r="I174" s="383"/>
      <c r="J174" s="383"/>
      <c r="K174" s="383"/>
      <c r="L174" s="383"/>
      <c r="M174" s="383"/>
      <c r="N174" s="383"/>
      <c r="O174" s="383"/>
      <c r="P174" s="383"/>
      <c r="Q174" s="383"/>
      <c r="R174" s="383"/>
      <c r="S174" s="383"/>
      <c r="T174" s="383"/>
      <c r="U174" s="383"/>
      <c r="V174" s="383"/>
      <c r="W174" s="383"/>
      <c r="X174" s="383"/>
      <c r="Y174" s="383"/>
      <c r="Z174" s="383"/>
      <c r="AA174" s="383"/>
    </row>
    <row r="175">
      <c r="A175" s="508" t="str">
        <f t="shared" si="1"/>
        <v>2유형_v2_img2_03_077</v>
      </c>
      <c r="B175" s="381" t="s">
        <v>3546</v>
      </c>
      <c r="C175" s="381" t="s">
        <v>3292</v>
      </c>
      <c r="D175" s="381" t="s">
        <v>3731</v>
      </c>
      <c r="E175" s="12" t="s">
        <v>3732</v>
      </c>
      <c r="I175" s="383"/>
      <c r="J175" s="383"/>
      <c r="K175" s="383"/>
      <c r="L175" s="383"/>
      <c r="M175" s="383"/>
      <c r="N175" s="383"/>
      <c r="O175" s="383"/>
      <c r="P175" s="383"/>
      <c r="Q175" s="383"/>
      <c r="R175" s="383"/>
      <c r="S175" s="383"/>
      <c r="T175" s="383"/>
      <c r="U175" s="383"/>
      <c r="V175" s="383"/>
      <c r="W175" s="383"/>
      <c r="X175" s="383"/>
      <c r="Y175" s="383"/>
      <c r="Z175" s="383"/>
      <c r="AA175" s="383"/>
    </row>
    <row r="176">
      <c r="A176" s="508" t="str">
        <f t="shared" si="1"/>
        <v>2유형_v2_img2_03_078</v>
      </c>
      <c r="B176" s="381" t="s">
        <v>3546</v>
      </c>
      <c r="C176" s="381" t="s">
        <v>3297</v>
      </c>
      <c r="D176" s="381" t="s">
        <v>3733</v>
      </c>
      <c r="E176" s="12" t="s">
        <v>3734</v>
      </c>
      <c r="I176" s="383"/>
      <c r="J176" s="383"/>
      <c r="K176" s="383"/>
      <c r="L176" s="383"/>
      <c r="M176" s="383"/>
      <c r="N176" s="383"/>
      <c r="O176" s="383"/>
      <c r="P176" s="383"/>
      <c r="Q176" s="383"/>
      <c r="R176" s="383"/>
      <c r="S176" s="383"/>
      <c r="T176" s="383"/>
      <c r="U176" s="383"/>
      <c r="V176" s="383"/>
      <c r="W176" s="383"/>
      <c r="X176" s="383"/>
      <c r="Y176" s="383"/>
      <c r="Z176" s="383"/>
      <c r="AA176" s="383"/>
    </row>
    <row r="177">
      <c r="A177" s="508" t="str">
        <f t="shared" si="1"/>
        <v>2유형_v2_img2_03_079</v>
      </c>
      <c r="B177" s="381" t="s">
        <v>3546</v>
      </c>
      <c r="C177" s="381" t="s">
        <v>3302</v>
      </c>
      <c r="D177" s="381" t="s">
        <v>3735</v>
      </c>
      <c r="E177" s="12" t="s">
        <v>3736</v>
      </c>
      <c r="I177" s="383"/>
      <c r="J177" s="383"/>
      <c r="K177" s="383"/>
      <c r="L177" s="383"/>
      <c r="M177" s="383"/>
      <c r="N177" s="383"/>
      <c r="O177" s="383"/>
      <c r="P177" s="383"/>
      <c r="Q177" s="383"/>
      <c r="R177" s="383"/>
      <c r="S177" s="383"/>
      <c r="T177" s="383"/>
      <c r="U177" s="383"/>
      <c r="V177" s="383"/>
      <c r="W177" s="383"/>
      <c r="X177" s="383"/>
      <c r="Y177" s="383"/>
      <c r="Z177" s="383"/>
      <c r="AA177" s="383"/>
    </row>
    <row r="178">
      <c r="A178" s="508" t="str">
        <f t="shared" si="1"/>
        <v>2유형_v2_img2_03_080</v>
      </c>
      <c r="B178" s="381" t="s">
        <v>3546</v>
      </c>
      <c r="C178" s="381" t="s">
        <v>3308</v>
      </c>
      <c r="D178" s="381" t="s">
        <v>3737</v>
      </c>
      <c r="E178" s="12" t="s">
        <v>3738</v>
      </c>
      <c r="I178" s="383"/>
      <c r="J178" s="383"/>
      <c r="K178" s="383"/>
      <c r="L178" s="383"/>
      <c r="M178" s="383"/>
      <c r="N178" s="383"/>
      <c r="O178" s="383"/>
      <c r="P178" s="383"/>
      <c r="Q178" s="383"/>
      <c r="R178" s="383"/>
      <c r="S178" s="383"/>
      <c r="T178" s="383"/>
      <c r="U178" s="383"/>
      <c r="V178" s="383"/>
      <c r="W178" s="383"/>
      <c r="X178" s="383"/>
      <c r="Y178" s="383"/>
      <c r="Z178" s="383"/>
      <c r="AA178" s="383"/>
    </row>
    <row r="179">
      <c r="A179" s="508" t="str">
        <f t="shared" si="1"/>
        <v>2유형_v2_img2_03_081</v>
      </c>
      <c r="B179" s="381" t="s">
        <v>3546</v>
      </c>
      <c r="C179" s="381" t="s">
        <v>3313</v>
      </c>
      <c r="D179" s="381" t="s">
        <v>3739</v>
      </c>
      <c r="E179" s="12" t="s">
        <v>3740</v>
      </c>
      <c r="I179" s="383"/>
      <c r="J179" s="383"/>
      <c r="K179" s="383"/>
      <c r="L179" s="383"/>
      <c r="M179" s="383"/>
      <c r="N179" s="383"/>
      <c r="O179" s="383"/>
      <c r="P179" s="383"/>
      <c r="Q179" s="383"/>
      <c r="R179" s="383"/>
      <c r="S179" s="383"/>
      <c r="T179" s="383"/>
      <c r="U179" s="383"/>
      <c r="V179" s="383"/>
      <c r="W179" s="383"/>
      <c r="X179" s="383"/>
      <c r="Y179" s="383"/>
      <c r="Z179" s="383"/>
      <c r="AA179" s="383"/>
    </row>
    <row r="180">
      <c r="A180" s="508" t="str">
        <f t="shared" si="1"/>
        <v>2유형_v2_img2_03_082</v>
      </c>
      <c r="B180" s="381" t="s">
        <v>3546</v>
      </c>
      <c r="C180" s="381" t="s">
        <v>3317</v>
      </c>
      <c r="D180" s="381" t="s">
        <v>3741</v>
      </c>
      <c r="E180" s="12" t="s">
        <v>3742</v>
      </c>
      <c r="I180" s="383"/>
      <c r="J180" s="383"/>
      <c r="K180" s="383"/>
      <c r="L180" s="383"/>
      <c r="M180" s="383"/>
      <c r="N180" s="383"/>
      <c r="O180" s="383"/>
      <c r="P180" s="383"/>
      <c r="Q180" s="383"/>
      <c r="R180" s="383"/>
      <c r="S180" s="383"/>
      <c r="T180" s="383"/>
      <c r="U180" s="383"/>
      <c r="V180" s="383"/>
      <c r="W180" s="383"/>
      <c r="X180" s="383"/>
      <c r="Y180" s="383"/>
      <c r="Z180" s="383"/>
      <c r="AA180" s="383"/>
    </row>
    <row r="181">
      <c r="A181" s="508" t="str">
        <f t="shared" si="1"/>
        <v>2유형_v2_img2_03_083</v>
      </c>
      <c r="B181" s="381" t="s">
        <v>3546</v>
      </c>
      <c r="C181" s="381" t="s">
        <v>3324</v>
      </c>
      <c r="D181" s="381" t="s">
        <v>3743</v>
      </c>
      <c r="E181" s="12" t="s">
        <v>3744</v>
      </c>
      <c r="I181" s="383"/>
      <c r="J181" s="383"/>
      <c r="K181" s="383"/>
      <c r="L181" s="383"/>
      <c r="M181" s="383"/>
      <c r="N181" s="383"/>
      <c r="O181" s="383"/>
      <c r="P181" s="383"/>
      <c r="Q181" s="383"/>
      <c r="R181" s="383"/>
      <c r="S181" s="383"/>
      <c r="T181" s="383"/>
      <c r="U181" s="383"/>
      <c r="V181" s="383"/>
      <c r="W181" s="383"/>
      <c r="X181" s="383"/>
      <c r="Y181" s="383"/>
      <c r="Z181" s="383"/>
      <c r="AA181" s="383"/>
    </row>
    <row r="182">
      <c r="A182" s="508" t="str">
        <f t="shared" si="1"/>
        <v>2유형_v2_img2_03_084</v>
      </c>
      <c r="B182" s="381" t="s">
        <v>3546</v>
      </c>
      <c r="C182" s="381" t="s">
        <v>3329</v>
      </c>
      <c r="D182" s="381" t="s">
        <v>3745</v>
      </c>
      <c r="E182" s="12" t="s">
        <v>3746</v>
      </c>
      <c r="I182" s="383"/>
      <c r="J182" s="383"/>
      <c r="K182" s="383"/>
      <c r="L182" s="383"/>
      <c r="M182" s="383"/>
      <c r="N182" s="383"/>
      <c r="O182" s="383"/>
      <c r="P182" s="383"/>
      <c r="Q182" s="383"/>
      <c r="R182" s="383"/>
      <c r="S182" s="383"/>
      <c r="T182" s="383"/>
      <c r="U182" s="383"/>
      <c r="V182" s="383"/>
      <c r="W182" s="383"/>
      <c r="X182" s="383"/>
      <c r="Y182" s="383"/>
      <c r="Z182" s="383"/>
      <c r="AA182" s="383"/>
    </row>
    <row r="183">
      <c r="A183" s="508" t="str">
        <f t="shared" si="1"/>
        <v>2유형_v2_img2_03_085</v>
      </c>
      <c r="B183" s="381" t="s">
        <v>3546</v>
      </c>
      <c r="C183" s="381" t="s">
        <v>3334</v>
      </c>
      <c r="D183" s="381" t="s">
        <v>3747</v>
      </c>
      <c r="E183" s="12" t="s">
        <v>3748</v>
      </c>
      <c r="I183" s="383"/>
      <c r="J183" s="383"/>
      <c r="K183" s="383"/>
      <c r="L183" s="383"/>
      <c r="M183" s="383"/>
      <c r="N183" s="383"/>
      <c r="O183" s="383"/>
      <c r="P183" s="383"/>
      <c r="Q183" s="383"/>
      <c r="R183" s="383"/>
      <c r="S183" s="383"/>
      <c r="T183" s="383"/>
      <c r="U183" s="383"/>
      <c r="V183" s="383"/>
      <c r="W183" s="383"/>
      <c r="X183" s="383"/>
      <c r="Y183" s="383"/>
      <c r="Z183" s="383"/>
      <c r="AA183" s="383"/>
    </row>
    <row r="184">
      <c r="A184" s="508" t="str">
        <f t="shared" si="1"/>
        <v>2유형_v2_img2_03_086</v>
      </c>
      <c r="B184" s="381" t="s">
        <v>3546</v>
      </c>
      <c r="C184" s="381" t="s">
        <v>3339</v>
      </c>
      <c r="D184" s="381" t="s">
        <v>3749</v>
      </c>
      <c r="E184" s="12" t="s">
        <v>3750</v>
      </c>
      <c r="I184" s="383"/>
      <c r="J184" s="383"/>
      <c r="K184" s="383"/>
      <c r="L184" s="383"/>
      <c r="M184" s="383"/>
      <c r="N184" s="383"/>
      <c r="O184" s="383"/>
      <c r="P184" s="383"/>
      <c r="Q184" s="383"/>
      <c r="R184" s="383"/>
      <c r="S184" s="383"/>
      <c r="T184" s="383"/>
      <c r="U184" s="383"/>
      <c r="V184" s="383"/>
      <c r="W184" s="383"/>
      <c r="X184" s="383"/>
      <c r="Y184" s="383"/>
      <c r="Z184" s="383"/>
      <c r="AA184" s="383"/>
    </row>
    <row r="185">
      <c r="A185" s="508" t="str">
        <f t="shared" si="1"/>
        <v>2유형_v2_img2_03_087</v>
      </c>
      <c r="B185" s="381" t="s">
        <v>3546</v>
      </c>
      <c r="C185" s="381" t="s">
        <v>3344</v>
      </c>
      <c r="D185" s="381" t="s">
        <v>3751</v>
      </c>
      <c r="E185" s="12" t="s">
        <v>3752</v>
      </c>
      <c r="I185" s="383"/>
      <c r="J185" s="383"/>
      <c r="K185" s="383"/>
      <c r="L185" s="383"/>
      <c r="M185" s="383"/>
      <c r="N185" s="383"/>
      <c r="O185" s="383"/>
      <c r="P185" s="383"/>
      <c r="Q185" s="383"/>
      <c r="R185" s="383"/>
      <c r="S185" s="383"/>
      <c r="T185" s="383"/>
      <c r="U185" s="383"/>
      <c r="V185" s="383"/>
      <c r="W185" s="383"/>
      <c r="X185" s="383"/>
      <c r="Y185" s="383"/>
      <c r="Z185" s="383"/>
      <c r="AA185" s="383"/>
    </row>
    <row r="186">
      <c r="A186" s="508" t="str">
        <f t="shared" si="1"/>
        <v>2유형_v2_img2_03_088</v>
      </c>
      <c r="B186" s="381" t="s">
        <v>3546</v>
      </c>
      <c r="C186" s="381" t="s">
        <v>3350</v>
      </c>
      <c r="D186" s="381" t="s">
        <v>3753</v>
      </c>
      <c r="E186" s="12" t="s">
        <v>3754</v>
      </c>
      <c r="I186" s="383"/>
      <c r="J186" s="383"/>
      <c r="K186" s="383"/>
      <c r="L186" s="383"/>
      <c r="M186" s="383"/>
      <c r="N186" s="383"/>
      <c r="O186" s="383"/>
      <c r="P186" s="383"/>
      <c r="Q186" s="383"/>
      <c r="R186" s="383"/>
      <c r="S186" s="383"/>
      <c r="T186" s="383"/>
      <c r="U186" s="383"/>
      <c r="V186" s="383"/>
      <c r="W186" s="383"/>
      <c r="X186" s="383"/>
      <c r="Y186" s="383"/>
      <c r="Z186" s="383"/>
      <c r="AA186" s="383"/>
    </row>
    <row r="187">
      <c r="A187" s="508" t="str">
        <f t="shared" si="1"/>
        <v>2유형_v2_img2_03_089</v>
      </c>
      <c r="B187" s="381" t="s">
        <v>3546</v>
      </c>
      <c r="C187" s="381" t="s">
        <v>3357</v>
      </c>
      <c r="D187" s="381" t="s">
        <v>3755</v>
      </c>
      <c r="E187" s="12" t="s">
        <v>3756</v>
      </c>
      <c r="I187" s="383"/>
      <c r="J187" s="383"/>
      <c r="K187" s="383"/>
      <c r="L187" s="383"/>
      <c r="M187" s="383"/>
      <c r="N187" s="383"/>
      <c r="O187" s="383"/>
      <c r="P187" s="383"/>
      <c r="Q187" s="383"/>
      <c r="R187" s="383"/>
      <c r="S187" s="383"/>
      <c r="T187" s="383"/>
      <c r="U187" s="383"/>
      <c r="V187" s="383"/>
      <c r="W187" s="383"/>
      <c r="X187" s="383"/>
      <c r="Y187" s="383"/>
      <c r="Z187" s="383"/>
      <c r="AA187" s="383"/>
    </row>
    <row r="188">
      <c r="A188" s="508" t="str">
        <f t="shared" si="1"/>
        <v>2유형_v2_img2_03_090</v>
      </c>
      <c r="B188" s="381" t="s">
        <v>3546</v>
      </c>
      <c r="C188" s="381" t="s">
        <v>3362</v>
      </c>
      <c r="D188" s="381" t="s">
        <v>3757</v>
      </c>
      <c r="E188" s="12" t="s">
        <v>3758</v>
      </c>
      <c r="I188" s="383"/>
      <c r="J188" s="383"/>
      <c r="K188" s="383"/>
      <c r="L188" s="383"/>
      <c r="M188" s="383"/>
      <c r="N188" s="383"/>
      <c r="O188" s="383"/>
      <c r="P188" s="383"/>
      <c r="Q188" s="383"/>
      <c r="R188" s="383"/>
      <c r="S188" s="383"/>
      <c r="T188" s="383"/>
      <c r="U188" s="383"/>
      <c r="V188" s="383"/>
      <c r="W188" s="383"/>
      <c r="X188" s="383"/>
      <c r="Y188" s="383"/>
      <c r="Z188" s="383"/>
      <c r="AA188" s="383"/>
    </row>
    <row r="189">
      <c r="A189" s="508" t="str">
        <f t="shared" si="1"/>
        <v>2유형_v2_img2_03_091</v>
      </c>
      <c r="B189" s="381" t="s">
        <v>3546</v>
      </c>
      <c r="C189" s="381" t="s">
        <v>224</v>
      </c>
      <c r="D189" s="381" t="s">
        <v>3759</v>
      </c>
      <c r="E189" s="12" t="s">
        <v>3760</v>
      </c>
      <c r="I189" s="383"/>
      <c r="J189" s="383"/>
      <c r="K189" s="383"/>
      <c r="L189" s="383"/>
      <c r="M189" s="383"/>
      <c r="N189" s="383"/>
      <c r="O189" s="383"/>
      <c r="P189" s="383"/>
      <c r="Q189" s="383"/>
      <c r="R189" s="383"/>
      <c r="S189" s="383"/>
      <c r="T189" s="383"/>
      <c r="U189" s="383"/>
      <c r="V189" s="383"/>
      <c r="W189" s="383"/>
      <c r="X189" s="383"/>
      <c r="Y189" s="383"/>
      <c r="Z189" s="383"/>
      <c r="AA189" s="383"/>
    </row>
    <row r="190">
      <c r="A190" s="508" t="str">
        <f t="shared" si="1"/>
        <v>2유형_v2_img2_03_092</v>
      </c>
      <c r="B190" s="381" t="s">
        <v>3546</v>
      </c>
      <c r="C190" s="381" t="s">
        <v>3369</v>
      </c>
      <c r="D190" s="381" t="s">
        <v>3761</v>
      </c>
      <c r="E190" s="12" t="s">
        <v>3762</v>
      </c>
      <c r="I190" s="383"/>
      <c r="J190" s="383"/>
      <c r="K190" s="383"/>
      <c r="L190" s="383"/>
      <c r="M190" s="383"/>
      <c r="N190" s="383"/>
      <c r="O190" s="383"/>
      <c r="P190" s="383"/>
      <c r="Q190" s="383"/>
      <c r="R190" s="383"/>
      <c r="S190" s="383"/>
      <c r="T190" s="383"/>
      <c r="U190" s="383"/>
      <c r="V190" s="383"/>
      <c r="W190" s="383"/>
      <c r="X190" s="383"/>
      <c r="Y190" s="383"/>
      <c r="Z190" s="383"/>
      <c r="AA190" s="383"/>
    </row>
    <row r="191">
      <c r="A191" s="508" t="str">
        <f t="shared" si="1"/>
        <v>2유형_v2_img2_03_093</v>
      </c>
      <c r="B191" s="381" t="s">
        <v>3546</v>
      </c>
      <c r="C191" s="381" t="s">
        <v>3374</v>
      </c>
      <c r="D191" s="381" t="s">
        <v>3763</v>
      </c>
      <c r="E191" s="12" t="s">
        <v>3764</v>
      </c>
      <c r="I191" s="383"/>
      <c r="J191" s="383"/>
      <c r="K191" s="383"/>
      <c r="L191" s="383"/>
      <c r="M191" s="383"/>
      <c r="N191" s="383"/>
      <c r="O191" s="383"/>
      <c r="P191" s="383"/>
      <c r="Q191" s="383"/>
      <c r="R191" s="383"/>
      <c r="S191" s="383"/>
      <c r="T191" s="383"/>
      <c r="U191" s="383"/>
      <c r="V191" s="383"/>
      <c r="W191" s="383"/>
      <c r="X191" s="383"/>
      <c r="Y191" s="383"/>
      <c r="Z191" s="383"/>
      <c r="AA191" s="383"/>
    </row>
    <row r="192">
      <c r="A192" s="508" t="str">
        <f t="shared" si="1"/>
        <v>2유형_v2_img2_03_094</v>
      </c>
      <c r="B192" s="381" t="s">
        <v>3546</v>
      </c>
      <c r="C192" s="381" t="s">
        <v>3379</v>
      </c>
      <c r="D192" s="381" t="s">
        <v>3765</v>
      </c>
      <c r="E192" s="12" t="s">
        <v>3766</v>
      </c>
      <c r="I192" s="383"/>
      <c r="J192" s="383"/>
      <c r="K192" s="383"/>
      <c r="L192" s="383"/>
      <c r="M192" s="383"/>
      <c r="N192" s="383"/>
      <c r="O192" s="383"/>
      <c r="P192" s="383"/>
      <c r="Q192" s="383"/>
      <c r="R192" s="383"/>
      <c r="S192" s="383"/>
      <c r="T192" s="383"/>
      <c r="U192" s="383"/>
      <c r="V192" s="383"/>
      <c r="W192" s="383"/>
      <c r="X192" s="383"/>
      <c r="Y192" s="383"/>
      <c r="Z192" s="383"/>
      <c r="AA192" s="383"/>
    </row>
    <row r="193">
      <c r="A193" s="508" t="str">
        <f t="shared" si="1"/>
        <v>2유형_v2_img2_03_095</v>
      </c>
      <c r="B193" s="381" t="s">
        <v>3546</v>
      </c>
      <c r="C193" s="381" t="s">
        <v>3385</v>
      </c>
      <c r="D193" s="381" t="s">
        <v>3767</v>
      </c>
      <c r="E193" s="12" t="s">
        <v>3768</v>
      </c>
      <c r="I193" s="383"/>
      <c r="J193" s="383"/>
      <c r="K193" s="383"/>
      <c r="L193" s="383"/>
      <c r="M193" s="383"/>
      <c r="N193" s="383"/>
      <c r="O193" s="383"/>
      <c r="P193" s="383"/>
      <c r="Q193" s="383"/>
      <c r="R193" s="383"/>
      <c r="S193" s="383"/>
      <c r="T193" s="383"/>
      <c r="U193" s="383"/>
      <c r="V193" s="383"/>
      <c r="W193" s="383"/>
      <c r="X193" s="383"/>
      <c r="Y193" s="383"/>
      <c r="Z193" s="383"/>
      <c r="AA193" s="383"/>
    </row>
    <row r="194">
      <c r="A194" s="508" t="str">
        <f t="shared" si="1"/>
        <v>2유형_v2_img2_03_096</v>
      </c>
      <c r="B194" s="381" t="s">
        <v>3546</v>
      </c>
      <c r="C194" s="381" t="s">
        <v>3390</v>
      </c>
      <c r="D194" s="381" t="s">
        <v>3769</v>
      </c>
      <c r="E194" s="12" t="s">
        <v>3770</v>
      </c>
      <c r="I194" s="383"/>
      <c r="J194" s="383"/>
      <c r="K194" s="383"/>
      <c r="L194" s="383"/>
      <c r="M194" s="383"/>
      <c r="N194" s="383"/>
      <c r="O194" s="383"/>
      <c r="P194" s="383"/>
      <c r="Q194" s="383"/>
      <c r="R194" s="383"/>
      <c r="S194" s="383"/>
      <c r="T194" s="383"/>
      <c r="U194" s="383"/>
      <c r="V194" s="383"/>
      <c r="W194" s="383"/>
      <c r="X194" s="383"/>
      <c r="Y194" s="383"/>
      <c r="Z194" s="383"/>
      <c r="AA194" s="383"/>
    </row>
    <row r="195">
      <c r="A195" s="508" t="str">
        <f t="shared" si="1"/>
        <v>2유형_v2_img2_03_097</v>
      </c>
      <c r="B195" s="381" t="s">
        <v>3546</v>
      </c>
      <c r="C195" s="381" t="s">
        <v>3396</v>
      </c>
      <c r="D195" s="381" t="s">
        <v>3771</v>
      </c>
      <c r="E195" s="12" t="s">
        <v>3772</v>
      </c>
      <c r="I195" s="383"/>
      <c r="J195" s="383"/>
      <c r="K195" s="383"/>
      <c r="L195" s="383"/>
      <c r="M195" s="383"/>
      <c r="N195" s="383"/>
      <c r="O195" s="383"/>
      <c r="P195" s="383"/>
      <c r="Q195" s="383"/>
      <c r="R195" s="383"/>
      <c r="S195" s="383"/>
      <c r="T195" s="383"/>
      <c r="U195" s="383"/>
      <c r="V195" s="383"/>
      <c r="W195" s="383"/>
      <c r="X195" s="383"/>
      <c r="Y195" s="383"/>
      <c r="Z195" s="383"/>
      <c r="AA195" s="383"/>
    </row>
    <row r="196">
      <c r="A196" s="508" t="str">
        <f t="shared" si="1"/>
        <v>2유형_v2_img2_03_098</v>
      </c>
      <c r="B196" s="381" t="s">
        <v>3546</v>
      </c>
      <c r="C196" s="381" t="s">
        <v>236</v>
      </c>
      <c r="D196" s="381" t="s">
        <v>3773</v>
      </c>
      <c r="E196" s="12" t="s">
        <v>3774</v>
      </c>
      <c r="I196" s="383"/>
      <c r="J196" s="383"/>
      <c r="K196" s="383"/>
      <c r="L196" s="383"/>
      <c r="M196" s="383"/>
      <c r="N196" s="383"/>
      <c r="O196" s="383"/>
      <c r="P196" s="383"/>
      <c r="Q196" s="383"/>
      <c r="R196" s="383"/>
      <c r="S196" s="383"/>
      <c r="T196" s="383"/>
      <c r="U196" s="383"/>
      <c r="V196" s="383"/>
      <c r="W196" s="383"/>
      <c r="X196" s="383"/>
      <c r="Y196" s="383"/>
      <c r="Z196" s="383"/>
      <c r="AA196" s="383"/>
    </row>
    <row r="197">
      <c r="A197" s="508" t="str">
        <f t="shared" si="1"/>
        <v>2유형_v2_img2_03_099</v>
      </c>
      <c r="B197" s="381" t="s">
        <v>3546</v>
      </c>
      <c r="C197" s="381" t="s">
        <v>230</v>
      </c>
      <c r="D197" s="381" t="s">
        <v>3775</v>
      </c>
      <c r="E197" s="12" t="s">
        <v>3776</v>
      </c>
      <c r="I197" s="383"/>
      <c r="J197" s="383"/>
      <c r="K197" s="383"/>
      <c r="L197" s="383"/>
      <c r="M197" s="383"/>
      <c r="N197" s="383"/>
      <c r="O197" s="383"/>
      <c r="P197" s="383"/>
      <c r="Q197" s="383"/>
      <c r="R197" s="383"/>
      <c r="S197" s="383"/>
      <c r="T197" s="383"/>
      <c r="U197" s="383"/>
      <c r="V197" s="383"/>
      <c r="W197" s="383"/>
      <c r="X197" s="383"/>
      <c r="Y197" s="383"/>
      <c r="Z197" s="383"/>
      <c r="AA197" s="383"/>
    </row>
    <row r="198">
      <c r="A198" s="508" t="str">
        <f t="shared" si="1"/>
        <v>2유형_v2_img2_03_100</v>
      </c>
      <c r="B198" s="381" t="s">
        <v>3546</v>
      </c>
      <c r="C198" s="381" t="s">
        <v>3408</v>
      </c>
      <c r="D198" s="381" t="s">
        <v>3777</v>
      </c>
      <c r="E198" s="12" t="s">
        <v>3778</v>
      </c>
      <c r="I198" s="383"/>
      <c r="J198" s="383"/>
      <c r="K198" s="383"/>
      <c r="L198" s="383"/>
      <c r="M198" s="383"/>
      <c r="N198" s="383"/>
      <c r="O198" s="383"/>
      <c r="P198" s="383"/>
      <c r="Q198" s="383"/>
      <c r="R198" s="383"/>
      <c r="S198" s="383"/>
      <c r="T198" s="383"/>
      <c r="U198" s="383"/>
      <c r="V198" s="383"/>
      <c r="W198" s="383"/>
      <c r="X198" s="383"/>
      <c r="Y198" s="383"/>
      <c r="Z198" s="383"/>
      <c r="AA198" s="383"/>
    </row>
    <row r="199">
      <c r="A199" s="508" t="str">
        <f t="shared" si="1"/>
        <v>2유형_v2_img2_10</v>
      </c>
      <c r="B199" s="381" t="s">
        <v>3546</v>
      </c>
      <c r="C199" s="381" t="s">
        <v>2534</v>
      </c>
      <c r="D199" s="381" t="s">
        <v>3779</v>
      </c>
      <c r="E199" s="12" t="s">
        <v>3481</v>
      </c>
      <c r="I199" s="383"/>
      <c r="J199" s="383"/>
      <c r="K199" s="383"/>
      <c r="L199" s="383"/>
      <c r="M199" s="383"/>
      <c r="N199" s="383"/>
      <c r="O199" s="383"/>
      <c r="P199" s="383"/>
      <c r="Q199" s="383"/>
      <c r="R199" s="383"/>
      <c r="S199" s="383"/>
      <c r="T199" s="383"/>
      <c r="U199" s="383"/>
      <c r="V199" s="383"/>
      <c r="W199" s="383"/>
      <c r="X199" s="383"/>
      <c r="Y199" s="383"/>
      <c r="Z199" s="383"/>
      <c r="AA199" s="383"/>
    </row>
    <row r="200">
      <c r="A200" s="508" t="str">
        <f t="shared" si="1"/>
        <v>2유형_v2_img2_12</v>
      </c>
      <c r="B200" s="381" t="s">
        <v>3546</v>
      </c>
      <c r="C200" s="381" t="s">
        <v>2541</v>
      </c>
      <c r="D200" s="381" t="s">
        <v>3780</v>
      </c>
      <c r="E200" s="12" t="s">
        <v>3483</v>
      </c>
      <c r="I200" s="383"/>
      <c r="J200" s="383"/>
      <c r="K200" s="383"/>
      <c r="L200" s="383"/>
      <c r="M200" s="383"/>
      <c r="N200" s="383"/>
      <c r="O200" s="383"/>
      <c r="P200" s="383"/>
      <c r="Q200" s="383"/>
      <c r="R200" s="383"/>
      <c r="S200" s="383"/>
      <c r="T200" s="383"/>
      <c r="U200" s="383"/>
      <c r="V200" s="383"/>
      <c r="W200" s="383"/>
      <c r="X200" s="383"/>
      <c r="Y200" s="383"/>
      <c r="Z200" s="383"/>
      <c r="AA200" s="383"/>
    </row>
    <row r="201">
      <c r="A201" s="508" t="str">
        <f t="shared" si="1"/>
        <v>2유형_v2_img2_13</v>
      </c>
      <c r="B201" s="381" t="s">
        <v>3546</v>
      </c>
      <c r="C201" s="381" t="s">
        <v>2548</v>
      </c>
      <c r="D201" s="381" t="s">
        <v>3781</v>
      </c>
      <c r="E201" s="12" t="s">
        <v>3485</v>
      </c>
      <c r="I201" s="383"/>
      <c r="J201" s="383"/>
      <c r="K201" s="383"/>
      <c r="L201" s="383"/>
      <c r="M201" s="383"/>
      <c r="N201" s="383"/>
      <c r="O201" s="383"/>
      <c r="P201" s="383"/>
      <c r="Q201" s="383"/>
      <c r="R201" s="383"/>
      <c r="S201" s="383"/>
      <c r="T201" s="383"/>
      <c r="U201" s="383"/>
      <c r="V201" s="383"/>
      <c r="W201" s="383"/>
      <c r="X201" s="383"/>
      <c r="Y201" s="383"/>
      <c r="Z201" s="383"/>
      <c r="AA201" s="383"/>
    </row>
    <row r="202">
      <c r="A202" s="508" t="str">
        <f t="shared" si="1"/>
        <v>2유형_v2_img2_14</v>
      </c>
      <c r="B202" s="381" t="s">
        <v>3546</v>
      </c>
      <c r="C202" s="381" t="s">
        <v>2554</v>
      </c>
      <c r="D202" s="381" t="s">
        <v>3782</v>
      </c>
      <c r="E202" s="12" t="s">
        <v>3487</v>
      </c>
      <c r="I202" s="383"/>
      <c r="J202" s="383"/>
      <c r="K202" s="383"/>
      <c r="L202" s="383"/>
      <c r="M202" s="383"/>
      <c r="N202" s="383"/>
      <c r="O202" s="383"/>
      <c r="P202" s="383"/>
      <c r="Q202" s="383"/>
      <c r="R202" s="383"/>
      <c r="S202" s="383"/>
      <c r="T202" s="383"/>
      <c r="U202" s="383"/>
      <c r="V202" s="383"/>
      <c r="W202" s="383"/>
      <c r="X202" s="383"/>
      <c r="Y202" s="383"/>
      <c r="Z202" s="383"/>
      <c r="AA202" s="383"/>
    </row>
    <row r="203">
      <c r="A203" s="508" t="str">
        <f t="shared" si="1"/>
        <v>2유형_v2_img2_15</v>
      </c>
      <c r="B203" s="381" t="s">
        <v>3546</v>
      </c>
      <c r="C203" s="381" t="s">
        <v>2561</v>
      </c>
      <c r="D203" s="381" t="s">
        <v>3783</v>
      </c>
      <c r="E203" s="12" t="s">
        <v>3489</v>
      </c>
      <c r="I203" s="383"/>
      <c r="J203" s="383"/>
      <c r="K203" s="383"/>
      <c r="L203" s="383"/>
      <c r="M203" s="383"/>
      <c r="N203" s="383"/>
      <c r="O203" s="383"/>
      <c r="P203" s="383"/>
      <c r="Q203" s="383"/>
      <c r="R203" s="383"/>
      <c r="S203" s="383"/>
      <c r="T203" s="383"/>
      <c r="U203" s="383"/>
      <c r="V203" s="383"/>
      <c r="W203" s="383"/>
      <c r="X203" s="383"/>
      <c r="Y203" s="383"/>
      <c r="Z203" s="383"/>
      <c r="AA203" s="383"/>
    </row>
    <row r="204">
      <c r="A204" s="508" t="str">
        <f t="shared" si="1"/>
        <v>2유형_v2_img2_16</v>
      </c>
      <c r="B204" s="381" t="s">
        <v>3546</v>
      </c>
      <c r="C204" s="381" t="s">
        <v>2568</v>
      </c>
      <c r="D204" s="381" t="s">
        <v>3784</v>
      </c>
      <c r="E204" s="12" t="s">
        <v>3491</v>
      </c>
      <c r="I204" s="383"/>
      <c r="J204" s="383"/>
      <c r="K204" s="383"/>
      <c r="L204" s="383"/>
      <c r="M204" s="383"/>
      <c r="N204" s="383"/>
      <c r="O204" s="383"/>
      <c r="P204" s="383"/>
      <c r="Q204" s="383"/>
      <c r="R204" s="383"/>
      <c r="S204" s="383"/>
      <c r="T204" s="383"/>
      <c r="U204" s="383"/>
      <c r="V204" s="383"/>
      <c r="W204" s="383"/>
      <c r="X204" s="383"/>
      <c r="Y204" s="383"/>
      <c r="Z204" s="383"/>
      <c r="AA204" s="383"/>
    </row>
    <row r="205">
      <c r="A205" s="508" t="str">
        <f t="shared" si="1"/>
        <v>2유형_v2_img2_17</v>
      </c>
      <c r="B205" s="381" t="s">
        <v>3546</v>
      </c>
      <c r="C205" s="381" t="s">
        <v>2576</v>
      </c>
      <c r="D205" s="381" t="s">
        <v>3785</v>
      </c>
      <c r="E205" s="12" t="s">
        <v>3493</v>
      </c>
      <c r="I205" s="383"/>
      <c r="J205" s="383"/>
      <c r="K205" s="383"/>
      <c r="L205" s="383"/>
      <c r="M205" s="383"/>
      <c r="N205" s="383"/>
      <c r="O205" s="383"/>
      <c r="P205" s="383"/>
      <c r="Q205" s="383"/>
      <c r="R205" s="383"/>
      <c r="S205" s="383"/>
      <c r="T205" s="383"/>
      <c r="U205" s="383"/>
      <c r="V205" s="383"/>
      <c r="W205" s="383"/>
      <c r="X205" s="383"/>
      <c r="Y205" s="383"/>
      <c r="Z205" s="383"/>
      <c r="AA205" s="383"/>
    </row>
    <row r="206">
      <c r="A206" s="508" t="str">
        <f t="shared" si="1"/>
        <v>2유형_v2_img2_18</v>
      </c>
      <c r="B206" s="381" t="s">
        <v>3546</v>
      </c>
      <c r="C206" s="381" t="s">
        <v>2584</v>
      </c>
      <c r="D206" s="381" t="s">
        <v>3786</v>
      </c>
      <c r="E206" s="12" t="s">
        <v>3495</v>
      </c>
      <c r="I206" s="383"/>
      <c r="J206" s="383"/>
      <c r="K206" s="383"/>
      <c r="L206" s="383"/>
      <c r="M206" s="383"/>
      <c r="N206" s="383"/>
      <c r="O206" s="383"/>
      <c r="P206" s="383"/>
      <c r="Q206" s="383"/>
      <c r="R206" s="383"/>
      <c r="S206" s="383"/>
      <c r="T206" s="383"/>
      <c r="U206" s="383"/>
      <c r="V206" s="383"/>
      <c r="W206" s="383"/>
      <c r="X206" s="383"/>
      <c r="Y206" s="383"/>
      <c r="Z206" s="383"/>
      <c r="AA206" s="383"/>
    </row>
    <row r="207">
      <c r="A207" s="508" t="str">
        <f t="shared" si="1"/>
        <v>2유형_v2_img2_19</v>
      </c>
      <c r="B207" s="381" t="s">
        <v>3546</v>
      </c>
      <c r="C207" s="381" t="s">
        <v>2591</v>
      </c>
      <c r="D207" s="381" t="s">
        <v>3787</v>
      </c>
      <c r="E207" s="12" t="s">
        <v>3497</v>
      </c>
      <c r="I207" s="383"/>
      <c r="J207" s="383"/>
      <c r="K207" s="383"/>
      <c r="L207" s="383"/>
      <c r="M207" s="383"/>
      <c r="N207" s="383"/>
      <c r="O207" s="383"/>
      <c r="P207" s="383"/>
      <c r="Q207" s="383"/>
      <c r="R207" s="383"/>
      <c r="S207" s="383"/>
      <c r="T207" s="383"/>
      <c r="U207" s="383"/>
      <c r="V207" s="383"/>
      <c r="W207" s="383"/>
      <c r="X207" s="383"/>
      <c r="Y207" s="383"/>
      <c r="Z207" s="383"/>
      <c r="AA207" s="383"/>
    </row>
    <row r="208">
      <c r="A208" s="508" t="str">
        <f t="shared" si="1"/>
        <v>2유형_v2_img2_2</v>
      </c>
      <c r="B208" s="381" t="s">
        <v>3546</v>
      </c>
      <c r="C208" s="381" t="s">
        <v>2484</v>
      </c>
      <c r="D208" s="381" t="s">
        <v>3788</v>
      </c>
      <c r="E208" s="12" t="s">
        <v>3499</v>
      </c>
      <c r="I208" s="383"/>
      <c r="J208" s="383"/>
      <c r="K208" s="383"/>
      <c r="L208" s="383"/>
      <c r="M208" s="383"/>
      <c r="N208" s="383"/>
      <c r="O208" s="383"/>
      <c r="P208" s="383"/>
      <c r="Q208" s="383"/>
      <c r="R208" s="383"/>
      <c r="S208" s="383"/>
      <c r="T208" s="383"/>
      <c r="U208" s="383"/>
      <c r="V208" s="383"/>
      <c r="W208" s="383"/>
      <c r="X208" s="383"/>
      <c r="Y208" s="383"/>
      <c r="Z208" s="383"/>
      <c r="AA208" s="383"/>
    </row>
    <row r="209">
      <c r="A209" s="508" t="str">
        <f t="shared" si="1"/>
        <v>2유형_v2_img2_20</v>
      </c>
      <c r="B209" s="381" t="s">
        <v>3546</v>
      </c>
      <c r="C209" s="381" t="s">
        <v>2598</v>
      </c>
      <c r="D209" s="381" t="s">
        <v>3789</v>
      </c>
      <c r="E209" s="12" t="s">
        <v>3501</v>
      </c>
      <c r="I209" s="383"/>
      <c r="J209" s="383"/>
      <c r="K209" s="383"/>
      <c r="L209" s="383"/>
      <c r="M209" s="383"/>
      <c r="N209" s="383"/>
      <c r="O209" s="383"/>
      <c r="P209" s="383"/>
      <c r="Q209" s="383"/>
      <c r="R209" s="383"/>
      <c r="S209" s="383"/>
      <c r="T209" s="383"/>
      <c r="U209" s="383"/>
      <c r="V209" s="383"/>
      <c r="W209" s="383"/>
      <c r="X209" s="383"/>
      <c r="Y209" s="383"/>
      <c r="Z209" s="383"/>
      <c r="AA209" s="383"/>
    </row>
    <row r="210">
      <c r="A210" s="508" t="str">
        <f t="shared" si="1"/>
        <v>2유형_v2_img2_22</v>
      </c>
      <c r="B210" s="381" t="s">
        <v>3546</v>
      </c>
      <c r="C210" s="381" t="s">
        <v>2604</v>
      </c>
      <c r="D210" s="381" t="s">
        <v>3790</v>
      </c>
      <c r="E210" s="12" t="s">
        <v>3503</v>
      </c>
      <c r="I210" s="383"/>
      <c r="J210" s="383"/>
      <c r="K210" s="383"/>
      <c r="L210" s="383"/>
      <c r="M210" s="383"/>
      <c r="N210" s="383"/>
      <c r="O210" s="383"/>
      <c r="P210" s="383"/>
      <c r="Q210" s="383"/>
      <c r="R210" s="383"/>
      <c r="S210" s="383"/>
      <c r="T210" s="383"/>
      <c r="U210" s="383"/>
      <c r="V210" s="383"/>
      <c r="W210" s="383"/>
      <c r="X210" s="383"/>
      <c r="Y210" s="383"/>
      <c r="Z210" s="383"/>
      <c r="AA210" s="383"/>
    </row>
    <row r="211">
      <c r="A211" s="508" t="str">
        <f t="shared" si="1"/>
        <v>2유형_v2_img2_23</v>
      </c>
      <c r="B211" s="381" t="s">
        <v>3546</v>
      </c>
      <c r="C211" s="381" t="s">
        <v>2612</v>
      </c>
      <c r="D211" s="381" t="s">
        <v>3791</v>
      </c>
      <c r="E211" s="12" t="s">
        <v>3505</v>
      </c>
      <c r="I211" s="383"/>
      <c r="J211" s="383"/>
      <c r="K211" s="383"/>
      <c r="L211" s="383"/>
      <c r="M211" s="383"/>
      <c r="N211" s="383"/>
      <c r="O211" s="383"/>
      <c r="P211" s="383"/>
      <c r="Q211" s="383"/>
      <c r="R211" s="383"/>
      <c r="S211" s="383"/>
      <c r="T211" s="383"/>
      <c r="U211" s="383"/>
      <c r="V211" s="383"/>
      <c r="W211" s="383"/>
      <c r="X211" s="383"/>
      <c r="Y211" s="383"/>
      <c r="Z211" s="383"/>
      <c r="AA211" s="383"/>
    </row>
    <row r="212">
      <c r="A212" s="508" t="str">
        <f t="shared" si="1"/>
        <v>2유형_v2_img2_24</v>
      </c>
      <c r="B212" s="381" t="s">
        <v>3546</v>
      </c>
      <c r="C212" s="381" t="s">
        <v>2619</v>
      </c>
      <c r="D212" s="381" t="s">
        <v>3792</v>
      </c>
      <c r="E212" s="12" t="s">
        <v>3507</v>
      </c>
      <c r="I212" s="383"/>
      <c r="J212" s="383"/>
      <c r="K212" s="383"/>
      <c r="L212" s="383"/>
      <c r="M212" s="383"/>
      <c r="N212" s="383"/>
      <c r="O212" s="383"/>
      <c r="P212" s="383"/>
      <c r="Q212" s="383"/>
      <c r="R212" s="383"/>
      <c r="S212" s="383"/>
      <c r="T212" s="383"/>
      <c r="U212" s="383"/>
      <c r="V212" s="383"/>
      <c r="W212" s="383"/>
      <c r="X212" s="383"/>
      <c r="Y212" s="383"/>
      <c r="Z212" s="383"/>
      <c r="AA212" s="383"/>
    </row>
    <row r="213">
      <c r="A213" s="508" t="str">
        <f t="shared" si="1"/>
        <v>2유형_v2_img2_25</v>
      </c>
      <c r="B213" s="381" t="s">
        <v>3546</v>
      </c>
      <c r="C213" s="381" t="s">
        <v>2626</v>
      </c>
      <c r="D213" s="381" t="s">
        <v>3793</v>
      </c>
      <c r="E213" s="12" t="s">
        <v>3509</v>
      </c>
      <c r="I213" s="383"/>
      <c r="J213" s="383"/>
      <c r="K213" s="383"/>
      <c r="L213" s="383"/>
      <c r="M213" s="383"/>
      <c r="N213" s="383"/>
      <c r="O213" s="383"/>
      <c r="P213" s="383"/>
      <c r="Q213" s="383"/>
      <c r="R213" s="383"/>
      <c r="S213" s="383"/>
      <c r="T213" s="383"/>
      <c r="U213" s="383"/>
      <c r="V213" s="383"/>
      <c r="W213" s="383"/>
      <c r="X213" s="383"/>
      <c r="Y213" s="383"/>
      <c r="Z213" s="383"/>
      <c r="AA213" s="383"/>
    </row>
    <row r="214">
      <c r="A214" s="508" t="str">
        <f t="shared" si="1"/>
        <v>2유형_v2_img2_26</v>
      </c>
      <c r="B214" s="381" t="s">
        <v>3546</v>
      </c>
      <c r="C214" s="381" t="s">
        <v>2632</v>
      </c>
      <c r="D214" s="381" t="s">
        <v>3794</v>
      </c>
      <c r="E214" s="12" t="s">
        <v>3511</v>
      </c>
      <c r="I214" s="383"/>
      <c r="J214" s="383"/>
      <c r="K214" s="383"/>
      <c r="L214" s="383"/>
      <c r="M214" s="383"/>
      <c r="N214" s="383"/>
      <c r="O214" s="383"/>
      <c r="P214" s="383"/>
      <c r="Q214" s="383"/>
      <c r="R214" s="383"/>
      <c r="S214" s="383"/>
      <c r="T214" s="383"/>
      <c r="U214" s="383"/>
      <c r="V214" s="383"/>
      <c r="W214" s="383"/>
      <c r="X214" s="383"/>
      <c r="Y214" s="383"/>
      <c r="Z214" s="383"/>
      <c r="AA214" s="383"/>
    </row>
    <row r="215">
      <c r="A215" s="508" t="str">
        <f t="shared" si="1"/>
        <v>2유형_v2_img2_27</v>
      </c>
      <c r="B215" s="381" t="s">
        <v>3546</v>
      </c>
      <c r="C215" s="381" t="s">
        <v>2637</v>
      </c>
      <c r="D215" s="381" t="s">
        <v>3795</v>
      </c>
      <c r="E215" s="12" t="s">
        <v>3513</v>
      </c>
      <c r="I215" s="383"/>
      <c r="J215" s="383"/>
      <c r="K215" s="383"/>
      <c r="L215" s="383"/>
      <c r="M215" s="383"/>
      <c r="N215" s="383"/>
      <c r="O215" s="383"/>
      <c r="P215" s="383"/>
      <c r="Q215" s="383"/>
      <c r="R215" s="383"/>
      <c r="S215" s="383"/>
      <c r="T215" s="383"/>
      <c r="U215" s="383"/>
      <c r="V215" s="383"/>
      <c r="W215" s="383"/>
      <c r="X215" s="383"/>
      <c r="Y215" s="383"/>
      <c r="Z215" s="383"/>
      <c r="AA215" s="383"/>
    </row>
    <row r="216">
      <c r="A216" s="508" t="str">
        <f t="shared" si="1"/>
        <v>2유형_v2_img2_30</v>
      </c>
      <c r="B216" s="381" t="s">
        <v>3546</v>
      </c>
      <c r="C216" s="381" t="s">
        <v>2644</v>
      </c>
      <c r="D216" s="381" t="s">
        <v>3796</v>
      </c>
      <c r="E216" s="12" t="s">
        <v>3515</v>
      </c>
      <c r="I216" s="383"/>
      <c r="J216" s="383"/>
      <c r="K216" s="383"/>
      <c r="L216" s="383"/>
      <c r="M216" s="383"/>
      <c r="N216" s="383"/>
      <c r="O216" s="383"/>
      <c r="P216" s="383"/>
      <c r="Q216" s="383"/>
      <c r="R216" s="383"/>
      <c r="S216" s="383"/>
      <c r="T216" s="383"/>
      <c r="U216" s="383"/>
      <c r="V216" s="383"/>
      <c r="W216" s="383"/>
      <c r="X216" s="383"/>
      <c r="Y216" s="383"/>
      <c r="Z216" s="383"/>
      <c r="AA216" s="383"/>
    </row>
    <row r="217">
      <c r="A217" s="508" t="str">
        <f t="shared" si="1"/>
        <v>2유형_v2_img2_31</v>
      </c>
      <c r="B217" s="381" t="s">
        <v>3546</v>
      </c>
      <c r="C217" s="381" t="s">
        <v>2652</v>
      </c>
      <c r="D217" s="381" t="s">
        <v>3797</v>
      </c>
      <c r="E217" s="12" t="s">
        <v>3517</v>
      </c>
      <c r="I217" s="383"/>
      <c r="J217" s="383"/>
      <c r="K217" s="383"/>
      <c r="L217" s="383"/>
      <c r="M217" s="383"/>
      <c r="N217" s="383"/>
      <c r="O217" s="383"/>
      <c r="P217" s="383"/>
      <c r="Q217" s="383"/>
      <c r="R217" s="383"/>
      <c r="S217" s="383"/>
      <c r="T217" s="383"/>
      <c r="U217" s="383"/>
      <c r="V217" s="383"/>
      <c r="W217" s="383"/>
      <c r="X217" s="383"/>
      <c r="Y217" s="383"/>
      <c r="Z217" s="383"/>
      <c r="AA217" s="383"/>
    </row>
    <row r="218">
      <c r="A218" s="508" t="str">
        <f t="shared" si="1"/>
        <v>2유형_v2_img2_32</v>
      </c>
      <c r="B218" s="381" t="s">
        <v>3546</v>
      </c>
      <c r="C218" s="381" t="s">
        <v>2658</v>
      </c>
      <c r="D218" s="381" t="s">
        <v>3798</v>
      </c>
      <c r="E218" s="12" t="s">
        <v>3519</v>
      </c>
      <c r="I218" s="383"/>
      <c r="J218" s="383"/>
      <c r="K218" s="383"/>
      <c r="L218" s="383"/>
      <c r="M218" s="383"/>
      <c r="N218" s="383"/>
      <c r="O218" s="383"/>
      <c r="P218" s="383"/>
      <c r="Q218" s="383"/>
      <c r="R218" s="383"/>
      <c r="S218" s="383"/>
      <c r="T218" s="383"/>
      <c r="U218" s="383"/>
      <c r="V218" s="383"/>
      <c r="W218" s="383"/>
      <c r="X218" s="383"/>
      <c r="Y218" s="383"/>
      <c r="Z218" s="383"/>
      <c r="AA218" s="383"/>
    </row>
    <row r="219">
      <c r="A219" s="508" t="str">
        <f t="shared" si="1"/>
        <v>2유형_v2_img2_34</v>
      </c>
      <c r="B219" s="381" t="s">
        <v>3546</v>
      </c>
      <c r="C219" s="381" t="s">
        <v>2664</v>
      </c>
      <c r="D219" s="381" t="s">
        <v>3520</v>
      </c>
      <c r="E219" s="12" t="s">
        <v>3521</v>
      </c>
      <c r="I219" s="383"/>
      <c r="J219" s="383"/>
      <c r="K219" s="383"/>
      <c r="L219" s="383"/>
      <c r="M219" s="383"/>
      <c r="N219" s="383"/>
      <c r="O219" s="383"/>
      <c r="P219" s="383"/>
      <c r="Q219" s="383"/>
      <c r="R219" s="383"/>
      <c r="S219" s="383"/>
      <c r="T219" s="383"/>
      <c r="U219" s="383"/>
      <c r="V219" s="383"/>
      <c r="W219" s="383"/>
      <c r="X219" s="383"/>
      <c r="Y219" s="383"/>
      <c r="Z219" s="383"/>
      <c r="AA219" s="383"/>
    </row>
    <row r="220">
      <c r="A220" s="508" t="str">
        <f t="shared" si="1"/>
        <v>2유형_v2_img2_35</v>
      </c>
      <c r="B220" s="381" t="s">
        <v>3546</v>
      </c>
      <c r="C220" s="381" t="s">
        <v>2670</v>
      </c>
      <c r="D220" s="381" t="s">
        <v>3799</v>
      </c>
      <c r="E220" s="12" t="s">
        <v>3523</v>
      </c>
      <c r="I220" s="383"/>
      <c r="J220" s="383"/>
      <c r="K220" s="383"/>
      <c r="L220" s="383"/>
      <c r="M220" s="383"/>
      <c r="N220" s="383"/>
      <c r="O220" s="383"/>
      <c r="P220" s="383"/>
      <c r="Q220" s="383"/>
      <c r="R220" s="383"/>
      <c r="S220" s="383"/>
      <c r="T220" s="383"/>
      <c r="U220" s="383"/>
      <c r="V220" s="383"/>
      <c r="W220" s="383"/>
      <c r="X220" s="383"/>
      <c r="Y220" s="383"/>
      <c r="Z220" s="383"/>
      <c r="AA220" s="383"/>
    </row>
    <row r="221">
      <c r="A221" s="508" t="str">
        <f t="shared" si="1"/>
        <v>2유형_v2_img2_36</v>
      </c>
      <c r="B221" s="381" t="s">
        <v>3546</v>
      </c>
      <c r="C221" s="381" t="s">
        <v>2676</v>
      </c>
      <c r="D221" s="381" t="s">
        <v>3800</v>
      </c>
      <c r="E221" s="12" t="s">
        <v>3525</v>
      </c>
      <c r="I221" s="383"/>
      <c r="J221" s="383"/>
      <c r="K221" s="383"/>
      <c r="L221" s="383"/>
      <c r="M221" s="383"/>
      <c r="N221" s="383"/>
      <c r="O221" s="383"/>
      <c r="P221" s="383"/>
      <c r="Q221" s="383"/>
      <c r="R221" s="383"/>
      <c r="S221" s="383"/>
      <c r="T221" s="383"/>
      <c r="U221" s="383"/>
      <c r="V221" s="383"/>
      <c r="W221" s="383"/>
      <c r="X221" s="383"/>
      <c r="Y221" s="383"/>
      <c r="Z221" s="383"/>
      <c r="AA221" s="383"/>
    </row>
    <row r="222">
      <c r="A222" s="508" t="str">
        <f t="shared" si="1"/>
        <v>2유형_v2_img2_37</v>
      </c>
      <c r="B222" s="381" t="s">
        <v>3546</v>
      </c>
      <c r="C222" s="381" t="s">
        <v>2683</v>
      </c>
      <c r="D222" s="381" t="s">
        <v>3801</v>
      </c>
      <c r="E222" s="12" t="s">
        <v>3527</v>
      </c>
      <c r="I222" s="383"/>
      <c r="J222" s="383"/>
      <c r="K222" s="383"/>
      <c r="L222" s="383"/>
      <c r="M222" s="383"/>
      <c r="N222" s="383"/>
      <c r="O222" s="383"/>
      <c r="P222" s="383"/>
      <c r="Q222" s="383"/>
      <c r="R222" s="383"/>
      <c r="S222" s="383"/>
      <c r="T222" s="383"/>
      <c r="U222" s="383"/>
      <c r="V222" s="383"/>
      <c r="W222" s="383"/>
      <c r="X222" s="383"/>
      <c r="Y222" s="383"/>
      <c r="Z222" s="383"/>
      <c r="AA222" s="383"/>
    </row>
    <row r="223">
      <c r="A223" s="508" t="str">
        <f t="shared" si="1"/>
        <v>2유형_v2_img2_38</v>
      </c>
      <c r="B223" s="381" t="s">
        <v>3546</v>
      </c>
      <c r="C223" s="381" t="s">
        <v>2689</v>
      </c>
      <c r="D223" s="381" t="s">
        <v>3802</v>
      </c>
      <c r="E223" s="12" t="s">
        <v>3529</v>
      </c>
      <c r="I223" s="383"/>
      <c r="J223" s="383"/>
      <c r="K223" s="383"/>
      <c r="L223" s="383"/>
      <c r="M223" s="383"/>
      <c r="N223" s="383"/>
      <c r="O223" s="383"/>
      <c r="P223" s="383"/>
      <c r="Q223" s="383"/>
      <c r="R223" s="383"/>
      <c r="S223" s="383"/>
      <c r="T223" s="383"/>
      <c r="U223" s="383"/>
      <c r="V223" s="383"/>
      <c r="W223" s="383"/>
      <c r="X223" s="383"/>
      <c r="Y223" s="383"/>
      <c r="Z223" s="383"/>
      <c r="AA223" s="383"/>
    </row>
    <row r="224">
      <c r="A224" s="508" t="str">
        <f t="shared" si="1"/>
        <v>2유형_v2_img2_39</v>
      </c>
      <c r="B224" s="381" t="s">
        <v>3546</v>
      </c>
      <c r="C224" s="381" t="s">
        <v>2693</v>
      </c>
      <c r="D224" s="381" t="s">
        <v>3803</v>
      </c>
      <c r="E224" s="12" t="s">
        <v>3531</v>
      </c>
      <c r="I224" s="383"/>
      <c r="J224" s="383"/>
      <c r="K224" s="383"/>
      <c r="L224" s="383"/>
      <c r="M224" s="383"/>
      <c r="N224" s="383"/>
      <c r="O224" s="383"/>
      <c r="P224" s="383"/>
      <c r="Q224" s="383"/>
      <c r="R224" s="383"/>
      <c r="S224" s="383"/>
      <c r="T224" s="383"/>
      <c r="U224" s="383"/>
      <c r="V224" s="383"/>
      <c r="W224" s="383"/>
      <c r="X224" s="383"/>
      <c r="Y224" s="383"/>
      <c r="Z224" s="383"/>
      <c r="AA224" s="383"/>
    </row>
    <row r="225">
      <c r="A225" s="508" t="str">
        <f t="shared" si="1"/>
        <v>2유형_v2_img2_4</v>
      </c>
      <c r="B225" s="381" t="s">
        <v>3546</v>
      </c>
      <c r="C225" s="381" t="s">
        <v>2491</v>
      </c>
      <c r="D225" s="381" t="s">
        <v>3804</v>
      </c>
      <c r="E225" s="12" t="s">
        <v>3533</v>
      </c>
      <c r="I225" s="383"/>
      <c r="J225" s="383"/>
      <c r="K225" s="383"/>
      <c r="L225" s="383"/>
      <c r="M225" s="383"/>
      <c r="N225" s="383"/>
      <c r="O225" s="383"/>
      <c r="P225" s="383"/>
      <c r="Q225" s="383"/>
      <c r="R225" s="383"/>
      <c r="S225" s="383"/>
      <c r="T225" s="383"/>
      <c r="U225" s="383"/>
      <c r="V225" s="383"/>
      <c r="W225" s="383"/>
      <c r="X225" s="383"/>
      <c r="Y225" s="383"/>
      <c r="Z225" s="383"/>
      <c r="AA225" s="383"/>
    </row>
    <row r="226">
      <c r="A226" s="508" t="str">
        <f t="shared" si="1"/>
        <v>2유형_v2_img2_40</v>
      </c>
      <c r="B226" s="381" t="s">
        <v>3546</v>
      </c>
      <c r="C226" s="381" t="s">
        <v>2699</v>
      </c>
      <c r="D226" s="381" t="s">
        <v>3805</v>
      </c>
      <c r="E226" s="12" t="s">
        <v>3535</v>
      </c>
      <c r="I226" s="383"/>
      <c r="J226" s="383"/>
      <c r="K226" s="383"/>
      <c r="L226" s="383"/>
      <c r="M226" s="383"/>
      <c r="N226" s="383"/>
      <c r="O226" s="383"/>
      <c r="P226" s="383"/>
      <c r="Q226" s="383"/>
      <c r="R226" s="383"/>
      <c r="S226" s="383"/>
      <c r="T226" s="383"/>
      <c r="U226" s="383"/>
      <c r="V226" s="383"/>
      <c r="W226" s="383"/>
      <c r="X226" s="383"/>
      <c r="Y226" s="383"/>
      <c r="Z226" s="383"/>
      <c r="AA226" s="383"/>
    </row>
    <row r="227">
      <c r="A227" s="508" t="str">
        <f t="shared" si="1"/>
        <v>2유형_v2_img2_5</v>
      </c>
      <c r="B227" s="381" t="s">
        <v>3546</v>
      </c>
      <c r="C227" s="381" t="s">
        <v>2499</v>
      </c>
      <c r="D227" s="381" t="s">
        <v>3806</v>
      </c>
      <c r="E227" s="12" t="s">
        <v>3537</v>
      </c>
      <c r="I227" s="383"/>
      <c r="J227" s="383"/>
      <c r="K227" s="383"/>
      <c r="L227" s="383"/>
      <c r="M227" s="383"/>
      <c r="N227" s="383"/>
      <c r="O227" s="383"/>
      <c r="P227" s="383"/>
      <c r="Q227" s="383"/>
      <c r="R227" s="383"/>
      <c r="S227" s="383"/>
      <c r="T227" s="383"/>
      <c r="U227" s="383"/>
      <c r="V227" s="383"/>
      <c r="W227" s="383"/>
      <c r="X227" s="383"/>
      <c r="Y227" s="383"/>
      <c r="Z227" s="383"/>
      <c r="AA227" s="383"/>
    </row>
    <row r="228">
      <c r="A228" s="508" t="str">
        <f t="shared" si="1"/>
        <v>2유형_v2_img2_6</v>
      </c>
      <c r="B228" s="381" t="s">
        <v>3546</v>
      </c>
      <c r="C228" s="381" t="s">
        <v>2506</v>
      </c>
      <c r="D228" s="381" t="s">
        <v>3807</v>
      </c>
      <c r="E228" s="12" t="s">
        <v>3539</v>
      </c>
      <c r="I228" s="383"/>
      <c r="J228" s="383"/>
      <c r="K228" s="383"/>
      <c r="L228" s="383"/>
      <c r="M228" s="383"/>
      <c r="N228" s="383"/>
      <c r="O228" s="383"/>
      <c r="P228" s="383"/>
      <c r="Q228" s="383"/>
      <c r="R228" s="383"/>
      <c r="S228" s="383"/>
      <c r="T228" s="383"/>
      <c r="U228" s="383"/>
      <c r="V228" s="383"/>
      <c r="W228" s="383"/>
      <c r="X228" s="383"/>
      <c r="Y228" s="383"/>
      <c r="Z228" s="383"/>
      <c r="AA228" s="383"/>
    </row>
    <row r="229">
      <c r="A229" s="508" t="str">
        <f t="shared" si="1"/>
        <v>2유형_v2_img2_7</v>
      </c>
      <c r="B229" s="381" t="s">
        <v>3546</v>
      </c>
      <c r="C229" s="381" t="s">
        <v>2513</v>
      </c>
      <c r="D229" s="381" t="s">
        <v>3808</v>
      </c>
      <c r="E229" s="12" t="s">
        <v>3541</v>
      </c>
      <c r="I229" s="383"/>
      <c r="J229" s="383"/>
      <c r="K229" s="383"/>
      <c r="L229" s="383"/>
      <c r="M229" s="383"/>
      <c r="N229" s="383"/>
      <c r="O229" s="383"/>
      <c r="P229" s="383"/>
      <c r="Q229" s="383"/>
      <c r="R229" s="383"/>
      <c r="S229" s="383"/>
      <c r="T229" s="383"/>
      <c r="U229" s="383"/>
      <c r="V229" s="383"/>
      <c r="W229" s="383"/>
      <c r="X229" s="383"/>
      <c r="Y229" s="383"/>
      <c r="Z229" s="383"/>
      <c r="AA229" s="383"/>
    </row>
    <row r="230">
      <c r="A230" s="508" t="str">
        <f t="shared" si="1"/>
        <v>2유형_v2_img2_8</v>
      </c>
      <c r="B230" s="381" t="s">
        <v>3546</v>
      </c>
      <c r="C230" s="381" t="s">
        <v>2520</v>
      </c>
      <c r="D230" s="381" t="s">
        <v>3809</v>
      </c>
      <c r="E230" s="12" t="s">
        <v>3543</v>
      </c>
      <c r="I230" s="383"/>
      <c r="J230" s="383"/>
      <c r="K230" s="383"/>
      <c r="L230" s="383"/>
      <c r="M230" s="383"/>
      <c r="N230" s="383"/>
      <c r="O230" s="383"/>
      <c r="P230" s="383"/>
      <c r="Q230" s="383"/>
      <c r="R230" s="383"/>
      <c r="S230" s="383"/>
      <c r="T230" s="383"/>
      <c r="U230" s="383"/>
      <c r="V230" s="383"/>
      <c r="W230" s="383"/>
      <c r="X230" s="383"/>
      <c r="Y230" s="383"/>
      <c r="Z230" s="383"/>
      <c r="AA230" s="383"/>
    </row>
    <row r="231">
      <c r="A231" s="508" t="str">
        <f t="shared" si="1"/>
        <v>2유형_v2_img2_9</v>
      </c>
      <c r="B231" s="381" t="s">
        <v>3546</v>
      </c>
      <c r="C231" s="381" t="s">
        <v>2527</v>
      </c>
      <c r="D231" s="381" t="s">
        <v>3810</v>
      </c>
      <c r="E231" s="12" t="s">
        <v>3545</v>
      </c>
      <c r="I231" s="383"/>
      <c r="J231" s="383"/>
      <c r="K231" s="383"/>
      <c r="L231" s="383"/>
      <c r="M231" s="383"/>
      <c r="N231" s="383"/>
      <c r="O231" s="383"/>
      <c r="P231" s="383"/>
      <c r="Q231" s="383"/>
      <c r="R231" s="383"/>
      <c r="S231" s="383"/>
      <c r="T231" s="383"/>
      <c r="U231" s="383"/>
      <c r="V231" s="383"/>
      <c r="W231" s="383"/>
      <c r="X231" s="383"/>
      <c r="Y231" s="383"/>
      <c r="Z231" s="383"/>
      <c r="AA231" s="383"/>
    </row>
    <row r="232">
      <c r="A232" s="383"/>
      <c r="B232" s="383"/>
      <c r="C232" s="383"/>
      <c r="D232" s="383"/>
      <c r="I232" s="383"/>
      <c r="J232" s="383"/>
      <c r="K232" s="383"/>
      <c r="L232" s="383"/>
      <c r="M232" s="383"/>
      <c r="N232" s="383"/>
      <c r="O232" s="383"/>
      <c r="P232" s="383"/>
      <c r="Q232" s="383"/>
      <c r="R232" s="383"/>
      <c r="S232" s="383"/>
      <c r="T232" s="383"/>
      <c r="U232" s="383"/>
      <c r="V232" s="383"/>
      <c r="W232" s="383"/>
      <c r="X232" s="383"/>
      <c r="Y232" s="383"/>
      <c r="Z232" s="383"/>
      <c r="AA232" s="383"/>
    </row>
    <row r="233">
      <c r="A233" s="383"/>
      <c r="B233" s="383"/>
      <c r="C233" s="383"/>
      <c r="D233" s="383"/>
      <c r="I233" s="383"/>
      <c r="J233" s="383"/>
      <c r="K233" s="383"/>
      <c r="L233" s="383"/>
      <c r="M233" s="383"/>
      <c r="N233" s="383"/>
      <c r="O233" s="383"/>
      <c r="P233" s="383"/>
      <c r="Q233" s="383"/>
      <c r="R233" s="383"/>
      <c r="S233" s="383"/>
      <c r="T233" s="383"/>
      <c r="U233" s="383"/>
      <c r="V233" s="383"/>
      <c r="W233" s="383"/>
      <c r="X233" s="383"/>
      <c r="Y233" s="383"/>
      <c r="Z233" s="383"/>
      <c r="AA233" s="383"/>
    </row>
    <row r="234">
      <c r="A234" s="383"/>
      <c r="B234" s="383"/>
      <c r="C234" s="383"/>
      <c r="D234" s="383"/>
      <c r="I234" s="383"/>
      <c r="J234" s="383"/>
      <c r="K234" s="383"/>
      <c r="L234" s="383"/>
      <c r="M234" s="383"/>
      <c r="N234" s="383"/>
      <c r="O234" s="383"/>
      <c r="P234" s="383"/>
      <c r="Q234" s="383"/>
      <c r="R234" s="383"/>
      <c r="S234" s="383"/>
      <c r="T234" s="383"/>
      <c r="U234" s="383"/>
      <c r="V234" s="383"/>
      <c r="W234" s="383"/>
      <c r="X234" s="383"/>
      <c r="Y234" s="383"/>
      <c r="Z234" s="383"/>
      <c r="AA234" s="383"/>
    </row>
    <row r="235">
      <c r="A235" s="383"/>
      <c r="B235" s="383"/>
      <c r="C235" s="383"/>
      <c r="D235" s="383"/>
      <c r="I235" s="383"/>
      <c r="J235" s="383"/>
      <c r="K235" s="383"/>
      <c r="L235" s="383"/>
      <c r="M235" s="383"/>
      <c r="N235" s="383"/>
      <c r="O235" s="383"/>
      <c r="P235" s="383"/>
      <c r="Q235" s="383"/>
      <c r="R235" s="383"/>
      <c r="S235" s="383"/>
      <c r="T235" s="383"/>
      <c r="U235" s="383"/>
      <c r="V235" s="383"/>
      <c r="W235" s="383"/>
      <c r="X235" s="383"/>
      <c r="Y235" s="383"/>
      <c r="Z235" s="383"/>
      <c r="AA235" s="383"/>
    </row>
    <row r="236">
      <c r="A236" s="383"/>
      <c r="B236" s="383"/>
      <c r="C236" s="383"/>
      <c r="D236" s="383"/>
      <c r="I236" s="383"/>
      <c r="J236" s="383"/>
      <c r="K236" s="383"/>
      <c r="L236" s="383"/>
      <c r="M236" s="383"/>
      <c r="N236" s="383"/>
      <c r="O236" s="383"/>
      <c r="P236" s="383"/>
      <c r="Q236" s="383"/>
      <c r="R236" s="383"/>
      <c r="S236" s="383"/>
      <c r="T236" s="383"/>
      <c r="U236" s="383"/>
      <c r="V236" s="383"/>
      <c r="W236" s="383"/>
      <c r="X236" s="383"/>
      <c r="Y236" s="383"/>
      <c r="Z236" s="383"/>
      <c r="AA236" s="383"/>
    </row>
    <row r="237">
      <c r="A237" s="383"/>
      <c r="B237" s="383"/>
      <c r="C237" s="383"/>
      <c r="D237" s="383"/>
      <c r="I237" s="383"/>
      <c r="J237" s="383"/>
      <c r="K237" s="383"/>
      <c r="L237" s="383"/>
      <c r="M237" s="383"/>
      <c r="N237" s="383"/>
      <c r="O237" s="383"/>
      <c r="P237" s="383"/>
      <c r="Q237" s="383"/>
      <c r="R237" s="383"/>
      <c r="S237" s="383"/>
      <c r="T237" s="383"/>
      <c r="U237" s="383"/>
      <c r="V237" s="383"/>
      <c r="W237" s="383"/>
      <c r="X237" s="383"/>
      <c r="Y237" s="383"/>
      <c r="Z237" s="383"/>
      <c r="AA237" s="383"/>
    </row>
    <row r="238">
      <c r="A238" s="383"/>
      <c r="B238" s="383"/>
      <c r="C238" s="383"/>
      <c r="D238" s="383"/>
      <c r="I238" s="383"/>
      <c r="J238" s="383"/>
      <c r="K238" s="383"/>
      <c r="L238" s="383"/>
      <c r="M238" s="383"/>
      <c r="N238" s="383"/>
      <c r="O238" s="383"/>
      <c r="P238" s="383"/>
      <c r="Q238" s="383"/>
      <c r="R238" s="383"/>
      <c r="S238" s="383"/>
      <c r="T238" s="383"/>
      <c r="U238" s="383"/>
      <c r="V238" s="383"/>
      <c r="W238" s="383"/>
      <c r="X238" s="383"/>
      <c r="Y238" s="383"/>
      <c r="Z238" s="383"/>
      <c r="AA238" s="383"/>
    </row>
    <row r="239">
      <c r="A239" s="383"/>
      <c r="B239" s="383"/>
      <c r="C239" s="383"/>
      <c r="D239" s="383"/>
      <c r="I239" s="383"/>
      <c r="J239" s="383"/>
      <c r="K239" s="383"/>
      <c r="L239" s="383"/>
      <c r="M239" s="383"/>
      <c r="N239" s="383"/>
      <c r="O239" s="383"/>
      <c r="P239" s="383"/>
      <c r="Q239" s="383"/>
      <c r="R239" s="383"/>
      <c r="S239" s="383"/>
      <c r="T239" s="383"/>
      <c r="U239" s="383"/>
      <c r="V239" s="383"/>
      <c r="W239" s="383"/>
      <c r="X239" s="383"/>
      <c r="Y239" s="383"/>
      <c r="Z239" s="383"/>
      <c r="AA239" s="383"/>
    </row>
    <row r="240">
      <c r="A240" s="383"/>
      <c r="B240" s="383"/>
      <c r="C240" s="383"/>
      <c r="D240" s="383"/>
      <c r="I240" s="383"/>
      <c r="J240" s="383"/>
      <c r="K240" s="383"/>
      <c r="L240" s="383"/>
      <c r="M240" s="383"/>
      <c r="N240" s="383"/>
      <c r="O240" s="383"/>
      <c r="P240" s="383"/>
      <c r="Q240" s="383"/>
      <c r="R240" s="383"/>
      <c r="S240" s="383"/>
      <c r="T240" s="383"/>
      <c r="U240" s="383"/>
      <c r="V240" s="383"/>
      <c r="W240" s="383"/>
      <c r="X240" s="383"/>
      <c r="Y240" s="383"/>
      <c r="Z240" s="383"/>
      <c r="AA240" s="383"/>
    </row>
    <row r="241">
      <c r="A241" s="383"/>
      <c r="B241" s="383"/>
      <c r="C241" s="383"/>
      <c r="D241" s="383"/>
      <c r="I241" s="383"/>
      <c r="J241" s="383"/>
      <c r="K241" s="383"/>
      <c r="L241" s="383"/>
      <c r="M241" s="383"/>
      <c r="N241" s="383"/>
      <c r="O241" s="383"/>
      <c r="P241" s="383"/>
      <c r="Q241" s="383"/>
      <c r="R241" s="383"/>
      <c r="S241" s="383"/>
      <c r="T241" s="383"/>
      <c r="U241" s="383"/>
      <c r="V241" s="383"/>
      <c r="W241" s="383"/>
      <c r="X241" s="383"/>
      <c r="Y241" s="383"/>
      <c r="Z241" s="383"/>
      <c r="AA241" s="383"/>
    </row>
    <row r="242">
      <c r="A242" s="383"/>
      <c r="B242" s="383"/>
      <c r="C242" s="383"/>
      <c r="D242" s="383"/>
      <c r="I242" s="383"/>
      <c r="J242" s="383"/>
      <c r="K242" s="383"/>
      <c r="L242" s="383"/>
      <c r="M242" s="383"/>
      <c r="N242" s="383"/>
      <c r="O242" s="383"/>
      <c r="P242" s="383"/>
      <c r="Q242" s="383"/>
      <c r="R242" s="383"/>
      <c r="S242" s="383"/>
      <c r="T242" s="383"/>
      <c r="U242" s="383"/>
      <c r="V242" s="383"/>
      <c r="W242" s="383"/>
      <c r="X242" s="383"/>
      <c r="Y242" s="383"/>
      <c r="Z242" s="383"/>
      <c r="AA242" s="383"/>
    </row>
    <row r="243">
      <c r="A243" s="383"/>
      <c r="B243" s="383"/>
      <c r="C243" s="383"/>
      <c r="D243" s="383"/>
      <c r="I243" s="383"/>
      <c r="J243" s="383"/>
      <c r="K243" s="383"/>
      <c r="L243" s="383"/>
      <c r="M243" s="383"/>
      <c r="N243" s="383"/>
      <c r="O243" s="383"/>
      <c r="P243" s="383"/>
      <c r="Q243" s="383"/>
      <c r="R243" s="383"/>
      <c r="S243" s="383"/>
      <c r="T243" s="383"/>
      <c r="U243" s="383"/>
      <c r="V243" s="383"/>
      <c r="W243" s="383"/>
      <c r="X243" s="383"/>
      <c r="Y243" s="383"/>
      <c r="Z243" s="383"/>
      <c r="AA243" s="383"/>
    </row>
    <row r="244">
      <c r="A244" s="383"/>
      <c r="B244" s="383"/>
      <c r="C244" s="383"/>
      <c r="D244" s="383"/>
      <c r="I244" s="383"/>
      <c r="J244" s="383"/>
      <c r="K244" s="383"/>
      <c r="L244" s="383"/>
      <c r="M244" s="383"/>
      <c r="N244" s="383"/>
      <c r="O244" s="383"/>
      <c r="P244" s="383"/>
      <c r="Q244" s="383"/>
      <c r="R244" s="383"/>
      <c r="S244" s="383"/>
      <c r="T244" s="383"/>
      <c r="U244" s="383"/>
      <c r="V244" s="383"/>
      <c r="W244" s="383"/>
      <c r="X244" s="383"/>
      <c r="Y244" s="383"/>
      <c r="Z244" s="383"/>
      <c r="AA244" s="383"/>
    </row>
    <row r="245">
      <c r="A245" s="383"/>
      <c r="B245" s="383"/>
      <c r="C245" s="383"/>
      <c r="D245" s="383"/>
      <c r="I245" s="383"/>
      <c r="J245" s="383"/>
      <c r="K245" s="383"/>
      <c r="L245" s="383"/>
      <c r="M245" s="383"/>
      <c r="N245" s="383"/>
      <c r="O245" s="383"/>
      <c r="P245" s="383"/>
      <c r="Q245" s="383"/>
      <c r="R245" s="383"/>
      <c r="S245" s="383"/>
      <c r="T245" s="383"/>
      <c r="U245" s="383"/>
      <c r="V245" s="383"/>
      <c r="W245" s="383"/>
      <c r="X245" s="383"/>
      <c r="Y245" s="383"/>
      <c r="Z245" s="383"/>
      <c r="AA245" s="383"/>
    </row>
    <row r="246">
      <c r="A246" s="383"/>
      <c r="B246" s="383"/>
      <c r="C246" s="383"/>
      <c r="D246" s="383"/>
      <c r="I246" s="383"/>
      <c r="J246" s="383"/>
      <c r="K246" s="383"/>
      <c r="L246" s="383"/>
      <c r="M246" s="383"/>
      <c r="N246" s="383"/>
      <c r="O246" s="383"/>
      <c r="P246" s="383"/>
      <c r="Q246" s="383"/>
      <c r="R246" s="383"/>
      <c r="S246" s="383"/>
      <c r="T246" s="383"/>
      <c r="U246" s="383"/>
      <c r="V246" s="383"/>
      <c r="W246" s="383"/>
      <c r="X246" s="383"/>
      <c r="Y246" s="383"/>
      <c r="Z246" s="383"/>
      <c r="AA246" s="383"/>
    </row>
    <row r="247">
      <c r="A247" s="383"/>
      <c r="B247" s="383"/>
      <c r="C247" s="383"/>
      <c r="D247" s="383"/>
      <c r="I247" s="383"/>
      <c r="J247" s="383"/>
      <c r="K247" s="383"/>
      <c r="L247" s="383"/>
      <c r="M247" s="383"/>
      <c r="N247" s="383"/>
      <c r="O247" s="383"/>
      <c r="P247" s="383"/>
      <c r="Q247" s="383"/>
      <c r="R247" s="383"/>
      <c r="S247" s="383"/>
      <c r="T247" s="383"/>
      <c r="U247" s="383"/>
      <c r="V247" s="383"/>
      <c r="W247" s="383"/>
      <c r="X247" s="383"/>
      <c r="Y247" s="383"/>
      <c r="Z247" s="383"/>
      <c r="AA247" s="383"/>
    </row>
    <row r="248">
      <c r="A248" s="383"/>
      <c r="B248" s="383"/>
      <c r="C248" s="383"/>
      <c r="D248" s="383"/>
      <c r="I248" s="383"/>
      <c r="J248" s="383"/>
      <c r="K248" s="383"/>
      <c r="L248" s="383"/>
      <c r="M248" s="383"/>
      <c r="N248" s="383"/>
      <c r="O248" s="383"/>
      <c r="P248" s="383"/>
      <c r="Q248" s="383"/>
      <c r="R248" s="383"/>
      <c r="S248" s="383"/>
      <c r="T248" s="383"/>
      <c r="U248" s="383"/>
      <c r="V248" s="383"/>
      <c r="W248" s="383"/>
      <c r="X248" s="383"/>
      <c r="Y248" s="383"/>
      <c r="Z248" s="383"/>
      <c r="AA248" s="383"/>
    </row>
    <row r="249">
      <c r="A249" s="383"/>
      <c r="B249" s="383"/>
      <c r="C249" s="383"/>
      <c r="D249" s="383"/>
      <c r="I249" s="383"/>
      <c r="J249" s="383"/>
      <c r="K249" s="383"/>
      <c r="L249" s="383"/>
      <c r="M249" s="383"/>
      <c r="N249" s="383"/>
      <c r="O249" s="383"/>
      <c r="P249" s="383"/>
      <c r="Q249" s="383"/>
      <c r="R249" s="383"/>
      <c r="S249" s="383"/>
      <c r="T249" s="383"/>
      <c r="U249" s="383"/>
      <c r="V249" s="383"/>
      <c r="W249" s="383"/>
      <c r="X249" s="383"/>
      <c r="Y249" s="383"/>
      <c r="Z249" s="383"/>
      <c r="AA249" s="383"/>
    </row>
    <row r="250">
      <c r="A250" s="383"/>
      <c r="B250" s="383"/>
      <c r="C250" s="383"/>
      <c r="D250" s="383"/>
      <c r="I250" s="383"/>
      <c r="J250" s="383"/>
      <c r="K250" s="383"/>
      <c r="L250" s="383"/>
      <c r="M250" s="383"/>
      <c r="N250" s="383"/>
      <c r="O250" s="383"/>
      <c r="P250" s="383"/>
      <c r="Q250" s="383"/>
      <c r="R250" s="383"/>
      <c r="S250" s="383"/>
      <c r="T250" s="383"/>
      <c r="U250" s="383"/>
      <c r="V250" s="383"/>
      <c r="W250" s="383"/>
      <c r="X250" s="383"/>
      <c r="Y250" s="383"/>
      <c r="Z250" s="383"/>
      <c r="AA250" s="383"/>
    </row>
    <row r="251">
      <c r="A251" s="383"/>
      <c r="B251" s="383"/>
      <c r="C251" s="383"/>
      <c r="D251" s="383"/>
      <c r="I251" s="383"/>
      <c r="J251" s="383"/>
      <c r="K251" s="383"/>
      <c r="L251" s="383"/>
      <c r="M251" s="383"/>
      <c r="N251" s="383"/>
      <c r="O251" s="383"/>
      <c r="P251" s="383"/>
      <c r="Q251" s="383"/>
      <c r="R251" s="383"/>
      <c r="S251" s="383"/>
      <c r="T251" s="383"/>
      <c r="U251" s="383"/>
      <c r="V251" s="383"/>
      <c r="W251" s="383"/>
      <c r="X251" s="383"/>
      <c r="Y251" s="383"/>
      <c r="Z251" s="383"/>
      <c r="AA251" s="383"/>
    </row>
    <row r="252">
      <c r="A252" s="383"/>
      <c r="B252" s="383"/>
      <c r="C252" s="383"/>
      <c r="D252" s="383"/>
      <c r="I252" s="383"/>
      <c r="J252" s="383"/>
      <c r="K252" s="383"/>
      <c r="L252" s="383"/>
      <c r="M252" s="383"/>
      <c r="N252" s="383"/>
      <c r="O252" s="383"/>
      <c r="P252" s="383"/>
      <c r="Q252" s="383"/>
      <c r="R252" s="383"/>
      <c r="S252" s="383"/>
      <c r="T252" s="383"/>
      <c r="U252" s="383"/>
      <c r="V252" s="383"/>
      <c r="W252" s="383"/>
      <c r="X252" s="383"/>
      <c r="Y252" s="383"/>
      <c r="Z252" s="383"/>
      <c r="AA252" s="383"/>
    </row>
    <row r="253">
      <c r="A253" s="383"/>
      <c r="B253" s="383"/>
      <c r="C253" s="383"/>
      <c r="D253" s="383"/>
      <c r="I253" s="383"/>
      <c r="J253" s="383"/>
      <c r="K253" s="383"/>
      <c r="L253" s="383"/>
      <c r="M253" s="383"/>
      <c r="N253" s="383"/>
      <c r="O253" s="383"/>
      <c r="P253" s="383"/>
      <c r="Q253" s="383"/>
      <c r="R253" s="383"/>
      <c r="S253" s="383"/>
      <c r="T253" s="383"/>
      <c r="U253" s="383"/>
      <c r="V253" s="383"/>
      <c r="W253" s="383"/>
      <c r="X253" s="383"/>
      <c r="Y253" s="383"/>
      <c r="Z253" s="383"/>
      <c r="AA253" s="383"/>
    </row>
    <row r="254">
      <c r="A254" s="383"/>
      <c r="B254" s="383"/>
      <c r="C254" s="383"/>
      <c r="D254" s="383"/>
      <c r="I254" s="383"/>
      <c r="J254" s="383"/>
      <c r="K254" s="383"/>
      <c r="L254" s="383"/>
      <c r="M254" s="383"/>
      <c r="N254" s="383"/>
      <c r="O254" s="383"/>
      <c r="P254" s="383"/>
      <c r="Q254" s="383"/>
      <c r="R254" s="383"/>
      <c r="S254" s="383"/>
      <c r="T254" s="383"/>
      <c r="U254" s="383"/>
      <c r="V254" s="383"/>
      <c r="W254" s="383"/>
      <c r="X254" s="383"/>
      <c r="Y254" s="383"/>
      <c r="Z254" s="383"/>
      <c r="AA254" s="383"/>
    </row>
    <row r="255">
      <c r="A255" s="383"/>
      <c r="B255" s="383"/>
      <c r="C255" s="383"/>
      <c r="D255" s="383"/>
      <c r="I255" s="383"/>
      <c r="J255" s="383"/>
      <c r="K255" s="383"/>
      <c r="L255" s="383"/>
      <c r="M255" s="383"/>
      <c r="N255" s="383"/>
      <c r="O255" s="383"/>
      <c r="P255" s="383"/>
      <c r="Q255" s="383"/>
      <c r="R255" s="383"/>
      <c r="S255" s="383"/>
      <c r="T255" s="383"/>
      <c r="U255" s="383"/>
      <c r="V255" s="383"/>
      <c r="W255" s="383"/>
      <c r="X255" s="383"/>
      <c r="Y255" s="383"/>
      <c r="Z255" s="383"/>
      <c r="AA255" s="383"/>
    </row>
    <row r="256">
      <c r="A256" s="383"/>
      <c r="B256" s="383"/>
      <c r="C256" s="383"/>
      <c r="D256" s="383"/>
      <c r="I256" s="383"/>
      <c r="J256" s="383"/>
      <c r="K256" s="383"/>
      <c r="L256" s="383"/>
      <c r="M256" s="383"/>
      <c r="N256" s="383"/>
      <c r="O256" s="383"/>
      <c r="P256" s="383"/>
      <c r="Q256" s="383"/>
      <c r="R256" s="383"/>
      <c r="S256" s="383"/>
      <c r="T256" s="383"/>
      <c r="U256" s="383"/>
      <c r="V256" s="383"/>
      <c r="W256" s="383"/>
      <c r="X256" s="383"/>
      <c r="Y256" s="383"/>
      <c r="Z256" s="383"/>
      <c r="AA256" s="383"/>
    </row>
    <row r="257">
      <c r="A257" s="383"/>
      <c r="B257" s="383"/>
      <c r="C257" s="383"/>
      <c r="D257" s="383"/>
      <c r="I257" s="383"/>
      <c r="J257" s="383"/>
      <c r="K257" s="383"/>
      <c r="L257" s="383"/>
      <c r="M257" s="383"/>
      <c r="N257" s="383"/>
      <c r="O257" s="383"/>
      <c r="P257" s="383"/>
      <c r="Q257" s="383"/>
      <c r="R257" s="383"/>
      <c r="S257" s="383"/>
      <c r="T257" s="383"/>
      <c r="U257" s="383"/>
      <c r="V257" s="383"/>
      <c r="W257" s="383"/>
      <c r="X257" s="383"/>
      <c r="Y257" s="383"/>
      <c r="Z257" s="383"/>
      <c r="AA257" s="383"/>
    </row>
    <row r="258">
      <c r="A258" s="383"/>
      <c r="B258" s="383"/>
      <c r="C258" s="383"/>
      <c r="D258" s="383"/>
      <c r="I258" s="383"/>
      <c r="J258" s="383"/>
      <c r="K258" s="383"/>
      <c r="L258" s="383"/>
      <c r="M258" s="383"/>
      <c r="N258" s="383"/>
      <c r="O258" s="383"/>
      <c r="P258" s="383"/>
      <c r="Q258" s="383"/>
      <c r="R258" s="383"/>
      <c r="S258" s="383"/>
      <c r="T258" s="383"/>
      <c r="U258" s="383"/>
      <c r="V258" s="383"/>
      <c r="W258" s="383"/>
      <c r="X258" s="383"/>
      <c r="Y258" s="383"/>
      <c r="Z258" s="383"/>
      <c r="AA258" s="383"/>
    </row>
    <row r="259">
      <c r="A259" s="383"/>
      <c r="B259" s="383"/>
      <c r="C259" s="383"/>
      <c r="D259" s="383"/>
      <c r="I259" s="383"/>
      <c r="J259" s="383"/>
      <c r="K259" s="383"/>
      <c r="L259" s="383"/>
      <c r="M259" s="383"/>
      <c r="N259" s="383"/>
      <c r="O259" s="383"/>
      <c r="P259" s="383"/>
      <c r="Q259" s="383"/>
      <c r="R259" s="383"/>
      <c r="S259" s="383"/>
      <c r="T259" s="383"/>
      <c r="U259" s="383"/>
      <c r="V259" s="383"/>
      <c r="W259" s="383"/>
      <c r="X259" s="383"/>
      <c r="Y259" s="383"/>
      <c r="Z259" s="383"/>
      <c r="AA259" s="383"/>
    </row>
    <row r="260">
      <c r="A260" s="383"/>
      <c r="B260" s="383"/>
      <c r="C260" s="383"/>
      <c r="D260" s="383"/>
      <c r="I260" s="383"/>
      <c r="J260" s="383"/>
      <c r="K260" s="383"/>
      <c r="L260" s="383"/>
      <c r="M260" s="383"/>
      <c r="N260" s="383"/>
      <c r="O260" s="383"/>
      <c r="P260" s="383"/>
      <c r="Q260" s="383"/>
      <c r="R260" s="383"/>
      <c r="S260" s="383"/>
      <c r="T260" s="383"/>
      <c r="U260" s="383"/>
      <c r="V260" s="383"/>
      <c r="W260" s="383"/>
      <c r="X260" s="383"/>
      <c r="Y260" s="383"/>
      <c r="Z260" s="383"/>
      <c r="AA260" s="383"/>
    </row>
    <row r="261">
      <c r="A261" s="383"/>
      <c r="B261" s="383"/>
      <c r="C261" s="383"/>
      <c r="D261" s="383"/>
      <c r="I261" s="383"/>
      <c r="J261" s="383"/>
      <c r="K261" s="383"/>
      <c r="L261" s="383"/>
      <c r="M261" s="383"/>
      <c r="N261" s="383"/>
      <c r="O261" s="383"/>
      <c r="P261" s="383"/>
      <c r="Q261" s="383"/>
      <c r="R261" s="383"/>
      <c r="S261" s="383"/>
      <c r="T261" s="383"/>
      <c r="U261" s="383"/>
      <c r="V261" s="383"/>
      <c r="W261" s="383"/>
      <c r="X261" s="383"/>
      <c r="Y261" s="383"/>
      <c r="Z261" s="383"/>
      <c r="AA261" s="383"/>
    </row>
    <row r="262">
      <c r="A262" s="383"/>
      <c r="B262" s="383"/>
      <c r="C262" s="383"/>
      <c r="D262" s="383"/>
      <c r="I262" s="383"/>
      <c r="J262" s="383"/>
      <c r="K262" s="383"/>
      <c r="L262" s="383"/>
      <c r="M262" s="383"/>
      <c r="N262" s="383"/>
      <c r="O262" s="383"/>
      <c r="P262" s="383"/>
      <c r="Q262" s="383"/>
      <c r="R262" s="383"/>
      <c r="S262" s="383"/>
      <c r="T262" s="383"/>
      <c r="U262" s="383"/>
      <c r="V262" s="383"/>
      <c r="W262" s="383"/>
      <c r="X262" s="383"/>
      <c r="Y262" s="383"/>
      <c r="Z262" s="383"/>
      <c r="AA262" s="383"/>
    </row>
    <row r="263">
      <c r="A263" s="383"/>
      <c r="B263" s="383"/>
      <c r="C263" s="383"/>
      <c r="D263" s="383"/>
      <c r="I263" s="383"/>
      <c r="J263" s="383"/>
      <c r="K263" s="383"/>
      <c r="L263" s="383"/>
      <c r="M263" s="383"/>
      <c r="N263" s="383"/>
      <c r="O263" s="383"/>
      <c r="P263" s="383"/>
      <c r="Q263" s="383"/>
      <c r="R263" s="383"/>
      <c r="S263" s="383"/>
      <c r="T263" s="383"/>
      <c r="U263" s="383"/>
      <c r="V263" s="383"/>
      <c r="W263" s="383"/>
      <c r="X263" s="383"/>
      <c r="Y263" s="383"/>
      <c r="Z263" s="383"/>
      <c r="AA263" s="383"/>
    </row>
    <row r="264">
      <c r="A264" s="383"/>
      <c r="B264" s="383"/>
      <c r="C264" s="383"/>
      <c r="D264" s="383"/>
      <c r="I264" s="383"/>
      <c r="J264" s="383"/>
      <c r="K264" s="383"/>
      <c r="L264" s="383"/>
      <c r="M264" s="383"/>
      <c r="N264" s="383"/>
      <c r="O264" s="383"/>
      <c r="P264" s="383"/>
      <c r="Q264" s="383"/>
      <c r="R264" s="383"/>
      <c r="S264" s="383"/>
      <c r="T264" s="383"/>
      <c r="U264" s="383"/>
      <c r="V264" s="383"/>
      <c r="W264" s="383"/>
      <c r="X264" s="383"/>
      <c r="Y264" s="383"/>
      <c r="Z264" s="383"/>
      <c r="AA264" s="383"/>
    </row>
    <row r="265">
      <c r="A265" s="383"/>
      <c r="B265" s="383"/>
      <c r="C265" s="383"/>
      <c r="D265" s="383"/>
      <c r="I265" s="383"/>
      <c r="J265" s="383"/>
      <c r="K265" s="383"/>
      <c r="L265" s="383"/>
      <c r="M265" s="383"/>
      <c r="N265" s="383"/>
      <c r="O265" s="383"/>
      <c r="P265" s="383"/>
      <c r="Q265" s="383"/>
      <c r="R265" s="383"/>
      <c r="S265" s="383"/>
      <c r="T265" s="383"/>
      <c r="U265" s="383"/>
      <c r="V265" s="383"/>
      <c r="W265" s="383"/>
      <c r="X265" s="383"/>
      <c r="Y265" s="383"/>
      <c r="Z265" s="383"/>
      <c r="AA265" s="383"/>
    </row>
    <row r="266">
      <c r="A266" s="383"/>
      <c r="B266" s="383"/>
      <c r="C266" s="383"/>
      <c r="D266" s="383"/>
      <c r="I266" s="383"/>
      <c r="J266" s="383"/>
      <c r="K266" s="383"/>
      <c r="L266" s="383"/>
      <c r="M266" s="383"/>
      <c r="N266" s="383"/>
      <c r="O266" s="383"/>
      <c r="P266" s="383"/>
      <c r="Q266" s="383"/>
      <c r="R266" s="383"/>
      <c r="S266" s="383"/>
      <c r="T266" s="383"/>
      <c r="U266" s="383"/>
      <c r="V266" s="383"/>
      <c r="W266" s="383"/>
      <c r="X266" s="383"/>
      <c r="Y266" s="383"/>
      <c r="Z266" s="383"/>
      <c r="AA266" s="383"/>
    </row>
    <row r="267">
      <c r="A267" s="383"/>
      <c r="B267" s="383"/>
      <c r="C267" s="383"/>
      <c r="D267" s="383"/>
      <c r="I267" s="383"/>
      <c r="J267" s="383"/>
      <c r="K267" s="383"/>
      <c r="L267" s="383"/>
      <c r="M267" s="383"/>
      <c r="N267" s="383"/>
      <c r="O267" s="383"/>
      <c r="P267" s="383"/>
      <c r="Q267" s="383"/>
      <c r="R267" s="383"/>
      <c r="S267" s="383"/>
      <c r="T267" s="383"/>
      <c r="U267" s="383"/>
      <c r="V267" s="383"/>
      <c r="W267" s="383"/>
      <c r="X267" s="383"/>
      <c r="Y267" s="383"/>
      <c r="Z267" s="383"/>
      <c r="AA267" s="383"/>
    </row>
    <row r="268">
      <c r="A268" s="383"/>
      <c r="B268" s="383"/>
      <c r="C268" s="383"/>
      <c r="D268" s="383"/>
      <c r="I268" s="383"/>
      <c r="J268" s="383"/>
      <c r="K268" s="383"/>
      <c r="L268" s="383"/>
      <c r="M268" s="383"/>
      <c r="N268" s="383"/>
      <c r="O268" s="383"/>
      <c r="P268" s="383"/>
      <c r="Q268" s="383"/>
      <c r="R268" s="383"/>
      <c r="S268" s="383"/>
      <c r="T268" s="383"/>
      <c r="U268" s="383"/>
      <c r="V268" s="383"/>
      <c r="W268" s="383"/>
      <c r="X268" s="383"/>
      <c r="Y268" s="383"/>
      <c r="Z268" s="383"/>
      <c r="AA268" s="383"/>
    </row>
    <row r="269">
      <c r="A269" s="383"/>
      <c r="B269" s="383"/>
      <c r="C269" s="383"/>
      <c r="D269" s="383"/>
      <c r="I269" s="383"/>
      <c r="J269" s="383"/>
      <c r="K269" s="383"/>
      <c r="L269" s="383"/>
      <c r="M269" s="383"/>
      <c r="N269" s="383"/>
      <c r="O269" s="383"/>
      <c r="P269" s="383"/>
      <c r="Q269" s="383"/>
      <c r="R269" s="383"/>
      <c r="S269" s="383"/>
      <c r="T269" s="383"/>
      <c r="U269" s="383"/>
      <c r="V269" s="383"/>
      <c r="W269" s="383"/>
      <c r="X269" s="383"/>
      <c r="Y269" s="383"/>
      <c r="Z269" s="383"/>
      <c r="AA269" s="383"/>
    </row>
    <row r="270">
      <c r="A270" s="383"/>
      <c r="B270" s="383"/>
      <c r="C270" s="383"/>
      <c r="D270" s="383"/>
      <c r="I270" s="383"/>
      <c r="J270" s="383"/>
      <c r="K270" s="383"/>
      <c r="L270" s="383"/>
      <c r="M270" s="383"/>
      <c r="N270" s="383"/>
      <c r="O270" s="383"/>
      <c r="P270" s="383"/>
      <c r="Q270" s="383"/>
      <c r="R270" s="383"/>
      <c r="S270" s="383"/>
      <c r="T270" s="383"/>
      <c r="U270" s="383"/>
      <c r="V270" s="383"/>
      <c r="W270" s="383"/>
      <c r="X270" s="383"/>
      <c r="Y270" s="383"/>
      <c r="Z270" s="383"/>
      <c r="AA270" s="383"/>
    </row>
    <row r="271">
      <c r="A271" s="383"/>
      <c r="B271" s="383"/>
      <c r="C271" s="383"/>
      <c r="D271" s="383"/>
      <c r="I271" s="383"/>
      <c r="J271" s="383"/>
      <c r="K271" s="383"/>
      <c r="L271" s="383"/>
      <c r="M271" s="383"/>
      <c r="N271" s="383"/>
      <c r="O271" s="383"/>
      <c r="P271" s="383"/>
      <c r="Q271" s="383"/>
      <c r="R271" s="383"/>
      <c r="S271" s="383"/>
      <c r="T271" s="383"/>
      <c r="U271" s="383"/>
      <c r="V271" s="383"/>
      <c r="W271" s="383"/>
      <c r="X271" s="383"/>
      <c r="Y271" s="383"/>
      <c r="Z271" s="383"/>
      <c r="AA271" s="383"/>
    </row>
    <row r="272">
      <c r="A272" s="383"/>
      <c r="B272" s="383"/>
      <c r="C272" s="383"/>
      <c r="D272" s="383"/>
      <c r="I272" s="383"/>
      <c r="J272" s="383"/>
      <c r="K272" s="383"/>
      <c r="L272" s="383"/>
      <c r="M272" s="383"/>
      <c r="N272" s="383"/>
      <c r="O272" s="383"/>
      <c r="P272" s="383"/>
      <c r="Q272" s="383"/>
      <c r="R272" s="383"/>
      <c r="S272" s="383"/>
      <c r="T272" s="383"/>
      <c r="U272" s="383"/>
      <c r="V272" s="383"/>
      <c r="W272" s="383"/>
      <c r="X272" s="383"/>
      <c r="Y272" s="383"/>
      <c r="Z272" s="383"/>
      <c r="AA272" s="383"/>
    </row>
    <row r="273">
      <c r="A273" s="383"/>
      <c r="B273" s="383"/>
      <c r="C273" s="383"/>
      <c r="D273" s="383"/>
      <c r="I273" s="383"/>
      <c r="J273" s="383"/>
      <c r="K273" s="383"/>
      <c r="L273" s="383"/>
      <c r="M273" s="383"/>
      <c r="N273" s="383"/>
      <c r="O273" s="383"/>
      <c r="P273" s="383"/>
      <c r="Q273" s="383"/>
      <c r="R273" s="383"/>
      <c r="S273" s="383"/>
      <c r="T273" s="383"/>
      <c r="U273" s="383"/>
      <c r="V273" s="383"/>
      <c r="W273" s="383"/>
      <c r="X273" s="383"/>
      <c r="Y273" s="383"/>
      <c r="Z273" s="383"/>
      <c r="AA273" s="383"/>
    </row>
    <row r="274">
      <c r="A274" s="383"/>
      <c r="B274" s="383"/>
      <c r="C274" s="383"/>
      <c r="D274" s="383"/>
      <c r="I274" s="383"/>
      <c r="J274" s="383"/>
      <c r="K274" s="383"/>
      <c r="L274" s="383"/>
      <c r="M274" s="383"/>
      <c r="N274" s="383"/>
      <c r="O274" s="383"/>
      <c r="P274" s="383"/>
      <c r="Q274" s="383"/>
      <c r="R274" s="383"/>
      <c r="S274" s="383"/>
      <c r="T274" s="383"/>
      <c r="U274" s="383"/>
      <c r="V274" s="383"/>
      <c r="W274" s="383"/>
      <c r="X274" s="383"/>
      <c r="Y274" s="383"/>
      <c r="Z274" s="383"/>
      <c r="AA274" s="383"/>
    </row>
    <row r="275">
      <c r="A275" s="383"/>
      <c r="B275" s="383"/>
      <c r="C275" s="383"/>
      <c r="D275" s="383"/>
      <c r="I275" s="383"/>
      <c r="J275" s="383"/>
      <c r="K275" s="383"/>
      <c r="L275" s="383"/>
      <c r="M275" s="383"/>
      <c r="N275" s="383"/>
      <c r="O275" s="383"/>
      <c r="P275" s="383"/>
      <c r="Q275" s="383"/>
      <c r="R275" s="383"/>
      <c r="S275" s="383"/>
      <c r="T275" s="383"/>
      <c r="U275" s="383"/>
      <c r="V275" s="383"/>
      <c r="W275" s="383"/>
      <c r="X275" s="383"/>
      <c r="Y275" s="383"/>
      <c r="Z275" s="383"/>
      <c r="AA275" s="383"/>
    </row>
    <row r="276">
      <c r="A276" s="383"/>
      <c r="B276" s="383"/>
      <c r="C276" s="383"/>
      <c r="D276" s="383"/>
      <c r="I276" s="383"/>
      <c r="J276" s="383"/>
      <c r="K276" s="383"/>
      <c r="L276" s="383"/>
      <c r="M276" s="383"/>
      <c r="N276" s="383"/>
      <c r="O276" s="383"/>
      <c r="P276" s="383"/>
      <c r="Q276" s="383"/>
      <c r="R276" s="383"/>
      <c r="S276" s="383"/>
      <c r="T276" s="383"/>
      <c r="U276" s="383"/>
      <c r="V276" s="383"/>
      <c r="W276" s="383"/>
      <c r="X276" s="383"/>
      <c r="Y276" s="383"/>
      <c r="Z276" s="383"/>
      <c r="AA276" s="383"/>
    </row>
    <row r="277">
      <c r="A277" s="383"/>
      <c r="B277" s="383"/>
      <c r="C277" s="383"/>
      <c r="D277" s="383"/>
      <c r="I277" s="383"/>
      <c r="J277" s="383"/>
      <c r="K277" s="383"/>
      <c r="L277" s="383"/>
      <c r="M277" s="383"/>
      <c r="N277" s="383"/>
      <c r="O277" s="383"/>
      <c r="P277" s="383"/>
      <c r="Q277" s="383"/>
      <c r="R277" s="383"/>
      <c r="S277" s="383"/>
      <c r="T277" s="383"/>
      <c r="U277" s="383"/>
      <c r="V277" s="383"/>
      <c r="W277" s="383"/>
      <c r="X277" s="383"/>
      <c r="Y277" s="383"/>
      <c r="Z277" s="383"/>
      <c r="AA277" s="383"/>
    </row>
    <row r="278">
      <c r="A278" s="383"/>
      <c r="B278" s="383"/>
      <c r="C278" s="383"/>
      <c r="D278" s="383"/>
      <c r="I278" s="383"/>
      <c r="J278" s="383"/>
      <c r="K278" s="383"/>
      <c r="L278" s="383"/>
      <c r="M278" s="383"/>
      <c r="N278" s="383"/>
      <c r="O278" s="383"/>
      <c r="P278" s="383"/>
      <c r="Q278" s="383"/>
      <c r="R278" s="383"/>
      <c r="S278" s="383"/>
      <c r="T278" s="383"/>
      <c r="U278" s="383"/>
      <c r="V278" s="383"/>
      <c r="W278" s="383"/>
      <c r="X278" s="383"/>
      <c r="Y278" s="383"/>
      <c r="Z278" s="383"/>
      <c r="AA278" s="383"/>
    </row>
    <row r="279">
      <c r="A279" s="383"/>
      <c r="B279" s="383"/>
      <c r="C279" s="383"/>
      <c r="D279" s="383"/>
      <c r="I279" s="383"/>
      <c r="J279" s="383"/>
      <c r="K279" s="383"/>
      <c r="L279" s="383"/>
      <c r="M279" s="383"/>
      <c r="N279" s="383"/>
      <c r="O279" s="383"/>
      <c r="P279" s="383"/>
      <c r="Q279" s="383"/>
      <c r="R279" s="383"/>
      <c r="S279" s="383"/>
      <c r="T279" s="383"/>
      <c r="U279" s="383"/>
      <c r="V279" s="383"/>
      <c r="W279" s="383"/>
      <c r="X279" s="383"/>
      <c r="Y279" s="383"/>
      <c r="Z279" s="383"/>
      <c r="AA279" s="383"/>
    </row>
    <row r="280">
      <c r="A280" s="383"/>
      <c r="B280" s="383"/>
      <c r="C280" s="383"/>
      <c r="D280" s="383"/>
      <c r="I280" s="383"/>
      <c r="J280" s="383"/>
      <c r="K280" s="383"/>
      <c r="L280" s="383"/>
      <c r="M280" s="383"/>
      <c r="N280" s="383"/>
      <c r="O280" s="383"/>
      <c r="P280" s="383"/>
      <c r="Q280" s="383"/>
      <c r="R280" s="383"/>
      <c r="S280" s="383"/>
      <c r="T280" s="383"/>
      <c r="U280" s="383"/>
      <c r="V280" s="383"/>
      <c r="W280" s="383"/>
      <c r="X280" s="383"/>
      <c r="Y280" s="383"/>
      <c r="Z280" s="383"/>
      <c r="AA280" s="383"/>
    </row>
    <row r="281">
      <c r="A281" s="383"/>
      <c r="B281" s="383"/>
      <c r="C281" s="383"/>
      <c r="D281" s="383"/>
      <c r="I281" s="383"/>
      <c r="J281" s="383"/>
      <c r="K281" s="383"/>
      <c r="L281" s="383"/>
      <c r="M281" s="383"/>
      <c r="N281" s="383"/>
      <c r="O281" s="383"/>
      <c r="P281" s="383"/>
      <c r="Q281" s="383"/>
      <c r="R281" s="383"/>
      <c r="S281" s="383"/>
      <c r="T281" s="383"/>
      <c r="U281" s="383"/>
      <c r="V281" s="383"/>
      <c r="W281" s="383"/>
      <c r="X281" s="383"/>
      <c r="Y281" s="383"/>
      <c r="Z281" s="383"/>
      <c r="AA281" s="383"/>
    </row>
    <row r="282">
      <c r="A282" s="383"/>
      <c r="B282" s="383"/>
      <c r="C282" s="383"/>
      <c r="D282" s="383"/>
      <c r="I282" s="383"/>
      <c r="J282" s="383"/>
      <c r="K282" s="383"/>
      <c r="L282" s="383"/>
      <c r="M282" s="383"/>
      <c r="N282" s="383"/>
      <c r="O282" s="383"/>
      <c r="P282" s="383"/>
      <c r="Q282" s="383"/>
      <c r="R282" s="383"/>
      <c r="S282" s="383"/>
      <c r="T282" s="383"/>
      <c r="U282" s="383"/>
      <c r="V282" s="383"/>
      <c r="W282" s="383"/>
      <c r="X282" s="383"/>
      <c r="Y282" s="383"/>
      <c r="Z282" s="383"/>
      <c r="AA282" s="383"/>
    </row>
    <row r="283">
      <c r="A283" s="383"/>
      <c r="B283" s="383"/>
      <c r="C283" s="383"/>
      <c r="D283" s="383"/>
      <c r="I283" s="383"/>
      <c r="J283" s="383"/>
      <c r="K283" s="383"/>
      <c r="L283" s="383"/>
      <c r="M283" s="383"/>
      <c r="N283" s="383"/>
      <c r="O283" s="383"/>
      <c r="P283" s="383"/>
      <c r="Q283" s="383"/>
      <c r="R283" s="383"/>
      <c r="S283" s="383"/>
      <c r="T283" s="383"/>
      <c r="U283" s="383"/>
      <c r="V283" s="383"/>
      <c r="W283" s="383"/>
      <c r="X283" s="383"/>
      <c r="Y283" s="383"/>
      <c r="Z283" s="383"/>
      <c r="AA283" s="383"/>
    </row>
    <row r="284">
      <c r="A284" s="383"/>
      <c r="B284" s="383"/>
      <c r="C284" s="383"/>
      <c r="D284" s="383"/>
      <c r="I284" s="383"/>
      <c r="J284" s="383"/>
      <c r="K284" s="383"/>
      <c r="L284" s="383"/>
      <c r="M284" s="383"/>
      <c r="N284" s="383"/>
      <c r="O284" s="383"/>
      <c r="P284" s="383"/>
      <c r="Q284" s="383"/>
      <c r="R284" s="383"/>
      <c r="S284" s="383"/>
      <c r="T284" s="383"/>
      <c r="U284" s="383"/>
      <c r="V284" s="383"/>
      <c r="W284" s="383"/>
      <c r="X284" s="383"/>
      <c r="Y284" s="383"/>
      <c r="Z284" s="383"/>
      <c r="AA284" s="383"/>
    </row>
    <row r="285">
      <c r="A285" s="383"/>
      <c r="B285" s="383"/>
      <c r="C285" s="383"/>
      <c r="D285" s="383"/>
      <c r="I285" s="383"/>
      <c r="J285" s="383"/>
      <c r="K285" s="383"/>
      <c r="L285" s="383"/>
      <c r="M285" s="383"/>
      <c r="N285" s="383"/>
      <c r="O285" s="383"/>
      <c r="P285" s="383"/>
      <c r="Q285" s="383"/>
      <c r="R285" s="383"/>
      <c r="S285" s="383"/>
      <c r="T285" s="383"/>
      <c r="U285" s="383"/>
      <c r="V285" s="383"/>
      <c r="W285" s="383"/>
      <c r="X285" s="383"/>
      <c r="Y285" s="383"/>
      <c r="Z285" s="383"/>
      <c r="AA285" s="383"/>
    </row>
    <row r="286">
      <c r="A286" s="383"/>
      <c r="B286" s="383"/>
      <c r="C286" s="383"/>
      <c r="D286" s="383"/>
      <c r="I286" s="383"/>
      <c r="J286" s="383"/>
      <c r="K286" s="383"/>
      <c r="L286" s="383"/>
      <c r="M286" s="383"/>
      <c r="N286" s="383"/>
      <c r="O286" s="383"/>
      <c r="P286" s="383"/>
      <c r="Q286" s="383"/>
      <c r="R286" s="383"/>
      <c r="S286" s="383"/>
      <c r="T286" s="383"/>
      <c r="U286" s="383"/>
      <c r="V286" s="383"/>
      <c r="W286" s="383"/>
      <c r="X286" s="383"/>
      <c r="Y286" s="383"/>
      <c r="Z286" s="383"/>
      <c r="AA286" s="383"/>
    </row>
    <row r="287">
      <c r="A287" s="383"/>
      <c r="B287" s="383"/>
      <c r="C287" s="383"/>
      <c r="D287" s="383"/>
      <c r="I287" s="383"/>
      <c r="J287" s="383"/>
      <c r="K287" s="383"/>
      <c r="L287" s="383"/>
      <c r="M287" s="383"/>
      <c r="N287" s="383"/>
      <c r="O287" s="383"/>
      <c r="P287" s="383"/>
      <c r="Q287" s="383"/>
      <c r="R287" s="383"/>
      <c r="S287" s="383"/>
      <c r="T287" s="383"/>
      <c r="U287" s="383"/>
      <c r="V287" s="383"/>
      <c r="W287" s="383"/>
      <c r="X287" s="383"/>
      <c r="Y287" s="383"/>
      <c r="Z287" s="383"/>
      <c r="AA287" s="383"/>
    </row>
    <row r="288">
      <c r="A288" s="383"/>
      <c r="B288" s="383"/>
      <c r="C288" s="383"/>
      <c r="D288" s="383"/>
      <c r="I288" s="383"/>
      <c r="J288" s="383"/>
      <c r="K288" s="383"/>
      <c r="L288" s="383"/>
      <c r="M288" s="383"/>
      <c r="N288" s="383"/>
      <c r="O288" s="383"/>
      <c r="P288" s="383"/>
      <c r="Q288" s="383"/>
      <c r="R288" s="383"/>
      <c r="S288" s="383"/>
      <c r="T288" s="383"/>
      <c r="U288" s="383"/>
      <c r="V288" s="383"/>
      <c r="W288" s="383"/>
      <c r="X288" s="383"/>
      <c r="Y288" s="383"/>
      <c r="Z288" s="383"/>
      <c r="AA288" s="383"/>
    </row>
    <row r="289">
      <c r="A289" s="383"/>
      <c r="B289" s="383"/>
      <c r="C289" s="383"/>
      <c r="D289" s="383"/>
      <c r="I289" s="383"/>
      <c r="J289" s="383"/>
      <c r="K289" s="383"/>
      <c r="L289" s="383"/>
      <c r="M289" s="383"/>
      <c r="N289" s="383"/>
      <c r="O289" s="383"/>
      <c r="P289" s="383"/>
      <c r="Q289" s="383"/>
      <c r="R289" s="383"/>
      <c r="S289" s="383"/>
      <c r="T289" s="383"/>
      <c r="U289" s="383"/>
      <c r="V289" s="383"/>
      <c r="W289" s="383"/>
      <c r="X289" s="383"/>
      <c r="Y289" s="383"/>
      <c r="Z289" s="383"/>
      <c r="AA289" s="383"/>
    </row>
    <row r="290">
      <c r="A290" s="383"/>
      <c r="B290" s="383"/>
      <c r="C290" s="383"/>
      <c r="D290" s="383"/>
      <c r="I290" s="383"/>
      <c r="J290" s="383"/>
      <c r="K290" s="383"/>
      <c r="L290" s="383"/>
      <c r="M290" s="383"/>
      <c r="N290" s="383"/>
      <c r="O290" s="383"/>
      <c r="P290" s="383"/>
      <c r="Q290" s="383"/>
      <c r="R290" s="383"/>
      <c r="S290" s="383"/>
      <c r="T290" s="383"/>
      <c r="U290" s="383"/>
      <c r="V290" s="383"/>
      <c r="W290" s="383"/>
      <c r="X290" s="383"/>
      <c r="Y290" s="383"/>
      <c r="Z290" s="383"/>
      <c r="AA290" s="383"/>
    </row>
    <row r="291">
      <c r="A291" s="383"/>
      <c r="B291" s="383"/>
      <c r="C291" s="383"/>
      <c r="D291" s="383"/>
      <c r="I291" s="383"/>
      <c r="J291" s="383"/>
      <c r="K291" s="383"/>
      <c r="L291" s="383"/>
      <c r="M291" s="383"/>
      <c r="N291" s="383"/>
      <c r="O291" s="383"/>
      <c r="P291" s="383"/>
      <c r="Q291" s="383"/>
      <c r="R291" s="383"/>
      <c r="S291" s="383"/>
      <c r="T291" s="383"/>
      <c r="U291" s="383"/>
      <c r="V291" s="383"/>
      <c r="W291" s="383"/>
      <c r="X291" s="383"/>
      <c r="Y291" s="383"/>
      <c r="Z291" s="383"/>
      <c r="AA291" s="383"/>
    </row>
    <row r="292">
      <c r="A292" s="383"/>
      <c r="B292" s="383"/>
      <c r="C292" s="383"/>
      <c r="D292" s="383"/>
      <c r="I292" s="383"/>
      <c r="J292" s="383"/>
      <c r="K292" s="383"/>
      <c r="L292" s="383"/>
      <c r="M292" s="383"/>
      <c r="N292" s="383"/>
      <c r="O292" s="383"/>
      <c r="P292" s="383"/>
      <c r="Q292" s="383"/>
      <c r="R292" s="383"/>
      <c r="S292" s="383"/>
      <c r="T292" s="383"/>
      <c r="U292" s="383"/>
      <c r="V292" s="383"/>
      <c r="W292" s="383"/>
      <c r="X292" s="383"/>
      <c r="Y292" s="383"/>
      <c r="Z292" s="383"/>
      <c r="AA292" s="383"/>
    </row>
    <row r="293">
      <c r="A293" s="383"/>
      <c r="B293" s="383"/>
      <c r="C293" s="383"/>
      <c r="D293" s="383"/>
      <c r="I293" s="383"/>
      <c r="J293" s="383"/>
      <c r="K293" s="383"/>
      <c r="L293" s="383"/>
      <c r="M293" s="383"/>
      <c r="N293" s="383"/>
      <c r="O293" s="383"/>
      <c r="P293" s="383"/>
      <c r="Q293" s="383"/>
      <c r="R293" s="383"/>
      <c r="S293" s="383"/>
      <c r="T293" s="383"/>
      <c r="U293" s="383"/>
      <c r="V293" s="383"/>
      <c r="W293" s="383"/>
      <c r="X293" s="383"/>
      <c r="Y293" s="383"/>
      <c r="Z293" s="383"/>
      <c r="AA293" s="383"/>
    </row>
    <row r="294">
      <c r="A294" s="383"/>
      <c r="B294" s="383"/>
      <c r="C294" s="383"/>
      <c r="D294" s="383"/>
      <c r="I294" s="383"/>
      <c r="J294" s="383"/>
      <c r="K294" s="383"/>
      <c r="L294" s="383"/>
      <c r="M294" s="383"/>
      <c r="N294" s="383"/>
      <c r="O294" s="383"/>
      <c r="P294" s="383"/>
      <c r="Q294" s="383"/>
      <c r="R294" s="383"/>
      <c r="S294" s="383"/>
      <c r="T294" s="383"/>
      <c r="U294" s="383"/>
      <c r="V294" s="383"/>
      <c r="W294" s="383"/>
      <c r="X294" s="383"/>
      <c r="Y294" s="383"/>
      <c r="Z294" s="383"/>
      <c r="AA294" s="383"/>
    </row>
    <row r="295">
      <c r="A295" s="383"/>
      <c r="B295" s="383"/>
      <c r="C295" s="383"/>
      <c r="D295" s="383"/>
      <c r="I295" s="383"/>
      <c r="J295" s="383"/>
      <c r="K295" s="383"/>
      <c r="L295" s="383"/>
      <c r="M295" s="383"/>
      <c r="N295" s="383"/>
      <c r="O295" s="383"/>
      <c r="P295" s="383"/>
      <c r="Q295" s="383"/>
      <c r="R295" s="383"/>
      <c r="S295" s="383"/>
      <c r="T295" s="383"/>
      <c r="U295" s="383"/>
      <c r="V295" s="383"/>
      <c r="W295" s="383"/>
      <c r="X295" s="383"/>
      <c r="Y295" s="383"/>
      <c r="Z295" s="383"/>
      <c r="AA295" s="383"/>
    </row>
    <row r="296">
      <c r="A296" s="383"/>
      <c r="B296" s="383"/>
      <c r="C296" s="383"/>
      <c r="D296" s="383"/>
      <c r="I296" s="383"/>
      <c r="J296" s="383"/>
      <c r="K296" s="383"/>
      <c r="L296" s="383"/>
      <c r="M296" s="383"/>
      <c r="N296" s="383"/>
      <c r="O296" s="383"/>
      <c r="P296" s="383"/>
      <c r="Q296" s="383"/>
      <c r="R296" s="383"/>
      <c r="S296" s="383"/>
      <c r="T296" s="383"/>
      <c r="U296" s="383"/>
      <c r="V296" s="383"/>
      <c r="W296" s="383"/>
      <c r="X296" s="383"/>
      <c r="Y296" s="383"/>
      <c r="Z296" s="383"/>
      <c r="AA296" s="383"/>
    </row>
    <row r="297">
      <c r="A297" s="383"/>
      <c r="B297" s="383"/>
      <c r="C297" s="383"/>
      <c r="D297" s="383"/>
      <c r="I297" s="383"/>
      <c r="J297" s="383"/>
      <c r="K297" s="383"/>
      <c r="L297" s="383"/>
      <c r="M297" s="383"/>
      <c r="N297" s="383"/>
      <c r="O297" s="383"/>
      <c r="P297" s="383"/>
      <c r="Q297" s="383"/>
      <c r="R297" s="383"/>
      <c r="S297" s="383"/>
      <c r="T297" s="383"/>
      <c r="U297" s="383"/>
      <c r="V297" s="383"/>
      <c r="W297" s="383"/>
      <c r="X297" s="383"/>
      <c r="Y297" s="383"/>
      <c r="Z297" s="383"/>
      <c r="AA297" s="383"/>
    </row>
    <row r="298">
      <c r="A298" s="383"/>
      <c r="B298" s="383"/>
      <c r="C298" s="383"/>
      <c r="D298" s="383"/>
      <c r="I298" s="383"/>
      <c r="J298" s="383"/>
      <c r="K298" s="383"/>
      <c r="L298" s="383"/>
      <c r="M298" s="383"/>
      <c r="N298" s="383"/>
      <c r="O298" s="383"/>
      <c r="P298" s="383"/>
      <c r="Q298" s="383"/>
      <c r="R298" s="383"/>
      <c r="S298" s="383"/>
      <c r="T298" s="383"/>
      <c r="U298" s="383"/>
      <c r="V298" s="383"/>
      <c r="W298" s="383"/>
      <c r="X298" s="383"/>
      <c r="Y298" s="383"/>
      <c r="Z298" s="383"/>
      <c r="AA298" s="383"/>
    </row>
    <row r="299">
      <c r="A299" s="383"/>
      <c r="B299" s="383"/>
      <c r="C299" s="383"/>
      <c r="D299" s="383"/>
      <c r="I299" s="383"/>
      <c r="J299" s="383"/>
      <c r="K299" s="383"/>
      <c r="L299" s="383"/>
      <c r="M299" s="383"/>
      <c r="N299" s="383"/>
      <c r="O299" s="383"/>
      <c r="P299" s="383"/>
      <c r="Q299" s="383"/>
      <c r="R299" s="383"/>
      <c r="S299" s="383"/>
      <c r="T299" s="383"/>
      <c r="U299" s="383"/>
      <c r="V299" s="383"/>
      <c r="W299" s="383"/>
      <c r="X299" s="383"/>
      <c r="Y299" s="383"/>
      <c r="Z299" s="383"/>
      <c r="AA299" s="383"/>
    </row>
    <row r="300">
      <c r="A300" s="383"/>
      <c r="B300" s="383"/>
      <c r="C300" s="383"/>
      <c r="D300" s="383"/>
      <c r="I300" s="383"/>
      <c r="J300" s="383"/>
      <c r="K300" s="383"/>
      <c r="L300" s="383"/>
      <c r="M300" s="383"/>
      <c r="N300" s="383"/>
      <c r="O300" s="383"/>
      <c r="P300" s="383"/>
      <c r="Q300" s="383"/>
      <c r="R300" s="383"/>
      <c r="S300" s="383"/>
      <c r="T300" s="383"/>
      <c r="U300" s="383"/>
      <c r="V300" s="383"/>
      <c r="W300" s="383"/>
      <c r="X300" s="383"/>
      <c r="Y300" s="383"/>
      <c r="Z300" s="383"/>
      <c r="AA300" s="383"/>
    </row>
    <row r="301">
      <c r="A301" s="383"/>
      <c r="B301" s="383"/>
      <c r="C301" s="383"/>
      <c r="D301" s="383"/>
      <c r="I301" s="383"/>
      <c r="J301" s="383"/>
      <c r="K301" s="383"/>
      <c r="L301" s="383"/>
      <c r="M301" s="383"/>
      <c r="N301" s="383"/>
      <c r="O301" s="383"/>
      <c r="P301" s="383"/>
      <c r="Q301" s="383"/>
      <c r="R301" s="383"/>
      <c r="S301" s="383"/>
      <c r="T301" s="383"/>
      <c r="U301" s="383"/>
      <c r="V301" s="383"/>
      <c r="W301" s="383"/>
      <c r="X301" s="383"/>
      <c r="Y301" s="383"/>
      <c r="Z301" s="383"/>
      <c r="AA301" s="383"/>
    </row>
    <row r="302">
      <c r="A302" s="383"/>
      <c r="B302" s="383"/>
      <c r="C302" s="383"/>
      <c r="D302" s="383"/>
      <c r="I302" s="383"/>
      <c r="J302" s="383"/>
      <c r="K302" s="383"/>
      <c r="L302" s="383"/>
      <c r="M302" s="383"/>
      <c r="N302" s="383"/>
      <c r="O302" s="383"/>
      <c r="P302" s="383"/>
      <c r="Q302" s="383"/>
      <c r="R302" s="383"/>
      <c r="S302" s="383"/>
      <c r="T302" s="383"/>
      <c r="U302" s="383"/>
      <c r="V302" s="383"/>
      <c r="W302" s="383"/>
      <c r="X302" s="383"/>
      <c r="Y302" s="383"/>
      <c r="Z302" s="383"/>
      <c r="AA302" s="383"/>
    </row>
    <row r="303">
      <c r="A303" s="383"/>
      <c r="B303" s="383"/>
      <c r="C303" s="383"/>
      <c r="D303" s="383"/>
      <c r="I303" s="383"/>
      <c r="J303" s="383"/>
      <c r="K303" s="383"/>
      <c r="L303" s="383"/>
      <c r="M303" s="383"/>
      <c r="N303" s="383"/>
      <c r="O303" s="383"/>
      <c r="P303" s="383"/>
      <c r="Q303" s="383"/>
      <c r="R303" s="383"/>
      <c r="S303" s="383"/>
      <c r="T303" s="383"/>
      <c r="U303" s="383"/>
      <c r="V303" s="383"/>
      <c r="W303" s="383"/>
      <c r="X303" s="383"/>
      <c r="Y303" s="383"/>
      <c r="Z303" s="383"/>
      <c r="AA303" s="383"/>
    </row>
    <row r="304">
      <c r="A304" s="383"/>
      <c r="B304" s="383"/>
      <c r="C304" s="383"/>
      <c r="D304" s="383"/>
      <c r="I304" s="383"/>
      <c r="J304" s="383"/>
      <c r="K304" s="383"/>
      <c r="L304" s="383"/>
      <c r="M304" s="383"/>
      <c r="N304" s="383"/>
      <c r="O304" s="383"/>
      <c r="P304" s="383"/>
      <c r="Q304" s="383"/>
      <c r="R304" s="383"/>
      <c r="S304" s="383"/>
      <c r="T304" s="383"/>
      <c r="U304" s="383"/>
      <c r="V304" s="383"/>
      <c r="W304" s="383"/>
      <c r="X304" s="383"/>
      <c r="Y304" s="383"/>
      <c r="Z304" s="383"/>
      <c r="AA304" s="383"/>
    </row>
    <row r="305">
      <c r="A305" s="383"/>
      <c r="B305" s="383"/>
      <c r="C305" s="383"/>
      <c r="D305" s="383"/>
      <c r="I305" s="383"/>
      <c r="J305" s="383"/>
      <c r="K305" s="383"/>
      <c r="L305" s="383"/>
      <c r="M305" s="383"/>
      <c r="N305" s="383"/>
      <c r="O305" s="383"/>
      <c r="P305" s="383"/>
      <c r="Q305" s="383"/>
      <c r="R305" s="383"/>
      <c r="S305" s="383"/>
      <c r="T305" s="383"/>
      <c r="U305" s="383"/>
      <c r="V305" s="383"/>
      <c r="W305" s="383"/>
      <c r="X305" s="383"/>
      <c r="Y305" s="383"/>
      <c r="Z305" s="383"/>
      <c r="AA305" s="383"/>
    </row>
    <row r="306">
      <c r="A306" s="383"/>
      <c r="B306" s="383"/>
      <c r="C306" s="383"/>
      <c r="D306" s="383"/>
      <c r="I306" s="383"/>
      <c r="J306" s="383"/>
      <c r="K306" s="383"/>
      <c r="L306" s="383"/>
      <c r="M306" s="383"/>
      <c r="N306" s="383"/>
      <c r="O306" s="383"/>
      <c r="P306" s="383"/>
      <c r="Q306" s="383"/>
      <c r="R306" s="383"/>
      <c r="S306" s="383"/>
      <c r="T306" s="383"/>
      <c r="U306" s="383"/>
      <c r="V306" s="383"/>
      <c r="W306" s="383"/>
      <c r="X306" s="383"/>
      <c r="Y306" s="383"/>
      <c r="Z306" s="383"/>
      <c r="AA306" s="383"/>
    </row>
    <row r="307">
      <c r="A307" s="383"/>
      <c r="B307" s="383"/>
      <c r="C307" s="383"/>
      <c r="D307" s="383"/>
      <c r="I307" s="383"/>
      <c r="J307" s="383"/>
      <c r="K307" s="383"/>
      <c r="L307" s="383"/>
      <c r="M307" s="383"/>
      <c r="N307" s="383"/>
      <c r="O307" s="383"/>
      <c r="P307" s="383"/>
      <c r="Q307" s="383"/>
      <c r="R307" s="383"/>
      <c r="S307" s="383"/>
      <c r="T307" s="383"/>
      <c r="U307" s="383"/>
      <c r="V307" s="383"/>
      <c r="W307" s="383"/>
      <c r="X307" s="383"/>
      <c r="Y307" s="383"/>
      <c r="Z307" s="383"/>
      <c r="AA307" s="383"/>
    </row>
    <row r="308">
      <c r="A308" s="383"/>
      <c r="B308" s="383"/>
      <c r="C308" s="383"/>
      <c r="D308" s="383"/>
      <c r="I308" s="383"/>
      <c r="J308" s="383"/>
      <c r="K308" s="383"/>
      <c r="L308" s="383"/>
      <c r="M308" s="383"/>
      <c r="N308" s="383"/>
      <c r="O308" s="383"/>
      <c r="P308" s="383"/>
      <c r="Q308" s="383"/>
      <c r="R308" s="383"/>
      <c r="S308" s="383"/>
      <c r="T308" s="383"/>
      <c r="U308" s="383"/>
      <c r="V308" s="383"/>
      <c r="W308" s="383"/>
      <c r="X308" s="383"/>
      <c r="Y308" s="383"/>
      <c r="Z308" s="383"/>
      <c r="AA308" s="383"/>
    </row>
    <row r="309">
      <c r="A309" s="383"/>
      <c r="B309" s="383"/>
      <c r="C309" s="383"/>
      <c r="D309" s="383"/>
      <c r="I309" s="383"/>
      <c r="J309" s="383"/>
      <c r="K309" s="383"/>
      <c r="L309" s="383"/>
      <c r="M309" s="383"/>
      <c r="N309" s="383"/>
      <c r="O309" s="383"/>
      <c r="P309" s="383"/>
      <c r="Q309" s="383"/>
      <c r="R309" s="383"/>
      <c r="S309" s="383"/>
      <c r="T309" s="383"/>
      <c r="U309" s="383"/>
      <c r="V309" s="383"/>
      <c r="W309" s="383"/>
      <c r="X309" s="383"/>
      <c r="Y309" s="383"/>
      <c r="Z309" s="383"/>
      <c r="AA309" s="383"/>
    </row>
    <row r="310">
      <c r="A310" s="383"/>
      <c r="B310" s="383"/>
      <c r="C310" s="383"/>
      <c r="D310" s="383"/>
      <c r="I310" s="383"/>
      <c r="J310" s="383"/>
      <c r="K310" s="383"/>
      <c r="L310" s="383"/>
      <c r="M310" s="383"/>
      <c r="N310" s="383"/>
      <c r="O310" s="383"/>
      <c r="P310" s="383"/>
      <c r="Q310" s="383"/>
      <c r="R310" s="383"/>
      <c r="S310" s="383"/>
      <c r="T310" s="383"/>
      <c r="U310" s="383"/>
      <c r="V310" s="383"/>
      <c r="W310" s="383"/>
      <c r="X310" s="383"/>
      <c r="Y310" s="383"/>
      <c r="Z310" s="383"/>
      <c r="AA310" s="383"/>
    </row>
    <row r="311">
      <c r="A311" s="383"/>
      <c r="B311" s="383"/>
      <c r="C311" s="383"/>
      <c r="D311" s="383"/>
      <c r="I311" s="383"/>
      <c r="J311" s="383"/>
      <c r="K311" s="383"/>
      <c r="L311" s="383"/>
      <c r="M311" s="383"/>
      <c r="N311" s="383"/>
      <c r="O311" s="383"/>
      <c r="P311" s="383"/>
      <c r="Q311" s="383"/>
      <c r="R311" s="383"/>
      <c r="S311" s="383"/>
      <c r="T311" s="383"/>
      <c r="U311" s="383"/>
      <c r="V311" s="383"/>
      <c r="W311" s="383"/>
      <c r="X311" s="383"/>
      <c r="Y311" s="383"/>
      <c r="Z311" s="383"/>
      <c r="AA311" s="383"/>
    </row>
    <row r="312">
      <c r="A312" s="383"/>
      <c r="B312" s="383"/>
      <c r="C312" s="383"/>
      <c r="D312" s="383"/>
      <c r="I312" s="383"/>
      <c r="J312" s="383"/>
      <c r="K312" s="383"/>
      <c r="L312" s="383"/>
      <c r="M312" s="383"/>
      <c r="N312" s="383"/>
      <c r="O312" s="383"/>
      <c r="P312" s="383"/>
      <c r="Q312" s="383"/>
      <c r="R312" s="383"/>
      <c r="S312" s="383"/>
      <c r="T312" s="383"/>
      <c r="U312" s="383"/>
      <c r="V312" s="383"/>
      <c r="W312" s="383"/>
      <c r="X312" s="383"/>
      <c r="Y312" s="383"/>
      <c r="Z312" s="383"/>
      <c r="AA312" s="383"/>
    </row>
    <row r="313">
      <c r="A313" s="383"/>
      <c r="B313" s="383"/>
      <c r="C313" s="383"/>
      <c r="D313" s="383"/>
      <c r="I313" s="383"/>
      <c r="J313" s="383"/>
      <c r="K313" s="383"/>
      <c r="L313" s="383"/>
      <c r="M313" s="383"/>
      <c r="N313" s="383"/>
      <c r="O313" s="383"/>
      <c r="P313" s="383"/>
      <c r="Q313" s="383"/>
      <c r="R313" s="383"/>
      <c r="S313" s="383"/>
      <c r="T313" s="383"/>
      <c r="U313" s="383"/>
      <c r="V313" s="383"/>
      <c r="W313" s="383"/>
      <c r="X313" s="383"/>
      <c r="Y313" s="383"/>
      <c r="Z313" s="383"/>
      <c r="AA313" s="383"/>
    </row>
    <row r="314">
      <c r="A314" s="383"/>
      <c r="B314" s="383"/>
      <c r="C314" s="383"/>
      <c r="D314" s="383"/>
      <c r="I314" s="383"/>
      <c r="J314" s="383"/>
      <c r="K314" s="383"/>
      <c r="L314" s="383"/>
      <c r="M314" s="383"/>
      <c r="N314" s="383"/>
      <c r="O314" s="383"/>
      <c r="P314" s="383"/>
      <c r="Q314" s="383"/>
      <c r="R314" s="383"/>
      <c r="S314" s="383"/>
      <c r="T314" s="383"/>
      <c r="U314" s="383"/>
      <c r="V314" s="383"/>
      <c r="W314" s="383"/>
      <c r="X314" s="383"/>
      <c r="Y314" s="383"/>
      <c r="Z314" s="383"/>
      <c r="AA314" s="383"/>
    </row>
    <row r="315">
      <c r="A315" s="383"/>
      <c r="B315" s="383"/>
      <c r="C315" s="383"/>
      <c r="D315" s="383"/>
      <c r="I315" s="383"/>
      <c r="J315" s="383"/>
      <c r="K315" s="383"/>
      <c r="L315" s="383"/>
      <c r="M315" s="383"/>
      <c r="N315" s="383"/>
      <c r="O315" s="383"/>
      <c r="P315" s="383"/>
      <c r="Q315" s="383"/>
      <c r="R315" s="383"/>
      <c r="S315" s="383"/>
      <c r="T315" s="383"/>
      <c r="U315" s="383"/>
      <c r="V315" s="383"/>
      <c r="W315" s="383"/>
      <c r="X315" s="383"/>
      <c r="Y315" s="383"/>
      <c r="Z315" s="383"/>
      <c r="AA315" s="383"/>
    </row>
    <row r="316">
      <c r="A316" s="383"/>
      <c r="B316" s="383"/>
      <c r="C316" s="383"/>
      <c r="D316" s="383"/>
      <c r="I316" s="383"/>
      <c r="J316" s="383"/>
      <c r="K316" s="383"/>
      <c r="L316" s="383"/>
      <c r="M316" s="383"/>
      <c r="N316" s="383"/>
      <c r="O316" s="383"/>
      <c r="P316" s="383"/>
      <c r="Q316" s="383"/>
      <c r="R316" s="383"/>
      <c r="S316" s="383"/>
      <c r="T316" s="383"/>
      <c r="U316" s="383"/>
      <c r="V316" s="383"/>
      <c r="W316" s="383"/>
      <c r="X316" s="383"/>
      <c r="Y316" s="383"/>
      <c r="Z316" s="383"/>
      <c r="AA316" s="383"/>
    </row>
    <row r="317">
      <c r="A317" s="383"/>
      <c r="B317" s="383"/>
      <c r="C317" s="383"/>
      <c r="D317" s="383"/>
      <c r="I317" s="383"/>
      <c r="J317" s="383"/>
      <c r="K317" s="383"/>
      <c r="L317" s="383"/>
      <c r="M317" s="383"/>
      <c r="N317" s="383"/>
      <c r="O317" s="383"/>
      <c r="P317" s="383"/>
      <c r="Q317" s="383"/>
      <c r="R317" s="383"/>
      <c r="S317" s="383"/>
      <c r="T317" s="383"/>
      <c r="U317" s="383"/>
      <c r="V317" s="383"/>
      <c r="W317" s="383"/>
      <c r="X317" s="383"/>
      <c r="Y317" s="383"/>
      <c r="Z317" s="383"/>
      <c r="AA317" s="383"/>
    </row>
    <row r="318">
      <c r="A318" s="383"/>
      <c r="B318" s="383"/>
      <c r="C318" s="383"/>
      <c r="D318" s="383"/>
      <c r="I318" s="383"/>
      <c r="J318" s="383"/>
      <c r="K318" s="383"/>
      <c r="L318" s="383"/>
      <c r="M318" s="383"/>
      <c r="N318" s="383"/>
      <c r="O318" s="383"/>
      <c r="P318" s="383"/>
      <c r="Q318" s="383"/>
      <c r="R318" s="383"/>
      <c r="S318" s="383"/>
      <c r="T318" s="383"/>
      <c r="U318" s="383"/>
      <c r="V318" s="383"/>
      <c r="W318" s="383"/>
      <c r="X318" s="383"/>
      <c r="Y318" s="383"/>
      <c r="Z318" s="383"/>
      <c r="AA318" s="383"/>
    </row>
    <row r="319">
      <c r="A319" s="383"/>
      <c r="B319" s="383"/>
      <c r="C319" s="383"/>
      <c r="D319" s="383"/>
      <c r="I319" s="383"/>
      <c r="J319" s="383"/>
      <c r="K319" s="383"/>
      <c r="L319" s="383"/>
      <c r="M319" s="383"/>
      <c r="N319" s="383"/>
      <c r="O319" s="383"/>
      <c r="P319" s="383"/>
      <c r="Q319" s="383"/>
      <c r="R319" s="383"/>
      <c r="S319" s="383"/>
      <c r="T319" s="383"/>
      <c r="U319" s="383"/>
      <c r="V319" s="383"/>
      <c r="W319" s="383"/>
      <c r="X319" s="383"/>
      <c r="Y319" s="383"/>
      <c r="Z319" s="383"/>
      <c r="AA319" s="383"/>
    </row>
    <row r="320">
      <c r="A320" s="383"/>
      <c r="B320" s="383"/>
      <c r="C320" s="383"/>
      <c r="D320" s="383"/>
      <c r="I320" s="383"/>
      <c r="J320" s="383"/>
      <c r="K320" s="383"/>
      <c r="L320" s="383"/>
      <c r="M320" s="383"/>
      <c r="N320" s="383"/>
      <c r="O320" s="383"/>
      <c r="P320" s="383"/>
      <c r="Q320" s="383"/>
      <c r="R320" s="383"/>
      <c r="S320" s="383"/>
      <c r="T320" s="383"/>
      <c r="U320" s="383"/>
      <c r="V320" s="383"/>
      <c r="W320" s="383"/>
      <c r="X320" s="383"/>
      <c r="Y320" s="383"/>
      <c r="Z320" s="383"/>
      <c r="AA320" s="383"/>
    </row>
    <row r="321">
      <c r="A321" s="383"/>
      <c r="B321" s="383"/>
      <c r="C321" s="383"/>
      <c r="D321" s="383"/>
      <c r="I321" s="383"/>
      <c r="J321" s="383"/>
      <c r="K321" s="383"/>
      <c r="L321" s="383"/>
      <c r="M321" s="383"/>
      <c r="N321" s="383"/>
      <c r="O321" s="383"/>
      <c r="P321" s="383"/>
      <c r="Q321" s="383"/>
      <c r="R321" s="383"/>
      <c r="S321" s="383"/>
      <c r="T321" s="383"/>
      <c r="U321" s="383"/>
      <c r="V321" s="383"/>
      <c r="W321" s="383"/>
      <c r="X321" s="383"/>
      <c r="Y321" s="383"/>
      <c r="Z321" s="383"/>
      <c r="AA321" s="383"/>
    </row>
    <row r="322">
      <c r="A322" s="383"/>
      <c r="B322" s="383"/>
      <c r="C322" s="383"/>
      <c r="D322" s="383"/>
      <c r="I322" s="383"/>
      <c r="J322" s="383"/>
      <c r="K322" s="383"/>
      <c r="L322" s="383"/>
      <c r="M322" s="383"/>
      <c r="N322" s="383"/>
      <c r="O322" s="383"/>
      <c r="P322" s="383"/>
      <c r="Q322" s="383"/>
      <c r="R322" s="383"/>
      <c r="S322" s="383"/>
      <c r="T322" s="383"/>
      <c r="U322" s="383"/>
      <c r="V322" s="383"/>
      <c r="W322" s="383"/>
      <c r="X322" s="383"/>
      <c r="Y322" s="383"/>
      <c r="Z322" s="383"/>
      <c r="AA322" s="383"/>
    </row>
    <row r="323">
      <c r="A323" s="383"/>
      <c r="B323" s="383"/>
      <c r="C323" s="383"/>
      <c r="D323" s="383"/>
      <c r="I323" s="383"/>
      <c r="J323" s="383"/>
      <c r="K323" s="383"/>
      <c r="L323" s="383"/>
      <c r="M323" s="383"/>
      <c r="N323" s="383"/>
      <c r="O323" s="383"/>
      <c r="P323" s="383"/>
      <c r="Q323" s="383"/>
      <c r="R323" s="383"/>
      <c r="S323" s="383"/>
      <c r="T323" s="383"/>
      <c r="U323" s="383"/>
      <c r="V323" s="383"/>
      <c r="W323" s="383"/>
      <c r="X323" s="383"/>
      <c r="Y323" s="383"/>
      <c r="Z323" s="383"/>
      <c r="AA323" s="383"/>
    </row>
    <row r="324">
      <c r="A324" s="383"/>
      <c r="B324" s="383"/>
      <c r="C324" s="383"/>
      <c r="D324" s="383"/>
      <c r="I324" s="383"/>
      <c r="J324" s="383"/>
      <c r="K324" s="383"/>
      <c r="L324" s="383"/>
      <c r="M324" s="383"/>
      <c r="N324" s="383"/>
      <c r="O324" s="383"/>
      <c r="P324" s="383"/>
      <c r="Q324" s="383"/>
      <c r="R324" s="383"/>
      <c r="S324" s="383"/>
      <c r="T324" s="383"/>
      <c r="U324" s="383"/>
      <c r="V324" s="383"/>
      <c r="W324" s="383"/>
      <c r="X324" s="383"/>
      <c r="Y324" s="383"/>
      <c r="Z324" s="383"/>
      <c r="AA324" s="383"/>
    </row>
    <row r="325">
      <c r="A325" s="383"/>
      <c r="B325" s="383"/>
      <c r="C325" s="383"/>
      <c r="D325" s="383"/>
      <c r="I325" s="383"/>
      <c r="J325" s="383"/>
      <c r="K325" s="383"/>
      <c r="L325" s="383"/>
      <c r="M325" s="383"/>
      <c r="N325" s="383"/>
      <c r="O325" s="383"/>
      <c r="P325" s="383"/>
      <c r="Q325" s="383"/>
      <c r="R325" s="383"/>
      <c r="S325" s="383"/>
      <c r="T325" s="383"/>
      <c r="U325" s="383"/>
      <c r="V325" s="383"/>
      <c r="W325" s="383"/>
      <c r="X325" s="383"/>
      <c r="Y325" s="383"/>
      <c r="Z325" s="383"/>
      <c r="AA325" s="383"/>
    </row>
    <row r="326">
      <c r="A326" s="383"/>
      <c r="B326" s="383"/>
      <c r="C326" s="383"/>
      <c r="D326" s="383"/>
      <c r="I326" s="383"/>
      <c r="J326" s="383"/>
      <c r="K326" s="383"/>
      <c r="L326" s="383"/>
      <c r="M326" s="383"/>
      <c r="N326" s="383"/>
      <c r="O326" s="383"/>
      <c r="P326" s="383"/>
      <c r="Q326" s="383"/>
      <c r="R326" s="383"/>
      <c r="S326" s="383"/>
      <c r="T326" s="383"/>
      <c r="U326" s="383"/>
      <c r="V326" s="383"/>
      <c r="W326" s="383"/>
      <c r="X326" s="383"/>
      <c r="Y326" s="383"/>
      <c r="Z326" s="383"/>
      <c r="AA326" s="383"/>
    </row>
    <row r="327">
      <c r="A327" s="383"/>
      <c r="B327" s="383"/>
      <c r="C327" s="383"/>
      <c r="D327" s="383"/>
      <c r="I327" s="383"/>
      <c r="J327" s="383"/>
      <c r="K327" s="383"/>
      <c r="L327" s="383"/>
      <c r="M327" s="383"/>
      <c r="N327" s="383"/>
      <c r="O327" s="383"/>
      <c r="P327" s="383"/>
      <c r="Q327" s="383"/>
      <c r="R327" s="383"/>
      <c r="S327" s="383"/>
      <c r="T327" s="383"/>
      <c r="U327" s="383"/>
      <c r="V327" s="383"/>
      <c r="W327" s="383"/>
      <c r="X327" s="383"/>
      <c r="Y327" s="383"/>
      <c r="Z327" s="383"/>
      <c r="AA327" s="383"/>
    </row>
    <row r="328">
      <c r="A328" s="383"/>
      <c r="B328" s="383"/>
      <c r="C328" s="383"/>
      <c r="D328" s="383"/>
      <c r="I328" s="383"/>
      <c r="J328" s="383"/>
      <c r="K328" s="383"/>
      <c r="L328" s="383"/>
      <c r="M328" s="383"/>
      <c r="N328" s="383"/>
      <c r="O328" s="383"/>
      <c r="P328" s="383"/>
      <c r="Q328" s="383"/>
      <c r="R328" s="383"/>
      <c r="S328" s="383"/>
      <c r="T328" s="383"/>
      <c r="U328" s="383"/>
      <c r="V328" s="383"/>
      <c r="W328" s="383"/>
      <c r="X328" s="383"/>
      <c r="Y328" s="383"/>
      <c r="Z328" s="383"/>
      <c r="AA328" s="383"/>
    </row>
    <row r="329">
      <c r="A329" s="383"/>
      <c r="B329" s="383"/>
      <c r="C329" s="383"/>
      <c r="D329" s="383"/>
      <c r="I329" s="383"/>
      <c r="J329" s="383"/>
      <c r="K329" s="383"/>
      <c r="L329" s="383"/>
      <c r="M329" s="383"/>
      <c r="N329" s="383"/>
      <c r="O329" s="383"/>
      <c r="P329" s="383"/>
      <c r="Q329" s="383"/>
      <c r="R329" s="383"/>
      <c r="S329" s="383"/>
      <c r="T329" s="383"/>
      <c r="U329" s="383"/>
      <c r="V329" s="383"/>
      <c r="W329" s="383"/>
      <c r="X329" s="383"/>
      <c r="Y329" s="383"/>
      <c r="Z329" s="383"/>
      <c r="AA329" s="383"/>
    </row>
    <row r="330">
      <c r="A330" s="383"/>
      <c r="B330" s="383"/>
      <c r="C330" s="383"/>
      <c r="D330" s="383"/>
      <c r="I330" s="383"/>
      <c r="J330" s="383"/>
      <c r="K330" s="383"/>
      <c r="L330" s="383"/>
      <c r="M330" s="383"/>
      <c r="N330" s="383"/>
      <c r="O330" s="383"/>
      <c r="P330" s="383"/>
      <c r="Q330" s="383"/>
      <c r="R330" s="383"/>
      <c r="S330" s="383"/>
      <c r="T330" s="383"/>
      <c r="U330" s="383"/>
      <c r="V330" s="383"/>
      <c r="W330" s="383"/>
      <c r="X330" s="383"/>
      <c r="Y330" s="383"/>
      <c r="Z330" s="383"/>
      <c r="AA330" s="383"/>
    </row>
    <row r="331">
      <c r="A331" s="383"/>
      <c r="B331" s="383"/>
      <c r="C331" s="383"/>
      <c r="D331" s="383"/>
      <c r="I331" s="383"/>
      <c r="J331" s="383"/>
      <c r="K331" s="383"/>
      <c r="L331" s="383"/>
      <c r="M331" s="383"/>
      <c r="N331" s="383"/>
      <c r="O331" s="383"/>
      <c r="P331" s="383"/>
      <c r="Q331" s="383"/>
      <c r="R331" s="383"/>
      <c r="S331" s="383"/>
      <c r="T331" s="383"/>
      <c r="U331" s="383"/>
      <c r="V331" s="383"/>
      <c r="W331" s="383"/>
      <c r="X331" s="383"/>
      <c r="Y331" s="383"/>
      <c r="Z331" s="383"/>
      <c r="AA331" s="383"/>
    </row>
    <row r="332">
      <c r="A332" s="383"/>
      <c r="B332" s="383"/>
      <c r="C332" s="383"/>
      <c r="D332" s="383"/>
      <c r="I332" s="383"/>
      <c r="J332" s="383"/>
      <c r="K332" s="383"/>
      <c r="L332" s="383"/>
      <c r="M332" s="383"/>
      <c r="N332" s="383"/>
      <c r="O332" s="383"/>
      <c r="P332" s="383"/>
      <c r="Q332" s="383"/>
      <c r="R332" s="383"/>
      <c r="S332" s="383"/>
      <c r="T332" s="383"/>
      <c r="U332" s="383"/>
      <c r="V332" s="383"/>
      <c r="W332" s="383"/>
      <c r="X332" s="383"/>
      <c r="Y332" s="383"/>
      <c r="Z332" s="383"/>
      <c r="AA332" s="383"/>
    </row>
    <row r="333">
      <c r="A333" s="383"/>
      <c r="B333" s="383"/>
      <c r="C333" s="383"/>
      <c r="D333" s="383"/>
      <c r="I333" s="383"/>
      <c r="J333" s="383"/>
      <c r="K333" s="383"/>
      <c r="L333" s="383"/>
      <c r="M333" s="383"/>
      <c r="N333" s="383"/>
      <c r="O333" s="383"/>
      <c r="P333" s="383"/>
      <c r="Q333" s="383"/>
      <c r="R333" s="383"/>
      <c r="S333" s="383"/>
      <c r="T333" s="383"/>
      <c r="U333" s="383"/>
      <c r="V333" s="383"/>
      <c r="W333" s="383"/>
      <c r="X333" s="383"/>
      <c r="Y333" s="383"/>
      <c r="Z333" s="383"/>
      <c r="AA333" s="383"/>
    </row>
    <row r="334">
      <c r="A334" s="383"/>
      <c r="B334" s="383"/>
      <c r="C334" s="383"/>
      <c r="D334" s="383"/>
      <c r="I334" s="383"/>
      <c r="J334" s="383"/>
      <c r="K334" s="383"/>
      <c r="L334" s="383"/>
      <c r="M334" s="383"/>
      <c r="N334" s="383"/>
      <c r="O334" s="383"/>
      <c r="P334" s="383"/>
      <c r="Q334" s="383"/>
      <c r="R334" s="383"/>
      <c r="S334" s="383"/>
      <c r="T334" s="383"/>
      <c r="U334" s="383"/>
      <c r="V334" s="383"/>
      <c r="W334" s="383"/>
      <c r="X334" s="383"/>
      <c r="Y334" s="383"/>
      <c r="Z334" s="383"/>
      <c r="AA334" s="383"/>
    </row>
    <row r="335">
      <c r="A335" s="383"/>
      <c r="B335" s="383"/>
      <c r="C335" s="383"/>
      <c r="D335" s="383"/>
      <c r="I335" s="383"/>
      <c r="J335" s="383"/>
      <c r="K335" s="383"/>
      <c r="L335" s="383"/>
      <c r="M335" s="383"/>
      <c r="N335" s="383"/>
      <c r="O335" s="383"/>
      <c r="P335" s="383"/>
      <c r="Q335" s="383"/>
      <c r="R335" s="383"/>
      <c r="S335" s="383"/>
      <c r="T335" s="383"/>
      <c r="U335" s="383"/>
      <c r="V335" s="383"/>
      <c r="W335" s="383"/>
      <c r="X335" s="383"/>
      <c r="Y335" s="383"/>
      <c r="Z335" s="383"/>
      <c r="AA335" s="383"/>
    </row>
    <row r="336">
      <c r="A336" s="383"/>
      <c r="B336" s="383"/>
      <c r="C336" s="383"/>
      <c r="D336" s="383"/>
      <c r="I336" s="383"/>
      <c r="J336" s="383"/>
      <c r="K336" s="383"/>
      <c r="L336" s="383"/>
      <c r="M336" s="383"/>
      <c r="N336" s="383"/>
      <c r="O336" s="383"/>
      <c r="P336" s="383"/>
      <c r="Q336" s="383"/>
      <c r="R336" s="383"/>
      <c r="S336" s="383"/>
      <c r="T336" s="383"/>
      <c r="U336" s="383"/>
      <c r="V336" s="383"/>
      <c r="W336" s="383"/>
      <c r="X336" s="383"/>
      <c r="Y336" s="383"/>
      <c r="Z336" s="383"/>
      <c r="AA336" s="383"/>
    </row>
    <row r="337">
      <c r="A337" s="383"/>
      <c r="B337" s="383"/>
      <c r="C337" s="383"/>
      <c r="D337" s="383"/>
      <c r="I337" s="383"/>
      <c r="J337" s="383"/>
      <c r="K337" s="383"/>
      <c r="L337" s="383"/>
      <c r="M337" s="383"/>
      <c r="N337" s="383"/>
      <c r="O337" s="383"/>
      <c r="P337" s="383"/>
      <c r="Q337" s="383"/>
      <c r="R337" s="383"/>
      <c r="S337" s="383"/>
      <c r="T337" s="383"/>
      <c r="U337" s="383"/>
      <c r="V337" s="383"/>
      <c r="W337" s="383"/>
      <c r="X337" s="383"/>
      <c r="Y337" s="383"/>
      <c r="Z337" s="383"/>
      <c r="AA337" s="383"/>
    </row>
    <row r="338">
      <c r="A338" s="383"/>
      <c r="B338" s="383"/>
      <c r="C338" s="383"/>
      <c r="D338" s="383"/>
      <c r="I338" s="383"/>
      <c r="J338" s="383"/>
      <c r="K338" s="383"/>
      <c r="L338" s="383"/>
      <c r="M338" s="383"/>
      <c r="N338" s="383"/>
      <c r="O338" s="383"/>
      <c r="P338" s="383"/>
      <c r="Q338" s="383"/>
      <c r="R338" s="383"/>
      <c r="S338" s="383"/>
      <c r="T338" s="383"/>
      <c r="U338" s="383"/>
      <c r="V338" s="383"/>
      <c r="W338" s="383"/>
      <c r="X338" s="383"/>
      <c r="Y338" s="383"/>
      <c r="Z338" s="383"/>
      <c r="AA338" s="383"/>
    </row>
    <row r="339">
      <c r="A339" s="383"/>
      <c r="B339" s="383"/>
      <c r="C339" s="383"/>
      <c r="D339" s="383"/>
      <c r="I339" s="383"/>
      <c r="J339" s="383"/>
      <c r="K339" s="383"/>
      <c r="L339" s="383"/>
      <c r="M339" s="383"/>
      <c r="N339" s="383"/>
      <c r="O339" s="383"/>
      <c r="P339" s="383"/>
      <c r="Q339" s="383"/>
      <c r="R339" s="383"/>
      <c r="S339" s="383"/>
      <c r="T339" s="383"/>
      <c r="U339" s="383"/>
      <c r="V339" s="383"/>
      <c r="W339" s="383"/>
      <c r="X339" s="383"/>
      <c r="Y339" s="383"/>
      <c r="Z339" s="383"/>
      <c r="AA339" s="383"/>
    </row>
    <row r="340">
      <c r="A340" s="383"/>
      <c r="B340" s="383"/>
      <c r="C340" s="383"/>
      <c r="D340" s="383"/>
      <c r="I340" s="383"/>
      <c r="J340" s="383"/>
      <c r="K340" s="383"/>
      <c r="L340" s="383"/>
      <c r="M340" s="383"/>
      <c r="N340" s="383"/>
      <c r="O340" s="383"/>
      <c r="P340" s="383"/>
      <c r="Q340" s="383"/>
      <c r="R340" s="383"/>
      <c r="S340" s="383"/>
      <c r="T340" s="383"/>
      <c r="U340" s="383"/>
      <c r="V340" s="383"/>
      <c r="W340" s="383"/>
      <c r="X340" s="383"/>
      <c r="Y340" s="383"/>
      <c r="Z340" s="383"/>
      <c r="AA340" s="383"/>
    </row>
    <row r="341">
      <c r="A341" s="383"/>
      <c r="B341" s="383"/>
      <c r="C341" s="383"/>
      <c r="D341" s="383"/>
      <c r="I341" s="383"/>
      <c r="J341" s="383"/>
      <c r="K341" s="383"/>
      <c r="L341" s="383"/>
      <c r="M341" s="383"/>
      <c r="N341" s="383"/>
      <c r="O341" s="383"/>
      <c r="P341" s="383"/>
      <c r="Q341" s="383"/>
      <c r="R341" s="383"/>
      <c r="S341" s="383"/>
      <c r="T341" s="383"/>
      <c r="U341" s="383"/>
      <c r="V341" s="383"/>
      <c r="W341" s="383"/>
      <c r="X341" s="383"/>
      <c r="Y341" s="383"/>
      <c r="Z341" s="383"/>
      <c r="AA341" s="383"/>
    </row>
    <row r="342">
      <c r="A342" s="383"/>
      <c r="B342" s="383"/>
      <c r="C342" s="383"/>
      <c r="D342" s="383"/>
      <c r="I342" s="383"/>
      <c r="J342" s="383"/>
      <c r="K342" s="383"/>
      <c r="L342" s="383"/>
      <c r="M342" s="383"/>
      <c r="N342" s="383"/>
      <c r="O342" s="383"/>
      <c r="P342" s="383"/>
      <c r="Q342" s="383"/>
      <c r="R342" s="383"/>
      <c r="S342" s="383"/>
      <c r="T342" s="383"/>
      <c r="U342" s="383"/>
      <c r="V342" s="383"/>
      <c r="W342" s="383"/>
      <c r="X342" s="383"/>
      <c r="Y342" s="383"/>
      <c r="Z342" s="383"/>
      <c r="AA342" s="383"/>
    </row>
    <row r="343">
      <c r="A343" s="383"/>
      <c r="B343" s="383"/>
      <c r="C343" s="383"/>
      <c r="D343" s="383"/>
      <c r="I343" s="383"/>
      <c r="J343" s="383"/>
      <c r="K343" s="383"/>
      <c r="L343" s="383"/>
      <c r="M343" s="383"/>
      <c r="N343" s="383"/>
      <c r="O343" s="383"/>
      <c r="P343" s="383"/>
      <c r="Q343" s="383"/>
      <c r="R343" s="383"/>
      <c r="S343" s="383"/>
      <c r="T343" s="383"/>
      <c r="U343" s="383"/>
      <c r="V343" s="383"/>
      <c r="W343" s="383"/>
      <c r="X343" s="383"/>
      <c r="Y343" s="383"/>
      <c r="Z343" s="383"/>
      <c r="AA343" s="383"/>
    </row>
    <row r="344">
      <c r="A344" s="383"/>
      <c r="B344" s="383"/>
      <c r="C344" s="383"/>
      <c r="D344" s="383"/>
      <c r="I344" s="383"/>
      <c r="J344" s="383"/>
      <c r="K344" s="383"/>
      <c r="L344" s="383"/>
      <c r="M344" s="383"/>
      <c r="N344" s="383"/>
      <c r="O344" s="383"/>
      <c r="P344" s="383"/>
      <c r="Q344" s="383"/>
      <c r="R344" s="383"/>
      <c r="S344" s="383"/>
      <c r="T344" s="383"/>
      <c r="U344" s="383"/>
      <c r="V344" s="383"/>
      <c r="W344" s="383"/>
      <c r="X344" s="383"/>
      <c r="Y344" s="383"/>
      <c r="Z344" s="383"/>
      <c r="AA344" s="383"/>
    </row>
    <row r="345">
      <c r="A345" s="383"/>
      <c r="B345" s="383"/>
      <c r="C345" s="383"/>
      <c r="D345" s="383"/>
      <c r="I345" s="383"/>
      <c r="J345" s="383"/>
      <c r="K345" s="383"/>
      <c r="L345" s="383"/>
      <c r="M345" s="383"/>
      <c r="N345" s="383"/>
      <c r="O345" s="383"/>
      <c r="P345" s="383"/>
      <c r="Q345" s="383"/>
      <c r="R345" s="383"/>
      <c r="S345" s="383"/>
      <c r="T345" s="383"/>
      <c r="U345" s="383"/>
      <c r="V345" s="383"/>
      <c r="W345" s="383"/>
      <c r="X345" s="383"/>
      <c r="Y345" s="383"/>
      <c r="Z345" s="383"/>
      <c r="AA345" s="383"/>
    </row>
    <row r="346">
      <c r="A346" s="383"/>
      <c r="B346" s="383"/>
      <c r="C346" s="383"/>
      <c r="D346" s="383"/>
      <c r="I346" s="383"/>
      <c r="J346" s="383"/>
      <c r="K346" s="383"/>
      <c r="L346" s="383"/>
      <c r="M346" s="383"/>
      <c r="N346" s="383"/>
      <c r="O346" s="383"/>
      <c r="P346" s="383"/>
      <c r="Q346" s="383"/>
      <c r="R346" s="383"/>
      <c r="S346" s="383"/>
      <c r="T346" s="383"/>
      <c r="U346" s="383"/>
      <c r="V346" s="383"/>
      <c r="W346" s="383"/>
      <c r="X346" s="383"/>
      <c r="Y346" s="383"/>
      <c r="Z346" s="383"/>
      <c r="AA346" s="383"/>
    </row>
    <row r="347">
      <c r="A347" s="383"/>
      <c r="B347" s="383"/>
      <c r="C347" s="383"/>
      <c r="D347" s="383"/>
      <c r="I347" s="383"/>
      <c r="J347" s="383"/>
      <c r="K347" s="383"/>
      <c r="L347" s="383"/>
      <c r="M347" s="383"/>
      <c r="N347" s="383"/>
      <c r="O347" s="383"/>
      <c r="P347" s="383"/>
      <c r="Q347" s="383"/>
      <c r="R347" s="383"/>
      <c r="S347" s="383"/>
      <c r="T347" s="383"/>
      <c r="U347" s="383"/>
      <c r="V347" s="383"/>
      <c r="W347" s="383"/>
      <c r="X347" s="383"/>
      <c r="Y347" s="383"/>
      <c r="Z347" s="383"/>
      <c r="AA347" s="383"/>
    </row>
    <row r="348">
      <c r="A348" s="383"/>
      <c r="B348" s="383"/>
      <c r="C348" s="383"/>
      <c r="D348" s="383"/>
      <c r="I348" s="383"/>
      <c r="J348" s="383"/>
      <c r="K348" s="383"/>
      <c r="L348" s="383"/>
      <c r="M348" s="383"/>
      <c r="N348" s="383"/>
      <c r="O348" s="383"/>
      <c r="P348" s="383"/>
      <c r="Q348" s="383"/>
      <c r="R348" s="383"/>
      <c r="S348" s="383"/>
      <c r="T348" s="383"/>
      <c r="U348" s="383"/>
      <c r="V348" s="383"/>
      <c r="W348" s="383"/>
      <c r="X348" s="383"/>
      <c r="Y348" s="383"/>
      <c r="Z348" s="383"/>
      <c r="AA348" s="383"/>
    </row>
    <row r="349">
      <c r="A349" s="383"/>
      <c r="B349" s="383"/>
      <c r="C349" s="383"/>
      <c r="D349" s="383"/>
      <c r="I349" s="383"/>
      <c r="J349" s="383"/>
      <c r="K349" s="383"/>
      <c r="L349" s="383"/>
      <c r="M349" s="383"/>
      <c r="N349" s="383"/>
      <c r="O349" s="383"/>
      <c r="P349" s="383"/>
      <c r="Q349" s="383"/>
      <c r="R349" s="383"/>
      <c r="S349" s="383"/>
      <c r="T349" s="383"/>
      <c r="U349" s="383"/>
      <c r="V349" s="383"/>
      <c r="W349" s="383"/>
      <c r="X349" s="383"/>
      <c r="Y349" s="383"/>
      <c r="Z349" s="383"/>
      <c r="AA349" s="383"/>
    </row>
    <row r="350">
      <c r="A350" s="383"/>
      <c r="B350" s="383"/>
      <c r="C350" s="383"/>
      <c r="D350" s="383"/>
      <c r="I350" s="383"/>
      <c r="J350" s="383"/>
      <c r="K350" s="383"/>
      <c r="L350" s="383"/>
      <c r="M350" s="383"/>
      <c r="N350" s="383"/>
      <c r="O350" s="383"/>
      <c r="P350" s="383"/>
      <c r="Q350" s="383"/>
      <c r="R350" s="383"/>
      <c r="S350" s="383"/>
      <c r="T350" s="383"/>
      <c r="U350" s="383"/>
      <c r="V350" s="383"/>
      <c r="W350" s="383"/>
      <c r="X350" s="383"/>
      <c r="Y350" s="383"/>
      <c r="Z350" s="383"/>
      <c r="AA350" s="383"/>
    </row>
    <row r="351">
      <c r="A351" s="383"/>
      <c r="B351" s="383"/>
      <c r="C351" s="383"/>
      <c r="D351" s="383"/>
      <c r="I351" s="383"/>
      <c r="J351" s="383"/>
      <c r="K351" s="383"/>
      <c r="L351" s="383"/>
      <c r="M351" s="383"/>
      <c r="N351" s="383"/>
      <c r="O351" s="383"/>
      <c r="P351" s="383"/>
      <c r="Q351" s="383"/>
      <c r="R351" s="383"/>
      <c r="S351" s="383"/>
      <c r="T351" s="383"/>
      <c r="U351" s="383"/>
      <c r="V351" s="383"/>
      <c r="W351" s="383"/>
      <c r="X351" s="383"/>
      <c r="Y351" s="383"/>
      <c r="Z351" s="383"/>
      <c r="AA351" s="383"/>
    </row>
    <row r="352">
      <c r="A352" s="383"/>
      <c r="B352" s="383"/>
      <c r="C352" s="383"/>
      <c r="D352" s="383"/>
      <c r="I352" s="383"/>
      <c r="J352" s="383"/>
      <c r="K352" s="383"/>
      <c r="L352" s="383"/>
      <c r="M352" s="383"/>
      <c r="N352" s="383"/>
      <c r="O352" s="383"/>
      <c r="P352" s="383"/>
      <c r="Q352" s="383"/>
      <c r="R352" s="383"/>
      <c r="S352" s="383"/>
      <c r="T352" s="383"/>
      <c r="U352" s="383"/>
      <c r="V352" s="383"/>
      <c r="W352" s="383"/>
      <c r="X352" s="383"/>
      <c r="Y352" s="383"/>
      <c r="Z352" s="383"/>
      <c r="AA352" s="383"/>
    </row>
    <row r="353">
      <c r="A353" s="383"/>
      <c r="B353" s="383"/>
      <c r="C353" s="383"/>
      <c r="D353" s="383"/>
      <c r="I353" s="383"/>
      <c r="J353" s="383"/>
      <c r="K353" s="383"/>
      <c r="L353" s="383"/>
      <c r="M353" s="383"/>
      <c r="N353" s="383"/>
      <c r="O353" s="383"/>
      <c r="P353" s="383"/>
      <c r="Q353" s="383"/>
      <c r="R353" s="383"/>
      <c r="S353" s="383"/>
      <c r="T353" s="383"/>
      <c r="U353" s="383"/>
      <c r="V353" s="383"/>
      <c r="W353" s="383"/>
      <c r="X353" s="383"/>
      <c r="Y353" s="383"/>
      <c r="Z353" s="383"/>
      <c r="AA353" s="383"/>
    </row>
    <row r="354">
      <c r="A354" s="383"/>
      <c r="B354" s="383"/>
      <c r="C354" s="383"/>
      <c r="D354" s="383"/>
      <c r="I354" s="383"/>
      <c r="J354" s="383"/>
      <c r="K354" s="383"/>
      <c r="L354" s="383"/>
      <c r="M354" s="383"/>
      <c r="N354" s="383"/>
      <c r="O354" s="383"/>
      <c r="P354" s="383"/>
      <c r="Q354" s="383"/>
      <c r="R354" s="383"/>
      <c r="S354" s="383"/>
      <c r="T354" s="383"/>
      <c r="U354" s="383"/>
      <c r="V354" s="383"/>
      <c r="W354" s="383"/>
      <c r="X354" s="383"/>
      <c r="Y354" s="383"/>
      <c r="Z354" s="383"/>
      <c r="AA354" s="383"/>
    </row>
    <row r="355">
      <c r="A355" s="383"/>
      <c r="B355" s="383"/>
      <c r="C355" s="383"/>
      <c r="D355" s="383"/>
      <c r="I355" s="383"/>
      <c r="J355" s="383"/>
      <c r="K355" s="383"/>
      <c r="L355" s="383"/>
      <c r="M355" s="383"/>
      <c r="N355" s="383"/>
      <c r="O355" s="383"/>
      <c r="P355" s="383"/>
      <c r="Q355" s="383"/>
      <c r="R355" s="383"/>
      <c r="S355" s="383"/>
      <c r="T355" s="383"/>
      <c r="U355" s="383"/>
      <c r="V355" s="383"/>
      <c r="W355" s="383"/>
      <c r="X355" s="383"/>
      <c r="Y355" s="383"/>
      <c r="Z355" s="383"/>
      <c r="AA355" s="383"/>
    </row>
    <row r="356">
      <c r="A356" s="383"/>
      <c r="B356" s="383"/>
      <c r="C356" s="383"/>
      <c r="D356" s="383"/>
      <c r="I356" s="383"/>
      <c r="J356" s="383"/>
      <c r="K356" s="383"/>
      <c r="L356" s="383"/>
      <c r="M356" s="383"/>
      <c r="N356" s="383"/>
      <c r="O356" s="383"/>
      <c r="P356" s="383"/>
      <c r="Q356" s="383"/>
      <c r="R356" s="383"/>
      <c r="S356" s="383"/>
      <c r="T356" s="383"/>
      <c r="U356" s="383"/>
      <c r="V356" s="383"/>
      <c r="W356" s="383"/>
      <c r="X356" s="383"/>
      <c r="Y356" s="383"/>
      <c r="Z356" s="383"/>
      <c r="AA356" s="383"/>
    </row>
    <row r="357">
      <c r="A357" s="383"/>
      <c r="B357" s="383"/>
      <c r="C357" s="383"/>
      <c r="D357" s="383"/>
      <c r="I357" s="383"/>
      <c r="J357" s="383"/>
      <c r="K357" s="383"/>
      <c r="L357" s="383"/>
      <c r="M357" s="383"/>
      <c r="N357" s="383"/>
      <c r="O357" s="383"/>
      <c r="P357" s="383"/>
      <c r="Q357" s="383"/>
      <c r="R357" s="383"/>
      <c r="S357" s="383"/>
      <c r="T357" s="383"/>
      <c r="U357" s="383"/>
      <c r="V357" s="383"/>
      <c r="W357" s="383"/>
      <c r="X357" s="383"/>
      <c r="Y357" s="383"/>
      <c r="Z357" s="383"/>
      <c r="AA357" s="383"/>
    </row>
    <row r="358">
      <c r="A358" s="383"/>
      <c r="B358" s="383"/>
      <c r="C358" s="383"/>
      <c r="D358" s="383"/>
      <c r="I358" s="383"/>
      <c r="J358" s="383"/>
      <c r="K358" s="383"/>
      <c r="L358" s="383"/>
      <c r="M358" s="383"/>
      <c r="N358" s="383"/>
      <c r="O358" s="383"/>
      <c r="P358" s="383"/>
      <c r="Q358" s="383"/>
      <c r="R358" s="383"/>
      <c r="S358" s="383"/>
      <c r="T358" s="383"/>
      <c r="U358" s="383"/>
      <c r="V358" s="383"/>
      <c r="W358" s="383"/>
      <c r="X358" s="383"/>
      <c r="Y358" s="383"/>
      <c r="Z358" s="383"/>
      <c r="AA358" s="383"/>
    </row>
    <row r="359">
      <c r="A359" s="383"/>
      <c r="B359" s="383"/>
      <c r="C359" s="383"/>
      <c r="D359" s="383"/>
      <c r="I359" s="383"/>
      <c r="J359" s="383"/>
      <c r="K359" s="383"/>
      <c r="L359" s="383"/>
      <c r="M359" s="383"/>
      <c r="N359" s="383"/>
      <c r="O359" s="383"/>
      <c r="P359" s="383"/>
      <c r="Q359" s="383"/>
      <c r="R359" s="383"/>
      <c r="S359" s="383"/>
      <c r="T359" s="383"/>
      <c r="U359" s="383"/>
      <c r="V359" s="383"/>
      <c r="W359" s="383"/>
      <c r="X359" s="383"/>
      <c r="Y359" s="383"/>
      <c r="Z359" s="383"/>
      <c r="AA359" s="383"/>
    </row>
    <row r="360">
      <c r="A360" s="383"/>
      <c r="B360" s="383"/>
      <c r="C360" s="383"/>
      <c r="D360" s="383"/>
      <c r="I360" s="383"/>
      <c r="J360" s="383"/>
      <c r="K360" s="383"/>
      <c r="L360" s="383"/>
      <c r="M360" s="383"/>
      <c r="N360" s="383"/>
      <c r="O360" s="383"/>
      <c r="P360" s="383"/>
      <c r="Q360" s="383"/>
      <c r="R360" s="383"/>
      <c r="S360" s="383"/>
      <c r="T360" s="383"/>
      <c r="U360" s="383"/>
      <c r="V360" s="383"/>
      <c r="W360" s="383"/>
      <c r="X360" s="383"/>
      <c r="Y360" s="383"/>
      <c r="Z360" s="383"/>
      <c r="AA360" s="383"/>
    </row>
    <row r="361">
      <c r="A361" s="383"/>
      <c r="B361" s="383"/>
      <c r="C361" s="383"/>
      <c r="D361" s="383"/>
      <c r="I361" s="383"/>
      <c r="J361" s="383"/>
      <c r="K361" s="383"/>
      <c r="L361" s="383"/>
      <c r="M361" s="383"/>
      <c r="N361" s="383"/>
      <c r="O361" s="383"/>
      <c r="P361" s="383"/>
      <c r="Q361" s="383"/>
      <c r="R361" s="383"/>
      <c r="S361" s="383"/>
      <c r="T361" s="383"/>
      <c r="U361" s="383"/>
      <c r="V361" s="383"/>
      <c r="W361" s="383"/>
      <c r="X361" s="383"/>
      <c r="Y361" s="383"/>
      <c r="Z361" s="383"/>
      <c r="AA361" s="383"/>
    </row>
    <row r="362">
      <c r="A362" s="383"/>
      <c r="B362" s="383"/>
      <c r="C362" s="383"/>
      <c r="D362" s="383"/>
      <c r="I362" s="383"/>
      <c r="J362" s="383"/>
      <c r="K362" s="383"/>
      <c r="L362" s="383"/>
      <c r="M362" s="383"/>
      <c r="N362" s="383"/>
      <c r="O362" s="383"/>
      <c r="P362" s="383"/>
      <c r="Q362" s="383"/>
      <c r="R362" s="383"/>
      <c r="S362" s="383"/>
      <c r="T362" s="383"/>
      <c r="U362" s="383"/>
      <c r="V362" s="383"/>
      <c r="W362" s="383"/>
      <c r="X362" s="383"/>
      <c r="Y362" s="383"/>
      <c r="Z362" s="383"/>
      <c r="AA362" s="383"/>
    </row>
    <row r="363">
      <c r="A363" s="383"/>
      <c r="B363" s="383"/>
      <c r="C363" s="383"/>
      <c r="D363" s="383"/>
      <c r="I363" s="383"/>
      <c r="J363" s="383"/>
      <c r="K363" s="383"/>
      <c r="L363" s="383"/>
      <c r="M363" s="383"/>
      <c r="N363" s="383"/>
      <c r="O363" s="383"/>
      <c r="P363" s="383"/>
      <c r="Q363" s="383"/>
      <c r="R363" s="383"/>
      <c r="S363" s="383"/>
      <c r="T363" s="383"/>
      <c r="U363" s="383"/>
      <c r="V363" s="383"/>
      <c r="W363" s="383"/>
      <c r="X363" s="383"/>
      <c r="Y363" s="383"/>
      <c r="Z363" s="383"/>
      <c r="AA363" s="383"/>
    </row>
    <row r="364">
      <c r="A364" s="383"/>
      <c r="B364" s="383"/>
      <c r="C364" s="383"/>
      <c r="D364" s="383"/>
      <c r="I364" s="383"/>
      <c r="J364" s="383"/>
      <c r="K364" s="383"/>
      <c r="L364" s="383"/>
      <c r="M364" s="383"/>
      <c r="N364" s="383"/>
      <c r="O364" s="383"/>
      <c r="P364" s="383"/>
      <c r="Q364" s="383"/>
      <c r="R364" s="383"/>
      <c r="S364" s="383"/>
      <c r="T364" s="383"/>
      <c r="U364" s="383"/>
      <c r="V364" s="383"/>
      <c r="W364" s="383"/>
      <c r="X364" s="383"/>
      <c r="Y364" s="383"/>
      <c r="Z364" s="383"/>
      <c r="AA364" s="383"/>
    </row>
    <row r="365">
      <c r="A365" s="383"/>
      <c r="B365" s="383"/>
      <c r="C365" s="383"/>
      <c r="D365" s="383"/>
      <c r="I365" s="383"/>
      <c r="J365" s="383"/>
      <c r="K365" s="383"/>
      <c r="L365" s="383"/>
      <c r="M365" s="383"/>
      <c r="N365" s="383"/>
      <c r="O365" s="383"/>
      <c r="P365" s="383"/>
      <c r="Q365" s="383"/>
      <c r="R365" s="383"/>
      <c r="S365" s="383"/>
      <c r="T365" s="383"/>
      <c r="U365" s="383"/>
      <c r="V365" s="383"/>
      <c r="W365" s="383"/>
      <c r="X365" s="383"/>
      <c r="Y365" s="383"/>
      <c r="Z365" s="383"/>
      <c r="AA365" s="383"/>
    </row>
    <row r="366">
      <c r="A366" s="383"/>
      <c r="B366" s="383"/>
      <c r="C366" s="383"/>
      <c r="D366" s="383"/>
      <c r="I366" s="383"/>
      <c r="J366" s="383"/>
      <c r="K366" s="383"/>
      <c r="L366" s="383"/>
      <c r="M366" s="383"/>
      <c r="N366" s="383"/>
      <c r="O366" s="383"/>
      <c r="P366" s="383"/>
      <c r="Q366" s="383"/>
      <c r="R366" s="383"/>
      <c r="S366" s="383"/>
      <c r="T366" s="383"/>
      <c r="U366" s="383"/>
      <c r="V366" s="383"/>
      <c r="W366" s="383"/>
      <c r="X366" s="383"/>
      <c r="Y366" s="383"/>
      <c r="Z366" s="383"/>
      <c r="AA366" s="383"/>
    </row>
    <row r="367">
      <c r="A367" s="383"/>
      <c r="B367" s="383"/>
      <c r="C367" s="383"/>
      <c r="D367" s="383"/>
      <c r="I367" s="383"/>
      <c r="J367" s="383"/>
      <c r="K367" s="383"/>
      <c r="L367" s="383"/>
      <c r="M367" s="383"/>
      <c r="N367" s="383"/>
      <c r="O367" s="383"/>
      <c r="P367" s="383"/>
      <c r="Q367" s="383"/>
      <c r="R367" s="383"/>
      <c r="S367" s="383"/>
      <c r="T367" s="383"/>
      <c r="U367" s="383"/>
      <c r="V367" s="383"/>
      <c r="W367" s="383"/>
      <c r="X367" s="383"/>
      <c r="Y367" s="383"/>
      <c r="Z367" s="383"/>
      <c r="AA367" s="383"/>
    </row>
    <row r="368">
      <c r="A368" s="383"/>
      <c r="B368" s="383"/>
      <c r="C368" s="383"/>
      <c r="D368" s="383"/>
      <c r="I368" s="383"/>
      <c r="J368" s="383"/>
      <c r="K368" s="383"/>
      <c r="L368" s="383"/>
      <c r="M368" s="383"/>
      <c r="N368" s="383"/>
      <c r="O368" s="383"/>
      <c r="P368" s="383"/>
      <c r="Q368" s="383"/>
      <c r="R368" s="383"/>
      <c r="S368" s="383"/>
      <c r="T368" s="383"/>
      <c r="U368" s="383"/>
      <c r="V368" s="383"/>
      <c r="W368" s="383"/>
      <c r="X368" s="383"/>
      <c r="Y368" s="383"/>
      <c r="Z368" s="383"/>
      <c r="AA368" s="383"/>
    </row>
    <row r="369">
      <c r="A369" s="383"/>
      <c r="B369" s="383"/>
      <c r="C369" s="383"/>
      <c r="D369" s="383"/>
      <c r="I369" s="383"/>
      <c r="J369" s="383"/>
      <c r="K369" s="383"/>
      <c r="L369" s="383"/>
      <c r="M369" s="383"/>
      <c r="N369" s="383"/>
      <c r="O369" s="383"/>
      <c r="P369" s="383"/>
      <c r="Q369" s="383"/>
      <c r="R369" s="383"/>
      <c r="S369" s="383"/>
      <c r="T369" s="383"/>
      <c r="U369" s="383"/>
      <c r="V369" s="383"/>
      <c r="W369" s="383"/>
      <c r="X369" s="383"/>
      <c r="Y369" s="383"/>
      <c r="Z369" s="383"/>
      <c r="AA369" s="383"/>
    </row>
    <row r="370">
      <c r="A370" s="383"/>
      <c r="B370" s="383"/>
      <c r="C370" s="383"/>
      <c r="D370" s="383"/>
      <c r="I370" s="383"/>
      <c r="J370" s="383"/>
      <c r="K370" s="383"/>
      <c r="L370" s="383"/>
      <c r="M370" s="383"/>
      <c r="N370" s="383"/>
      <c r="O370" s="383"/>
      <c r="P370" s="383"/>
      <c r="Q370" s="383"/>
      <c r="R370" s="383"/>
      <c r="S370" s="383"/>
      <c r="T370" s="383"/>
      <c r="U370" s="383"/>
      <c r="V370" s="383"/>
      <c r="W370" s="383"/>
      <c r="X370" s="383"/>
      <c r="Y370" s="383"/>
      <c r="Z370" s="383"/>
      <c r="AA370" s="383"/>
    </row>
    <row r="371">
      <c r="A371" s="383"/>
      <c r="B371" s="383"/>
      <c r="C371" s="383"/>
      <c r="D371" s="383"/>
      <c r="I371" s="383"/>
      <c r="J371" s="383"/>
      <c r="K371" s="383"/>
      <c r="L371" s="383"/>
      <c r="M371" s="383"/>
      <c r="N371" s="383"/>
      <c r="O371" s="383"/>
      <c r="P371" s="383"/>
      <c r="Q371" s="383"/>
      <c r="R371" s="383"/>
      <c r="S371" s="383"/>
      <c r="T371" s="383"/>
      <c r="U371" s="383"/>
      <c r="V371" s="383"/>
      <c r="W371" s="383"/>
      <c r="X371" s="383"/>
      <c r="Y371" s="383"/>
      <c r="Z371" s="383"/>
      <c r="AA371" s="383"/>
    </row>
    <row r="372">
      <c r="A372" s="383"/>
      <c r="B372" s="383"/>
      <c r="C372" s="383"/>
      <c r="D372" s="383"/>
      <c r="I372" s="383"/>
      <c r="J372" s="383"/>
      <c r="K372" s="383"/>
      <c r="L372" s="383"/>
      <c r="M372" s="383"/>
      <c r="N372" s="383"/>
      <c r="O372" s="383"/>
      <c r="P372" s="383"/>
      <c r="Q372" s="383"/>
      <c r="R372" s="383"/>
      <c r="S372" s="383"/>
      <c r="T372" s="383"/>
      <c r="U372" s="383"/>
      <c r="V372" s="383"/>
      <c r="W372" s="383"/>
      <c r="X372" s="383"/>
      <c r="Y372" s="383"/>
      <c r="Z372" s="383"/>
      <c r="AA372" s="383"/>
    </row>
    <row r="373">
      <c r="A373" s="383"/>
      <c r="B373" s="383"/>
      <c r="C373" s="383"/>
      <c r="D373" s="383"/>
      <c r="I373" s="383"/>
      <c r="J373" s="383"/>
      <c r="K373" s="383"/>
      <c r="L373" s="383"/>
      <c r="M373" s="383"/>
      <c r="N373" s="383"/>
      <c r="O373" s="383"/>
      <c r="P373" s="383"/>
      <c r="Q373" s="383"/>
      <c r="R373" s="383"/>
      <c r="S373" s="383"/>
      <c r="T373" s="383"/>
      <c r="U373" s="383"/>
      <c r="V373" s="383"/>
      <c r="W373" s="383"/>
      <c r="X373" s="383"/>
      <c r="Y373" s="383"/>
      <c r="Z373" s="383"/>
      <c r="AA373" s="383"/>
    </row>
    <row r="374">
      <c r="A374" s="383"/>
      <c r="B374" s="383"/>
      <c r="C374" s="383"/>
      <c r="D374" s="383"/>
      <c r="I374" s="383"/>
      <c r="J374" s="383"/>
      <c r="K374" s="383"/>
      <c r="L374" s="383"/>
      <c r="M374" s="383"/>
      <c r="N374" s="383"/>
      <c r="O374" s="383"/>
      <c r="P374" s="383"/>
      <c r="Q374" s="383"/>
      <c r="R374" s="383"/>
      <c r="S374" s="383"/>
      <c r="T374" s="383"/>
      <c r="U374" s="383"/>
      <c r="V374" s="383"/>
      <c r="W374" s="383"/>
      <c r="X374" s="383"/>
      <c r="Y374" s="383"/>
      <c r="Z374" s="383"/>
      <c r="AA374" s="383"/>
    </row>
    <row r="375">
      <c r="A375" s="383"/>
      <c r="B375" s="383"/>
      <c r="C375" s="383"/>
      <c r="D375" s="383"/>
      <c r="I375" s="383"/>
      <c r="J375" s="383"/>
      <c r="K375" s="383"/>
      <c r="L375" s="383"/>
      <c r="M375" s="383"/>
      <c r="N375" s="383"/>
      <c r="O375" s="383"/>
      <c r="P375" s="383"/>
      <c r="Q375" s="383"/>
      <c r="R375" s="383"/>
      <c r="S375" s="383"/>
      <c r="T375" s="383"/>
      <c r="U375" s="383"/>
      <c r="V375" s="383"/>
      <c r="W375" s="383"/>
      <c r="X375" s="383"/>
      <c r="Y375" s="383"/>
      <c r="Z375" s="383"/>
      <c r="AA375" s="383"/>
    </row>
    <row r="376">
      <c r="A376" s="383"/>
      <c r="B376" s="383"/>
      <c r="C376" s="383"/>
      <c r="D376" s="383"/>
      <c r="I376" s="383"/>
      <c r="J376" s="383"/>
      <c r="K376" s="383"/>
      <c r="L376" s="383"/>
      <c r="M376" s="383"/>
      <c r="N376" s="383"/>
      <c r="O376" s="383"/>
      <c r="P376" s="383"/>
      <c r="Q376" s="383"/>
      <c r="R376" s="383"/>
      <c r="S376" s="383"/>
      <c r="T376" s="383"/>
      <c r="U376" s="383"/>
      <c r="V376" s="383"/>
      <c r="W376" s="383"/>
      <c r="X376" s="383"/>
      <c r="Y376" s="383"/>
      <c r="Z376" s="383"/>
      <c r="AA376" s="383"/>
    </row>
    <row r="377">
      <c r="A377" s="383"/>
      <c r="B377" s="383"/>
      <c r="C377" s="383"/>
      <c r="D377" s="383"/>
      <c r="I377" s="383"/>
      <c r="J377" s="383"/>
      <c r="K377" s="383"/>
      <c r="L377" s="383"/>
      <c r="M377" s="383"/>
      <c r="N377" s="383"/>
      <c r="O377" s="383"/>
      <c r="P377" s="383"/>
      <c r="Q377" s="383"/>
      <c r="R377" s="383"/>
      <c r="S377" s="383"/>
      <c r="T377" s="383"/>
      <c r="U377" s="383"/>
      <c r="V377" s="383"/>
      <c r="W377" s="383"/>
      <c r="X377" s="383"/>
      <c r="Y377" s="383"/>
      <c r="Z377" s="383"/>
      <c r="AA377" s="383"/>
    </row>
    <row r="378">
      <c r="A378" s="383"/>
      <c r="B378" s="383"/>
      <c r="C378" s="383"/>
      <c r="D378" s="383"/>
      <c r="I378" s="383"/>
      <c r="J378" s="383"/>
      <c r="K378" s="383"/>
      <c r="L378" s="383"/>
      <c r="M378" s="383"/>
      <c r="N378" s="383"/>
      <c r="O378" s="383"/>
      <c r="P378" s="383"/>
      <c r="Q378" s="383"/>
      <c r="R378" s="383"/>
      <c r="S378" s="383"/>
      <c r="T378" s="383"/>
      <c r="U378" s="383"/>
      <c r="V378" s="383"/>
      <c r="W378" s="383"/>
      <c r="X378" s="383"/>
      <c r="Y378" s="383"/>
      <c r="Z378" s="383"/>
      <c r="AA378" s="383"/>
    </row>
    <row r="379">
      <c r="A379" s="383"/>
      <c r="B379" s="383"/>
      <c r="C379" s="383"/>
      <c r="D379" s="383"/>
      <c r="I379" s="383"/>
      <c r="J379" s="383"/>
      <c r="K379" s="383"/>
      <c r="L379" s="383"/>
      <c r="M379" s="383"/>
      <c r="N379" s="383"/>
      <c r="O379" s="383"/>
      <c r="P379" s="383"/>
      <c r="Q379" s="383"/>
      <c r="R379" s="383"/>
      <c r="S379" s="383"/>
      <c r="T379" s="383"/>
      <c r="U379" s="383"/>
      <c r="V379" s="383"/>
      <c r="W379" s="383"/>
      <c r="X379" s="383"/>
      <c r="Y379" s="383"/>
      <c r="Z379" s="383"/>
      <c r="AA379" s="383"/>
    </row>
    <row r="380">
      <c r="A380" s="383"/>
      <c r="B380" s="383"/>
      <c r="C380" s="383"/>
      <c r="D380" s="383"/>
      <c r="I380" s="383"/>
      <c r="J380" s="383"/>
      <c r="K380" s="383"/>
      <c r="L380" s="383"/>
      <c r="M380" s="383"/>
      <c r="N380" s="383"/>
      <c r="O380" s="383"/>
      <c r="P380" s="383"/>
      <c r="Q380" s="383"/>
      <c r="R380" s="383"/>
      <c r="S380" s="383"/>
      <c r="T380" s="383"/>
      <c r="U380" s="383"/>
      <c r="V380" s="383"/>
      <c r="W380" s="383"/>
      <c r="X380" s="383"/>
      <c r="Y380" s="383"/>
      <c r="Z380" s="383"/>
      <c r="AA380" s="383"/>
    </row>
    <row r="381">
      <c r="A381" s="383"/>
      <c r="B381" s="383"/>
      <c r="C381" s="383"/>
      <c r="D381" s="383"/>
      <c r="I381" s="383"/>
      <c r="J381" s="383"/>
      <c r="K381" s="383"/>
      <c r="L381" s="383"/>
      <c r="M381" s="383"/>
      <c r="N381" s="383"/>
      <c r="O381" s="383"/>
      <c r="P381" s="383"/>
      <c r="Q381" s="383"/>
      <c r="R381" s="383"/>
      <c r="S381" s="383"/>
      <c r="T381" s="383"/>
      <c r="U381" s="383"/>
      <c r="V381" s="383"/>
      <c r="W381" s="383"/>
      <c r="X381" s="383"/>
      <c r="Y381" s="383"/>
      <c r="Z381" s="383"/>
      <c r="AA381" s="383"/>
    </row>
    <row r="382">
      <c r="A382" s="383"/>
      <c r="B382" s="383"/>
      <c r="C382" s="383"/>
      <c r="D382" s="383"/>
      <c r="I382" s="383"/>
      <c r="J382" s="383"/>
      <c r="K382" s="383"/>
      <c r="L382" s="383"/>
      <c r="M382" s="383"/>
      <c r="N382" s="383"/>
      <c r="O382" s="383"/>
      <c r="P382" s="383"/>
      <c r="Q382" s="383"/>
      <c r="R382" s="383"/>
      <c r="S382" s="383"/>
      <c r="T382" s="383"/>
      <c r="U382" s="383"/>
      <c r="V382" s="383"/>
      <c r="W382" s="383"/>
      <c r="X382" s="383"/>
      <c r="Y382" s="383"/>
      <c r="Z382" s="383"/>
      <c r="AA382" s="383"/>
    </row>
    <row r="383">
      <c r="A383" s="383"/>
      <c r="B383" s="383"/>
      <c r="C383" s="383"/>
      <c r="D383" s="383"/>
      <c r="I383" s="383"/>
      <c r="J383" s="383"/>
      <c r="K383" s="383"/>
      <c r="L383" s="383"/>
      <c r="M383" s="383"/>
      <c r="N383" s="383"/>
      <c r="O383" s="383"/>
      <c r="P383" s="383"/>
      <c r="Q383" s="383"/>
      <c r="R383" s="383"/>
      <c r="S383" s="383"/>
      <c r="T383" s="383"/>
      <c r="U383" s="383"/>
      <c r="V383" s="383"/>
      <c r="W383" s="383"/>
      <c r="X383" s="383"/>
      <c r="Y383" s="383"/>
      <c r="Z383" s="383"/>
      <c r="AA383" s="383"/>
    </row>
    <row r="384">
      <c r="A384" s="383"/>
      <c r="B384" s="383"/>
      <c r="C384" s="383"/>
      <c r="D384" s="383"/>
      <c r="I384" s="383"/>
      <c r="J384" s="383"/>
      <c r="K384" s="383"/>
      <c r="L384" s="383"/>
      <c r="M384" s="383"/>
      <c r="N384" s="383"/>
      <c r="O384" s="383"/>
      <c r="P384" s="383"/>
      <c r="Q384" s="383"/>
      <c r="R384" s="383"/>
      <c r="S384" s="383"/>
      <c r="T384" s="383"/>
      <c r="U384" s="383"/>
      <c r="V384" s="383"/>
      <c r="W384" s="383"/>
      <c r="X384" s="383"/>
      <c r="Y384" s="383"/>
      <c r="Z384" s="383"/>
      <c r="AA384" s="383"/>
    </row>
    <row r="385">
      <c r="A385" s="383"/>
      <c r="B385" s="383"/>
      <c r="C385" s="383"/>
      <c r="D385" s="383"/>
      <c r="I385" s="383"/>
      <c r="J385" s="383"/>
      <c r="K385" s="383"/>
      <c r="L385" s="383"/>
      <c r="M385" s="383"/>
      <c r="N385" s="383"/>
      <c r="O385" s="383"/>
      <c r="P385" s="383"/>
      <c r="Q385" s="383"/>
      <c r="R385" s="383"/>
      <c r="S385" s="383"/>
      <c r="T385" s="383"/>
      <c r="U385" s="383"/>
      <c r="V385" s="383"/>
      <c r="W385" s="383"/>
      <c r="X385" s="383"/>
      <c r="Y385" s="383"/>
      <c r="Z385" s="383"/>
      <c r="AA385" s="383"/>
    </row>
    <row r="386">
      <c r="A386" s="383"/>
      <c r="B386" s="383"/>
      <c r="C386" s="383"/>
      <c r="D386" s="383"/>
      <c r="I386" s="383"/>
      <c r="J386" s="383"/>
      <c r="K386" s="383"/>
      <c r="L386" s="383"/>
      <c r="M386" s="383"/>
      <c r="N386" s="383"/>
      <c r="O386" s="383"/>
      <c r="P386" s="383"/>
      <c r="Q386" s="383"/>
      <c r="R386" s="383"/>
      <c r="S386" s="383"/>
      <c r="T386" s="383"/>
      <c r="U386" s="383"/>
      <c r="V386" s="383"/>
      <c r="W386" s="383"/>
      <c r="X386" s="383"/>
      <c r="Y386" s="383"/>
      <c r="Z386" s="383"/>
      <c r="AA386" s="383"/>
    </row>
    <row r="387">
      <c r="A387" s="383"/>
      <c r="B387" s="383"/>
      <c r="C387" s="383"/>
      <c r="D387" s="383"/>
      <c r="I387" s="383"/>
      <c r="J387" s="383"/>
      <c r="K387" s="383"/>
      <c r="L387" s="383"/>
      <c r="M387" s="383"/>
      <c r="N387" s="383"/>
      <c r="O387" s="383"/>
      <c r="P387" s="383"/>
      <c r="Q387" s="383"/>
      <c r="R387" s="383"/>
      <c r="S387" s="383"/>
      <c r="T387" s="383"/>
      <c r="U387" s="383"/>
      <c r="V387" s="383"/>
      <c r="W387" s="383"/>
      <c r="X387" s="383"/>
      <c r="Y387" s="383"/>
      <c r="Z387" s="383"/>
      <c r="AA387" s="383"/>
    </row>
    <row r="388">
      <c r="A388" s="383"/>
      <c r="B388" s="383"/>
      <c r="C388" s="383"/>
      <c r="D388" s="383"/>
      <c r="I388" s="383"/>
      <c r="J388" s="383"/>
      <c r="K388" s="383"/>
      <c r="L388" s="383"/>
      <c r="M388" s="383"/>
      <c r="N388" s="383"/>
      <c r="O388" s="383"/>
      <c r="P388" s="383"/>
      <c r="Q388" s="383"/>
      <c r="R388" s="383"/>
      <c r="S388" s="383"/>
      <c r="T388" s="383"/>
      <c r="U388" s="383"/>
      <c r="V388" s="383"/>
      <c r="W388" s="383"/>
      <c r="X388" s="383"/>
      <c r="Y388" s="383"/>
      <c r="Z388" s="383"/>
      <c r="AA388" s="383"/>
    </row>
    <row r="389">
      <c r="A389" s="383"/>
      <c r="B389" s="383"/>
      <c r="C389" s="383"/>
      <c r="D389" s="383"/>
      <c r="I389" s="383"/>
      <c r="J389" s="383"/>
      <c r="K389" s="383"/>
      <c r="L389" s="383"/>
      <c r="M389" s="383"/>
      <c r="N389" s="383"/>
      <c r="O389" s="383"/>
      <c r="P389" s="383"/>
      <c r="Q389" s="383"/>
      <c r="R389" s="383"/>
      <c r="S389" s="383"/>
      <c r="T389" s="383"/>
      <c r="U389" s="383"/>
      <c r="V389" s="383"/>
      <c r="W389" s="383"/>
      <c r="X389" s="383"/>
      <c r="Y389" s="383"/>
      <c r="Z389" s="383"/>
      <c r="AA389" s="383"/>
    </row>
    <row r="390">
      <c r="A390" s="383"/>
      <c r="B390" s="383"/>
      <c r="C390" s="383"/>
      <c r="D390" s="383"/>
      <c r="I390" s="383"/>
      <c r="J390" s="383"/>
      <c r="K390" s="383"/>
      <c r="L390" s="383"/>
      <c r="M390" s="383"/>
      <c r="N390" s="383"/>
      <c r="O390" s="383"/>
      <c r="P390" s="383"/>
      <c r="Q390" s="383"/>
      <c r="R390" s="383"/>
      <c r="S390" s="383"/>
      <c r="T390" s="383"/>
      <c r="U390" s="383"/>
      <c r="V390" s="383"/>
      <c r="W390" s="383"/>
      <c r="X390" s="383"/>
      <c r="Y390" s="383"/>
      <c r="Z390" s="383"/>
      <c r="AA390" s="383"/>
    </row>
    <row r="391">
      <c r="A391" s="383"/>
      <c r="B391" s="383"/>
      <c r="C391" s="383"/>
      <c r="D391" s="383"/>
      <c r="I391" s="383"/>
      <c r="J391" s="383"/>
      <c r="K391" s="383"/>
      <c r="L391" s="383"/>
      <c r="M391" s="383"/>
      <c r="N391" s="383"/>
      <c r="O391" s="383"/>
      <c r="P391" s="383"/>
      <c r="Q391" s="383"/>
      <c r="R391" s="383"/>
      <c r="S391" s="383"/>
      <c r="T391" s="383"/>
      <c r="U391" s="383"/>
      <c r="V391" s="383"/>
      <c r="W391" s="383"/>
      <c r="X391" s="383"/>
      <c r="Y391" s="383"/>
      <c r="Z391" s="383"/>
      <c r="AA391" s="383"/>
    </row>
    <row r="392">
      <c r="A392" s="383"/>
      <c r="B392" s="383"/>
      <c r="C392" s="383"/>
      <c r="D392" s="383"/>
      <c r="I392" s="383"/>
      <c r="J392" s="383"/>
      <c r="K392" s="383"/>
      <c r="L392" s="383"/>
      <c r="M392" s="383"/>
      <c r="N392" s="383"/>
      <c r="O392" s="383"/>
      <c r="P392" s="383"/>
      <c r="Q392" s="383"/>
      <c r="R392" s="383"/>
      <c r="S392" s="383"/>
      <c r="T392" s="383"/>
      <c r="U392" s="383"/>
      <c r="V392" s="383"/>
      <c r="W392" s="383"/>
      <c r="X392" s="383"/>
      <c r="Y392" s="383"/>
      <c r="Z392" s="383"/>
      <c r="AA392" s="383"/>
    </row>
    <row r="393">
      <c r="A393" s="383"/>
      <c r="B393" s="383"/>
      <c r="C393" s="383"/>
      <c r="D393" s="383"/>
      <c r="I393" s="383"/>
      <c r="J393" s="383"/>
      <c r="K393" s="383"/>
      <c r="L393" s="383"/>
      <c r="M393" s="383"/>
      <c r="N393" s="383"/>
      <c r="O393" s="383"/>
      <c r="P393" s="383"/>
      <c r="Q393" s="383"/>
      <c r="R393" s="383"/>
      <c r="S393" s="383"/>
      <c r="T393" s="383"/>
      <c r="U393" s="383"/>
      <c r="V393" s="383"/>
      <c r="W393" s="383"/>
      <c r="X393" s="383"/>
      <c r="Y393" s="383"/>
      <c r="Z393" s="383"/>
      <c r="AA393" s="383"/>
    </row>
    <row r="394">
      <c r="A394" s="383"/>
      <c r="B394" s="383"/>
      <c r="C394" s="383"/>
      <c r="D394" s="383"/>
      <c r="I394" s="383"/>
      <c r="J394" s="383"/>
      <c r="K394" s="383"/>
      <c r="L394" s="383"/>
      <c r="M394" s="383"/>
      <c r="N394" s="383"/>
      <c r="O394" s="383"/>
      <c r="P394" s="383"/>
      <c r="Q394" s="383"/>
      <c r="R394" s="383"/>
      <c r="S394" s="383"/>
      <c r="T394" s="383"/>
      <c r="U394" s="383"/>
      <c r="V394" s="383"/>
      <c r="W394" s="383"/>
      <c r="X394" s="383"/>
      <c r="Y394" s="383"/>
      <c r="Z394" s="383"/>
      <c r="AA394" s="383"/>
    </row>
    <row r="395">
      <c r="A395" s="383"/>
      <c r="B395" s="383"/>
      <c r="C395" s="383"/>
      <c r="D395" s="383"/>
      <c r="I395" s="383"/>
      <c r="J395" s="383"/>
      <c r="K395" s="383"/>
      <c r="L395" s="383"/>
      <c r="M395" s="383"/>
      <c r="N395" s="383"/>
      <c r="O395" s="383"/>
      <c r="P395" s="383"/>
      <c r="Q395" s="383"/>
      <c r="R395" s="383"/>
      <c r="S395" s="383"/>
      <c r="T395" s="383"/>
      <c r="U395" s="383"/>
      <c r="V395" s="383"/>
      <c r="W395" s="383"/>
      <c r="X395" s="383"/>
      <c r="Y395" s="383"/>
      <c r="Z395" s="383"/>
      <c r="AA395" s="383"/>
    </row>
    <row r="396">
      <c r="A396" s="383"/>
      <c r="B396" s="383"/>
      <c r="C396" s="383"/>
      <c r="D396" s="383"/>
      <c r="I396" s="383"/>
      <c r="J396" s="383"/>
      <c r="K396" s="383"/>
      <c r="L396" s="383"/>
      <c r="M396" s="383"/>
      <c r="N396" s="383"/>
      <c r="O396" s="383"/>
      <c r="P396" s="383"/>
      <c r="Q396" s="383"/>
      <c r="R396" s="383"/>
      <c r="S396" s="383"/>
      <c r="T396" s="383"/>
      <c r="U396" s="383"/>
      <c r="V396" s="383"/>
      <c r="W396" s="383"/>
      <c r="X396" s="383"/>
      <c r="Y396" s="383"/>
      <c r="Z396" s="383"/>
      <c r="AA396" s="383"/>
    </row>
    <row r="397">
      <c r="A397" s="383"/>
      <c r="B397" s="383"/>
      <c r="C397" s="383"/>
      <c r="D397" s="383"/>
      <c r="I397" s="383"/>
      <c r="J397" s="383"/>
      <c r="K397" s="383"/>
      <c r="L397" s="383"/>
      <c r="M397" s="383"/>
      <c r="N397" s="383"/>
      <c r="O397" s="383"/>
      <c r="P397" s="383"/>
      <c r="Q397" s="383"/>
      <c r="R397" s="383"/>
      <c r="S397" s="383"/>
      <c r="T397" s="383"/>
      <c r="U397" s="383"/>
      <c r="V397" s="383"/>
      <c r="W397" s="383"/>
      <c r="X397" s="383"/>
      <c r="Y397" s="383"/>
      <c r="Z397" s="383"/>
      <c r="AA397" s="383"/>
    </row>
    <row r="398">
      <c r="A398" s="383"/>
      <c r="B398" s="383"/>
      <c r="C398" s="383"/>
      <c r="D398" s="383"/>
      <c r="I398" s="383"/>
      <c r="J398" s="383"/>
      <c r="K398" s="383"/>
      <c r="L398" s="383"/>
      <c r="M398" s="383"/>
      <c r="N398" s="383"/>
      <c r="O398" s="383"/>
      <c r="P398" s="383"/>
      <c r="Q398" s="383"/>
      <c r="R398" s="383"/>
      <c r="S398" s="383"/>
      <c r="T398" s="383"/>
      <c r="U398" s="383"/>
      <c r="V398" s="383"/>
      <c r="W398" s="383"/>
      <c r="X398" s="383"/>
      <c r="Y398" s="383"/>
      <c r="Z398" s="383"/>
      <c r="AA398" s="383"/>
    </row>
    <row r="399">
      <c r="A399" s="383"/>
      <c r="B399" s="383"/>
      <c r="C399" s="383"/>
      <c r="D399" s="383"/>
      <c r="I399" s="383"/>
      <c r="J399" s="383"/>
      <c r="K399" s="383"/>
      <c r="L399" s="383"/>
      <c r="M399" s="383"/>
      <c r="N399" s="383"/>
      <c r="O399" s="383"/>
      <c r="P399" s="383"/>
      <c r="Q399" s="383"/>
      <c r="R399" s="383"/>
      <c r="S399" s="383"/>
      <c r="T399" s="383"/>
      <c r="U399" s="383"/>
      <c r="V399" s="383"/>
      <c r="W399" s="383"/>
      <c r="X399" s="383"/>
      <c r="Y399" s="383"/>
      <c r="Z399" s="383"/>
      <c r="AA399" s="383"/>
    </row>
    <row r="400">
      <c r="A400" s="383"/>
      <c r="B400" s="383"/>
      <c r="C400" s="383"/>
      <c r="D400" s="383"/>
      <c r="I400" s="383"/>
      <c r="J400" s="383"/>
      <c r="K400" s="383"/>
      <c r="L400" s="383"/>
      <c r="M400" s="383"/>
      <c r="N400" s="383"/>
      <c r="O400" s="383"/>
      <c r="P400" s="383"/>
      <c r="Q400" s="383"/>
      <c r="R400" s="383"/>
      <c r="S400" s="383"/>
      <c r="T400" s="383"/>
      <c r="U400" s="383"/>
      <c r="V400" s="383"/>
      <c r="W400" s="383"/>
      <c r="X400" s="383"/>
      <c r="Y400" s="383"/>
      <c r="Z400" s="383"/>
      <c r="AA400" s="383"/>
    </row>
    <row r="401">
      <c r="A401" s="383"/>
      <c r="B401" s="383"/>
      <c r="C401" s="383"/>
      <c r="D401" s="383"/>
      <c r="I401" s="383"/>
      <c r="J401" s="383"/>
      <c r="K401" s="383"/>
      <c r="L401" s="383"/>
      <c r="M401" s="383"/>
      <c r="N401" s="383"/>
      <c r="O401" s="383"/>
      <c r="P401" s="383"/>
      <c r="Q401" s="383"/>
      <c r="R401" s="383"/>
      <c r="S401" s="383"/>
      <c r="T401" s="383"/>
      <c r="U401" s="383"/>
      <c r="V401" s="383"/>
      <c r="W401" s="383"/>
      <c r="X401" s="383"/>
      <c r="Y401" s="383"/>
      <c r="Z401" s="383"/>
      <c r="AA401" s="383"/>
    </row>
    <row r="402">
      <c r="A402" s="383"/>
      <c r="B402" s="383"/>
      <c r="C402" s="383"/>
      <c r="D402" s="383"/>
      <c r="I402" s="383"/>
      <c r="J402" s="383"/>
      <c r="K402" s="383"/>
      <c r="L402" s="383"/>
      <c r="M402" s="383"/>
      <c r="N402" s="383"/>
      <c r="O402" s="383"/>
      <c r="P402" s="383"/>
      <c r="Q402" s="383"/>
      <c r="R402" s="383"/>
      <c r="S402" s="383"/>
      <c r="T402" s="383"/>
      <c r="U402" s="383"/>
      <c r="V402" s="383"/>
      <c r="W402" s="383"/>
      <c r="X402" s="383"/>
      <c r="Y402" s="383"/>
      <c r="Z402" s="383"/>
      <c r="AA402" s="383"/>
    </row>
    <row r="403">
      <c r="A403" s="383"/>
      <c r="B403" s="383"/>
      <c r="C403" s="383"/>
      <c r="D403" s="383"/>
      <c r="I403" s="383"/>
      <c r="J403" s="383"/>
      <c r="K403" s="383"/>
      <c r="L403" s="383"/>
      <c r="M403" s="383"/>
      <c r="N403" s="383"/>
      <c r="O403" s="383"/>
      <c r="P403" s="383"/>
      <c r="Q403" s="383"/>
      <c r="R403" s="383"/>
      <c r="S403" s="383"/>
      <c r="T403" s="383"/>
      <c r="U403" s="383"/>
      <c r="V403" s="383"/>
      <c r="W403" s="383"/>
      <c r="X403" s="383"/>
      <c r="Y403" s="383"/>
      <c r="Z403" s="383"/>
      <c r="AA403" s="383"/>
    </row>
    <row r="404">
      <c r="A404" s="383"/>
      <c r="B404" s="383"/>
      <c r="C404" s="383"/>
      <c r="D404" s="383"/>
      <c r="I404" s="383"/>
      <c r="J404" s="383"/>
      <c r="K404" s="383"/>
      <c r="L404" s="383"/>
      <c r="M404" s="383"/>
      <c r="N404" s="383"/>
      <c r="O404" s="383"/>
      <c r="P404" s="383"/>
      <c r="Q404" s="383"/>
      <c r="R404" s="383"/>
      <c r="S404" s="383"/>
      <c r="T404" s="383"/>
      <c r="U404" s="383"/>
      <c r="V404" s="383"/>
      <c r="W404" s="383"/>
      <c r="X404" s="383"/>
      <c r="Y404" s="383"/>
      <c r="Z404" s="383"/>
      <c r="AA404" s="383"/>
    </row>
    <row r="405">
      <c r="A405" s="383"/>
      <c r="B405" s="383"/>
      <c r="C405" s="383"/>
      <c r="D405" s="383"/>
      <c r="I405" s="383"/>
      <c r="J405" s="383"/>
      <c r="K405" s="383"/>
      <c r="L405" s="383"/>
      <c r="M405" s="383"/>
      <c r="N405" s="383"/>
      <c r="O405" s="383"/>
      <c r="P405" s="383"/>
      <c r="Q405" s="383"/>
      <c r="R405" s="383"/>
      <c r="S405" s="383"/>
      <c r="T405" s="383"/>
      <c r="U405" s="383"/>
      <c r="V405" s="383"/>
      <c r="W405" s="383"/>
      <c r="X405" s="383"/>
      <c r="Y405" s="383"/>
      <c r="Z405" s="383"/>
      <c r="AA405" s="383"/>
    </row>
    <row r="406">
      <c r="A406" s="383"/>
      <c r="B406" s="383"/>
      <c r="C406" s="383"/>
      <c r="D406" s="383"/>
      <c r="I406" s="383"/>
      <c r="J406" s="383"/>
      <c r="K406" s="383"/>
      <c r="L406" s="383"/>
      <c r="M406" s="383"/>
      <c r="N406" s="383"/>
      <c r="O406" s="383"/>
      <c r="P406" s="383"/>
      <c r="Q406" s="383"/>
      <c r="R406" s="383"/>
      <c r="S406" s="383"/>
      <c r="T406" s="383"/>
      <c r="U406" s="383"/>
      <c r="V406" s="383"/>
      <c r="W406" s="383"/>
      <c r="X406" s="383"/>
      <c r="Y406" s="383"/>
      <c r="Z406" s="383"/>
      <c r="AA406" s="383"/>
    </row>
    <row r="407">
      <c r="A407" s="383"/>
      <c r="B407" s="383"/>
      <c r="C407" s="383"/>
      <c r="D407" s="383"/>
      <c r="I407" s="383"/>
      <c r="J407" s="383"/>
      <c r="K407" s="383"/>
      <c r="L407" s="383"/>
      <c r="M407" s="383"/>
      <c r="N407" s="383"/>
      <c r="O407" s="383"/>
      <c r="P407" s="383"/>
      <c r="Q407" s="383"/>
      <c r="R407" s="383"/>
      <c r="S407" s="383"/>
      <c r="T407" s="383"/>
      <c r="U407" s="383"/>
      <c r="V407" s="383"/>
      <c r="W407" s="383"/>
      <c r="X407" s="383"/>
      <c r="Y407" s="383"/>
      <c r="Z407" s="383"/>
      <c r="AA407" s="383"/>
    </row>
    <row r="408">
      <c r="A408" s="383"/>
      <c r="B408" s="383"/>
      <c r="C408" s="383"/>
      <c r="D408" s="383"/>
      <c r="I408" s="383"/>
      <c r="J408" s="383"/>
      <c r="K408" s="383"/>
      <c r="L408" s="383"/>
      <c r="M408" s="383"/>
      <c r="N408" s="383"/>
      <c r="O408" s="383"/>
      <c r="P408" s="383"/>
      <c r="Q408" s="383"/>
      <c r="R408" s="383"/>
      <c r="S408" s="383"/>
      <c r="T408" s="383"/>
      <c r="U408" s="383"/>
      <c r="V408" s="383"/>
      <c r="W408" s="383"/>
      <c r="X408" s="383"/>
      <c r="Y408" s="383"/>
      <c r="Z408" s="383"/>
      <c r="AA408" s="383"/>
    </row>
    <row r="409">
      <c r="A409" s="383"/>
      <c r="B409" s="383"/>
      <c r="C409" s="383"/>
      <c r="D409" s="383"/>
      <c r="I409" s="383"/>
      <c r="J409" s="383"/>
      <c r="K409" s="383"/>
      <c r="L409" s="383"/>
      <c r="M409" s="383"/>
      <c r="N409" s="383"/>
      <c r="O409" s="383"/>
      <c r="P409" s="383"/>
      <c r="Q409" s="383"/>
      <c r="R409" s="383"/>
      <c r="S409" s="383"/>
      <c r="T409" s="383"/>
      <c r="U409" s="383"/>
      <c r="V409" s="383"/>
      <c r="W409" s="383"/>
      <c r="X409" s="383"/>
      <c r="Y409" s="383"/>
      <c r="Z409" s="383"/>
      <c r="AA409" s="383"/>
    </row>
    <row r="410">
      <c r="A410" s="383"/>
      <c r="B410" s="383"/>
      <c r="C410" s="383"/>
      <c r="D410" s="383"/>
      <c r="I410" s="383"/>
      <c r="J410" s="383"/>
      <c r="K410" s="383"/>
      <c r="L410" s="383"/>
      <c r="M410" s="383"/>
      <c r="N410" s="383"/>
      <c r="O410" s="383"/>
      <c r="P410" s="383"/>
      <c r="Q410" s="383"/>
      <c r="R410" s="383"/>
      <c r="S410" s="383"/>
      <c r="T410" s="383"/>
      <c r="U410" s="383"/>
      <c r="V410" s="383"/>
      <c r="W410" s="383"/>
      <c r="X410" s="383"/>
      <c r="Y410" s="383"/>
      <c r="Z410" s="383"/>
      <c r="AA410" s="383"/>
    </row>
    <row r="411">
      <c r="A411" s="383"/>
      <c r="B411" s="383"/>
      <c r="C411" s="383"/>
      <c r="D411" s="383"/>
      <c r="I411" s="383"/>
      <c r="J411" s="383"/>
      <c r="K411" s="383"/>
      <c r="L411" s="383"/>
      <c r="M411" s="383"/>
      <c r="N411" s="383"/>
      <c r="O411" s="383"/>
      <c r="P411" s="383"/>
      <c r="Q411" s="383"/>
      <c r="R411" s="383"/>
      <c r="S411" s="383"/>
      <c r="T411" s="383"/>
      <c r="U411" s="383"/>
      <c r="V411" s="383"/>
      <c r="W411" s="383"/>
      <c r="X411" s="383"/>
      <c r="Y411" s="383"/>
      <c r="Z411" s="383"/>
      <c r="AA411" s="383"/>
    </row>
    <row r="412">
      <c r="A412" s="383"/>
      <c r="B412" s="383"/>
      <c r="C412" s="383"/>
      <c r="D412" s="383"/>
      <c r="I412" s="383"/>
      <c r="J412" s="383"/>
      <c r="K412" s="383"/>
      <c r="L412" s="383"/>
      <c r="M412" s="383"/>
      <c r="N412" s="383"/>
      <c r="O412" s="383"/>
      <c r="P412" s="383"/>
      <c r="Q412" s="383"/>
      <c r="R412" s="383"/>
      <c r="S412" s="383"/>
      <c r="T412" s="383"/>
      <c r="U412" s="383"/>
      <c r="V412" s="383"/>
      <c r="W412" s="383"/>
      <c r="X412" s="383"/>
      <c r="Y412" s="383"/>
      <c r="Z412" s="383"/>
      <c r="AA412" s="383"/>
    </row>
    <row r="413">
      <c r="A413" s="383"/>
      <c r="B413" s="383"/>
      <c r="C413" s="383"/>
      <c r="D413" s="383"/>
      <c r="I413" s="383"/>
      <c r="J413" s="383"/>
      <c r="K413" s="383"/>
      <c r="L413" s="383"/>
      <c r="M413" s="383"/>
      <c r="N413" s="383"/>
      <c r="O413" s="383"/>
      <c r="P413" s="383"/>
      <c r="Q413" s="383"/>
      <c r="R413" s="383"/>
      <c r="S413" s="383"/>
      <c r="T413" s="383"/>
      <c r="U413" s="383"/>
      <c r="V413" s="383"/>
      <c r="W413" s="383"/>
      <c r="X413" s="383"/>
      <c r="Y413" s="383"/>
      <c r="Z413" s="383"/>
      <c r="AA413" s="383"/>
    </row>
    <row r="414">
      <c r="A414" s="383"/>
      <c r="B414" s="383"/>
      <c r="C414" s="383"/>
      <c r="D414" s="383"/>
      <c r="I414" s="383"/>
      <c r="J414" s="383"/>
      <c r="K414" s="383"/>
      <c r="L414" s="383"/>
      <c r="M414" s="383"/>
      <c r="N414" s="383"/>
      <c r="O414" s="383"/>
      <c r="P414" s="383"/>
      <c r="Q414" s="383"/>
      <c r="R414" s="383"/>
      <c r="S414" s="383"/>
      <c r="T414" s="383"/>
      <c r="U414" s="383"/>
      <c r="V414" s="383"/>
      <c r="W414" s="383"/>
      <c r="X414" s="383"/>
      <c r="Y414" s="383"/>
      <c r="Z414" s="383"/>
      <c r="AA414" s="383"/>
    </row>
    <row r="415">
      <c r="A415" s="383"/>
      <c r="B415" s="383"/>
      <c r="C415" s="383"/>
      <c r="D415" s="383"/>
      <c r="I415" s="383"/>
      <c r="J415" s="383"/>
      <c r="K415" s="383"/>
      <c r="L415" s="383"/>
      <c r="M415" s="383"/>
      <c r="N415" s="383"/>
      <c r="O415" s="383"/>
      <c r="P415" s="383"/>
      <c r="Q415" s="383"/>
      <c r="R415" s="383"/>
      <c r="S415" s="383"/>
      <c r="T415" s="383"/>
      <c r="U415" s="383"/>
      <c r="V415" s="383"/>
      <c r="W415" s="383"/>
      <c r="X415" s="383"/>
      <c r="Y415" s="383"/>
      <c r="Z415" s="383"/>
      <c r="AA415" s="383"/>
    </row>
    <row r="416">
      <c r="A416" s="383"/>
      <c r="B416" s="383"/>
      <c r="C416" s="383"/>
      <c r="D416" s="383"/>
      <c r="I416" s="383"/>
      <c r="J416" s="383"/>
      <c r="K416" s="383"/>
      <c r="L416" s="383"/>
      <c r="M416" s="383"/>
      <c r="N416" s="383"/>
      <c r="O416" s="383"/>
      <c r="P416" s="383"/>
      <c r="Q416" s="383"/>
      <c r="R416" s="383"/>
      <c r="S416" s="383"/>
      <c r="T416" s="383"/>
      <c r="U416" s="383"/>
      <c r="V416" s="383"/>
      <c r="W416" s="383"/>
      <c r="X416" s="383"/>
      <c r="Y416" s="383"/>
      <c r="Z416" s="383"/>
      <c r="AA416" s="383"/>
    </row>
    <row r="417">
      <c r="A417" s="383"/>
      <c r="B417" s="383"/>
      <c r="C417" s="383"/>
      <c r="D417" s="383"/>
      <c r="I417" s="383"/>
      <c r="J417" s="383"/>
      <c r="K417" s="383"/>
      <c r="L417" s="383"/>
      <c r="M417" s="383"/>
      <c r="N417" s="383"/>
      <c r="O417" s="383"/>
      <c r="P417" s="383"/>
      <c r="Q417" s="383"/>
      <c r="R417" s="383"/>
      <c r="S417" s="383"/>
      <c r="T417" s="383"/>
      <c r="U417" s="383"/>
      <c r="V417" s="383"/>
      <c r="W417" s="383"/>
      <c r="X417" s="383"/>
      <c r="Y417" s="383"/>
      <c r="Z417" s="383"/>
      <c r="AA417" s="383"/>
    </row>
    <row r="418">
      <c r="A418" s="383"/>
      <c r="B418" s="383"/>
      <c r="C418" s="383"/>
      <c r="D418" s="383"/>
      <c r="I418" s="383"/>
      <c r="J418" s="383"/>
      <c r="K418" s="383"/>
      <c r="L418" s="383"/>
      <c r="M418" s="383"/>
      <c r="N418" s="383"/>
      <c r="O418" s="383"/>
      <c r="P418" s="383"/>
      <c r="Q418" s="383"/>
      <c r="R418" s="383"/>
      <c r="S418" s="383"/>
      <c r="T418" s="383"/>
      <c r="U418" s="383"/>
      <c r="V418" s="383"/>
      <c r="W418" s="383"/>
      <c r="X418" s="383"/>
      <c r="Y418" s="383"/>
      <c r="Z418" s="383"/>
      <c r="AA418" s="383"/>
    </row>
    <row r="419">
      <c r="A419" s="383"/>
      <c r="B419" s="383"/>
      <c r="C419" s="383"/>
      <c r="D419" s="383"/>
      <c r="I419" s="383"/>
      <c r="J419" s="383"/>
      <c r="K419" s="383"/>
      <c r="L419" s="383"/>
      <c r="M419" s="383"/>
      <c r="N419" s="383"/>
      <c r="O419" s="383"/>
      <c r="P419" s="383"/>
      <c r="Q419" s="383"/>
      <c r="R419" s="383"/>
      <c r="S419" s="383"/>
      <c r="T419" s="383"/>
      <c r="U419" s="383"/>
      <c r="V419" s="383"/>
      <c r="W419" s="383"/>
      <c r="X419" s="383"/>
      <c r="Y419" s="383"/>
      <c r="Z419" s="383"/>
      <c r="AA419" s="383"/>
    </row>
    <row r="420">
      <c r="A420" s="383"/>
      <c r="B420" s="383"/>
      <c r="C420" s="383"/>
      <c r="D420" s="383"/>
      <c r="I420" s="383"/>
      <c r="J420" s="383"/>
      <c r="K420" s="383"/>
      <c r="L420" s="383"/>
      <c r="M420" s="383"/>
      <c r="N420" s="383"/>
      <c r="O420" s="383"/>
      <c r="P420" s="383"/>
      <c r="Q420" s="383"/>
      <c r="R420" s="383"/>
      <c r="S420" s="383"/>
      <c r="T420" s="383"/>
      <c r="U420" s="383"/>
      <c r="V420" s="383"/>
      <c r="W420" s="383"/>
      <c r="X420" s="383"/>
      <c r="Y420" s="383"/>
      <c r="Z420" s="383"/>
      <c r="AA420" s="383"/>
    </row>
    <row r="421">
      <c r="A421" s="383"/>
      <c r="B421" s="383"/>
      <c r="C421" s="383"/>
      <c r="D421" s="383"/>
      <c r="I421" s="383"/>
      <c r="J421" s="383"/>
      <c r="K421" s="383"/>
      <c r="L421" s="383"/>
      <c r="M421" s="383"/>
      <c r="N421" s="383"/>
      <c r="O421" s="383"/>
      <c r="P421" s="383"/>
      <c r="Q421" s="383"/>
      <c r="R421" s="383"/>
      <c r="S421" s="383"/>
      <c r="T421" s="383"/>
      <c r="U421" s="383"/>
      <c r="V421" s="383"/>
      <c r="W421" s="383"/>
      <c r="X421" s="383"/>
      <c r="Y421" s="383"/>
      <c r="Z421" s="383"/>
      <c r="AA421" s="383"/>
    </row>
    <row r="422">
      <c r="A422" s="383"/>
      <c r="B422" s="383"/>
      <c r="C422" s="383"/>
      <c r="D422" s="383"/>
      <c r="I422" s="383"/>
      <c r="J422" s="383"/>
      <c r="K422" s="383"/>
      <c r="L422" s="383"/>
      <c r="M422" s="383"/>
      <c r="N422" s="383"/>
      <c r="O422" s="383"/>
      <c r="P422" s="383"/>
      <c r="Q422" s="383"/>
      <c r="R422" s="383"/>
      <c r="S422" s="383"/>
      <c r="T422" s="383"/>
      <c r="U422" s="383"/>
      <c r="V422" s="383"/>
      <c r="W422" s="383"/>
      <c r="X422" s="383"/>
      <c r="Y422" s="383"/>
      <c r="Z422" s="383"/>
      <c r="AA422" s="383"/>
    </row>
    <row r="423">
      <c r="A423" s="383"/>
      <c r="B423" s="383"/>
      <c r="C423" s="383"/>
      <c r="D423" s="383"/>
      <c r="I423" s="383"/>
      <c r="J423" s="383"/>
      <c r="K423" s="383"/>
      <c r="L423" s="383"/>
      <c r="M423" s="383"/>
      <c r="N423" s="383"/>
      <c r="O423" s="383"/>
      <c r="P423" s="383"/>
      <c r="Q423" s="383"/>
      <c r="R423" s="383"/>
      <c r="S423" s="383"/>
      <c r="T423" s="383"/>
      <c r="U423" s="383"/>
      <c r="V423" s="383"/>
      <c r="W423" s="383"/>
      <c r="X423" s="383"/>
      <c r="Y423" s="383"/>
      <c r="Z423" s="383"/>
      <c r="AA423" s="383"/>
    </row>
    <row r="424">
      <c r="A424" s="383"/>
      <c r="B424" s="383"/>
      <c r="C424" s="383"/>
      <c r="D424" s="383"/>
      <c r="I424" s="383"/>
      <c r="J424" s="383"/>
      <c r="K424" s="383"/>
      <c r="L424" s="383"/>
      <c r="M424" s="383"/>
      <c r="N424" s="383"/>
      <c r="O424" s="383"/>
      <c r="P424" s="383"/>
      <c r="Q424" s="383"/>
      <c r="R424" s="383"/>
      <c r="S424" s="383"/>
      <c r="T424" s="383"/>
      <c r="U424" s="383"/>
      <c r="V424" s="383"/>
      <c r="W424" s="383"/>
      <c r="X424" s="383"/>
      <c r="Y424" s="383"/>
      <c r="Z424" s="383"/>
      <c r="AA424" s="383"/>
    </row>
    <row r="425">
      <c r="A425" s="383"/>
      <c r="B425" s="383"/>
      <c r="C425" s="383"/>
      <c r="D425" s="383"/>
      <c r="I425" s="383"/>
      <c r="J425" s="383"/>
      <c r="K425" s="383"/>
      <c r="L425" s="383"/>
      <c r="M425" s="383"/>
      <c r="N425" s="383"/>
      <c r="O425" s="383"/>
      <c r="P425" s="383"/>
      <c r="Q425" s="383"/>
      <c r="R425" s="383"/>
      <c r="S425" s="383"/>
      <c r="T425" s="383"/>
      <c r="U425" s="383"/>
      <c r="V425" s="383"/>
      <c r="W425" s="383"/>
      <c r="X425" s="383"/>
      <c r="Y425" s="383"/>
      <c r="Z425" s="383"/>
      <c r="AA425" s="383"/>
    </row>
    <row r="426">
      <c r="A426" s="383"/>
      <c r="B426" s="383"/>
      <c r="C426" s="383"/>
      <c r="D426" s="383"/>
      <c r="I426" s="383"/>
      <c r="J426" s="383"/>
      <c r="K426" s="383"/>
      <c r="L426" s="383"/>
      <c r="M426" s="383"/>
      <c r="N426" s="383"/>
      <c r="O426" s="383"/>
      <c r="P426" s="383"/>
      <c r="Q426" s="383"/>
      <c r="R426" s="383"/>
      <c r="S426" s="383"/>
      <c r="T426" s="383"/>
      <c r="U426" s="383"/>
      <c r="V426" s="383"/>
      <c r="W426" s="383"/>
      <c r="X426" s="383"/>
      <c r="Y426" s="383"/>
      <c r="Z426" s="383"/>
      <c r="AA426" s="383"/>
    </row>
    <row r="427">
      <c r="A427" s="383"/>
      <c r="B427" s="383"/>
      <c r="C427" s="383"/>
      <c r="D427" s="383"/>
      <c r="I427" s="383"/>
      <c r="J427" s="383"/>
      <c r="K427" s="383"/>
      <c r="L427" s="383"/>
      <c r="M427" s="383"/>
      <c r="N427" s="383"/>
      <c r="O427" s="383"/>
      <c r="P427" s="383"/>
      <c r="Q427" s="383"/>
      <c r="R427" s="383"/>
      <c r="S427" s="383"/>
      <c r="T427" s="383"/>
      <c r="U427" s="383"/>
      <c r="V427" s="383"/>
      <c r="W427" s="383"/>
      <c r="X427" s="383"/>
      <c r="Y427" s="383"/>
      <c r="Z427" s="383"/>
      <c r="AA427" s="383"/>
    </row>
    <row r="428">
      <c r="A428" s="383"/>
      <c r="B428" s="383"/>
      <c r="C428" s="383"/>
      <c r="D428" s="383"/>
      <c r="I428" s="383"/>
      <c r="J428" s="383"/>
      <c r="K428" s="383"/>
      <c r="L428" s="383"/>
      <c r="M428" s="383"/>
      <c r="N428" s="383"/>
      <c r="O428" s="383"/>
      <c r="P428" s="383"/>
      <c r="Q428" s="383"/>
      <c r="R428" s="383"/>
      <c r="S428" s="383"/>
      <c r="T428" s="383"/>
      <c r="U428" s="383"/>
      <c r="V428" s="383"/>
      <c r="W428" s="383"/>
      <c r="X428" s="383"/>
      <c r="Y428" s="383"/>
      <c r="Z428" s="383"/>
      <c r="AA428" s="383"/>
    </row>
    <row r="429">
      <c r="A429" s="383"/>
      <c r="B429" s="383"/>
      <c r="C429" s="383"/>
      <c r="D429" s="383"/>
      <c r="I429" s="383"/>
      <c r="J429" s="383"/>
      <c r="K429" s="383"/>
      <c r="L429" s="383"/>
      <c r="M429" s="383"/>
      <c r="N429" s="383"/>
      <c r="O429" s="383"/>
      <c r="P429" s="383"/>
      <c r="Q429" s="383"/>
      <c r="R429" s="383"/>
      <c r="S429" s="383"/>
      <c r="T429" s="383"/>
      <c r="U429" s="383"/>
      <c r="V429" s="383"/>
      <c r="W429" s="383"/>
      <c r="X429" s="383"/>
      <c r="Y429" s="383"/>
      <c r="Z429" s="383"/>
      <c r="AA429" s="383"/>
    </row>
    <row r="430">
      <c r="A430" s="383"/>
      <c r="B430" s="383"/>
      <c r="C430" s="383"/>
      <c r="D430" s="383"/>
      <c r="I430" s="383"/>
      <c r="J430" s="383"/>
      <c r="K430" s="383"/>
      <c r="L430" s="383"/>
      <c r="M430" s="383"/>
      <c r="N430" s="383"/>
      <c r="O430" s="383"/>
      <c r="P430" s="383"/>
      <c r="Q430" s="383"/>
      <c r="R430" s="383"/>
      <c r="S430" s="383"/>
      <c r="T430" s="383"/>
      <c r="U430" s="383"/>
      <c r="V430" s="383"/>
      <c r="W430" s="383"/>
      <c r="X430" s="383"/>
      <c r="Y430" s="383"/>
      <c r="Z430" s="383"/>
      <c r="AA430" s="383"/>
    </row>
    <row r="431">
      <c r="A431" s="383"/>
      <c r="B431" s="383"/>
      <c r="C431" s="383"/>
      <c r="D431" s="383"/>
      <c r="I431" s="383"/>
      <c r="J431" s="383"/>
      <c r="K431" s="383"/>
      <c r="L431" s="383"/>
      <c r="M431" s="383"/>
      <c r="N431" s="383"/>
      <c r="O431" s="383"/>
      <c r="P431" s="383"/>
      <c r="Q431" s="383"/>
      <c r="R431" s="383"/>
      <c r="S431" s="383"/>
      <c r="T431" s="383"/>
      <c r="U431" s="383"/>
      <c r="V431" s="383"/>
      <c r="W431" s="383"/>
      <c r="X431" s="383"/>
      <c r="Y431" s="383"/>
      <c r="Z431" s="383"/>
      <c r="AA431" s="383"/>
    </row>
    <row r="432">
      <c r="A432" s="383"/>
      <c r="B432" s="383"/>
      <c r="C432" s="383"/>
      <c r="D432" s="383"/>
      <c r="I432" s="383"/>
      <c r="J432" s="383"/>
      <c r="K432" s="383"/>
      <c r="L432" s="383"/>
      <c r="M432" s="383"/>
      <c r="N432" s="383"/>
      <c r="O432" s="383"/>
      <c r="P432" s="383"/>
      <c r="Q432" s="383"/>
      <c r="R432" s="383"/>
      <c r="S432" s="383"/>
      <c r="T432" s="383"/>
      <c r="U432" s="383"/>
      <c r="V432" s="383"/>
      <c r="W432" s="383"/>
      <c r="X432" s="383"/>
      <c r="Y432" s="383"/>
      <c r="Z432" s="383"/>
      <c r="AA432" s="383"/>
    </row>
    <row r="433">
      <c r="A433" s="383"/>
      <c r="B433" s="383"/>
      <c r="C433" s="383"/>
      <c r="D433" s="383"/>
      <c r="I433" s="383"/>
      <c r="J433" s="383"/>
      <c r="K433" s="383"/>
      <c r="L433" s="383"/>
      <c r="M433" s="383"/>
      <c r="N433" s="383"/>
      <c r="O433" s="383"/>
      <c r="P433" s="383"/>
      <c r="Q433" s="383"/>
      <c r="R433" s="383"/>
      <c r="S433" s="383"/>
      <c r="T433" s="383"/>
      <c r="U433" s="383"/>
      <c r="V433" s="383"/>
      <c r="W433" s="383"/>
      <c r="X433" s="383"/>
      <c r="Y433" s="383"/>
      <c r="Z433" s="383"/>
      <c r="AA433" s="383"/>
    </row>
    <row r="434">
      <c r="A434" s="383"/>
      <c r="B434" s="383"/>
      <c r="C434" s="383"/>
      <c r="D434" s="383"/>
      <c r="I434" s="383"/>
      <c r="J434" s="383"/>
      <c r="K434" s="383"/>
      <c r="L434" s="383"/>
      <c r="M434" s="383"/>
      <c r="N434" s="383"/>
      <c r="O434" s="383"/>
      <c r="P434" s="383"/>
      <c r="Q434" s="383"/>
      <c r="R434" s="383"/>
      <c r="S434" s="383"/>
      <c r="T434" s="383"/>
      <c r="U434" s="383"/>
      <c r="V434" s="383"/>
      <c r="W434" s="383"/>
      <c r="X434" s="383"/>
      <c r="Y434" s="383"/>
      <c r="Z434" s="383"/>
      <c r="AA434" s="383"/>
    </row>
    <row r="435">
      <c r="A435" s="383"/>
      <c r="B435" s="383"/>
      <c r="C435" s="383"/>
      <c r="D435" s="383"/>
      <c r="I435" s="383"/>
      <c r="J435" s="383"/>
      <c r="K435" s="383"/>
      <c r="L435" s="383"/>
      <c r="M435" s="383"/>
      <c r="N435" s="383"/>
      <c r="O435" s="383"/>
      <c r="P435" s="383"/>
      <c r="Q435" s="383"/>
      <c r="R435" s="383"/>
      <c r="S435" s="383"/>
      <c r="T435" s="383"/>
      <c r="U435" s="383"/>
      <c r="V435" s="383"/>
      <c r="W435" s="383"/>
      <c r="X435" s="383"/>
      <c r="Y435" s="383"/>
      <c r="Z435" s="383"/>
      <c r="AA435" s="383"/>
    </row>
    <row r="436">
      <c r="A436" s="383"/>
      <c r="B436" s="383"/>
      <c r="C436" s="383"/>
      <c r="D436" s="383"/>
      <c r="I436" s="383"/>
      <c r="J436" s="383"/>
      <c r="K436" s="383"/>
      <c r="L436" s="383"/>
      <c r="M436" s="383"/>
      <c r="N436" s="383"/>
      <c r="O436" s="383"/>
      <c r="P436" s="383"/>
      <c r="Q436" s="383"/>
      <c r="R436" s="383"/>
      <c r="S436" s="383"/>
      <c r="T436" s="383"/>
      <c r="U436" s="383"/>
      <c r="V436" s="383"/>
      <c r="W436" s="383"/>
      <c r="X436" s="383"/>
      <c r="Y436" s="383"/>
      <c r="Z436" s="383"/>
      <c r="AA436" s="383"/>
    </row>
    <row r="437">
      <c r="A437" s="383"/>
      <c r="B437" s="383"/>
      <c r="C437" s="383"/>
      <c r="D437" s="383"/>
      <c r="I437" s="383"/>
      <c r="J437" s="383"/>
      <c r="K437" s="383"/>
      <c r="L437" s="383"/>
      <c r="M437" s="383"/>
      <c r="N437" s="383"/>
      <c r="O437" s="383"/>
      <c r="P437" s="383"/>
      <c r="Q437" s="383"/>
      <c r="R437" s="383"/>
      <c r="S437" s="383"/>
      <c r="T437" s="383"/>
      <c r="U437" s="383"/>
      <c r="V437" s="383"/>
      <c r="W437" s="383"/>
      <c r="X437" s="383"/>
      <c r="Y437" s="383"/>
      <c r="Z437" s="383"/>
      <c r="AA437" s="383"/>
    </row>
    <row r="438">
      <c r="A438" s="383"/>
      <c r="B438" s="383"/>
      <c r="C438" s="383"/>
      <c r="D438" s="383"/>
      <c r="I438" s="383"/>
      <c r="J438" s="383"/>
      <c r="K438" s="383"/>
      <c r="L438" s="383"/>
      <c r="M438" s="383"/>
      <c r="N438" s="383"/>
      <c r="O438" s="383"/>
      <c r="P438" s="383"/>
      <c r="Q438" s="383"/>
      <c r="R438" s="383"/>
      <c r="S438" s="383"/>
      <c r="T438" s="383"/>
      <c r="U438" s="383"/>
      <c r="V438" s="383"/>
      <c r="W438" s="383"/>
      <c r="X438" s="383"/>
      <c r="Y438" s="383"/>
      <c r="Z438" s="383"/>
      <c r="AA438" s="383"/>
    </row>
    <row r="439">
      <c r="A439" s="383"/>
      <c r="B439" s="383"/>
      <c r="C439" s="383"/>
      <c r="D439" s="383"/>
      <c r="I439" s="383"/>
      <c r="J439" s="383"/>
      <c r="K439" s="383"/>
      <c r="L439" s="383"/>
      <c r="M439" s="383"/>
      <c r="N439" s="383"/>
      <c r="O439" s="383"/>
      <c r="P439" s="383"/>
      <c r="Q439" s="383"/>
      <c r="R439" s="383"/>
      <c r="S439" s="383"/>
      <c r="T439" s="383"/>
      <c r="U439" s="383"/>
      <c r="V439" s="383"/>
      <c r="W439" s="383"/>
      <c r="X439" s="383"/>
      <c r="Y439" s="383"/>
      <c r="Z439" s="383"/>
      <c r="AA439" s="383"/>
    </row>
    <row r="440">
      <c r="A440" s="383"/>
      <c r="B440" s="383"/>
      <c r="C440" s="383"/>
      <c r="D440" s="383"/>
      <c r="I440" s="383"/>
      <c r="J440" s="383"/>
      <c r="K440" s="383"/>
      <c r="L440" s="383"/>
      <c r="M440" s="383"/>
      <c r="N440" s="383"/>
      <c r="O440" s="383"/>
      <c r="P440" s="383"/>
      <c r="Q440" s="383"/>
      <c r="R440" s="383"/>
      <c r="S440" s="383"/>
      <c r="T440" s="383"/>
      <c r="U440" s="383"/>
      <c r="V440" s="383"/>
      <c r="W440" s="383"/>
      <c r="X440" s="383"/>
      <c r="Y440" s="383"/>
      <c r="Z440" s="383"/>
      <c r="AA440" s="383"/>
    </row>
    <row r="441">
      <c r="A441" s="383"/>
      <c r="B441" s="383"/>
      <c r="C441" s="383"/>
      <c r="D441" s="383"/>
      <c r="I441" s="383"/>
      <c r="J441" s="383"/>
      <c r="K441" s="383"/>
      <c r="L441" s="383"/>
      <c r="M441" s="383"/>
      <c r="N441" s="383"/>
      <c r="O441" s="383"/>
      <c r="P441" s="383"/>
      <c r="Q441" s="383"/>
      <c r="R441" s="383"/>
      <c r="S441" s="383"/>
      <c r="T441" s="383"/>
      <c r="U441" s="383"/>
      <c r="V441" s="383"/>
      <c r="W441" s="383"/>
      <c r="X441" s="383"/>
      <c r="Y441" s="383"/>
      <c r="Z441" s="383"/>
      <c r="AA441" s="383"/>
    </row>
    <row r="442">
      <c r="A442" s="383"/>
      <c r="B442" s="383"/>
      <c r="C442" s="383"/>
      <c r="D442" s="383"/>
      <c r="I442" s="383"/>
      <c r="J442" s="383"/>
      <c r="K442" s="383"/>
      <c r="L442" s="383"/>
      <c r="M442" s="383"/>
      <c r="N442" s="383"/>
      <c r="O442" s="383"/>
      <c r="P442" s="383"/>
      <c r="Q442" s="383"/>
      <c r="R442" s="383"/>
      <c r="S442" s="383"/>
      <c r="T442" s="383"/>
      <c r="U442" s="383"/>
      <c r="V442" s="383"/>
      <c r="W442" s="383"/>
      <c r="X442" s="383"/>
      <c r="Y442" s="383"/>
      <c r="Z442" s="383"/>
      <c r="AA442" s="383"/>
    </row>
    <row r="443">
      <c r="A443" s="383"/>
      <c r="B443" s="383"/>
      <c r="C443" s="383"/>
      <c r="D443" s="383"/>
      <c r="I443" s="383"/>
      <c r="J443" s="383"/>
      <c r="K443" s="383"/>
      <c r="L443" s="383"/>
      <c r="M443" s="383"/>
      <c r="N443" s="383"/>
      <c r="O443" s="383"/>
      <c r="P443" s="383"/>
      <c r="Q443" s="383"/>
      <c r="R443" s="383"/>
      <c r="S443" s="383"/>
      <c r="T443" s="383"/>
      <c r="U443" s="383"/>
      <c r="V443" s="383"/>
      <c r="W443" s="383"/>
      <c r="X443" s="383"/>
      <c r="Y443" s="383"/>
      <c r="Z443" s="383"/>
      <c r="AA443" s="383"/>
    </row>
    <row r="444">
      <c r="A444" s="383"/>
      <c r="B444" s="383"/>
      <c r="C444" s="383"/>
      <c r="D444" s="383"/>
      <c r="I444" s="383"/>
      <c r="J444" s="383"/>
      <c r="K444" s="383"/>
      <c r="L444" s="383"/>
      <c r="M444" s="383"/>
      <c r="N444" s="383"/>
      <c r="O444" s="383"/>
      <c r="P444" s="383"/>
      <c r="Q444" s="383"/>
      <c r="R444" s="383"/>
      <c r="S444" s="383"/>
      <c r="T444" s="383"/>
      <c r="U444" s="383"/>
      <c r="V444" s="383"/>
      <c r="W444" s="383"/>
      <c r="X444" s="383"/>
      <c r="Y444" s="383"/>
      <c r="Z444" s="383"/>
      <c r="AA444" s="383"/>
    </row>
    <row r="445">
      <c r="A445" s="383"/>
      <c r="B445" s="383"/>
      <c r="C445" s="383"/>
      <c r="D445" s="383"/>
      <c r="I445" s="383"/>
      <c r="J445" s="383"/>
      <c r="K445" s="383"/>
      <c r="L445" s="383"/>
      <c r="M445" s="383"/>
      <c r="N445" s="383"/>
      <c r="O445" s="383"/>
      <c r="P445" s="383"/>
      <c r="Q445" s="383"/>
      <c r="R445" s="383"/>
      <c r="S445" s="383"/>
      <c r="T445" s="383"/>
      <c r="U445" s="383"/>
      <c r="V445" s="383"/>
      <c r="W445" s="383"/>
      <c r="X445" s="383"/>
      <c r="Y445" s="383"/>
      <c r="Z445" s="383"/>
      <c r="AA445" s="383"/>
    </row>
    <row r="446">
      <c r="A446" s="383"/>
      <c r="B446" s="383"/>
      <c r="C446" s="383"/>
      <c r="D446" s="383"/>
      <c r="I446" s="383"/>
      <c r="J446" s="383"/>
      <c r="K446" s="383"/>
      <c r="L446" s="383"/>
      <c r="M446" s="383"/>
      <c r="N446" s="383"/>
      <c r="O446" s="383"/>
      <c r="P446" s="383"/>
      <c r="Q446" s="383"/>
      <c r="R446" s="383"/>
      <c r="S446" s="383"/>
      <c r="T446" s="383"/>
      <c r="U446" s="383"/>
      <c r="V446" s="383"/>
      <c r="W446" s="383"/>
      <c r="X446" s="383"/>
      <c r="Y446" s="383"/>
      <c r="Z446" s="383"/>
      <c r="AA446" s="383"/>
    </row>
    <row r="447">
      <c r="A447" s="383"/>
      <c r="B447" s="383"/>
      <c r="C447" s="383"/>
      <c r="D447" s="383"/>
      <c r="I447" s="383"/>
      <c r="J447" s="383"/>
      <c r="K447" s="383"/>
      <c r="L447" s="383"/>
      <c r="M447" s="383"/>
      <c r="N447" s="383"/>
      <c r="O447" s="383"/>
      <c r="P447" s="383"/>
      <c r="Q447" s="383"/>
      <c r="R447" s="383"/>
      <c r="S447" s="383"/>
      <c r="T447" s="383"/>
      <c r="U447" s="383"/>
      <c r="V447" s="383"/>
      <c r="W447" s="383"/>
      <c r="X447" s="383"/>
      <c r="Y447" s="383"/>
      <c r="Z447" s="383"/>
      <c r="AA447" s="383"/>
    </row>
    <row r="448">
      <c r="A448" s="383"/>
      <c r="B448" s="383"/>
      <c r="C448" s="383"/>
      <c r="D448" s="383"/>
      <c r="I448" s="383"/>
      <c r="J448" s="383"/>
      <c r="K448" s="383"/>
      <c r="L448" s="383"/>
      <c r="M448" s="383"/>
      <c r="N448" s="383"/>
      <c r="O448" s="383"/>
      <c r="P448" s="383"/>
      <c r="Q448" s="383"/>
      <c r="R448" s="383"/>
      <c r="S448" s="383"/>
      <c r="T448" s="383"/>
      <c r="U448" s="383"/>
      <c r="V448" s="383"/>
      <c r="W448" s="383"/>
      <c r="X448" s="383"/>
      <c r="Y448" s="383"/>
      <c r="Z448" s="383"/>
      <c r="AA448" s="383"/>
    </row>
    <row r="449">
      <c r="A449" s="383"/>
      <c r="B449" s="383"/>
      <c r="C449" s="383"/>
      <c r="D449" s="383"/>
      <c r="I449" s="383"/>
      <c r="J449" s="383"/>
      <c r="K449" s="383"/>
      <c r="L449" s="383"/>
      <c r="M449" s="383"/>
      <c r="N449" s="383"/>
      <c r="O449" s="383"/>
      <c r="P449" s="383"/>
      <c r="Q449" s="383"/>
      <c r="R449" s="383"/>
      <c r="S449" s="383"/>
      <c r="T449" s="383"/>
      <c r="U449" s="383"/>
      <c r="V449" s="383"/>
      <c r="W449" s="383"/>
      <c r="X449" s="383"/>
      <c r="Y449" s="383"/>
      <c r="Z449" s="383"/>
      <c r="AA449" s="383"/>
    </row>
    <row r="450">
      <c r="A450" s="383"/>
      <c r="B450" s="383"/>
      <c r="C450" s="383"/>
      <c r="D450" s="383"/>
      <c r="I450" s="383"/>
      <c r="J450" s="383"/>
      <c r="K450" s="383"/>
      <c r="L450" s="383"/>
      <c r="M450" s="383"/>
      <c r="N450" s="383"/>
      <c r="O450" s="383"/>
      <c r="P450" s="383"/>
      <c r="Q450" s="383"/>
      <c r="R450" s="383"/>
      <c r="S450" s="383"/>
      <c r="T450" s="383"/>
      <c r="U450" s="383"/>
      <c r="V450" s="383"/>
      <c r="W450" s="383"/>
      <c r="X450" s="383"/>
      <c r="Y450" s="383"/>
      <c r="Z450" s="383"/>
      <c r="AA450" s="383"/>
    </row>
    <row r="451">
      <c r="A451" s="383"/>
      <c r="B451" s="383"/>
      <c r="C451" s="383"/>
      <c r="D451" s="383"/>
      <c r="I451" s="383"/>
      <c r="J451" s="383"/>
      <c r="K451" s="383"/>
      <c r="L451" s="383"/>
      <c r="M451" s="383"/>
      <c r="N451" s="383"/>
      <c r="O451" s="383"/>
      <c r="P451" s="383"/>
      <c r="Q451" s="383"/>
      <c r="R451" s="383"/>
      <c r="S451" s="383"/>
      <c r="T451" s="383"/>
      <c r="U451" s="383"/>
      <c r="V451" s="383"/>
      <c r="W451" s="383"/>
      <c r="X451" s="383"/>
      <c r="Y451" s="383"/>
      <c r="Z451" s="383"/>
      <c r="AA451" s="383"/>
    </row>
    <row r="452">
      <c r="A452" s="383"/>
      <c r="B452" s="383"/>
      <c r="C452" s="383"/>
      <c r="D452" s="383"/>
      <c r="I452" s="383"/>
      <c r="J452" s="383"/>
      <c r="K452" s="383"/>
      <c r="L452" s="383"/>
      <c r="M452" s="383"/>
      <c r="N452" s="383"/>
      <c r="O452" s="383"/>
      <c r="P452" s="383"/>
      <c r="Q452" s="383"/>
      <c r="R452" s="383"/>
      <c r="S452" s="383"/>
      <c r="T452" s="383"/>
      <c r="U452" s="383"/>
      <c r="V452" s="383"/>
      <c r="W452" s="383"/>
      <c r="X452" s="383"/>
      <c r="Y452" s="383"/>
      <c r="Z452" s="383"/>
      <c r="AA452" s="383"/>
    </row>
    <row r="453">
      <c r="A453" s="383"/>
      <c r="B453" s="383"/>
      <c r="C453" s="383"/>
      <c r="D453" s="383"/>
      <c r="I453" s="383"/>
      <c r="J453" s="383"/>
      <c r="K453" s="383"/>
      <c r="L453" s="383"/>
      <c r="M453" s="383"/>
      <c r="N453" s="383"/>
      <c r="O453" s="383"/>
      <c r="P453" s="383"/>
      <c r="Q453" s="383"/>
      <c r="R453" s="383"/>
      <c r="S453" s="383"/>
      <c r="T453" s="383"/>
      <c r="U453" s="383"/>
      <c r="V453" s="383"/>
      <c r="W453" s="383"/>
      <c r="X453" s="383"/>
      <c r="Y453" s="383"/>
      <c r="Z453" s="383"/>
      <c r="AA453" s="383"/>
    </row>
    <row r="454">
      <c r="A454" s="383"/>
      <c r="B454" s="383"/>
      <c r="C454" s="383"/>
      <c r="D454" s="383"/>
      <c r="I454" s="383"/>
      <c r="J454" s="383"/>
      <c r="K454" s="383"/>
      <c r="L454" s="383"/>
      <c r="M454" s="383"/>
      <c r="N454" s="383"/>
      <c r="O454" s="383"/>
      <c r="P454" s="383"/>
      <c r="Q454" s="383"/>
      <c r="R454" s="383"/>
      <c r="S454" s="383"/>
      <c r="T454" s="383"/>
      <c r="U454" s="383"/>
      <c r="V454" s="383"/>
      <c r="W454" s="383"/>
      <c r="X454" s="383"/>
      <c r="Y454" s="383"/>
      <c r="Z454" s="383"/>
      <c r="AA454" s="383"/>
    </row>
    <row r="455">
      <c r="A455" s="383"/>
      <c r="B455" s="383"/>
      <c r="C455" s="383"/>
      <c r="D455" s="383"/>
      <c r="I455" s="383"/>
      <c r="J455" s="383"/>
      <c r="K455" s="383"/>
      <c r="L455" s="383"/>
      <c r="M455" s="383"/>
      <c r="N455" s="383"/>
      <c r="O455" s="383"/>
      <c r="P455" s="383"/>
      <c r="Q455" s="383"/>
      <c r="R455" s="383"/>
      <c r="S455" s="383"/>
      <c r="T455" s="383"/>
      <c r="U455" s="383"/>
      <c r="V455" s="383"/>
      <c r="W455" s="383"/>
      <c r="X455" s="383"/>
      <c r="Y455" s="383"/>
      <c r="Z455" s="383"/>
      <c r="AA455" s="383"/>
    </row>
    <row r="456">
      <c r="A456" s="383"/>
      <c r="B456" s="383"/>
      <c r="C456" s="383"/>
      <c r="D456" s="383"/>
      <c r="I456" s="383"/>
      <c r="J456" s="383"/>
      <c r="K456" s="383"/>
      <c r="L456" s="383"/>
      <c r="M456" s="383"/>
      <c r="N456" s="383"/>
      <c r="O456" s="383"/>
      <c r="P456" s="383"/>
      <c r="Q456" s="383"/>
      <c r="R456" s="383"/>
      <c r="S456" s="383"/>
      <c r="T456" s="383"/>
      <c r="U456" s="383"/>
      <c r="V456" s="383"/>
      <c r="W456" s="383"/>
      <c r="X456" s="383"/>
      <c r="Y456" s="383"/>
      <c r="Z456" s="383"/>
      <c r="AA456" s="383"/>
    </row>
    <row r="457">
      <c r="A457" s="383"/>
      <c r="B457" s="383"/>
      <c r="C457" s="383"/>
      <c r="D457" s="383"/>
      <c r="I457" s="383"/>
      <c r="J457" s="383"/>
      <c r="K457" s="383"/>
      <c r="L457" s="383"/>
      <c r="M457" s="383"/>
      <c r="N457" s="383"/>
      <c r="O457" s="383"/>
      <c r="P457" s="383"/>
      <c r="Q457" s="383"/>
      <c r="R457" s="383"/>
      <c r="S457" s="383"/>
      <c r="T457" s="383"/>
      <c r="U457" s="383"/>
      <c r="V457" s="383"/>
      <c r="W457" s="383"/>
      <c r="X457" s="383"/>
      <c r="Y457" s="383"/>
      <c r="Z457" s="383"/>
      <c r="AA457" s="383"/>
    </row>
    <row r="458">
      <c r="A458" s="383"/>
      <c r="B458" s="383"/>
      <c r="C458" s="383"/>
      <c r="D458" s="383"/>
      <c r="I458" s="383"/>
      <c r="J458" s="383"/>
      <c r="K458" s="383"/>
      <c r="L458" s="383"/>
      <c r="M458" s="383"/>
      <c r="N458" s="383"/>
      <c r="O458" s="383"/>
      <c r="P458" s="383"/>
      <c r="Q458" s="383"/>
      <c r="R458" s="383"/>
      <c r="S458" s="383"/>
      <c r="T458" s="383"/>
      <c r="U458" s="383"/>
      <c r="V458" s="383"/>
      <c r="W458" s="383"/>
      <c r="X458" s="383"/>
      <c r="Y458" s="383"/>
      <c r="Z458" s="383"/>
      <c r="AA458" s="383"/>
    </row>
    <row r="459">
      <c r="A459" s="383"/>
      <c r="B459" s="383"/>
      <c r="C459" s="383"/>
      <c r="D459" s="383"/>
      <c r="I459" s="383"/>
      <c r="J459" s="383"/>
      <c r="K459" s="383"/>
      <c r="L459" s="383"/>
      <c r="M459" s="383"/>
      <c r="N459" s="383"/>
      <c r="O459" s="383"/>
      <c r="P459" s="383"/>
      <c r="Q459" s="383"/>
      <c r="R459" s="383"/>
      <c r="S459" s="383"/>
      <c r="T459" s="383"/>
      <c r="U459" s="383"/>
      <c r="V459" s="383"/>
      <c r="W459" s="383"/>
      <c r="X459" s="383"/>
      <c r="Y459" s="383"/>
      <c r="Z459" s="383"/>
      <c r="AA459" s="383"/>
    </row>
    <row r="460">
      <c r="A460" s="383"/>
      <c r="B460" s="383"/>
      <c r="C460" s="383"/>
      <c r="D460" s="383"/>
      <c r="I460" s="383"/>
      <c r="J460" s="383"/>
      <c r="K460" s="383"/>
      <c r="L460" s="383"/>
      <c r="M460" s="383"/>
      <c r="N460" s="383"/>
      <c r="O460" s="383"/>
      <c r="P460" s="383"/>
      <c r="Q460" s="383"/>
      <c r="R460" s="383"/>
      <c r="S460" s="383"/>
      <c r="T460" s="383"/>
      <c r="U460" s="383"/>
      <c r="V460" s="383"/>
      <c r="W460" s="383"/>
      <c r="X460" s="383"/>
      <c r="Y460" s="383"/>
      <c r="Z460" s="383"/>
      <c r="AA460" s="383"/>
    </row>
    <row r="461">
      <c r="A461" s="383"/>
      <c r="B461" s="383"/>
      <c r="C461" s="383"/>
      <c r="D461" s="383"/>
      <c r="I461" s="383"/>
      <c r="J461" s="383"/>
      <c r="K461" s="383"/>
      <c r="L461" s="383"/>
      <c r="M461" s="383"/>
      <c r="N461" s="383"/>
      <c r="O461" s="383"/>
      <c r="P461" s="383"/>
      <c r="Q461" s="383"/>
      <c r="R461" s="383"/>
      <c r="S461" s="383"/>
      <c r="T461" s="383"/>
      <c r="U461" s="383"/>
      <c r="V461" s="383"/>
      <c r="W461" s="383"/>
      <c r="X461" s="383"/>
      <c r="Y461" s="383"/>
      <c r="Z461" s="383"/>
      <c r="AA461" s="383"/>
    </row>
    <row r="462">
      <c r="A462" s="383"/>
      <c r="B462" s="383"/>
      <c r="C462" s="383"/>
      <c r="D462" s="383"/>
      <c r="I462" s="383"/>
      <c r="J462" s="383"/>
      <c r="K462" s="383"/>
      <c r="L462" s="383"/>
      <c r="M462" s="383"/>
      <c r="N462" s="383"/>
      <c r="O462" s="383"/>
      <c r="P462" s="383"/>
      <c r="Q462" s="383"/>
      <c r="R462" s="383"/>
      <c r="S462" s="383"/>
      <c r="T462" s="383"/>
      <c r="U462" s="383"/>
      <c r="V462" s="383"/>
      <c r="W462" s="383"/>
      <c r="X462" s="383"/>
      <c r="Y462" s="383"/>
      <c r="Z462" s="383"/>
      <c r="AA462" s="383"/>
    </row>
    <row r="463">
      <c r="A463" s="383"/>
      <c r="B463" s="383"/>
      <c r="C463" s="383"/>
      <c r="D463" s="383"/>
      <c r="I463" s="383"/>
      <c r="J463" s="383"/>
      <c r="K463" s="383"/>
      <c r="L463" s="383"/>
      <c r="M463" s="383"/>
      <c r="N463" s="383"/>
      <c r="O463" s="383"/>
      <c r="P463" s="383"/>
      <c r="Q463" s="383"/>
      <c r="R463" s="383"/>
      <c r="S463" s="383"/>
      <c r="T463" s="383"/>
      <c r="U463" s="383"/>
      <c r="V463" s="383"/>
      <c r="W463" s="383"/>
      <c r="X463" s="383"/>
      <c r="Y463" s="383"/>
      <c r="Z463" s="383"/>
      <c r="AA463" s="383"/>
    </row>
    <row r="464">
      <c r="A464" s="383"/>
      <c r="B464" s="383"/>
      <c r="C464" s="383"/>
      <c r="D464" s="383"/>
      <c r="I464" s="383"/>
      <c r="J464" s="383"/>
      <c r="K464" s="383"/>
      <c r="L464" s="383"/>
      <c r="M464" s="383"/>
      <c r="N464" s="383"/>
      <c r="O464" s="383"/>
      <c r="P464" s="383"/>
      <c r="Q464" s="383"/>
      <c r="R464" s="383"/>
      <c r="S464" s="383"/>
      <c r="T464" s="383"/>
      <c r="U464" s="383"/>
      <c r="V464" s="383"/>
      <c r="W464" s="383"/>
      <c r="X464" s="383"/>
      <c r="Y464" s="383"/>
      <c r="Z464" s="383"/>
      <c r="AA464" s="383"/>
    </row>
    <row r="465">
      <c r="A465" s="383"/>
      <c r="B465" s="383"/>
      <c r="C465" s="383"/>
      <c r="D465" s="383"/>
      <c r="I465" s="383"/>
      <c r="J465" s="383"/>
      <c r="K465" s="383"/>
      <c r="L465" s="383"/>
      <c r="M465" s="383"/>
      <c r="N465" s="383"/>
      <c r="O465" s="383"/>
      <c r="P465" s="383"/>
      <c r="Q465" s="383"/>
      <c r="R465" s="383"/>
      <c r="S465" s="383"/>
      <c r="T465" s="383"/>
      <c r="U465" s="383"/>
      <c r="V465" s="383"/>
      <c r="W465" s="383"/>
      <c r="X465" s="383"/>
      <c r="Y465" s="383"/>
      <c r="Z465" s="383"/>
      <c r="AA465" s="383"/>
    </row>
    <row r="466">
      <c r="A466" s="383"/>
      <c r="B466" s="383"/>
      <c r="C466" s="383"/>
      <c r="D466" s="383"/>
      <c r="I466" s="383"/>
      <c r="J466" s="383"/>
      <c r="K466" s="383"/>
      <c r="L466" s="383"/>
      <c r="M466" s="383"/>
      <c r="N466" s="383"/>
      <c r="O466" s="383"/>
      <c r="P466" s="383"/>
      <c r="Q466" s="383"/>
      <c r="R466" s="383"/>
      <c r="S466" s="383"/>
      <c r="T466" s="383"/>
      <c r="U466" s="383"/>
      <c r="V466" s="383"/>
      <c r="W466" s="383"/>
      <c r="X466" s="383"/>
      <c r="Y466" s="383"/>
      <c r="Z466" s="383"/>
      <c r="AA466" s="383"/>
    </row>
    <row r="467">
      <c r="A467" s="383"/>
      <c r="B467" s="383"/>
      <c r="C467" s="383"/>
      <c r="D467" s="383"/>
      <c r="I467" s="383"/>
      <c r="J467" s="383"/>
      <c r="K467" s="383"/>
      <c r="L467" s="383"/>
      <c r="M467" s="383"/>
      <c r="N467" s="383"/>
      <c r="O467" s="383"/>
      <c r="P467" s="383"/>
      <c r="Q467" s="383"/>
      <c r="R467" s="383"/>
      <c r="S467" s="383"/>
      <c r="T467" s="383"/>
      <c r="U467" s="383"/>
      <c r="V467" s="383"/>
      <c r="W467" s="383"/>
      <c r="X467" s="383"/>
      <c r="Y467" s="383"/>
      <c r="Z467" s="383"/>
      <c r="AA467" s="383"/>
    </row>
    <row r="468">
      <c r="A468" s="383"/>
      <c r="B468" s="383"/>
      <c r="C468" s="383"/>
      <c r="D468" s="383"/>
      <c r="I468" s="383"/>
      <c r="J468" s="383"/>
      <c r="K468" s="383"/>
      <c r="L468" s="383"/>
      <c r="M468" s="383"/>
      <c r="N468" s="383"/>
      <c r="O468" s="383"/>
      <c r="P468" s="383"/>
      <c r="Q468" s="383"/>
      <c r="R468" s="383"/>
      <c r="S468" s="383"/>
      <c r="T468" s="383"/>
      <c r="U468" s="383"/>
      <c r="V468" s="383"/>
      <c r="W468" s="383"/>
      <c r="X468" s="383"/>
      <c r="Y468" s="383"/>
      <c r="Z468" s="383"/>
      <c r="AA468" s="383"/>
    </row>
    <row r="469">
      <c r="A469" s="383"/>
      <c r="B469" s="383"/>
      <c r="C469" s="383"/>
      <c r="D469" s="383"/>
      <c r="I469" s="383"/>
      <c r="J469" s="383"/>
      <c r="K469" s="383"/>
      <c r="L469" s="383"/>
      <c r="M469" s="383"/>
      <c r="N469" s="383"/>
      <c r="O469" s="383"/>
      <c r="P469" s="383"/>
      <c r="Q469" s="383"/>
      <c r="R469" s="383"/>
      <c r="S469" s="383"/>
      <c r="T469" s="383"/>
      <c r="U469" s="383"/>
      <c r="V469" s="383"/>
      <c r="W469" s="383"/>
      <c r="X469" s="383"/>
      <c r="Y469" s="383"/>
      <c r="Z469" s="383"/>
      <c r="AA469" s="383"/>
    </row>
    <row r="470">
      <c r="A470" s="383"/>
      <c r="B470" s="383"/>
      <c r="C470" s="383"/>
      <c r="D470" s="383"/>
      <c r="I470" s="383"/>
      <c r="J470" s="383"/>
      <c r="K470" s="383"/>
      <c r="L470" s="383"/>
      <c r="M470" s="383"/>
      <c r="N470" s="383"/>
      <c r="O470" s="383"/>
      <c r="P470" s="383"/>
      <c r="Q470" s="383"/>
      <c r="R470" s="383"/>
      <c r="S470" s="383"/>
      <c r="T470" s="383"/>
      <c r="U470" s="383"/>
      <c r="V470" s="383"/>
      <c r="W470" s="383"/>
      <c r="X470" s="383"/>
      <c r="Y470" s="383"/>
      <c r="Z470" s="383"/>
      <c r="AA470" s="383"/>
    </row>
    <row r="471">
      <c r="A471" s="383"/>
      <c r="B471" s="383"/>
      <c r="C471" s="383"/>
      <c r="D471" s="383"/>
      <c r="I471" s="383"/>
      <c r="J471" s="383"/>
      <c r="K471" s="383"/>
      <c r="L471" s="383"/>
      <c r="M471" s="383"/>
      <c r="N471" s="383"/>
      <c r="O471" s="383"/>
      <c r="P471" s="383"/>
      <c r="Q471" s="383"/>
      <c r="R471" s="383"/>
      <c r="S471" s="383"/>
      <c r="T471" s="383"/>
      <c r="U471" s="383"/>
      <c r="V471" s="383"/>
      <c r="W471" s="383"/>
      <c r="X471" s="383"/>
      <c r="Y471" s="383"/>
      <c r="Z471" s="383"/>
      <c r="AA471" s="383"/>
    </row>
    <row r="472">
      <c r="A472" s="383"/>
      <c r="B472" s="383"/>
      <c r="C472" s="383"/>
      <c r="D472" s="383"/>
      <c r="I472" s="383"/>
      <c r="J472" s="383"/>
      <c r="K472" s="383"/>
      <c r="L472" s="383"/>
      <c r="M472" s="383"/>
      <c r="N472" s="383"/>
      <c r="O472" s="383"/>
      <c r="P472" s="383"/>
      <c r="Q472" s="383"/>
      <c r="R472" s="383"/>
      <c r="S472" s="383"/>
      <c r="T472" s="383"/>
      <c r="U472" s="383"/>
      <c r="V472" s="383"/>
      <c r="W472" s="383"/>
      <c r="X472" s="383"/>
      <c r="Y472" s="383"/>
      <c r="Z472" s="383"/>
      <c r="AA472" s="383"/>
    </row>
    <row r="473">
      <c r="A473" s="383"/>
      <c r="B473" s="383"/>
      <c r="C473" s="383"/>
      <c r="D473" s="383"/>
      <c r="I473" s="383"/>
      <c r="J473" s="383"/>
      <c r="K473" s="383"/>
      <c r="L473" s="383"/>
      <c r="M473" s="383"/>
      <c r="N473" s="383"/>
      <c r="O473" s="383"/>
      <c r="P473" s="383"/>
      <c r="Q473" s="383"/>
      <c r="R473" s="383"/>
      <c r="S473" s="383"/>
      <c r="T473" s="383"/>
      <c r="U473" s="383"/>
      <c r="V473" s="383"/>
      <c r="W473" s="383"/>
      <c r="X473" s="383"/>
      <c r="Y473" s="383"/>
      <c r="Z473" s="383"/>
      <c r="AA473" s="383"/>
    </row>
    <row r="474">
      <c r="A474" s="383"/>
      <c r="B474" s="383"/>
      <c r="C474" s="383"/>
      <c r="D474" s="383"/>
      <c r="I474" s="383"/>
      <c r="J474" s="383"/>
      <c r="K474" s="383"/>
      <c r="L474" s="383"/>
      <c r="M474" s="383"/>
      <c r="N474" s="383"/>
      <c r="O474" s="383"/>
      <c r="P474" s="383"/>
      <c r="Q474" s="383"/>
      <c r="R474" s="383"/>
      <c r="S474" s="383"/>
      <c r="T474" s="383"/>
      <c r="U474" s="383"/>
      <c r="V474" s="383"/>
      <c r="W474" s="383"/>
      <c r="X474" s="383"/>
      <c r="Y474" s="383"/>
      <c r="Z474" s="383"/>
      <c r="AA474" s="383"/>
    </row>
    <row r="475">
      <c r="A475" s="383"/>
      <c r="B475" s="383"/>
      <c r="C475" s="383"/>
      <c r="D475" s="383"/>
      <c r="I475" s="383"/>
      <c r="J475" s="383"/>
      <c r="K475" s="383"/>
      <c r="L475" s="383"/>
      <c r="M475" s="383"/>
      <c r="N475" s="383"/>
      <c r="O475" s="383"/>
      <c r="P475" s="383"/>
      <c r="Q475" s="383"/>
      <c r="R475" s="383"/>
      <c r="S475" s="383"/>
      <c r="T475" s="383"/>
      <c r="U475" s="383"/>
      <c r="V475" s="383"/>
      <c r="W475" s="383"/>
      <c r="X475" s="383"/>
      <c r="Y475" s="383"/>
      <c r="Z475" s="383"/>
      <c r="AA475" s="383"/>
    </row>
    <row r="476">
      <c r="A476" s="383"/>
      <c r="B476" s="383"/>
      <c r="C476" s="383"/>
      <c r="D476" s="383"/>
      <c r="I476" s="383"/>
      <c r="J476" s="383"/>
      <c r="K476" s="383"/>
      <c r="L476" s="383"/>
      <c r="M476" s="383"/>
      <c r="N476" s="383"/>
      <c r="O476" s="383"/>
      <c r="P476" s="383"/>
      <c r="Q476" s="383"/>
      <c r="R476" s="383"/>
      <c r="S476" s="383"/>
      <c r="T476" s="383"/>
      <c r="U476" s="383"/>
      <c r="V476" s="383"/>
      <c r="W476" s="383"/>
      <c r="X476" s="383"/>
      <c r="Y476" s="383"/>
      <c r="Z476" s="383"/>
      <c r="AA476" s="383"/>
    </row>
    <row r="477">
      <c r="A477" s="383"/>
      <c r="B477" s="383"/>
      <c r="C477" s="383"/>
      <c r="D477" s="383"/>
      <c r="I477" s="383"/>
      <c r="J477" s="383"/>
      <c r="K477" s="383"/>
      <c r="L477" s="383"/>
      <c r="M477" s="383"/>
      <c r="N477" s="383"/>
      <c r="O477" s="383"/>
      <c r="P477" s="383"/>
      <c r="Q477" s="383"/>
      <c r="R477" s="383"/>
      <c r="S477" s="383"/>
      <c r="T477" s="383"/>
      <c r="U477" s="383"/>
      <c r="V477" s="383"/>
      <c r="W477" s="383"/>
      <c r="X477" s="383"/>
      <c r="Y477" s="383"/>
      <c r="Z477" s="383"/>
      <c r="AA477" s="383"/>
    </row>
    <row r="478">
      <c r="A478" s="383"/>
      <c r="B478" s="383"/>
      <c r="C478" s="383"/>
      <c r="D478" s="383"/>
      <c r="I478" s="383"/>
      <c r="J478" s="383"/>
      <c r="K478" s="383"/>
      <c r="L478" s="383"/>
      <c r="M478" s="383"/>
      <c r="N478" s="383"/>
      <c r="O478" s="383"/>
      <c r="P478" s="383"/>
      <c r="Q478" s="383"/>
      <c r="R478" s="383"/>
      <c r="S478" s="383"/>
      <c r="T478" s="383"/>
      <c r="U478" s="383"/>
      <c r="V478" s="383"/>
      <c r="W478" s="383"/>
      <c r="X478" s="383"/>
      <c r="Y478" s="383"/>
      <c r="Z478" s="383"/>
      <c r="AA478" s="383"/>
    </row>
    <row r="479">
      <c r="A479" s="383"/>
      <c r="B479" s="383"/>
      <c r="C479" s="383"/>
      <c r="D479" s="383"/>
      <c r="I479" s="383"/>
      <c r="J479" s="383"/>
      <c r="K479" s="383"/>
      <c r="L479" s="383"/>
      <c r="M479" s="383"/>
      <c r="N479" s="383"/>
      <c r="O479" s="383"/>
      <c r="P479" s="383"/>
      <c r="Q479" s="383"/>
      <c r="R479" s="383"/>
      <c r="S479" s="383"/>
      <c r="T479" s="383"/>
      <c r="U479" s="383"/>
      <c r="V479" s="383"/>
      <c r="W479" s="383"/>
      <c r="X479" s="383"/>
      <c r="Y479" s="383"/>
      <c r="Z479" s="383"/>
      <c r="AA479" s="383"/>
    </row>
    <row r="480">
      <c r="A480" s="383"/>
      <c r="B480" s="383"/>
      <c r="C480" s="383"/>
      <c r="D480" s="383"/>
      <c r="I480" s="383"/>
      <c r="J480" s="383"/>
      <c r="K480" s="383"/>
      <c r="L480" s="383"/>
      <c r="M480" s="383"/>
      <c r="N480" s="383"/>
      <c r="O480" s="383"/>
      <c r="P480" s="383"/>
      <c r="Q480" s="383"/>
      <c r="R480" s="383"/>
      <c r="S480" s="383"/>
      <c r="T480" s="383"/>
      <c r="U480" s="383"/>
      <c r="V480" s="383"/>
      <c r="W480" s="383"/>
      <c r="X480" s="383"/>
      <c r="Y480" s="383"/>
      <c r="Z480" s="383"/>
      <c r="AA480" s="383"/>
    </row>
    <row r="481">
      <c r="A481" s="383"/>
      <c r="B481" s="383"/>
      <c r="C481" s="383"/>
      <c r="D481" s="383"/>
      <c r="I481" s="383"/>
      <c r="J481" s="383"/>
      <c r="K481" s="383"/>
      <c r="L481" s="383"/>
      <c r="M481" s="383"/>
      <c r="N481" s="383"/>
      <c r="O481" s="383"/>
      <c r="P481" s="383"/>
      <c r="Q481" s="383"/>
      <c r="R481" s="383"/>
      <c r="S481" s="383"/>
      <c r="T481" s="383"/>
      <c r="U481" s="383"/>
      <c r="V481" s="383"/>
      <c r="W481" s="383"/>
      <c r="X481" s="383"/>
      <c r="Y481" s="383"/>
      <c r="Z481" s="383"/>
      <c r="AA481" s="383"/>
    </row>
    <row r="482">
      <c r="A482" s="383"/>
      <c r="B482" s="383"/>
      <c r="C482" s="383"/>
      <c r="D482" s="383"/>
      <c r="I482" s="383"/>
      <c r="J482" s="383"/>
      <c r="K482" s="383"/>
      <c r="L482" s="383"/>
      <c r="M482" s="383"/>
      <c r="N482" s="383"/>
      <c r="O482" s="383"/>
      <c r="P482" s="383"/>
      <c r="Q482" s="383"/>
      <c r="R482" s="383"/>
      <c r="S482" s="383"/>
      <c r="T482" s="383"/>
      <c r="U482" s="383"/>
      <c r="V482" s="383"/>
      <c r="W482" s="383"/>
      <c r="X482" s="383"/>
      <c r="Y482" s="383"/>
      <c r="Z482" s="383"/>
      <c r="AA482" s="383"/>
    </row>
    <row r="483">
      <c r="A483" s="383"/>
      <c r="B483" s="383"/>
      <c r="C483" s="383"/>
      <c r="D483" s="383"/>
      <c r="I483" s="383"/>
      <c r="J483" s="383"/>
      <c r="K483" s="383"/>
      <c r="L483" s="383"/>
      <c r="M483" s="383"/>
      <c r="N483" s="383"/>
      <c r="O483" s="383"/>
      <c r="P483" s="383"/>
      <c r="Q483" s="383"/>
      <c r="R483" s="383"/>
      <c r="S483" s="383"/>
      <c r="T483" s="383"/>
      <c r="U483" s="383"/>
      <c r="V483" s="383"/>
      <c r="W483" s="383"/>
      <c r="X483" s="383"/>
      <c r="Y483" s="383"/>
      <c r="Z483" s="383"/>
      <c r="AA483" s="383"/>
    </row>
    <row r="484">
      <c r="A484" s="383"/>
      <c r="B484" s="383"/>
      <c r="C484" s="383"/>
      <c r="D484" s="383"/>
      <c r="I484" s="383"/>
      <c r="J484" s="383"/>
      <c r="K484" s="383"/>
      <c r="L484" s="383"/>
      <c r="M484" s="383"/>
      <c r="N484" s="383"/>
      <c r="O484" s="383"/>
      <c r="P484" s="383"/>
      <c r="Q484" s="383"/>
      <c r="R484" s="383"/>
      <c r="S484" s="383"/>
      <c r="T484" s="383"/>
      <c r="U484" s="383"/>
      <c r="V484" s="383"/>
      <c r="W484" s="383"/>
      <c r="X484" s="383"/>
      <c r="Y484" s="383"/>
      <c r="Z484" s="383"/>
      <c r="AA484" s="383"/>
    </row>
    <row r="485">
      <c r="A485" s="383"/>
      <c r="B485" s="383"/>
      <c r="C485" s="383"/>
      <c r="D485" s="383"/>
      <c r="I485" s="383"/>
      <c r="J485" s="383"/>
      <c r="K485" s="383"/>
      <c r="L485" s="383"/>
      <c r="M485" s="383"/>
      <c r="N485" s="383"/>
      <c r="O485" s="383"/>
      <c r="P485" s="383"/>
      <c r="Q485" s="383"/>
      <c r="R485" s="383"/>
      <c r="S485" s="383"/>
      <c r="T485" s="383"/>
      <c r="U485" s="383"/>
      <c r="V485" s="383"/>
      <c r="W485" s="383"/>
      <c r="X485" s="383"/>
      <c r="Y485" s="383"/>
      <c r="Z485" s="383"/>
      <c r="AA485" s="383"/>
    </row>
    <row r="486">
      <c r="A486" s="383"/>
      <c r="B486" s="383"/>
      <c r="C486" s="383"/>
      <c r="D486" s="383"/>
      <c r="I486" s="383"/>
      <c r="J486" s="383"/>
      <c r="K486" s="383"/>
      <c r="L486" s="383"/>
      <c r="M486" s="383"/>
      <c r="N486" s="383"/>
      <c r="O486" s="383"/>
      <c r="P486" s="383"/>
      <c r="Q486" s="383"/>
      <c r="R486" s="383"/>
      <c r="S486" s="383"/>
      <c r="T486" s="383"/>
      <c r="U486" s="383"/>
      <c r="V486" s="383"/>
      <c r="W486" s="383"/>
      <c r="X486" s="383"/>
      <c r="Y486" s="383"/>
      <c r="Z486" s="383"/>
      <c r="AA486" s="383"/>
    </row>
    <row r="487">
      <c r="A487" s="383"/>
      <c r="B487" s="383"/>
      <c r="C487" s="383"/>
      <c r="D487" s="383"/>
      <c r="I487" s="383"/>
      <c r="J487" s="383"/>
      <c r="K487" s="383"/>
      <c r="L487" s="383"/>
      <c r="M487" s="383"/>
      <c r="N487" s="383"/>
      <c r="O487" s="383"/>
      <c r="P487" s="383"/>
      <c r="Q487" s="383"/>
      <c r="R487" s="383"/>
      <c r="S487" s="383"/>
      <c r="T487" s="383"/>
      <c r="U487" s="383"/>
      <c r="V487" s="383"/>
      <c r="W487" s="383"/>
      <c r="X487" s="383"/>
      <c r="Y487" s="383"/>
      <c r="Z487" s="383"/>
      <c r="AA487" s="383"/>
    </row>
    <row r="488">
      <c r="A488" s="383"/>
      <c r="B488" s="383"/>
      <c r="C488" s="383"/>
      <c r="D488" s="383"/>
      <c r="I488" s="383"/>
      <c r="J488" s="383"/>
      <c r="K488" s="383"/>
      <c r="L488" s="383"/>
      <c r="M488" s="383"/>
      <c r="N488" s="383"/>
      <c r="O488" s="383"/>
      <c r="P488" s="383"/>
      <c r="Q488" s="383"/>
      <c r="R488" s="383"/>
      <c r="S488" s="383"/>
      <c r="T488" s="383"/>
      <c r="U488" s="383"/>
      <c r="V488" s="383"/>
      <c r="W488" s="383"/>
      <c r="X488" s="383"/>
      <c r="Y488" s="383"/>
      <c r="Z488" s="383"/>
      <c r="AA488" s="383"/>
    </row>
    <row r="489">
      <c r="A489" s="383"/>
      <c r="B489" s="383"/>
      <c r="C489" s="383"/>
      <c r="D489" s="383"/>
      <c r="I489" s="383"/>
      <c r="J489" s="383"/>
      <c r="K489" s="383"/>
      <c r="L489" s="383"/>
      <c r="M489" s="383"/>
      <c r="N489" s="383"/>
      <c r="O489" s="383"/>
      <c r="P489" s="383"/>
      <c r="Q489" s="383"/>
      <c r="R489" s="383"/>
      <c r="S489" s="383"/>
      <c r="T489" s="383"/>
      <c r="U489" s="383"/>
      <c r="V489" s="383"/>
      <c r="W489" s="383"/>
      <c r="X489" s="383"/>
      <c r="Y489" s="383"/>
      <c r="Z489" s="383"/>
      <c r="AA489" s="383"/>
    </row>
    <row r="490">
      <c r="A490" s="383"/>
      <c r="B490" s="383"/>
      <c r="C490" s="383"/>
      <c r="D490" s="383"/>
      <c r="I490" s="383"/>
      <c r="J490" s="383"/>
      <c r="K490" s="383"/>
      <c r="L490" s="383"/>
      <c r="M490" s="383"/>
      <c r="N490" s="383"/>
      <c r="O490" s="383"/>
      <c r="P490" s="383"/>
      <c r="Q490" s="383"/>
      <c r="R490" s="383"/>
      <c r="S490" s="383"/>
      <c r="T490" s="383"/>
      <c r="U490" s="383"/>
      <c r="V490" s="383"/>
      <c r="W490" s="383"/>
      <c r="X490" s="383"/>
      <c r="Y490" s="383"/>
      <c r="Z490" s="383"/>
      <c r="AA490" s="383"/>
    </row>
    <row r="491">
      <c r="A491" s="383"/>
      <c r="B491" s="383"/>
      <c r="C491" s="383"/>
      <c r="D491" s="383"/>
      <c r="I491" s="383"/>
      <c r="J491" s="383"/>
      <c r="K491" s="383"/>
      <c r="L491" s="383"/>
      <c r="M491" s="383"/>
      <c r="N491" s="383"/>
      <c r="O491" s="383"/>
      <c r="P491" s="383"/>
      <c r="Q491" s="383"/>
      <c r="R491" s="383"/>
      <c r="S491" s="383"/>
      <c r="T491" s="383"/>
      <c r="U491" s="383"/>
      <c r="V491" s="383"/>
      <c r="W491" s="383"/>
      <c r="X491" s="383"/>
      <c r="Y491" s="383"/>
      <c r="Z491" s="383"/>
      <c r="AA491" s="383"/>
    </row>
    <row r="492">
      <c r="A492" s="383"/>
      <c r="B492" s="383"/>
      <c r="C492" s="383"/>
      <c r="D492" s="383"/>
      <c r="I492" s="383"/>
      <c r="J492" s="383"/>
      <c r="K492" s="383"/>
      <c r="L492" s="383"/>
      <c r="M492" s="383"/>
      <c r="N492" s="383"/>
      <c r="O492" s="383"/>
      <c r="P492" s="383"/>
      <c r="Q492" s="383"/>
      <c r="R492" s="383"/>
      <c r="S492" s="383"/>
      <c r="T492" s="383"/>
      <c r="U492" s="383"/>
      <c r="V492" s="383"/>
      <c r="W492" s="383"/>
      <c r="X492" s="383"/>
      <c r="Y492" s="383"/>
      <c r="Z492" s="383"/>
      <c r="AA492" s="383"/>
    </row>
    <row r="493">
      <c r="A493" s="383"/>
      <c r="B493" s="383"/>
      <c r="C493" s="383"/>
      <c r="D493" s="383"/>
      <c r="I493" s="383"/>
      <c r="J493" s="383"/>
      <c r="K493" s="383"/>
      <c r="L493" s="383"/>
      <c r="M493" s="383"/>
      <c r="N493" s="383"/>
      <c r="O493" s="383"/>
      <c r="P493" s="383"/>
      <c r="Q493" s="383"/>
      <c r="R493" s="383"/>
      <c r="S493" s="383"/>
      <c r="T493" s="383"/>
      <c r="U493" s="383"/>
      <c r="V493" s="383"/>
      <c r="W493" s="383"/>
      <c r="X493" s="383"/>
      <c r="Y493" s="383"/>
      <c r="Z493" s="383"/>
      <c r="AA493" s="383"/>
    </row>
    <row r="494">
      <c r="A494" s="383"/>
      <c r="B494" s="383"/>
      <c r="C494" s="383"/>
      <c r="D494" s="383"/>
      <c r="I494" s="383"/>
      <c r="J494" s="383"/>
      <c r="K494" s="383"/>
      <c r="L494" s="383"/>
      <c r="M494" s="383"/>
      <c r="N494" s="383"/>
      <c r="O494" s="383"/>
      <c r="P494" s="383"/>
      <c r="Q494" s="383"/>
      <c r="R494" s="383"/>
      <c r="S494" s="383"/>
      <c r="T494" s="383"/>
      <c r="U494" s="383"/>
      <c r="V494" s="383"/>
      <c r="W494" s="383"/>
      <c r="X494" s="383"/>
      <c r="Y494" s="383"/>
      <c r="Z494" s="383"/>
      <c r="AA494" s="383"/>
    </row>
    <row r="495">
      <c r="A495" s="383"/>
      <c r="B495" s="383"/>
      <c r="C495" s="383"/>
      <c r="D495" s="383"/>
      <c r="I495" s="383"/>
      <c r="J495" s="383"/>
      <c r="K495" s="383"/>
      <c r="L495" s="383"/>
      <c r="M495" s="383"/>
      <c r="N495" s="383"/>
      <c r="O495" s="383"/>
      <c r="P495" s="383"/>
      <c r="Q495" s="383"/>
      <c r="R495" s="383"/>
      <c r="S495" s="383"/>
      <c r="T495" s="383"/>
      <c r="U495" s="383"/>
      <c r="V495" s="383"/>
      <c r="W495" s="383"/>
      <c r="X495" s="383"/>
      <c r="Y495" s="383"/>
      <c r="Z495" s="383"/>
      <c r="AA495" s="383"/>
    </row>
    <row r="496">
      <c r="A496" s="383"/>
      <c r="B496" s="383"/>
      <c r="C496" s="383"/>
      <c r="D496" s="383"/>
      <c r="I496" s="383"/>
      <c r="J496" s="383"/>
      <c r="K496" s="383"/>
      <c r="L496" s="383"/>
      <c r="M496" s="383"/>
      <c r="N496" s="383"/>
      <c r="O496" s="383"/>
      <c r="P496" s="383"/>
      <c r="Q496" s="383"/>
      <c r="R496" s="383"/>
      <c r="S496" s="383"/>
      <c r="T496" s="383"/>
      <c r="U496" s="383"/>
      <c r="V496" s="383"/>
      <c r="W496" s="383"/>
      <c r="X496" s="383"/>
      <c r="Y496" s="383"/>
      <c r="Z496" s="383"/>
      <c r="AA496" s="383"/>
    </row>
    <row r="497">
      <c r="A497" s="383"/>
      <c r="B497" s="383"/>
      <c r="C497" s="383"/>
      <c r="D497" s="383"/>
      <c r="I497" s="383"/>
      <c r="J497" s="383"/>
      <c r="K497" s="383"/>
      <c r="L497" s="383"/>
      <c r="M497" s="383"/>
      <c r="N497" s="383"/>
      <c r="O497" s="383"/>
      <c r="P497" s="383"/>
      <c r="Q497" s="383"/>
      <c r="R497" s="383"/>
      <c r="S497" s="383"/>
      <c r="T497" s="383"/>
      <c r="U497" s="383"/>
      <c r="V497" s="383"/>
      <c r="W497" s="383"/>
      <c r="X497" s="383"/>
      <c r="Y497" s="383"/>
      <c r="Z497" s="383"/>
      <c r="AA497" s="383"/>
    </row>
    <row r="498">
      <c r="A498" s="383"/>
      <c r="B498" s="383"/>
      <c r="C498" s="383"/>
      <c r="D498" s="383"/>
      <c r="I498" s="383"/>
      <c r="J498" s="383"/>
      <c r="K498" s="383"/>
      <c r="L498" s="383"/>
      <c r="M498" s="383"/>
      <c r="N498" s="383"/>
      <c r="O498" s="383"/>
      <c r="P498" s="383"/>
      <c r="Q498" s="383"/>
      <c r="R498" s="383"/>
      <c r="S498" s="383"/>
      <c r="T498" s="383"/>
      <c r="U498" s="383"/>
      <c r="V498" s="383"/>
      <c r="W498" s="383"/>
      <c r="X498" s="383"/>
      <c r="Y498" s="383"/>
      <c r="Z498" s="383"/>
      <c r="AA498" s="383"/>
    </row>
    <row r="499">
      <c r="A499" s="383"/>
      <c r="B499" s="383"/>
      <c r="C499" s="383"/>
      <c r="D499" s="383"/>
      <c r="I499" s="383"/>
      <c r="J499" s="383"/>
      <c r="K499" s="383"/>
      <c r="L499" s="383"/>
      <c r="M499" s="383"/>
      <c r="N499" s="383"/>
      <c r="O499" s="383"/>
      <c r="P499" s="383"/>
      <c r="Q499" s="383"/>
      <c r="R499" s="383"/>
      <c r="S499" s="383"/>
      <c r="T499" s="383"/>
      <c r="U499" s="383"/>
      <c r="V499" s="383"/>
      <c r="W499" s="383"/>
      <c r="X499" s="383"/>
      <c r="Y499" s="383"/>
      <c r="Z499" s="383"/>
      <c r="AA499" s="383"/>
    </row>
    <row r="500">
      <c r="A500" s="383"/>
      <c r="B500" s="383"/>
      <c r="C500" s="383"/>
      <c r="D500" s="383"/>
      <c r="I500" s="383"/>
      <c r="J500" s="383"/>
      <c r="K500" s="383"/>
      <c r="L500" s="383"/>
      <c r="M500" s="383"/>
      <c r="N500" s="383"/>
      <c r="O500" s="383"/>
      <c r="P500" s="383"/>
      <c r="Q500" s="383"/>
      <c r="R500" s="383"/>
      <c r="S500" s="383"/>
      <c r="T500" s="383"/>
      <c r="U500" s="383"/>
      <c r="V500" s="383"/>
      <c r="W500" s="383"/>
      <c r="X500" s="383"/>
      <c r="Y500" s="383"/>
      <c r="Z500" s="383"/>
      <c r="AA500" s="383"/>
    </row>
    <row r="501">
      <c r="A501" s="383"/>
      <c r="B501" s="383"/>
      <c r="C501" s="383"/>
      <c r="D501" s="383"/>
      <c r="I501" s="383"/>
      <c r="J501" s="383"/>
      <c r="K501" s="383"/>
      <c r="L501" s="383"/>
      <c r="M501" s="383"/>
      <c r="N501" s="383"/>
      <c r="O501" s="383"/>
      <c r="P501" s="383"/>
      <c r="Q501" s="383"/>
      <c r="R501" s="383"/>
      <c r="S501" s="383"/>
      <c r="T501" s="383"/>
      <c r="U501" s="383"/>
      <c r="V501" s="383"/>
      <c r="W501" s="383"/>
      <c r="X501" s="383"/>
      <c r="Y501" s="383"/>
      <c r="Z501" s="383"/>
      <c r="AA501" s="383"/>
    </row>
    <row r="502">
      <c r="A502" s="383"/>
      <c r="B502" s="383"/>
      <c r="C502" s="383"/>
      <c r="D502" s="383"/>
      <c r="I502" s="383"/>
      <c r="J502" s="383"/>
      <c r="K502" s="383"/>
      <c r="L502" s="383"/>
      <c r="M502" s="383"/>
      <c r="N502" s="383"/>
      <c r="O502" s="383"/>
      <c r="P502" s="383"/>
      <c r="Q502" s="383"/>
      <c r="R502" s="383"/>
      <c r="S502" s="383"/>
      <c r="T502" s="383"/>
      <c r="U502" s="383"/>
      <c r="V502" s="383"/>
      <c r="W502" s="383"/>
      <c r="X502" s="383"/>
      <c r="Y502" s="383"/>
      <c r="Z502" s="383"/>
      <c r="AA502" s="383"/>
    </row>
    <row r="503">
      <c r="A503" s="383"/>
      <c r="B503" s="383"/>
      <c r="C503" s="383"/>
      <c r="D503" s="383"/>
      <c r="I503" s="383"/>
      <c r="J503" s="383"/>
      <c r="K503" s="383"/>
      <c r="L503" s="383"/>
      <c r="M503" s="383"/>
      <c r="N503" s="383"/>
      <c r="O503" s="383"/>
      <c r="P503" s="383"/>
      <c r="Q503" s="383"/>
      <c r="R503" s="383"/>
      <c r="S503" s="383"/>
      <c r="T503" s="383"/>
      <c r="U503" s="383"/>
      <c r="V503" s="383"/>
      <c r="W503" s="383"/>
      <c r="X503" s="383"/>
      <c r="Y503" s="383"/>
      <c r="Z503" s="383"/>
      <c r="AA503" s="383"/>
    </row>
    <row r="504">
      <c r="A504" s="383"/>
      <c r="B504" s="383"/>
      <c r="C504" s="383"/>
      <c r="D504" s="383"/>
      <c r="I504" s="383"/>
      <c r="J504" s="383"/>
      <c r="K504" s="383"/>
      <c r="L504" s="383"/>
      <c r="M504" s="383"/>
      <c r="N504" s="383"/>
      <c r="O504" s="383"/>
      <c r="P504" s="383"/>
      <c r="Q504" s="383"/>
      <c r="R504" s="383"/>
      <c r="S504" s="383"/>
      <c r="T504" s="383"/>
      <c r="U504" s="383"/>
      <c r="V504" s="383"/>
      <c r="W504" s="383"/>
      <c r="X504" s="383"/>
      <c r="Y504" s="383"/>
      <c r="Z504" s="383"/>
      <c r="AA504" s="383"/>
    </row>
    <row r="505">
      <c r="A505" s="383"/>
      <c r="B505" s="383"/>
      <c r="C505" s="383"/>
      <c r="D505" s="383"/>
      <c r="I505" s="383"/>
      <c r="J505" s="383"/>
      <c r="K505" s="383"/>
      <c r="L505" s="383"/>
      <c r="M505" s="383"/>
      <c r="N505" s="383"/>
      <c r="O505" s="383"/>
      <c r="P505" s="383"/>
      <c r="Q505" s="383"/>
      <c r="R505" s="383"/>
      <c r="S505" s="383"/>
      <c r="T505" s="383"/>
      <c r="U505" s="383"/>
      <c r="V505" s="383"/>
      <c r="W505" s="383"/>
      <c r="X505" s="383"/>
      <c r="Y505" s="383"/>
      <c r="Z505" s="383"/>
      <c r="AA505" s="383"/>
    </row>
    <row r="506">
      <c r="A506" s="383"/>
      <c r="B506" s="383"/>
      <c r="C506" s="383"/>
      <c r="D506" s="383"/>
      <c r="I506" s="383"/>
      <c r="J506" s="383"/>
      <c r="K506" s="383"/>
      <c r="L506" s="383"/>
      <c r="M506" s="383"/>
      <c r="N506" s="383"/>
      <c r="O506" s="383"/>
      <c r="P506" s="383"/>
      <c r="Q506" s="383"/>
      <c r="R506" s="383"/>
      <c r="S506" s="383"/>
      <c r="T506" s="383"/>
      <c r="U506" s="383"/>
      <c r="V506" s="383"/>
      <c r="W506" s="383"/>
      <c r="X506" s="383"/>
      <c r="Y506" s="383"/>
      <c r="Z506" s="383"/>
      <c r="AA506" s="383"/>
    </row>
    <row r="507">
      <c r="A507" s="383"/>
      <c r="B507" s="383"/>
      <c r="C507" s="383"/>
      <c r="D507" s="383"/>
      <c r="I507" s="383"/>
      <c r="J507" s="383"/>
      <c r="K507" s="383"/>
      <c r="L507" s="383"/>
      <c r="M507" s="383"/>
      <c r="N507" s="383"/>
      <c r="O507" s="383"/>
      <c r="P507" s="383"/>
      <c r="Q507" s="383"/>
      <c r="R507" s="383"/>
      <c r="S507" s="383"/>
      <c r="T507" s="383"/>
      <c r="U507" s="383"/>
      <c r="V507" s="383"/>
      <c r="W507" s="383"/>
      <c r="X507" s="383"/>
      <c r="Y507" s="383"/>
      <c r="Z507" s="383"/>
      <c r="AA507" s="383"/>
    </row>
    <row r="508">
      <c r="A508" s="383"/>
      <c r="B508" s="383"/>
      <c r="C508" s="383"/>
      <c r="D508" s="383"/>
      <c r="I508" s="383"/>
      <c r="J508" s="383"/>
      <c r="K508" s="383"/>
      <c r="L508" s="383"/>
      <c r="M508" s="383"/>
      <c r="N508" s="383"/>
      <c r="O508" s="383"/>
      <c r="P508" s="383"/>
      <c r="Q508" s="383"/>
      <c r="R508" s="383"/>
      <c r="S508" s="383"/>
      <c r="T508" s="383"/>
      <c r="U508" s="383"/>
      <c r="V508" s="383"/>
      <c r="W508" s="383"/>
      <c r="X508" s="383"/>
      <c r="Y508" s="383"/>
      <c r="Z508" s="383"/>
      <c r="AA508" s="383"/>
    </row>
    <row r="509">
      <c r="A509" s="383"/>
      <c r="B509" s="383"/>
      <c r="C509" s="383"/>
      <c r="D509" s="383"/>
      <c r="I509" s="383"/>
      <c r="J509" s="383"/>
      <c r="K509" s="383"/>
      <c r="L509" s="383"/>
      <c r="M509" s="383"/>
      <c r="N509" s="383"/>
      <c r="O509" s="383"/>
      <c r="P509" s="383"/>
      <c r="Q509" s="383"/>
      <c r="R509" s="383"/>
      <c r="S509" s="383"/>
      <c r="T509" s="383"/>
      <c r="U509" s="383"/>
      <c r="V509" s="383"/>
      <c r="W509" s="383"/>
      <c r="X509" s="383"/>
      <c r="Y509" s="383"/>
      <c r="Z509" s="383"/>
      <c r="AA509" s="383"/>
    </row>
    <row r="510">
      <c r="A510" s="383"/>
      <c r="B510" s="383"/>
      <c r="C510" s="383"/>
      <c r="D510" s="383"/>
      <c r="I510" s="383"/>
      <c r="J510" s="383"/>
      <c r="K510" s="383"/>
      <c r="L510" s="383"/>
      <c r="M510" s="383"/>
      <c r="N510" s="383"/>
      <c r="O510" s="383"/>
      <c r="P510" s="383"/>
      <c r="Q510" s="383"/>
      <c r="R510" s="383"/>
      <c r="S510" s="383"/>
      <c r="T510" s="383"/>
      <c r="U510" s="383"/>
      <c r="V510" s="383"/>
      <c r="W510" s="383"/>
      <c r="X510" s="383"/>
      <c r="Y510" s="383"/>
      <c r="Z510" s="383"/>
      <c r="AA510" s="383"/>
    </row>
    <row r="511">
      <c r="A511" s="383"/>
      <c r="B511" s="383"/>
      <c r="C511" s="383"/>
      <c r="D511" s="383"/>
      <c r="I511" s="383"/>
      <c r="J511" s="383"/>
      <c r="K511" s="383"/>
      <c r="L511" s="383"/>
      <c r="M511" s="383"/>
      <c r="N511" s="383"/>
      <c r="O511" s="383"/>
      <c r="P511" s="383"/>
      <c r="Q511" s="383"/>
      <c r="R511" s="383"/>
      <c r="S511" s="383"/>
      <c r="T511" s="383"/>
      <c r="U511" s="383"/>
      <c r="V511" s="383"/>
      <c r="W511" s="383"/>
      <c r="X511" s="383"/>
      <c r="Y511" s="383"/>
      <c r="Z511" s="383"/>
      <c r="AA511" s="383"/>
    </row>
    <row r="512">
      <c r="A512" s="383"/>
      <c r="B512" s="383"/>
      <c r="C512" s="383"/>
      <c r="D512" s="383"/>
      <c r="I512" s="383"/>
      <c r="J512" s="383"/>
      <c r="K512" s="383"/>
      <c r="L512" s="383"/>
      <c r="M512" s="383"/>
      <c r="N512" s="383"/>
      <c r="O512" s="383"/>
      <c r="P512" s="383"/>
      <c r="Q512" s="383"/>
      <c r="R512" s="383"/>
      <c r="S512" s="383"/>
      <c r="T512" s="383"/>
      <c r="U512" s="383"/>
      <c r="V512" s="383"/>
      <c r="W512" s="383"/>
      <c r="X512" s="383"/>
      <c r="Y512" s="383"/>
      <c r="Z512" s="383"/>
      <c r="AA512" s="383"/>
    </row>
    <row r="513">
      <c r="A513" s="383"/>
      <c r="B513" s="383"/>
      <c r="C513" s="383"/>
      <c r="D513" s="383"/>
      <c r="I513" s="383"/>
      <c r="J513" s="383"/>
      <c r="K513" s="383"/>
      <c r="L513" s="383"/>
      <c r="M513" s="383"/>
      <c r="N513" s="383"/>
      <c r="O513" s="383"/>
      <c r="P513" s="383"/>
      <c r="Q513" s="383"/>
      <c r="R513" s="383"/>
      <c r="S513" s="383"/>
      <c r="T513" s="383"/>
      <c r="U513" s="383"/>
      <c r="V513" s="383"/>
      <c r="W513" s="383"/>
      <c r="X513" s="383"/>
      <c r="Y513" s="383"/>
      <c r="Z513" s="383"/>
      <c r="AA513" s="383"/>
    </row>
    <row r="514">
      <c r="A514" s="383"/>
      <c r="B514" s="383"/>
      <c r="C514" s="383"/>
      <c r="D514" s="383"/>
      <c r="I514" s="383"/>
      <c r="J514" s="383"/>
      <c r="K514" s="383"/>
      <c r="L514" s="383"/>
      <c r="M514" s="383"/>
      <c r="N514" s="383"/>
      <c r="O514" s="383"/>
      <c r="P514" s="383"/>
      <c r="Q514" s="383"/>
      <c r="R514" s="383"/>
      <c r="S514" s="383"/>
      <c r="T514" s="383"/>
      <c r="U514" s="383"/>
      <c r="V514" s="383"/>
      <c r="W514" s="383"/>
      <c r="X514" s="383"/>
      <c r="Y514" s="383"/>
      <c r="Z514" s="383"/>
      <c r="AA514" s="383"/>
    </row>
    <row r="515">
      <c r="A515" s="383"/>
      <c r="B515" s="383"/>
      <c r="C515" s="383"/>
      <c r="D515" s="383"/>
      <c r="I515" s="383"/>
      <c r="J515" s="383"/>
      <c r="K515" s="383"/>
      <c r="L515" s="383"/>
      <c r="M515" s="383"/>
      <c r="N515" s="383"/>
      <c r="O515" s="383"/>
      <c r="P515" s="383"/>
      <c r="Q515" s="383"/>
      <c r="R515" s="383"/>
      <c r="S515" s="383"/>
      <c r="T515" s="383"/>
      <c r="U515" s="383"/>
      <c r="V515" s="383"/>
      <c r="W515" s="383"/>
      <c r="X515" s="383"/>
      <c r="Y515" s="383"/>
      <c r="Z515" s="383"/>
      <c r="AA515" s="383"/>
    </row>
    <row r="516">
      <c r="A516" s="383"/>
      <c r="B516" s="383"/>
      <c r="C516" s="383"/>
      <c r="D516" s="383"/>
      <c r="I516" s="383"/>
      <c r="J516" s="383"/>
      <c r="K516" s="383"/>
      <c r="L516" s="383"/>
      <c r="M516" s="383"/>
      <c r="N516" s="383"/>
      <c r="O516" s="383"/>
      <c r="P516" s="383"/>
      <c r="Q516" s="383"/>
      <c r="R516" s="383"/>
      <c r="S516" s="383"/>
      <c r="T516" s="383"/>
      <c r="U516" s="383"/>
      <c r="V516" s="383"/>
      <c r="W516" s="383"/>
      <c r="X516" s="383"/>
      <c r="Y516" s="383"/>
      <c r="Z516" s="383"/>
      <c r="AA516" s="383"/>
    </row>
    <row r="517">
      <c r="A517" s="383"/>
      <c r="B517" s="383"/>
      <c r="C517" s="383"/>
      <c r="D517" s="383"/>
      <c r="I517" s="383"/>
      <c r="J517" s="383"/>
      <c r="K517" s="383"/>
      <c r="L517" s="383"/>
      <c r="M517" s="383"/>
      <c r="N517" s="383"/>
      <c r="O517" s="383"/>
      <c r="P517" s="383"/>
      <c r="Q517" s="383"/>
      <c r="R517" s="383"/>
      <c r="S517" s="383"/>
      <c r="T517" s="383"/>
      <c r="U517" s="383"/>
      <c r="V517" s="383"/>
      <c r="W517" s="383"/>
      <c r="X517" s="383"/>
      <c r="Y517" s="383"/>
      <c r="Z517" s="383"/>
      <c r="AA517" s="383"/>
    </row>
    <row r="518">
      <c r="A518" s="383"/>
      <c r="B518" s="383"/>
      <c r="C518" s="383"/>
      <c r="D518" s="383"/>
      <c r="I518" s="383"/>
      <c r="J518" s="383"/>
      <c r="K518" s="383"/>
      <c r="L518" s="383"/>
      <c r="M518" s="383"/>
      <c r="N518" s="383"/>
      <c r="O518" s="383"/>
      <c r="P518" s="383"/>
      <c r="Q518" s="383"/>
      <c r="R518" s="383"/>
      <c r="S518" s="383"/>
      <c r="T518" s="383"/>
      <c r="U518" s="383"/>
      <c r="V518" s="383"/>
      <c r="W518" s="383"/>
      <c r="X518" s="383"/>
      <c r="Y518" s="383"/>
      <c r="Z518" s="383"/>
      <c r="AA518" s="383"/>
    </row>
    <row r="519">
      <c r="A519" s="383"/>
      <c r="B519" s="383"/>
      <c r="C519" s="383"/>
      <c r="D519" s="383"/>
      <c r="I519" s="383"/>
      <c r="J519" s="383"/>
      <c r="K519" s="383"/>
      <c r="L519" s="383"/>
      <c r="M519" s="383"/>
      <c r="N519" s="383"/>
      <c r="O519" s="383"/>
      <c r="P519" s="383"/>
      <c r="Q519" s="383"/>
      <c r="R519" s="383"/>
      <c r="S519" s="383"/>
      <c r="T519" s="383"/>
      <c r="U519" s="383"/>
      <c r="V519" s="383"/>
      <c r="W519" s="383"/>
      <c r="X519" s="383"/>
      <c r="Y519" s="383"/>
      <c r="Z519" s="383"/>
      <c r="AA519" s="383"/>
    </row>
    <row r="520">
      <c r="A520" s="383"/>
      <c r="B520" s="383"/>
      <c r="C520" s="383"/>
      <c r="D520" s="383"/>
      <c r="I520" s="383"/>
      <c r="J520" s="383"/>
      <c r="K520" s="383"/>
      <c r="L520" s="383"/>
      <c r="M520" s="383"/>
      <c r="N520" s="383"/>
      <c r="O520" s="383"/>
      <c r="P520" s="383"/>
      <c r="Q520" s="383"/>
      <c r="R520" s="383"/>
      <c r="S520" s="383"/>
      <c r="T520" s="383"/>
      <c r="U520" s="383"/>
      <c r="V520" s="383"/>
      <c r="W520" s="383"/>
      <c r="X520" s="383"/>
      <c r="Y520" s="383"/>
      <c r="Z520" s="383"/>
      <c r="AA520" s="383"/>
    </row>
    <row r="521">
      <c r="A521" s="383"/>
      <c r="B521" s="383"/>
      <c r="C521" s="383"/>
      <c r="D521" s="383"/>
      <c r="I521" s="383"/>
      <c r="J521" s="383"/>
      <c r="K521" s="383"/>
      <c r="L521" s="383"/>
      <c r="M521" s="383"/>
      <c r="N521" s="383"/>
      <c r="O521" s="383"/>
      <c r="P521" s="383"/>
      <c r="Q521" s="383"/>
      <c r="R521" s="383"/>
      <c r="S521" s="383"/>
      <c r="T521" s="383"/>
      <c r="U521" s="383"/>
      <c r="V521" s="383"/>
      <c r="W521" s="383"/>
      <c r="X521" s="383"/>
      <c r="Y521" s="383"/>
      <c r="Z521" s="383"/>
      <c r="AA521" s="383"/>
    </row>
    <row r="522">
      <c r="A522" s="383"/>
      <c r="B522" s="383"/>
      <c r="C522" s="383"/>
      <c r="D522" s="383"/>
      <c r="I522" s="383"/>
      <c r="J522" s="383"/>
      <c r="K522" s="383"/>
      <c r="L522" s="383"/>
      <c r="M522" s="383"/>
      <c r="N522" s="383"/>
      <c r="O522" s="383"/>
      <c r="P522" s="383"/>
      <c r="Q522" s="383"/>
      <c r="R522" s="383"/>
      <c r="S522" s="383"/>
      <c r="T522" s="383"/>
      <c r="U522" s="383"/>
      <c r="V522" s="383"/>
      <c r="W522" s="383"/>
      <c r="X522" s="383"/>
      <c r="Y522" s="383"/>
      <c r="Z522" s="383"/>
      <c r="AA522" s="383"/>
    </row>
    <row r="523">
      <c r="A523" s="383"/>
      <c r="B523" s="383"/>
      <c r="C523" s="383"/>
      <c r="D523" s="383"/>
      <c r="I523" s="383"/>
      <c r="J523" s="383"/>
      <c r="K523" s="383"/>
      <c r="L523" s="383"/>
      <c r="M523" s="383"/>
      <c r="N523" s="383"/>
      <c r="O523" s="383"/>
      <c r="P523" s="383"/>
      <c r="Q523" s="383"/>
      <c r="R523" s="383"/>
      <c r="S523" s="383"/>
      <c r="T523" s="383"/>
      <c r="U523" s="383"/>
      <c r="V523" s="383"/>
      <c r="W523" s="383"/>
      <c r="X523" s="383"/>
      <c r="Y523" s="383"/>
      <c r="Z523" s="383"/>
      <c r="AA523" s="383"/>
    </row>
    <row r="524">
      <c r="A524" s="383"/>
      <c r="B524" s="383"/>
      <c r="C524" s="383"/>
      <c r="D524" s="383"/>
      <c r="I524" s="383"/>
      <c r="J524" s="383"/>
      <c r="K524" s="383"/>
      <c r="L524" s="383"/>
      <c r="M524" s="383"/>
      <c r="N524" s="383"/>
      <c r="O524" s="383"/>
      <c r="P524" s="383"/>
      <c r="Q524" s="383"/>
      <c r="R524" s="383"/>
      <c r="S524" s="383"/>
      <c r="T524" s="383"/>
      <c r="U524" s="383"/>
      <c r="V524" s="383"/>
      <c r="W524" s="383"/>
      <c r="X524" s="383"/>
      <c r="Y524" s="383"/>
      <c r="Z524" s="383"/>
      <c r="AA524" s="383"/>
    </row>
    <row r="525">
      <c r="A525" s="383"/>
      <c r="B525" s="383"/>
      <c r="C525" s="383"/>
      <c r="D525" s="383"/>
      <c r="I525" s="383"/>
      <c r="J525" s="383"/>
      <c r="K525" s="383"/>
      <c r="L525" s="383"/>
      <c r="M525" s="383"/>
      <c r="N525" s="383"/>
      <c r="O525" s="383"/>
      <c r="P525" s="383"/>
      <c r="Q525" s="383"/>
      <c r="R525" s="383"/>
      <c r="S525" s="383"/>
      <c r="T525" s="383"/>
      <c r="U525" s="383"/>
      <c r="V525" s="383"/>
      <c r="W525" s="383"/>
      <c r="X525" s="383"/>
      <c r="Y525" s="383"/>
      <c r="Z525" s="383"/>
      <c r="AA525" s="383"/>
    </row>
    <row r="526">
      <c r="A526" s="383"/>
      <c r="B526" s="383"/>
      <c r="C526" s="383"/>
      <c r="D526" s="383"/>
      <c r="I526" s="383"/>
      <c r="J526" s="383"/>
      <c r="K526" s="383"/>
      <c r="L526" s="383"/>
      <c r="M526" s="383"/>
      <c r="N526" s="383"/>
      <c r="O526" s="383"/>
      <c r="P526" s="383"/>
      <c r="Q526" s="383"/>
      <c r="R526" s="383"/>
      <c r="S526" s="383"/>
      <c r="T526" s="383"/>
      <c r="U526" s="383"/>
      <c r="V526" s="383"/>
      <c r="W526" s="383"/>
      <c r="X526" s="383"/>
      <c r="Y526" s="383"/>
      <c r="Z526" s="383"/>
      <c r="AA526" s="383"/>
    </row>
    <row r="527">
      <c r="A527" s="383"/>
      <c r="B527" s="383"/>
      <c r="C527" s="383"/>
      <c r="D527" s="383"/>
      <c r="I527" s="383"/>
      <c r="J527" s="383"/>
      <c r="K527" s="383"/>
      <c r="L527" s="383"/>
      <c r="M527" s="383"/>
      <c r="N527" s="383"/>
      <c r="O527" s="383"/>
      <c r="P527" s="383"/>
      <c r="Q527" s="383"/>
      <c r="R527" s="383"/>
      <c r="S527" s="383"/>
      <c r="T527" s="383"/>
      <c r="U527" s="383"/>
      <c r="V527" s="383"/>
      <c r="W527" s="383"/>
      <c r="X527" s="383"/>
      <c r="Y527" s="383"/>
      <c r="Z527" s="383"/>
      <c r="AA527" s="383"/>
    </row>
    <row r="528">
      <c r="A528" s="383"/>
      <c r="B528" s="383"/>
      <c r="C528" s="383"/>
      <c r="D528" s="383"/>
      <c r="I528" s="383"/>
      <c r="J528" s="383"/>
      <c r="K528" s="383"/>
      <c r="L528" s="383"/>
      <c r="M528" s="383"/>
      <c r="N528" s="383"/>
      <c r="O528" s="383"/>
      <c r="P528" s="383"/>
      <c r="Q528" s="383"/>
      <c r="R528" s="383"/>
      <c r="S528" s="383"/>
      <c r="T528" s="383"/>
      <c r="U528" s="383"/>
      <c r="V528" s="383"/>
      <c r="W528" s="383"/>
      <c r="X528" s="383"/>
      <c r="Y528" s="383"/>
      <c r="Z528" s="383"/>
      <c r="AA528" s="383"/>
    </row>
    <row r="529">
      <c r="A529" s="383"/>
      <c r="B529" s="383"/>
      <c r="C529" s="383"/>
      <c r="D529" s="383"/>
      <c r="I529" s="383"/>
      <c r="J529" s="383"/>
      <c r="K529" s="383"/>
      <c r="L529" s="383"/>
      <c r="M529" s="383"/>
      <c r="N529" s="383"/>
      <c r="O529" s="383"/>
      <c r="P529" s="383"/>
      <c r="Q529" s="383"/>
      <c r="R529" s="383"/>
      <c r="S529" s="383"/>
      <c r="T529" s="383"/>
      <c r="U529" s="383"/>
      <c r="V529" s="383"/>
      <c r="W529" s="383"/>
      <c r="X529" s="383"/>
      <c r="Y529" s="383"/>
      <c r="Z529" s="383"/>
      <c r="AA529" s="383"/>
    </row>
    <row r="530">
      <c r="A530" s="383"/>
      <c r="B530" s="383"/>
      <c r="C530" s="383"/>
      <c r="D530" s="383"/>
      <c r="I530" s="383"/>
      <c r="J530" s="383"/>
      <c r="K530" s="383"/>
      <c r="L530" s="383"/>
      <c r="M530" s="383"/>
      <c r="N530" s="383"/>
      <c r="O530" s="383"/>
      <c r="P530" s="383"/>
      <c r="Q530" s="383"/>
      <c r="R530" s="383"/>
      <c r="S530" s="383"/>
      <c r="T530" s="383"/>
      <c r="U530" s="383"/>
      <c r="V530" s="383"/>
      <c r="W530" s="383"/>
      <c r="X530" s="383"/>
      <c r="Y530" s="383"/>
      <c r="Z530" s="383"/>
      <c r="AA530" s="383"/>
    </row>
    <row r="531">
      <c r="A531" s="383"/>
      <c r="B531" s="383"/>
      <c r="C531" s="383"/>
      <c r="D531" s="383"/>
      <c r="I531" s="383"/>
      <c r="J531" s="383"/>
      <c r="K531" s="383"/>
      <c r="L531" s="383"/>
      <c r="M531" s="383"/>
      <c r="N531" s="383"/>
      <c r="O531" s="383"/>
      <c r="P531" s="383"/>
      <c r="Q531" s="383"/>
      <c r="R531" s="383"/>
      <c r="S531" s="383"/>
      <c r="T531" s="383"/>
      <c r="U531" s="383"/>
      <c r="V531" s="383"/>
      <c r="W531" s="383"/>
      <c r="X531" s="383"/>
      <c r="Y531" s="383"/>
      <c r="Z531" s="383"/>
      <c r="AA531" s="383"/>
    </row>
    <row r="532">
      <c r="A532" s="383"/>
      <c r="B532" s="383"/>
      <c r="C532" s="383"/>
      <c r="D532" s="383"/>
      <c r="I532" s="383"/>
      <c r="J532" s="383"/>
      <c r="K532" s="383"/>
      <c r="L532" s="383"/>
      <c r="M532" s="383"/>
      <c r="N532" s="383"/>
      <c r="O532" s="383"/>
      <c r="P532" s="383"/>
      <c r="Q532" s="383"/>
      <c r="R532" s="383"/>
      <c r="S532" s="383"/>
      <c r="T532" s="383"/>
      <c r="U532" s="383"/>
      <c r="V532" s="383"/>
      <c r="W532" s="383"/>
      <c r="X532" s="383"/>
      <c r="Y532" s="383"/>
      <c r="Z532" s="383"/>
      <c r="AA532" s="383"/>
    </row>
    <row r="533">
      <c r="A533" s="383"/>
      <c r="B533" s="383"/>
      <c r="C533" s="383"/>
      <c r="D533" s="383"/>
      <c r="I533" s="383"/>
      <c r="J533" s="383"/>
      <c r="K533" s="383"/>
      <c r="L533" s="383"/>
      <c r="M533" s="383"/>
      <c r="N533" s="383"/>
      <c r="O533" s="383"/>
      <c r="P533" s="383"/>
      <c r="Q533" s="383"/>
      <c r="R533" s="383"/>
      <c r="S533" s="383"/>
      <c r="T533" s="383"/>
      <c r="U533" s="383"/>
      <c r="V533" s="383"/>
      <c r="W533" s="383"/>
      <c r="X533" s="383"/>
      <c r="Y533" s="383"/>
      <c r="Z533" s="383"/>
      <c r="AA533" s="383"/>
    </row>
    <row r="534">
      <c r="A534" s="383"/>
      <c r="B534" s="383"/>
      <c r="C534" s="383"/>
      <c r="D534" s="383"/>
      <c r="I534" s="383"/>
      <c r="J534" s="383"/>
      <c r="K534" s="383"/>
      <c r="L534" s="383"/>
      <c r="M534" s="383"/>
      <c r="N534" s="383"/>
      <c r="O534" s="383"/>
      <c r="P534" s="383"/>
      <c r="Q534" s="383"/>
      <c r="R534" s="383"/>
      <c r="S534" s="383"/>
      <c r="T534" s="383"/>
      <c r="U534" s="383"/>
      <c r="V534" s="383"/>
      <c r="W534" s="383"/>
      <c r="X534" s="383"/>
      <c r="Y534" s="383"/>
      <c r="Z534" s="383"/>
      <c r="AA534" s="383"/>
    </row>
    <row r="535">
      <c r="A535" s="383"/>
      <c r="B535" s="383"/>
      <c r="C535" s="383"/>
      <c r="D535" s="383"/>
      <c r="I535" s="383"/>
      <c r="J535" s="383"/>
      <c r="K535" s="383"/>
      <c r="L535" s="383"/>
      <c r="M535" s="383"/>
      <c r="N535" s="383"/>
      <c r="O535" s="383"/>
      <c r="P535" s="383"/>
      <c r="Q535" s="383"/>
      <c r="R535" s="383"/>
      <c r="S535" s="383"/>
      <c r="T535" s="383"/>
      <c r="U535" s="383"/>
      <c r="V535" s="383"/>
      <c r="W535" s="383"/>
      <c r="X535" s="383"/>
      <c r="Y535" s="383"/>
      <c r="Z535" s="383"/>
      <c r="AA535" s="383"/>
    </row>
    <row r="536">
      <c r="A536" s="383"/>
      <c r="B536" s="383"/>
      <c r="C536" s="383"/>
      <c r="D536" s="383"/>
      <c r="I536" s="383"/>
      <c r="J536" s="383"/>
      <c r="K536" s="383"/>
      <c r="L536" s="383"/>
      <c r="M536" s="383"/>
      <c r="N536" s="383"/>
      <c r="O536" s="383"/>
      <c r="P536" s="383"/>
      <c r="Q536" s="383"/>
      <c r="R536" s="383"/>
      <c r="S536" s="383"/>
      <c r="T536" s="383"/>
      <c r="U536" s="383"/>
      <c r="V536" s="383"/>
      <c r="W536" s="383"/>
      <c r="X536" s="383"/>
      <c r="Y536" s="383"/>
      <c r="Z536" s="383"/>
      <c r="AA536" s="383"/>
    </row>
    <row r="537">
      <c r="A537" s="383"/>
      <c r="B537" s="383"/>
      <c r="C537" s="383"/>
      <c r="D537" s="383"/>
      <c r="I537" s="383"/>
      <c r="J537" s="383"/>
      <c r="K537" s="383"/>
      <c r="L537" s="383"/>
      <c r="M537" s="383"/>
      <c r="N537" s="383"/>
      <c r="O537" s="383"/>
      <c r="P537" s="383"/>
      <c r="Q537" s="383"/>
      <c r="R537" s="383"/>
      <c r="S537" s="383"/>
      <c r="T537" s="383"/>
      <c r="U537" s="383"/>
      <c r="V537" s="383"/>
      <c r="W537" s="383"/>
      <c r="X537" s="383"/>
      <c r="Y537" s="383"/>
      <c r="Z537" s="383"/>
      <c r="AA537" s="383"/>
    </row>
    <row r="538">
      <c r="A538" s="383"/>
      <c r="B538" s="383"/>
      <c r="C538" s="383"/>
      <c r="D538" s="383"/>
      <c r="I538" s="383"/>
      <c r="J538" s="383"/>
      <c r="K538" s="383"/>
      <c r="L538" s="383"/>
      <c r="M538" s="383"/>
      <c r="N538" s="383"/>
      <c r="O538" s="383"/>
      <c r="P538" s="383"/>
      <c r="Q538" s="383"/>
      <c r="R538" s="383"/>
      <c r="S538" s="383"/>
      <c r="T538" s="383"/>
      <c r="U538" s="383"/>
      <c r="V538" s="383"/>
      <c r="W538" s="383"/>
      <c r="X538" s="383"/>
      <c r="Y538" s="383"/>
      <c r="Z538" s="383"/>
      <c r="AA538" s="383"/>
    </row>
    <row r="539">
      <c r="A539" s="383"/>
      <c r="B539" s="383"/>
      <c r="C539" s="383"/>
      <c r="D539" s="383"/>
      <c r="I539" s="383"/>
      <c r="J539" s="383"/>
      <c r="K539" s="383"/>
      <c r="L539" s="383"/>
      <c r="M539" s="383"/>
      <c r="N539" s="383"/>
      <c r="O539" s="383"/>
      <c r="P539" s="383"/>
      <c r="Q539" s="383"/>
      <c r="R539" s="383"/>
      <c r="S539" s="383"/>
      <c r="T539" s="383"/>
      <c r="U539" s="383"/>
      <c r="V539" s="383"/>
      <c r="W539" s="383"/>
      <c r="X539" s="383"/>
      <c r="Y539" s="383"/>
      <c r="Z539" s="383"/>
      <c r="AA539" s="383"/>
    </row>
    <row r="540">
      <c r="A540" s="383"/>
      <c r="B540" s="383"/>
      <c r="C540" s="383"/>
      <c r="D540" s="383"/>
      <c r="I540" s="383"/>
      <c r="J540" s="383"/>
      <c r="K540" s="383"/>
      <c r="L540" s="383"/>
      <c r="M540" s="383"/>
      <c r="N540" s="383"/>
      <c r="O540" s="383"/>
      <c r="P540" s="383"/>
      <c r="Q540" s="383"/>
      <c r="R540" s="383"/>
      <c r="S540" s="383"/>
      <c r="T540" s="383"/>
      <c r="U540" s="383"/>
      <c r="V540" s="383"/>
      <c r="W540" s="383"/>
      <c r="X540" s="383"/>
      <c r="Y540" s="383"/>
      <c r="Z540" s="383"/>
      <c r="AA540" s="383"/>
    </row>
    <row r="541">
      <c r="A541" s="383"/>
      <c r="B541" s="383"/>
      <c r="C541" s="383"/>
      <c r="D541" s="383"/>
      <c r="I541" s="383"/>
      <c r="J541" s="383"/>
      <c r="K541" s="383"/>
      <c r="L541" s="383"/>
      <c r="M541" s="383"/>
      <c r="N541" s="383"/>
      <c r="O541" s="383"/>
      <c r="P541" s="383"/>
      <c r="Q541" s="383"/>
      <c r="R541" s="383"/>
      <c r="S541" s="383"/>
      <c r="T541" s="383"/>
      <c r="U541" s="383"/>
      <c r="V541" s="383"/>
      <c r="W541" s="383"/>
      <c r="X541" s="383"/>
      <c r="Y541" s="383"/>
      <c r="Z541" s="383"/>
      <c r="AA541" s="383"/>
    </row>
    <row r="542">
      <c r="A542" s="383"/>
      <c r="B542" s="383"/>
      <c r="C542" s="383"/>
      <c r="D542" s="383"/>
      <c r="I542" s="383"/>
      <c r="J542" s="383"/>
      <c r="K542" s="383"/>
      <c r="L542" s="383"/>
      <c r="M542" s="383"/>
      <c r="N542" s="383"/>
      <c r="O542" s="383"/>
      <c r="P542" s="383"/>
      <c r="Q542" s="383"/>
      <c r="R542" s="383"/>
      <c r="S542" s="383"/>
      <c r="T542" s="383"/>
      <c r="U542" s="383"/>
      <c r="V542" s="383"/>
      <c r="W542" s="383"/>
      <c r="X542" s="383"/>
      <c r="Y542" s="383"/>
      <c r="Z542" s="383"/>
      <c r="AA542" s="383"/>
    </row>
    <row r="543">
      <c r="A543" s="383"/>
      <c r="B543" s="383"/>
      <c r="C543" s="383"/>
      <c r="D543" s="383"/>
      <c r="I543" s="383"/>
      <c r="J543" s="383"/>
      <c r="K543" s="383"/>
      <c r="L543" s="383"/>
      <c r="M543" s="383"/>
      <c r="N543" s="383"/>
      <c r="O543" s="383"/>
      <c r="P543" s="383"/>
      <c r="Q543" s="383"/>
      <c r="R543" s="383"/>
      <c r="S543" s="383"/>
      <c r="T543" s="383"/>
      <c r="U543" s="383"/>
      <c r="V543" s="383"/>
      <c r="W543" s="383"/>
      <c r="X543" s="383"/>
      <c r="Y543" s="383"/>
      <c r="Z543" s="383"/>
      <c r="AA543" s="383"/>
    </row>
    <row r="544">
      <c r="A544" s="383"/>
      <c r="B544" s="383"/>
      <c r="C544" s="383"/>
      <c r="D544" s="383"/>
      <c r="I544" s="383"/>
      <c r="J544" s="383"/>
      <c r="K544" s="383"/>
      <c r="L544" s="383"/>
      <c r="M544" s="383"/>
      <c r="N544" s="383"/>
      <c r="O544" s="383"/>
      <c r="P544" s="383"/>
      <c r="Q544" s="383"/>
      <c r="R544" s="383"/>
      <c r="S544" s="383"/>
      <c r="T544" s="383"/>
      <c r="U544" s="383"/>
      <c r="V544" s="383"/>
      <c r="W544" s="383"/>
      <c r="X544" s="383"/>
      <c r="Y544" s="383"/>
      <c r="Z544" s="383"/>
      <c r="AA544" s="383"/>
    </row>
    <row r="545">
      <c r="A545" s="383"/>
      <c r="B545" s="383"/>
      <c r="C545" s="383"/>
      <c r="D545" s="383"/>
      <c r="I545" s="383"/>
      <c r="J545" s="383"/>
      <c r="K545" s="383"/>
      <c r="L545" s="383"/>
      <c r="M545" s="383"/>
      <c r="N545" s="383"/>
      <c r="O545" s="383"/>
      <c r="P545" s="383"/>
      <c r="Q545" s="383"/>
      <c r="R545" s="383"/>
      <c r="S545" s="383"/>
      <c r="T545" s="383"/>
      <c r="U545" s="383"/>
      <c r="V545" s="383"/>
      <c r="W545" s="383"/>
      <c r="X545" s="383"/>
      <c r="Y545" s="383"/>
      <c r="Z545" s="383"/>
      <c r="AA545" s="383"/>
    </row>
    <row r="546">
      <c r="A546" s="383"/>
      <c r="B546" s="383"/>
      <c r="C546" s="383"/>
      <c r="D546" s="383"/>
      <c r="I546" s="383"/>
      <c r="J546" s="383"/>
      <c r="K546" s="383"/>
      <c r="L546" s="383"/>
      <c r="M546" s="383"/>
      <c r="N546" s="383"/>
      <c r="O546" s="383"/>
      <c r="P546" s="383"/>
      <c r="Q546" s="383"/>
      <c r="R546" s="383"/>
      <c r="S546" s="383"/>
      <c r="T546" s="383"/>
      <c r="U546" s="383"/>
      <c r="V546" s="383"/>
      <c r="W546" s="383"/>
      <c r="X546" s="383"/>
      <c r="Y546" s="383"/>
      <c r="Z546" s="383"/>
      <c r="AA546" s="383"/>
    </row>
    <row r="547">
      <c r="A547" s="383"/>
      <c r="B547" s="383"/>
      <c r="C547" s="383"/>
      <c r="D547" s="383"/>
      <c r="I547" s="383"/>
      <c r="J547" s="383"/>
      <c r="K547" s="383"/>
      <c r="L547" s="383"/>
      <c r="M547" s="383"/>
      <c r="N547" s="383"/>
      <c r="O547" s="383"/>
      <c r="P547" s="383"/>
      <c r="Q547" s="383"/>
      <c r="R547" s="383"/>
      <c r="S547" s="383"/>
      <c r="T547" s="383"/>
      <c r="U547" s="383"/>
      <c r="V547" s="383"/>
      <c r="W547" s="383"/>
      <c r="X547" s="383"/>
      <c r="Y547" s="383"/>
      <c r="Z547" s="383"/>
      <c r="AA547" s="383"/>
    </row>
    <row r="548">
      <c r="A548" s="383"/>
      <c r="B548" s="383"/>
      <c r="C548" s="383"/>
      <c r="D548" s="383"/>
      <c r="I548" s="383"/>
      <c r="J548" s="383"/>
      <c r="K548" s="383"/>
      <c r="L548" s="383"/>
      <c r="M548" s="383"/>
      <c r="N548" s="383"/>
      <c r="O548" s="383"/>
      <c r="P548" s="383"/>
      <c r="Q548" s="383"/>
      <c r="R548" s="383"/>
      <c r="S548" s="383"/>
      <c r="T548" s="383"/>
      <c r="U548" s="383"/>
      <c r="V548" s="383"/>
      <c r="W548" s="383"/>
      <c r="X548" s="383"/>
      <c r="Y548" s="383"/>
      <c r="Z548" s="383"/>
      <c r="AA548" s="383"/>
    </row>
    <row r="549">
      <c r="A549" s="383"/>
      <c r="B549" s="383"/>
      <c r="C549" s="383"/>
      <c r="D549" s="383"/>
      <c r="I549" s="383"/>
      <c r="J549" s="383"/>
      <c r="K549" s="383"/>
      <c r="L549" s="383"/>
      <c r="M549" s="383"/>
      <c r="N549" s="383"/>
      <c r="O549" s="383"/>
      <c r="P549" s="383"/>
      <c r="Q549" s="383"/>
      <c r="R549" s="383"/>
      <c r="S549" s="383"/>
      <c r="T549" s="383"/>
      <c r="U549" s="383"/>
      <c r="V549" s="383"/>
      <c r="W549" s="383"/>
      <c r="X549" s="383"/>
      <c r="Y549" s="383"/>
      <c r="Z549" s="383"/>
      <c r="AA549" s="383"/>
    </row>
    <row r="550">
      <c r="A550" s="383"/>
      <c r="B550" s="383"/>
      <c r="C550" s="383"/>
      <c r="D550" s="383"/>
      <c r="I550" s="383"/>
      <c r="J550" s="383"/>
      <c r="K550" s="383"/>
      <c r="L550" s="383"/>
      <c r="M550" s="383"/>
      <c r="N550" s="383"/>
      <c r="O550" s="383"/>
      <c r="P550" s="383"/>
      <c r="Q550" s="383"/>
      <c r="R550" s="383"/>
      <c r="S550" s="383"/>
      <c r="T550" s="383"/>
      <c r="U550" s="383"/>
      <c r="V550" s="383"/>
      <c r="W550" s="383"/>
      <c r="X550" s="383"/>
      <c r="Y550" s="383"/>
      <c r="Z550" s="383"/>
      <c r="AA550" s="383"/>
    </row>
    <row r="551">
      <c r="A551" s="383"/>
      <c r="B551" s="383"/>
      <c r="C551" s="383"/>
      <c r="D551" s="383"/>
      <c r="I551" s="383"/>
      <c r="J551" s="383"/>
      <c r="K551" s="383"/>
      <c r="L551" s="383"/>
      <c r="M551" s="383"/>
      <c r="N551" s="383"/>
      <c r="O551" s="383"/>
      <c r="P551" s="383"/>
      <c r="Q551" s="383"/>
      <c r="R551" s="383"/>
      <c r="S551" s="383"/>
      <c r="T551" s="383"/>
      <c r="U551" s="383"/>
      <c r="V551" s="383"/>
      <c r="W551" s="383"/>
      <c r="X551" s="383"/>
      <c r="Y551" s="383"/>
      <c r="Z551" s="383"/>
      <c r="AA551" s="383"/>
    </row>
    <row r="552">
      <c r="A552" s="383"/>
      <c r="B552" s="383"/>
      <c r="C552" s="383"/>
      <c r="D552" s="383"/>
      <c r="I552" s="383"/>
      <c r="J552" s="383"/>
      <c r="K552" s="383"/>
      <c r="L552" s="383"/>
      <c r="M552" s="383"/>
      <c r="N552" s="383"/>
      <c r="O552" s="383"/>
      <c r="P552" s="383"/>
      <c r="Q552" s="383"/>
      <c r="R552" s="383"/>
      <c r="S552" s="383"/>
      <c r="T552" s="383"/>
      <c r="U552" s="383"/>
      <c r="V552" s="383"/>
      <c r="W552" s="383"/>
      <c r="X552" s="383"/>
      <c r="Y552" s="383"/>
      <c r="Z552" s="383"/>
      <c r="AA552" s="383"/>
    </row>
    <row r="553">
      <c r="A553" s="383"/>
      <c r="B553" s="383"/>
      <c r="C553" s="383"/>
      <c r="D553" s="383"/>
      <c r="I553" s="383"/>
      <c r="J553" s="383"/>
      <c r="K553" s="383"/>
      <c r="L553" s="383"/>
      <c r="M553" s="383"/>
      <c r="N553" s="383"/>
      <c r="O553" s="383"/>
      <c r="P553" s="383"/>
      <c r="Q553" s="383"/>
      <c r="R553" s="383"/>
      <c r="S553" s="383"/>
      <c r="T553" s="383"/>
      <c r="U553" s="383"/>
      <c r="V553" s="383"/>
      <c r="W553" s="383"/>
      <c r="X553" s="383"/>
      <c r="Y553" s="383"/>
      <c r="Z553" s="383"/>
      <c r="AA553" s="383"/>
    </row>
    <row r="554">
      <c r="A554" s="383"/>
      <c r="B554" s="383"/>
      <c r="C554" s="383"/>
      <c r="D554" s="383"/>
      <c r="I554" s="383"/>
      <c r="J554" s="383"/>
      <c r="K554" s="383"/>
      <c r="L554" s="383"/>
      <c r="M554" s="383"/>
      <c r="N554" s="383"/>
      <c r="O554" s="383"/>
      <c r="P554" s="383"/>
      <c r="Q554" s="383"/>
      <c r="R554" s="383"/>
      <c r="S554" s="383"/>
      <c r="T554" s="383"/>
      <c r="U554" s="383"/>
      <c r="V554" s="383"/>
      <c r="W554" s="383"/>
      <c r="X554" s="383"/>
      <c r="Y554" s="383"/>
      <c r="Z554" s="383"/>
      <c r="AA554" s="383"/>
    </row>
    <row r="555">
      <c r="A555" s="383"/>
      <c r="B555" s="383"/>
      <c r="C555" s="383"/>
      <c r="D555" s="383"/>
      <c r="I555" s="383"/>
      <c r="J555" s="383"/>
      <c r="K555" s="383"/>
      <c r="L555" s="383"/>
      <c r="M555" s="383"/>
      <c r="N555" s="383"/>
      <c r="O555" s="383"/>
      <c r="P555" s="383"/>
      <c r="Q555" s="383"/>
      <c r="R555" s="383"/>
      <c r="S555" s="383"/>
      <c r="T555" s="383"/>
      <c r="U555" s="383"/>
      <c r="V555" s="383"/>
      <c r="W555" s="383"/>
      <c r="X555" s="383"/>
      <c r="Y555" s="383"/>
      <c r="Z555" s="383"/>
      <c r="AA555" s="383"/>
    </row>
    <row r="556">
      <c r="A556" s="383"/>
      <c r="B556" s="383"/>
      <c r="C556" s="383"/>
      <c r="D556" s="383"/>
      <c r="I556" s="383"/>
      <c r="J556" s="383"/>
      <c r="K556" s="383"/>
      <c r="L556" s="383"/>
      <c r="M556" s="383"/>
      <c r="N556" s="383"/>
      <c r="O556" s="383"/>
      <c r="P556" s="383"/>
      <c r="Q556" s="383"/>
      <c r="R556" s="383"/>
      <c r="S556" s="383"/>
      <c r="T556" s="383"/>
      <c r="U556" s="383"/>
      <c r="V556" s="383"/>
      <c r="W556" s="383"/>
      <c r="X556" s="383"/>
      <c r="Y556" s="383"/>
      <c r="Z556" s="383"/>
      <c r="AA556" s="383"/>
    </row>
    <row r="557">
      <c r="A557" s="383"/>
      <c r="B557" s="383"/>
      <c r="C557" s="383"/>
      <c r="D557" s="383"/>
      <c r="I557" s="383"/>
      <c r="J557" s="383"/>
      <c r="K557" s="383"/>
      <c r="L557" s="383"/>
      <c r="M557" s="383"/>
      <c r="N557" s="383"/>
      <c r="O557" s="383"/>
      <c r="P557" s="383"/>
      <c r="Q557" s="383"/>
      <c r="R557" s="383"/>
      <c r="S557" s="383"/>
      <c r="T557" s="383"/>
      <c r="U557" s="383"/>
      <c r="V557" s="383"/>
      <c r="W557" s="383"/>
      <c r="X557" s="383"/>
      <c r="Y557" s="383"/>
      <c r="Z557" s="383"/>
      <c r="AA557" s="383"/>
    </row>
    <row r="558">
      <c r="A558" s="383"/>
      <c r="B558" s="383"/>
      <c r="C558" s="383"/>
      <c r="D558" s="383"/>
      <c r="I558" s="383"/>
      <c r="J558" s="383"/>
      <c r="K558" s="383"/>
      <c r="L558" s="383"/>
      <c r="M558" s="383"/>
      <c r="N558" s="383"/>
      <c r="O558" s="383"/>
      <c r="P558" s="383"/>
      <c r="Q558" s="383"/>
      <c r="R558" s="383"/>
      <c r="S558" s="383"/>
      <c r="T558" s="383"/>
      <c r="U558" s="383"/>
      <c r="V558" s="383"/>
      <c r="W558" s="383"/>
      <c r="X558" s="383"/>
      <c r="Y558" s="383"/>
      <c r="Z558" s="383"/>
      <c r="AA558" s="383"/>
    </row>
    <row r="559">
      <c r="A559" s="383"/>
      <c r="B559" s="383"/>
      <c r="C559" s="383"/>
      <c r="D559" s="383"/>
      <c r="I559" s="383"/>
      <c r="J559" s="383"/>
      <c r="K559" s="383"/>
      <c r="L559" s="383"/>
      <c r="M559" s="383"/>
      <c r="N559" s="383"/>
      <c r="O559" s="383"/>
      <c r="P559" s="383"/>
      <c r="Q559" s="383"/>
      <c r="R559" s="383"/>
      <c r="S559" s="383"/>
      <c r="T559" s="383"/>
      <c r="U559" s="383"/>
      <c r="V559" s="383"/>
      <c r="W559" s="383"/>
      <c r="X559" s="383"/>
      <c r="Y559" s="383"/>
      <c r="Z559" s="383"/>
      <c r="AA559" s="383"/>
    </row>
    <row r="560">
      <c r="A560" s="383"/>
      <c r="B560" s="383"/>
      <c r="C560" s="383"/>
      <c r="D560" s="383"/>
      <c r="I560" s="383"/>
      <c r="J560" s="383"/>
      <c r="K560" s="383"/>
      <c r="L560" s="383"/>
      <c r="M560" s="383"/>
      <c r="N560" s="383"/>
      <c r="O560" s="383"/>
      <c r="P560" s="383"/>
      <c r="Q560" s="383"/>
      <c r="R560" s="383"/>
      <c r="S560" s="383"/>
      <c r="T560" s="383"/>
      <c r="U560" s="383"/>
      <c r="V560" s="383"/>
      <c r="W560" s="383"/>
      <c r="X560" s="383"/>
      <c r="Y560" s="383"/>
      <c r="Z560" s="383"/>
      <c r="AA560" s="383"/>
    </row>
    <row r="561">
      <c r="A561" s="383"/>
      <c r="B561" s="383"/>
      <c r="C561" s="383"/>
      <c r="D561" s="383"/>
      <c r="I561" s="383"/>
      <c r="J561" s="383"/>
      <c r="K561" s="383"/>
      <c r="L561" s="383"/>
      <c r="M561" s="383"/>
      <c r="N561" s="383"/>
      <c r="O561" s="383"/>
      <c r="P561" s="383"/>
      <c r="Q561" s="383"/>
      <c r="R561" s="383"/>
      <c r="S561" s="383"/>
      <c r="T561" s="383"/>
      <c r="U561" s="383"/>
      <c r="V561" s="383"/>
      <c r="W561" s="383"/>
      <c r="X561" s="383"/>
      <c r="Y561" s="383"/>
      <c r="Z561" s="383"/>
      <c r="AA561" s="383"/>
    </row>
    <row r="562">
      <c r="A562" s="383"/>
      <c r="B562" s="383"/>
      <c r="C562" s="383"/>
      <c r="D562" s="383"/>
      <c r="I562" s="383"/>
      <c r="J562" s="383"/>
      <c r="K562" s="383"/>
      <c r="L562" s="383"/>
      <c r="M562" s="383"/>
      <c r="N562" s="383"/>
      <c r="O562" s="383"/>
      <c r="P562" s="383"/>
      <c r="Q562" s="383"/>
      <c r="R562" s="383"/>
      <c r="S562" s="383"/>
      <c r="T562" s="383"/>
      <c r="U562" s="383"/>
      <c r="V562" s="383"/>
      <c r="W562" s="383"/>
      <c r="X562" s="383"/>
      <c r="Y562" s="383"/>
      <c r="Z562" s="383"/>
      <c r="AA562" s="383"/>
    </row>
    <row r="563">
      <c r="A563" s="383"/>
      <c r="B563" s="383"/>
      <c r="C563" s="383"/>
      <c r="D563" s="383"/>
      <c r="I563" s="383"/>
      <c r="J563" s="383"/>
      <c r="K563" s="383"/>
      <c r="L563" s="383"/>
      <c r="M563" s="383"/>
      <c r="N563" s="383"/>
      <c r="O563" s="383"/>
      <c r="P563" s="383"/>
      <c r="Q563" s="383"/>
      <c r="R563" s="383"/>
      <c r="S563" s="383"/>
      <c r="T563" s="383"/>
      <c r="U563" s="383"/>
      <c r="V563" s="383"/>
      <c r="W563" s="383"/>
      <c r="X563" s="383"/>
      <c r="Y563" s="383"/>
      <c r="Z563" s="383"/>
      <c r="AA563" s="383"/>
    </row>
    <row r="564">
      <c r="A564" s="383"/>
      <c r="B564" s="383"/>
      <c r="C564" s="383"/>
      <c r="D564" s="383"/>
      <c r="I564" s="383"/>
      <c r="J564" s="383"/>
      <c r="K564" s="383"/>
      <c r="L564" s="383"/>
      <c r="M564" s="383"/>
      <c r="N564" s="383"/>
      <c r="O564" s="383"/>
      <c r="P564" s="383"/>
      <c r="Q564" s="383"/>
      <c r="R564" s="383"/>
      <c r="S564" s="383"/>
      <c r="T564" s="383"/>
      <c r="U564" s="383"/>
      <c r="V564" s="383"/>
      <c r="W564" s="383"/>
      <c r="X564" s="383"/>
      <c r="Y564" s="383"/>
      <c r="Z564" s="383"/>
      <c r="AA564" s="383"/>
    </row>
    <row r="565">
      <c r="A565" s="383"/>
      <c r="B565" s="383"/>
      <c r="C565" s="383"/>
      <c r="D565" s="383"/>
      <c r="I565" s="383"/>
      <c r="J565" s="383"/>
      <c r="K565" s="383"/>
      <c r="L565" s="383"/>
      <c r="M565" s="383"/>
      <c r="N565" s="383"/>
      <c r="O565" s="383"/>
      <c r="P565" s="383"/>
      <c r="Q565" s="383"/>
      <c r="R565" s="383"/>
      <c r="S565" s="383"/>
      <c r="T565" s="383"/>
      <c r="U565" s="383"/>
      <c r="V565" s="383"/>
      <c r="W565" s="383"/>
      <c r="X565" s="383"/>
      <c r="Y565" s="383"/>
      <c r="Z565" s="383"/>
      <c r="AA565" s="383"/>
    </row>
    <row r="566">
      <c r="A566" s="383"/>
      <c r="B566" s="383"/>
      <c r="C566" s="383"/>
      <c r="D566" s="383"/>
      <c r="I566" s="383"/>
      <c r="J566" s="383"/>
      <c r="K566" s="383"/>
      <c r="L566" s="383"/>
      <c r="M566" s="383"/>
      <c r="N566" s="383"/>
      <c r="O566" s="383"/>
      <c r="P566" s="383"/>
      <c r="Q566" s="383"/>
      <c r="R566" s="383"/>
      <c r="S566" s="383"/>
      <c r="T566" s="383"/>
      <c r="U566" s="383"/>
      <c r="V566" s="383"/>
      <c r="W566" s="383"/>
      <c r="X566" s="383"/>
      <c r="Y566" s="383"/>
      <c r="Z566" s="383"/>
      <c r="AA566" s="383"/>
    </row>
    <row r="567">
      <c r="A567" s="383"/>
      <c r="B567" s="383"/>
      <c r="C567" s="383"/>
      <c r="D567" s="383"/>
      <c r="I567" s="383"/>
      <c r="J567" s="383"/>
      <c r="K567" s="383"/>
      <c r="L567" s="383"/>
      <c r="M567" s="383"/>
      <c r="N567" s="383"/>
      <c r="O567" s="383"/>
      <c r="P567" s="383"/>
      <c r="Q567" s="383"/>
      <c r="R567" s="383"/>
      <c r="S567" s="383"/>
      <c r="T567" s="383"/>
      <c r="U567" s="383"/>
      <c r="V567" s="383"/>
      <c r="W567" s="383"/>
      <c r="X567" s="383"/>
      <c r="Y567" s="383"/>
      <c r="Z567" s="383"/>
      <c r="AA567" s="383"/>
    </row>
    <row r="568">
      <c r="A568" s="383"/>
      <c r="B568" s="383"/>
      <c r="C568" s="383"/>
      <c r="D568" s="383"/>
      <c r="I568" s="383"/>
      <c r="J568" s="383"/>
      <c r="K568" s="383"/>
      <c r="L568" s="383"/>
      <c r="M568" s="383"/>
      <c r="N568" s="383"/>
      <c r="O568" s="383"/>
      <c r="P568" s="383"/>
      <c r="Q568" s="383"/>
      <c r="R568" s="383"/>
      <c r="S568" s="383"/>
      <c r="T568" s="383"/>
      <c r="U568" s="383"/>
      <c r="V568" s="383"/>
      <c r="W568" s="383"/>
      <c r="X568" s="383"/>
      <c r="Y568" s="383"/>
      <c r="Z568" s="383"/>
      <c r="AA568" s="383"/>
    </row>
    <row r="569">
      <c r="A569" s="383"/>
      <c r="B569" s="383"/>
      <c r="C569" s="383"/>
      <c r="D569" s="383"/>
      <c r="I569" s="383"/>
      <c r="J569" s="383"/>
      <c r="K569" s="383"/>
      <c r="L569" s="383"/>
      <c r="M569" s="383"/>
      <c r="N569" s="383"/>
      <c r="O569" s="383"/>
      <c r="P569" s="383"/>
      <c r="Q569" s="383"/>
      <c r="R569" s="383"/>
      <c r="S569" s="383"/>
      <c r="T569" s="383"/>
      <c r="U569" s="383"/>
      <c r="V569" s="383"/>
      <c r="W569" s="383"/>
      <c r="X569" s="383"/>
      <c r="Y569" s="383"/>
      <c r="Z569" s="383"/>
      <c r="AA569" s="383"/>
    </row>
    <row r="570">
      <c r="A570" s="383"/>
      <c r="B570" s="383"/>
      <c r="C570" s="383"/>
      <c r="D570" s="383"/>
      <c r="I570" s="383"/>
      <c r="J570" s="383"/>
      <c r="K570" s="383"/>
      <c r="L570" s="383"/>
      <c r="M570" s="383"/>
      <c r="N570" s="383"/>
      <c r="O570" s="383"/>
      <c r="P570" s="383"/>
      <c r="Q570" s="383"/>
      <c r="R570" s="383"/>
      <c r="S570" s="383"/>
      <c r="T570" s="383"/>
      <c r="U570" s="383"/>
      <c r="V570" s="383"/>
      <c r="W570" s="383"/>
      <c r="X570" s="383"/>
      <c r="Y570" s="383"/>
      <c r="Z570" s="383"/>
      <c r="AA570" s="383"/>
    </row>
    <row r="571">
      <c r="A571" s="383"/>
      <c r="B571" s="383"/>
      <c r="C571" s="383"/>
      <c r="D571" s="383"/>
      <c r="I571" s="383"/>
      <c r="J571" s="383"/>
      <c r="K571" s="383"/>
      <c r="L571" s="383"/>
      <c r="M571" s="383"/>
      <c r="N571" s="383"/>
      <c r="O571" s="383"/>
      <c r="P571" s="383"/>
      <c r="Q571" s="383"/>
      <c r="R571" s="383"/>
      <c r="S571" s="383"/>
      <c r="T571" s="383"/>
      <c r="U571" s="383"/>
      <c r="V571" s="383"/>
      <c r="W571" s="383"/>
      <c r="X571" s="383"/>
      <c r="Y571" s="383"/>
      <c r="Z571" s="383"/>
      <c r="AA571" s="383"/>
    </row>
    <row r="572">
      <c r="A572" s="383"/>
      <c r="B572" s="383"/>
      <c r="C572" s="383"/>
      <c r="D572" s="383"/>
      <c r="I572" s="383"/>
      <c r="J572" s="383"/>
      <c r="K572" s="383"/>
      <c r="L572" s="383"/>
      <c r="M572" s="383"/>
      <c r="N572" s="383"/>
      <c r="O572" s="383"/>
      <c r="P572" s="383"/>
      <c r="Q572" s="383"/>
      <c r="R572" s="383"/>
      <c r="S572" s="383"/>
      <c r="T572" s="383"/>
      <c r="U572" s="383"/>
      <c r="V572" s="383"/>
      <c r="W572" s="383"/>
      <c r="X572" s="383"/>
      <c r="Y572" s="383"/>
      <c r="Z572" s="383"/>
      <c r="AA572" s="383"/>
    </row>
    <row r="573">
      <c r="A573" s="383"/>
      <c r="B573" s="383"/>
      <c r="C573" s="383"/>
      <c r="D573" s="383"/>
      <c r="I573" s="383"/>
      <c r="J573" s="383"/>
      <c r="K573" s="383"/>
      <c r="L573" s="383"/>
      <c r="M573" s="383"/>
      <c r="N573" s="383"/>
      <c r="O573" s="383"/>
      <c r="P573" s="383"/>
      <c r="Q573" s="383"/>
      <c r="R573" s="383"/>
      <c r="S573" s="383"/>
      <c r="T573" s="383"/>
      <c r="U573" s="383"/>
      <c r="V573" s="383"/>
      <c r="W573" s="383"/>
      <c r="X573" s="383"/>
      <c r="Y573" s="383"/>
      <c r="Z573" s="383"/>
      <c r="AA573" s="383"/>
    </row>
    <row r="574">
      <c r="A574" s="383"/>
      <c r="B574" s="383"/>
      <c r="C574" s="383"/>
      <c r="D574" s="383"/>
      <c r="I574" s="383"/>
      <c r="J574" s="383"/>
      <c r="K574" s="383"/>
      <c r="L574" s="383"/>
      <c r="M574" s="383"/>
      <c r="N574" s="383"/>
      <c r="O574" s="383"/>
      <c r="P574" s="383"/>
      <c r="Q574" s="383"/>
      <c r="R574" s="383"/>
      <c r="S574" s="383"/>
      <c r="T574" s="383"/>
      <c r="U574" s="383"/>
      <c r="V574" s="383"/>
      <c r="W574" s="383"/>
      <c r="X574" s="383"/>
      <c r="Y574" s="383"/>
      <c r="Z574" s="383"/>
      <c r="AA574" s="383"/>
    </row>
    <row r="575">
      <c r="A575" s="383"/>
      <c r="B575" s="383"/>
      <c r="C575" s="383"/>
      <c r="D575" s="383"/>
      <c r="I575" s="383"/>
      <c r="J575" s="383"/>
      <c r="K575" s="383"/>
      <c r="L575" s="383"/>
      <c r="M575" s="383"/>
      <c r="N575" s="383"/>
      <c r="O575" s="383"/>
      <c r="P575" s="383"/>
      <c r="Q575" s="383"/>
      <c r="R575" s="383"/>
      <c r="S575" s="383"/>
      <c r="T575" s="383"/>
      <c r="U575" s="383"/>
      <c r="V575" s="383"/>
      <c r="W575" s="383"/>
      <c r="X575" s="383"/>
      <c r="Y575" s="383"/>
      <c r="Z575" s="383"/>
      <c r="AA575" s="383"/>
    </row>
    <row r="576">
      <c r="A576" s="383"/>
      <c r="B576" s="383"/>
      <c r="C576" s="383"/>
      <c r="D576" s="383"/>
      <c r="I576" s="383"/>
      <c r="J576" s="383"/>
      <c r="K576" s="383"/>
      <c r="L576" s="383"/>
      <c r="M576" s="383"/>
      <c r="N576" s="383"/>
      <c r="O576" s="383"/>
      <c r="P576" s="383"/>
      <c r="Q576" s="383"/>
      <c r="R576" s="383"/>
      <c r="S576" s="383"/>
      <c r="T576" s="383"/>
      <c r="U576" s="383"/>
      <c r="V576" s="383"/>
      <c r="W576" s="383"/>
      <c r="X576" s="383"/>
      <c r="Y576" s="383"/>
      <c r="Z576" s="383"/>
      <c r="AA576" s="383"/>
    </row>
    <row r="577">
      <c r="A577" s="383"/>
      <c r="B577" s="383"/>
      <c r="C577" s="383"/>
      <c r="D577" s="383"/>
      <c r="I577" s="383"/>
      <c r="J577" s="383"/>
      <c r="K577" s="383"/>
      <c r="L577" s="383"/>
      <c r="M577" s="383"/>
      <c r="N577" s="383"/>
      <c r="O577" s="383"/>
      <c r="P577" s="383"/>
      <c r="Q577" s="383"/>
      <c r="R577" s="383"/>
      <c r="S577" s="383"/>
      <c r="T577" s="383"/>
      <c r="U577" s="383"/>
      <c r="V577" s="383"/>
      <c r="W577" s="383"/>
      <c r="X577" s="383"/>
      <c r="Y577" s="383"/>
      <c r="Z577" s="383"/>
      <c r="AA577" s="383"/>
    </row>
    <row r="578">
      <c r="A578" s="383"/>
      <c r="B578" s="383"/>
      <c r="C578" s="383"/>
      <c r="D578" s="383"/>
      <c r="I578" s="383"/>
      <c r="J578" s="383"/>
      <c r="K578" s="383"/>
      <c r="L578" s="383"/>
      <c r="M578" s="383"/>
      <c r="N578" s="383"/>
      <c r="O578" s="383"/>
      <c r="P578" s="383"/>
      <c r="Q578" s="383"/>
      <c r="R578" s="383"/>
      <c r="S578" s="383"/>
      <c r="T578" s="383"/>
      <c r="U578" s="383"/>
      <c r="V578" s="383"/>
      <c r="W578" s="383"/>
      <c r="X578" s="383"/>
      <c r="Y578" s="383"/>
      <c r="Z578" s="383"/>
      <c r="AA578" s="383"/>
    </row>
    <row r="579">
      <c r="A579" s="383"/>
      <c r="B579" s="383"/>
      <c r="C579" s="383"/>
      <c r="D579" s="383"/>
      <c r="I579" s="383"/>
      <c r="J579" s="383"/>
      <c r="K579" s="383"/>
      <c r="L579" s="383"/>
      <c r="M579" s="383"/>
      <c r="N579" s="383"/>
      <c r="O579" s="383"/>
      <c r="P579" s="383"/>
      <c r="Q579" s="383"/>
      <c r="R579" s="383"/>
      <c r="S579" s="383"/>
      <c r="T579" s="383"/>
      <c r="U579" s="383"/>
      <c r="V579" s="383"/>
      <c r="W579" s="383"/>
      <c r="X579" s="383"/>
      <c r="Y579" s="383"/>
      <c r="Z579" s="383"/>
      <c r="AA579" s="383"/>
    </row>
    <row r="580">
      <c r="A580" s="383"/>
      <c r="B580" s="383"/>
      <c r="C580" s="383"/>
      <c r="D580" s="383"/>
      <c r="I580" s="383"/>
      <c r="J580" s="383"/>
      <c r="K580" s="383"/>
      <c r="L580" s="383"/>
      <c r="M580" s="383"/>
      <c r="N580" s="383"/>
      <c r="O580" s="383"/>
      <c r="P580" s="383"/>
      <c r="Q580" s="383"/>
      <c r="R580" s="383"/>
      <c r="S580" s="383"/>
      <c r="T580" s="383"/>
      <c r="U580" s="383"/>
      <c r="V580" s="383"/>
      <c r="W580" s="383"/>
      <c r="X580" s="383"/>
      <c r="Y580" s="383"/>
      <c r="Z580" s="383"/>
      <c r="AA580" s="383"/>
    </row>
    <row r="581">
      <c r="A581" s="383"/>
      <c r="B581" s="383"/>
      <c r="C581" s="383"/>
      <c r="D581" s="383"/>
      <c r="I581" s="383"/>
      <c r="J581" s="383"/>
      <c r="K581" s="383"/>
      <c r="L581" s="383"/>
      <c r="M581" s="383"/>
      <c r="N581" s="383"/>
      <c r="O581" s="383"/>
      <c r="P581" s="383"/>
      <c r="Q581" s="383"/>
      <c r="R581" s="383"/>
      <c r="S581" s="383"/>
      <c r="T581" s="383"/>
      <c r="U581" s="383"/>
      <c r="V581" s="383"/>
      <c r="W581" s="383"/>
      <c r="X581" s="383"/>
      <c r="Y581" s="383"/>
      <c r="Z581" s="383"/>
      <c r="AA581" s="383"/>
    </row>
    <row r="582">
      <c r="A582" s="383"/>
      <c r="B582" s="383"/>
      <c r="C582" s="383"/>
      <c r="D582" s="383"/>
      <c r="I582" s="383"/>
      <c r="J582" s="383"/>
      <c r="K582" s="383"/>
      <c r="L582" s="383"/>
      <c r="M582" s="383"/>
      <c r="N582" s="383"/>
      <c r="O582" s="383"/>
      <c r="P582" s="383"/>
      <c r="Q582" s="383"/>
      <c r="R582" s="383"/>
      <c r="S582" s="383"/>
      <c r="T582" s="383"/>
      <c r="U582" s="383"/>
      <c r="V582" s="383"/>
      <c r="W582" s="383"/>
      <c r="X582" s="383"/>
      <c r="Y582" s="383"/>
      <c r="Z582" s="383"/>
      <c r="AA582" s="383"/>
    </row>
    <row r="583">
      <c r="A583" s="383"/>
      <c r="B583" s="383"/>
      <c r="C583" s="383"/>
      <c r="D583" s="383"/>
      <c r="I583" s="383"/>
      <c r="J583" s="383"/>
      <c r="K583" s="383"/>
      <c r="L583" s="383"/>
      <c r="M583" s="383"/>
      <c r="N583" s="383"/>
      <c r="O583" s="383"/>
      <c r="P583" s="383"/>
      <c r="Q583" s="383"/>
      <c r="R583" s="383"/>
      <c r="S583" s="383"/>
      <c r="T583" s="383"/>
      <c r="U583" s="383"/>
      <c r="V583" s="383"/>
      <c r="W583" s="383"/>
      <c r="X583" s="383"/>
      <c r="Y583" s="383"/>
      <c r="Z583" s="383"/>
      <c r="AA583" s="383"/>
    </row>
    <row r="584">
      <c r="A584" s="383"/>
      <c r="B584" s="383"/>
      <c r="C584" s="383"/>
      <c r="D584" s="383"/>
      <c r="I584" s="383"/>
      <c r="J584" s="383"/>
      <c r="K584" s="383"/>
      <c r="L584" s="383"/>
      <c r="M584" s="383"/>
      <c r="N584" s="383"/>
      <c r="O584" s="383"/>
      <c r="P584" s="383"/>
      <c r="Q584" s="383"/>
      <c r="R584" s="383"/>
      <c r="S584" s="383"/>
      <c r="T584" s="383"/>
      <c r="U584" s="383"/>
      <c r="V584" s="383"/>
      <c r="W584" s="383"/>
      <c r="X584" s="383"/>
      <c r="Y584" s="383"/>
      <c r="Z584" s="383"/>
      <c r="AA584" s="383"/>
    </row>
    <row r="585">
      <c r="A585" s="383"/>
      <c r="B585" s="383"/>
      <c r="C585" s="383"/>
      <c r="D585" s="383"/>
      <c r="I585" s="383"/>
      <c r="J585" s="383"/>
      <c r="K585" s="383"/>
      <c r="L585" s="383"/>
      <c r="M585" s="383"/>
      <c r="N585" s="383"/>
      <c r="O585" s="383"/>
      <c r="P585" s="383"/>
      <c r="Q585" s="383"/>
      <c r="R585" s="383"/>
      <c r="S585" s="383"/>
      <c r="T585" s="383"/>
      <c r="U585" s="383"/>
      <c r="V585" s="383"/>
      <c r="W585" s="383"/>
      <c r="X585" s="383"/>
      <c r="Y585" s="383"/>
      <c r="Z585" s="383"/>
      <c r="AA585" s="383"/>
    </row>
    <row r="586">
      <c r="A586" s="383"/>
      <c r="B586" s="383"/>
      <c r="C586" s="383"/>
      <c r="D586" s="383"/>
      <c r="I586" s="383"/>
      <c r="J586" s="383"/>
      <c r="K586" s="383"/>
      <c r="L586" s="383"/>
      <c r="M586" s="383"/>
      <c r="N586" s="383"/>
      <c r="O586" s="383"/>
      <c r="P586" s="383"/>
      <c r="Q586" s="383"/>
      <c r="R586" s="383"/>
      <c r="S586" s="383"/>
      <c r="T586" s="383"/>
      <c r="U586" s="383"/>
      <c r="V586" s="383"/>
      <c r="W586" s="383"/>
      <c r="X586" s="383"/>
      <c r="Y586" s="383"/>
      <c r="Z586" s="383"/>
      <c r="AA586" s="383"/>
    </row>
    <row r="587">
      <c r="A587" s="383"/>
      <c r="B587" s="383"/>
      <c r="C587" s="383"/>
      <c r="D587" s="383"/>
      <c r="I587" s="383"/>
      <c r="J587" s="383"/>
      <c r="K587" s="383"/>
      <c r="L587" s="383"/>
      <c r="M587" s="383"/>
      <c r="N587" s="383"/>
      <c r="O587" s="383"/>
      <c r="P587" s="383"/>
      <c r="Q587" s="383"/>
      <c r="R587" s="383"/>
      <c r="S587" s="383"/>
      <c r="T587" s="383"/>
      <c r="U587" s="383"/>
      <c r="V587" s="383"/>
      <c r="W587" s="383"/>
      <c r="X587" s="383"/>
      <c r="Y587" s="383"/>
      <c r="Z587" s="383"/>
      <c r="AA587" s="383"/>
    </row>
    <row r="588">
      <c r="A588" s="383"/>
      <c r="B588" s="383"/>
      <c r="C588" s="383"/>
      <c r="D588" s="383"/>
      <c r="I588" s="383"/>
      <c r="J588" s="383"/>
      <c r="K588" s="383"/>
      <c r="L588" s="383"/>
      <c r="M588" s="383"/>
      <c r="N588" s="383"/>
      <c r="O588" s="383"/>
      <c r="P588" s="383"/>
      <c r="Q588" s="383"/>
      <c r="R588" s="383"/>
      <c r="S588" s="383"/>
      <c r="T588" s="383"/>
      <c r="U588" s="383"/>
      <c r="V588" s="383"/>
      <c r="W588" s="383"/>
      <c r="X588" s="383"/>
      <c r="Y588" s="383"/>
      <c r="Z588" s="383"/>
      <c r="AA588" s="383"/>
    </row>
    <row r="589">
      <c r="A589" s="383"/>
      <c r="B589" s="383"/>
      <c r="C589" s="383"/>
      <c r="D589" s="383"/>
      <c r="I589" s="383"/>
      <c r="J589" s="383"/>
      <c r="K589" s="383"/>
      <c r="L589" s="383"/>
      <c r="M589" s="383"/>
      <c r="N589" s="383"/>
      <c r="O589" s="383"/>
      <c r="P589" s="383"/>
      <c r="Q589" s="383"/>
      <c r="R589" s="383"/>
      <c r="S589" s="383"/>
      <c r="T589" s="383"/>
      <c r="U589" s="383"/>
      <c r="V589" s="383"/>
      <c r="W589" s="383"/>
      <c r="X589" s="383"/>
      <c r="Y589" s="383"/>
      <c r="Z589" s="383"/>
      <c r="AA589" s="383"/>
    </row>
    <row r="590">
      <c r="A590" s="383"/>
      <c r="B590" s="383"/>
      <c r="C590" s="383"/>
      <c r="D590" s="383"/>
      <c r="I590" s="383"/>
      <c r="J590" s="383"/>
      <c r="K590" s="383"/>
      <c r="L590" s="383"/>
      <c r="M590" s="383"/>
      <c r="N590" s="383"/>
      <c r="O590" s="383"/>
      <c r="P590" s="383"/>
      <c r="Q590" s="383"/>
      <c r="R590" s="383"/>
      <c r="S590" s="383"/>
      <c r="T590" s="383"/>
      <c r="U590" s="383"/>
      <c r="V590" s="383"/>
      <c r="W590" s="383"/>
      <c r="X590" s="383"/>
      <c r="Y590" s="383"/>
      <c r="Z590" s="383"/>
      <c r="AA590" s="383"/>
    </row>
    <row r="591">
      <c r="A591" s="383"/>
      <c r="B591" s="383"/>
      <c r="C591" s="383"/>
      <c r="D591" s="383"/>
      <c r="I591" s="383"/>
      <c r="J591" s="383"/>
      <c r="K591" s="383"/>
      <c r="L591" s="383"/>
      <c r="M591" s="383"/>
      <c r="N591" s="383"/>
      <c r="O591" s="383"/>
      <c r="P591" s="383"/>
      <c r="Q591" s="383"/>
      <c r="R591" s="383"/>
      <c r="S591" s="383"/>
      <c r="T591" s="383"/>
      <c r="U591" s="383"/>
      <c r="V591" s="383"/>
      <c r="W591" s="383"/>
      <c r="X591" s="383"/>
      <c r="Y591" s="383"/>
      <c r="Z591" s="383"/>
      <c r="AA591" s="383"/>
    </row>
    <row r="592">
      <c r="A592" s="383"/>
      <c r="B592" s="383"/>
      <c r="C592" s="383"/>
      <c r="D592" s="383"/>
      <c r="I592" s="383"/>
      <c r="J592" s="383"/>
      <c r="K592" s="383"/>
      <c r="L592" s="383"/>
      <c r="M592" s="383"/>
      <c r="N592" s="383"/>
      <c r="O592" s="383"/>
      <c r="P592" s="383"/>
      <c r="Q592" s="383"/>
      <c r="R592" s="383"/>
      <c r="S592" s="383"/>
      <c r="T592" s="383"/>
      <c r="U592" s="383"/>
      <c r="V592" s="383"/>
      <c r="W592" s="383"/>
      <c r="X592" s="383"/>
      <c r="Y592" s="383"/>
      <c r="Z592" s="383"/>
      <c r="AA592" s="383"/>
    </row>
    <row r="593">
      <c r="A593" s="383"/>
      <c r="B593" s="383"/>
      <c r="C593" s="383"/>
      <c r="D593" s="383"/>
      <c r="I593" s="383"/>
      <c r="J593" s="383"/>
      <c r="K593" s="383"/>
      <c r="L593" s="383"/>
      <c r="M593" s="383"/>
      <c r="N593" s="383"/>
      <c r="O593" s="383"/>
      <c r="P593" s="383"/>
      <c r="Q593" s="383"/>
      <c r="R593" s="383"/>
      <c r="S593" s="383"/>
      <c r="T593" s="383"/>
      <c r="U593" s="383"/>
      <c r="V593" s="383"/>
      <c r="W593" s="383"/>
      <c r="X593" s="383"/>
      <c r="Y593" s="383"/>
      <c r="Z593" s="383"/>
      <c r="AA593" s="383"/>
    </row>
    <row r="594">
      <c r="A594" s="383"/>
      <c r="B594" s="383"/>
      <c r="C594" s="383"/>
      <c r="D594" s="383"/>
      <c r="I594" s="383"/>
      <c r="J594" s="383"/>
      <c r="K594" s="383"/>
      <c r="L594" s="383"/>
      <c r="M594" s="383"/>
      <c r="N594" s="383"/>
      <c r="O594" s="383"/>
      <c r="P594" s="383"/>
      <c r="Q594" s="383"/>
      <c r="R594" s="383"/>
      <c r="S594" s="383"/>
      <c r="T594" s="383"/>
      <c r="U594" s="383"/>
      <c r="V594" s="383"/>
      <c r="W594" s="383"/>
      <c r="X594" s="383"/>
      <c r="Y594" s="383"/>
      <c r="Z594" s="383"/>
      <c r="AA594" s="383"/>
    </row>
    <row r="595">
      <c r="A595" s="383"/>
      <c r="B595" s="383"/>
      <c r="C595" s="383"/>
      <c r="D595" s="383"/>
      <c r="I595" s="383"/>
      <c r="J595" s="383"/>
      <c r="K595" s="383"/>
      <c r="L595" s="383"/>
      <c r="M595" s="383"/>
      <c r="N595" s="383"/>
      <c r="O595" s="383"/>
      <c r="P595" s="383"/>
      <c r="Q595" s="383"/>
      <c r="R595" s="383"/>
      <c r="S595" s="383"/>
      <c r="T595" s="383"/>
      <c r="U595" s="383"/>
      <c r="V595" s="383"/>
      <c r="W595" s="383"/>
      <c r="X595" s="383"/>
      <c r="Y595" s="383"/>
      <c r="Z595" s="383"/>
      <c r="AA595" s="383"/>
    </row>
    <row r="596">
      <c r="A596" s="383"/>
      <c r="B596" s="383"/>
      <c r="C596" s="383"/>
      <c r="D596" s="383"/>
      <c r="I596" s="383"/>
      <c r="J596" s="383"/>
      <c r="K596" s="383"/>
      <c r="L596" s="383"/>
      <c r="M596" s="383"/>
      <c r="N596" s="383"/>
      <c r="O596" s="383"/>
      <c r="P596" s="383"/>
      <c r="Q596" s="383"/>
      <c r="R596" s="383"/>
      <c r="S596" s="383"/>
      <c r="T596" s="383"/>
      <c r="U596" s="383"/>
      <c r="V596" s="383"/>
      <c r="W596" s="383"/>
      <c r="X596" s="383"/>
      <c r="Y596" s="383"/>
      <c r="Z596" s="383"/>
      <c r="AA596" s="383"/>
    </row>
    <row r="597">
      <c r="A597" s="383"/>
      <c r="B597" s="383"/>
      <c r="C597" s="383"/>
      <c r="D597" s="383"/>
      <c r="I597" s="383"/>
      <c r="J597" s="383"/>
      <c r="K597" s="383"/>
      <c r="L597" s="383"/>
      <c r="M597" s="383"/>
      <c r="N597" s="383"/>
      <c r="O597" s="383"/>
      <c r="P597" s="383"/>
      <c r="Q597" s="383"/>
      <c r="R597" s="383"/>
      <c r="S597" s="383"/>
      <c r="T597" s="383"/>
      <c r="U597" s="383"/>
      <c r="V597" s="383"/>
      <c r="W597" s="383"/>
      <c r="X597" s="383"/>
      <c r="Y597" s="383"/>
      <c r="Z597" s="383"/>
      <c r="AA597" s="383"/>
    </row>
    <row r="598">
      <c r="A598" s="383"/>
      <c r="B598" s="383"/>
      <c r="C598" s="383"/>
      <c r="D598" s="383"/>
      <c r="I598" s="383"/>
      <c r="J598" s="383"/>
      <c r="K598" s="383"/>
      <c r="L598" s="383"/>
      <c r="M598" s="383"/>
      <c r="N598" s="383"/>
      <c r="O598" s="383"/>
      <c r="P598" s="383"/>
      <c r="Q598" s="383"/>
      <c r="R598" s="383"/>
      <c r="S598" s="383"/>
      <c r="T598" s="383"/>
      <c r="U598" s="383"/>
      <c r="V598" s="383"/>
      <c r="W598" s="383"/>
      <c r="X598" s="383"/>
      <c r="Y598" s="383"/>
      <c r="Z598" s="383"/>
      <c r="AA598" s="383"/>
    </row>
    <row r="599">
      <c r="A599" s="383"/>
      <c r="B599" s="383"/>
      <c r="C599" s="383"/>
      <c r="D599" s="383"/>
      <c r="I599" s="383"/>
      <c r="J599" s="383"/>
      <c r="K599" s="383"/>
      <c r="L599" s="383"/>
      <c r="M599" s="383"/>
      <c r="N599" s="383"/>
      <c r="O599" s="383"/>
      <c r="P599" s="383"/>
      <c r="Q599" s="383"/>
      <c r="R599" s="383"/>
      <c r="S599" s="383"/>
      <c r="T599" s="383"/>
      <c r="U599" s="383"/>
      <c r="V599" s="383"/>
      <c r="W599" s="383"/>
      <c r="X599" s="383"/>
      <c r="Y599" s="383"/>
      <c r="Z599" s="383"/>
      <c r="AA599" s="383"/>
    </row>
    <row r="600">
      <c r="A600" s="383"/>
      <c r="B600" s="383"/>
      <c r="C600" s="383"/>
      <c r="D600" s="383"/>
      <c r="I600" s="383"/>
      <c r="J600" s="383"/>
      <c r="K600" s="383"/>
      <c r="L600" s="383"/>
      <c r="M600" s="383"/>
      <c r="N600" s="383"/>
      <c r="O600" s="383"/>
      <c r="P600" s="383"/>
      <c r="Q600" s="383"/>
      <c r="R600" s="383"/>
      <c r="S600" s="383"/>
      <c r="T600" s="383"/>
      <c r="U600" s="383"/>
      <c r="V600" s="383"/>
      <c r="W600" s="383"/>
      <c r="X600" s="383"/>
      <c r="Y600" s="383"/>
      <c r="Z600" s="383"/>
      <c r="AA600" s="383"/>
    </row>
    <row r="601">
      <c r="A601" s="383"/>
      <c r="B601" s="383"/>
      <c r="C601" s="383"/>
      <c r="D601" s="383"/>
      <c r="I601" s="383"/>
      <c r="J601" s="383"/>
      <c r="K601" s="383"/>
      <c r="L601" s="383"/>
      <c r="M601" s="383"/>
      <c r="N601" s="383"/>
      <c r="O601" s="383"/>
      <c r="P601" s="383"/>
      <c r="Q601" s="383"/>
      <c r="R601" s="383"/>
      <c r="S601" s="383"/>
      <c r="T601" s="383"/>
      <c r="U601" s="383"/>
      <c r="V601" s="383"/>
      <c r="W601" s="383"/>
      <c r="X601" s="383"/>
      <c r="Y601" s="383"/>
      <c r="Z601" s="383"/>
      <c r="AA601" s="383"/>
    </row>
    <row r="602">
      <c r="A602" s="383"/>
      <c r="B602" s="383"/>
      <c r="C602" s="383"/>
      <c r="D602" s="383"/>
      <c r="I602" s="383"/>
      <c r="J602" s="383"/>
      <c r="K602" s="383"/>
      <c r="L602" s="383"/>
      <c r="M602" s="383"/>
      <c r="N602" s="383"/>
      <c r="O602" s="383"/>
      <c r="P602" s="383"/>
      <c r="Q602" s="383"/>
      <c r="R602" s="383"/>
      <c r="S602" s="383"/>
      <c r="T602" s="383"/>
      <c r="U602" s="383"/>
      <c r="V602" s="383"/>
      <c r="W602" s="383"/>
      <c r="X602" s="383"/>
      <c r="Y602" s="383"/>
      <c r="Z602" s="383"/>
      <c r="AA602" s="383"/>
    </row>
    <row r="603">
      <c r="A603" s="383"/>
      <c r="B603" s="383"/>
      <c r="C603" s="383"/>
      <c r="D603" s="383"/>
      <c r="I603" s="383"/>
      <c r="J603" s="383"/>
      <c r="K603" s="383"/>
      <c r="L603" s="383"/>
      <c r="M603" s="383"/>
      <c r="N603" s="383"/>
      <c r="O603" s="383"/>
      <c r="P603" s="383"/>
      <c r="Q603" s="383"/>
      <c r="R603" s="383"/>
      <c r="S603" s="383"/>
      <c r="T603" s="383"/>
      <c r="U603" s="383"/>
      <c r="V603" s="383"/>
      <c r="W603" s="383"/>
      <c r="X603" s="383"/>
      <c r="Y603" s="383"/>
      <c r="Z603" s="383"/>
      <c r="AA603" s="383"/>
    </row>
    <row r="604">
      <c r="A604" s="383"/>
      <c r="B604" s="383"/>
      <c r="C604" s="383"/>
      <c r="D604" s="383"/>
      <c r="I604" s="383"/>
      <c r="J604" s="383"/>
      <c r="K604" s="383"/>
      <c r="L604" s="383"/>
      <c r="M604" s="383"/>
      <c r="N604" s="383"/>
      <c r="O604" s="383"/>
      <c r="P604" s="383"/>
      <c r="Q604" s="383"/>
      <c r="R604" s="383"/>
      <c r="S604" s="383"/>
      <c r="T604" s="383"/>
      <c r="U604" s="383"/>
      <c r="V604" s="383"/>
      <c r="W604" s="383"/>
      <c r="X604" s="383"/>
      <c r="Y604" s="383"/>
      <c r="Z604" s="383"/>
      <c r="AA604" s="383"/>
    </row>
    <row r="605">
      <c r="A605" s="383"/>
      <c r="B605" s="383"/>
      <c r="C605" s="383"/>
      <c r="D605" s="383"/>
      <c r="I605" s="383"/>
      <c r="J605" s="383"/>
      <c r="K605" s="383"/>
      <c r="L605" s="383"/>
      <c r="M605" s="383"/>
      <c r="N605" s="383"/>
      <c r="O605" s="383"/>
      <c r="P605" s="383"/>
      <c r="Q605" s="383"/>
      <c r="R605" s="383"/>
      <c r="S605" s="383"/>
      <c r="T605" s="383"/>
      <c r="U605" s="383"/>
      <c r="V605" s="383"/>
      <c r="W605" s="383"/>
      <c r="X605" s="383"/>
      <c r="Y605" s="383"/>
      <c r="Z605" s="383"/>
      <c r="AA605" s="383"/>
    </row>
    <row r="606">
      <c r="A606" s="383"/>
      <c r="B606" s="383"/>
      <c r="C606" s="383"/>
      <c r="D606" s="383"/>
      <c r="I606" s="383"/>
      <c r="J606" s="383"/>
      <c r="K606" s="383"/>
      <c r="L606" s="383"/>
      <c r="M606" s="383"/>
      <c r="N606" s="383"/>
      <c r="O606" s="383"/>
      <c r="P606" s="383"/>
      <c r="Q606" s="383"/>
      <c r="R606" s="383"/>
      <c r="S606" s="383"/>
      <c r="T606" s="383"/>
      <c r="U606" s="383"/>
      <c r="V606" s="383"/>
      <c r="W606" s="383"/>
      <c r="X606" s="383"/>
      <c r="Y606" s="383"/>
      <c r="Z606" s="383"/>
      <c r="AA606" s="383"/>
    </row>
    <row r="607">
      <c r="A607" s="383"/>
      <c r="B607" s="383"/>
      <c r="C607" s="383"/>
      <c r="D607" s="383"/>
      <c r="I607" s="383"/>
      <c r="J607" s="383"/>
      <c r="K607" s="383"/>
      <c r="L607" s="383"/>
      <c r="M607" s="383"/>
      <c r="N607" s="383"/>
      <c r="O607" s="383"/>
      <c r="P607" s="383"/>
      <c r="Q607" s="383"/>
      <c r="R607" s="383"/>
      <c r="S607" s="383"/>
      <c r="T607" s="383"/>
      <c r="U607" s="383"/>
      <c r="V607" s="383"/>
      <c r="W607" s="383"/>
      <c r="X607" s="383"/>
      <c r="Y607" s="383"/>
      <c r="Z607" s="383"/>
      <c r="AA607" s="383"/>
    </row>
    <row r="608">
      <c r="A608" s="383"/>
      <c r="B608" s="383"/>
      <c r="C608" s="383"/>
      <c r="D608" s="383"/>
      <c r="I608" s="383"/>
      <c r="J608" s="383"/>
      <c r="K608" s="383"/>
      <c r="L608" s="383"/>
      <c r="M608" s="383"/>
      <c r="N608" s="383"/>
      <c r="O608" s="383"/>
      <c r="P608" s="383"/>
      <c r="Q608" s="383"/>
      <c r="R608" s="383"/>
      <c r="S608" s="383"/>
      <c r="T608" s="383"/>
      <c r="U608" s="383"/>
      <c r="V608" s="383"/>
      <c r="W608" s="383"/>
      <c r="X608" s="383"/>
      <c r="Y608" s="383"/>
      <c r="Z608" s="383"/>
      <c r="AA608" s="383"/>
    </row>
    <row r="609">
      <c r="A609" s="383"/>
      <c r="B609" s="383"/>
      <c r="C609" s="383"/>
      <c r="D609" s="383"/>
      <c r="I609" s="383"/>
      <c r="J609" s="383"/>
      <c r="K609" s="383"/>
      <c r="L609" s="383"/>
      <c r="M609" s="383"/>
      <c r="N609" s="383"/>
      <c r="O609" s="383"/>
      <c r="P609" s="383"/>
      <c r="Q609" s="383"/>
      <c r="R609" s="383"/>
      <c r="S609" s="383"/>
      <c r="T609" s="383"/>
      <c r="U609" s="383"/>
      <c r="V609" s="383"/>
      <c r="W609" s="383"/>
      <c r="X609" s="383"/>
      <c r="Y609" s="383"/>
      <c r="Z609" s="383"/>
      <c r="AA609" s="383"/>
    </row>
    <row r="610">
      <c r="A610" s="383"/>
      <c r="B610" s="383"/>
      <c r="C610" s="383"/>
      <c r="D610" s="383"/>
      <c r="I610" s="383"/>
      <c r="J610" s="383"/>
      <c r="K610" s="383"/>
      <c r="L610" s="383"/>
      <c r="M610" s="383"/>
      <c r="N610" s="383"/>
      <c r="O610" s="383"/>
      <c r="P610" s="383"/>
      <c r="Q610" s="383"/>
      <c r="R610" s="383"/>
      <c r="S610" s="383"/>
      <c r="T610" s="383"/>
      <c r="U610" s="383"/>
      <c r="V610" s="383"/>
      <c r="W610" s="383"/>
      <c r="X610" s="383"/>
      <c r="Y610" s="383"/>
      <c r="Z610" s="383"/>
      <c r="AA610" s="383"/>
    </row>
    <row r="611">
      <c r="A611" s="383"/>
      <c r="B611" s="383"/>
      <c r="C611" s="383"/>
      <c r="D611" s="383"/>
      <c r="I611" s="383"/>
      <c r="J611" s="383"/>
      <c r="K611" s="383"/>
      <c r="L611" s="383"/>
      <c r="M611" s="383"/>
      <c r="N611" s="383"/>
      <c r="O611" s="383"/>
      <c r="P611" s="383"/>
      <c r="Q611" s="383"/>
      <c r="R611" s="383"/>
      <c r="S611" s="383"/>
      <c r="T611" s="383"/>
      <c r="U611" s="383"/>
      <c r="V611" s="383"/>
      <c r="W611" s="383"/>
      <c r="X611" s="383"/>
      <c r="Y611" s="383"/>
      <c r="Z611" s="383"/>
      <c r="AA611" s="383"/>
    </row>
    <row r="612">
      <c r="A612" s="383"/>
      <c r="B612" s="383"/>
      <c r="C612" s="383"/>
      <c r="D612" s="383"/>
      <c r="I612" s="383"/>
      <c r="J612" s="383"/>
      <c r="K612" s="383"/>
      <c r="L612" s="383"/>
      <c r="M612" s="383"/>
      <c r="N612" s="383"/>
      <c r="O612" s="383"/>
      <c r="P612" s="383"/>
      <c r="Q612" s="383"/>
      <c r="R612" s="383"/>
      <c r="S612" s="383"/>
      <c r="T612" s="383"/>
      <c r="U612" s="383"/>
      <c r="V612" s="383"/>
      <c r="W612" s="383"/>
      <c r="X612" s="383"/>
      <c r="Y612" s="383"/>
      <c r="Z612" s="383"/>
      <c r="AA612" s="383"/>
    </row>
    <row r="613">
      <c r="A613" s="383"/>
      <c r="B613" s="383"/>
      <c r="C613" s="383"/>
      <c r="D613" s="383"/>
      <c r="I613" s="383"/>
      <c r="J613" s="383"/>
      <c r="K613" s="383"/>
      <c r="L613" s="383"/>
      <c r="M613" s="383"/>
      <c r="N613" s="383"/>
      <c r="O613" s="383"/>
      <c r="P613" s="383"/>
      <c r="Q613" s="383"/>
      <c r="R613" s="383"/>
      <c r="S613" s="383"/>
      <c r="T613" s="383"/>
      <c r="U613" s="383"/>
      <c r="V613" s="383"/>
      <c r="W613" s="383"/>
      <c r="X613" s="383"/>
      <c r="Y613" s="383"/>
      <c r="Z613" s="383"/>
      <c r="AA613" s="383"/>
    </row>
    <row r="614">
      <c r="A614" s="383"/>
      <c r="B614" s="383"/>
      <c r="C614" s="383"/>
      <c r="D614" s="383"/>
      <c r="I614" s="383"/>
      <c r="J614" s="383"/>
      <c r="K614" s="383"/>
      <c r="L614" s="383"/>
      <c r="M614" s="383"/>
      <c r="N614" s="383"/>
      <c r="O614" s="383"/>
      <c r="P614" s="383"/>
      <c r="Q614" s="383"/>
      <c r="R614" s="383"/>
      <c r="S614" s="383"/>
      <c r="T614" s="383"/>
      <c r="U614" s="383"/>
      <c r="V614" s="383"/>
      <c r="W614" s="383"/>
      <c r="X614" s="383"/>
      <c r="Y614" s="383"/>
      <c r="Z614" s="383"/>
      <c r="AA614" s="383"/>
    </row>
    <row r="615">
      <c r="A615" s="383"/>
      <c r="B615" s="383"/>
      <c r="C615" s="383"/>
      <c r="D615" s="383"/>
      <c r="I615" s="383"/>
      <c r="J615" s="383"/>
      <c r="K615" s="383"/>
      <c r="L615" s="383"/>
      <c r="M615" s="383"/>
      <c r="N615" s="383"/>
      <c r="O615" s="383"/>
      <c r="P615" s="383"/>
      <c r="Q615" s="383"/>
      <c r="R615" s="383"/>
      <c r="S615" s="383"/>
      <c r="T615" s="383"/>
      <c r="U615" s="383"/>
      <c r="V615" s="383"/>
      <c r="W615" s="383"/>
      <c r="X615" s="383"/>
      <c r="Y615" s="383"/>
      <c r="Z615" s="383"/>
      <c r="AA615" s="383"/>
    </row>
    <row r="616">
      <c r="A616" s="383"/>
      <c r="B616" s="383"/>
      <c r="C616" s="383"/>
      <c r="D616" s="383"/>
      <c r="I616" s="383"/>
      <c r="J616" s="383"/>
      <c r="K616" s="383"/>
      <c r="L616" s="383"/>
      <c r="M616" s="383"/>
      <c r="N616" s="383"/>
      <c r="O616" s="383"/>
      <c r="P616" s="383"/>
      <c r="Q616" s="383"/>
      <c r="R616" s="383"/>
      <c r="S616" s="383"/>
      <c r="T616" s="383"/>
      <c r="U616" s="383"/>
      <c r="V616" s="383"/>
      <c r="W616" s="383"/>
      <c r="X616" s="383"/>
      <c r="Y616" s="383"/>
      <c r="Z616" s="383"/>
      <c r="AA616" s="383"/>
    </row>
    <row r="617">
      <c r="A617" s="383"/>
      <c r="B617" s="383"/>
      <c r="C617" s="383"/>
      <c r="D617" s="383"/>
      <c r="I617" s="383"/>
      <c r="J617" s="383"/>
      <c r="K617" s="383"/>
      <c r="L617" s="383"/>
      <c r="M617" s="383"/>
      <c r="N617" s="383"/>
      <c r="O617" s="383"/>
      <c r="P617" s="383"/>
      <c r="Q617" s="383"/>
      <c r="R617" s="383"/>
      <c r="S617" s="383"/>
      <c r="T617" s="383"/>
      <c r="U617" s="383"/>
      <c r="V617" s="383"/>
      <c r="W617" s="383"/>
      <c r="X617" s="383"/>
      <c r="Y617" s="383"/>
      <c r="Z617" s="383"/>
      <c r="AA617" s="383"/>
    </row>
    <row r="618">
      <c r="A618" s="383"/>
      <c r="B618" s="383"/>
      <c r="C618" s="383"/>
      <c r="D618" s="383"/>
      <c r="I618" s="383"/>
      <c r="J618" s="383"/>
      <c r="K618" s="383"/>
      <c r="L618" s="383"/>
      <c r="M618" s="383"/>
      <c r="N618" s="383"/>
      <c r="O618" s="383"/>
      <c r="P618" s="383"/>
      <c r="Q618" s="383"/>
      <c r="R618" s="383"/>
      <c r="S618" s="383"/>
      <c r="T618" s="383"/>
      <c r="U618" s="383"/>
      <c r="V618" s="383"/>
      <c r="W618" s="383"/>
      <c r="X618" s="383"/>
      <c r="Y618" s="383"/>
      <c r="Z618" s="383"/>
      <c r="AA618" s="383"/>
    </row>
    <row r="619">
      <c r="A619" s="383"/>
      <c r="B619" s="383"/>
      <c r="C619" s="383"/>
      <c r="D619" s="383"/>
      <c r="I619" s="383"/>
      <c r="J619" s="383"/>
      <c r="K619" s="383"/>
      <c r="L619" s="383"/>
      <c r="M619" s="383"/>
      <c r="N619" s="383"/>
      <c r="O619" s="383"/>
      <c r="P619" s="383"/>
      <c r="Q619" s="383"/>
      <c r="R619" s="383"/>
      <c r="S619" s="383"/>
      <c r="T619" s="383"/>
      <c r="U619" s="383"/>
      <c r="V619" s="383"/>
      <c r="W619" s="383"/>
      <c r="X619" s="383"/>
      <c r="Y619" s="383"/>
      <c r="Z619" s="383"/>
      <c r="AA619" s="383"/>
    </row>
    <row r="620">
      <c r="A620" s="383"/>
      <c r="B620" s="383"/>
      <c r="C620" s="383"/>
      <c r="D620" s="383"/>
      <c r="I620" s="383"/>
      <c r="J620" s="383"/>
      <c r="K620" s="383"/>
      <c r="L620" s="383"/>
      <c r="M620" s="383"/>
      <c r="N620" s="383"/>
      <c r="O620" s="383"/>
      <c r="P620" s="383"/>
      <c r="Q620" s="383"/>
      <c r="R620" s="383"/>
      <c r="S620" s="383"/>
      <c r="T620" s="383"/>
      <c r="U620" s="383"/>
      <c r="V620" s="383"/>
      <c r="W620" s="383"/>
      <c r="X620" s="383"/>
      <c r="Y620" s="383"/>
      <c r="Z620" s="383"/>
      <c r="AA620" s="383"/>
    </row>
    <row r="621">
      <c r="A621" s="383"/>
      <c r="B621" s="383"/>
      <c r="C621" s="383"/>
      <c r="D621" s="383"/>
      <c r="I621" s="383"/>
      <c r="J621" s="383"/>
      <c r="K621" s="383"/>
      <c r="L621" s="383"/>
      <c r="M621" s="383"/>
      <c r="N621" s="383"/>
      <c r="O621" s="383"/>
      <c r="P621" s="383"/>
      <c r="Q621" s="383"/>
      <c r="R621" s="383"/>
      <c r="S621" s="383"/>
      <c r="T621" s="383"/>
      <c r="U621" s="383"/>
      <c r="V621" s="383"/>
      <c r="W621" s="383"/>
      <c r="X621" s="383"/>
      <c r="Y621" s="383"/>
      <c r="Z621" s="383"/>
      <c r="AA621" s="383"/>
    </row>
    <row r="622">
      <c r="A622" s="383"/>
      <c r="B622" s="383"/>
      <c r="C622" s="383"/>
      <c r="D622" s="383"/>
      <c r="I622" s="383"/>
      <c r="J622" s="383"/>
      <c r="K622" s="383"/>
      <c r="L622" s="383"/>
      <c r="M622" s="383"/>
      <c r="N622" s="383"/>
      <c r="O622" s="383"/>
      <c r="P622" s="383"/>
      <c r="Q622" s="383"/>
      <c r="R622" s="383"/>
      <c r="S622" s="383"/>
      <c r="T622" s="383"/>
      <c r="U622" s="383"/>
      <c r="V622" s="383"/>
      <c r="W622" s="383"/>
      <c r="X622" s="383"/>
      <c r="Y622" s="383"/>
      <c r="Z622" s="383"/>
      <c r="AA622" s="383"/>
    </row>
    <row r="623">
      <c r="A623" s="383"/>
      <c r="B623" s="383"/>
      <c r="C623" s="383"/>
      <c r="D623" s="383"/>
      <c r="I623" s="383"/>
      <c r="J623" s="383"/>
      <c r="K623" s="383"/>
      <c r="L623" s="383"/>
      <c r="M623" s="383"/>
      <c r="N623" s="383"/>
      <c r="O623" s="383"/>
      <c r="P623" s="383"/>
      <c r="Q623" s="383"/>
      <c r="R623" s="383"/>
      <c r="S623" s="383"/>
      <c r="T623" s="383"/>
      <c r="U623" s="383"/>
      <c r="V623" s="383"/>
      <c r="W623" s="383"/>
      <c r="X623" s="383"/>
      <c r="Y623" s="383"/>
      <c r="Z623" s="383"/>
      <c r="AA623" s="383"/>
    </row>
    <row r="624">
      <c r="A624" s="383"/>
      <c r="B624" s="383"/>
      <c r="C624" s="383"/>
      <c r="D624" s="383"/>
      <c r="I624" s="383"/>
      <c r="J624" s="383"/>
      <c r="K624" s="383"/>
      <c r="L624" s="383"/>
      <c r="M624" s="383"/>
      <c r="N624" s="383"/>
      <c r="O624" s="383"/>
      <c r="P624" s="383"/>
      <c r="Q624" s="383"/>
      <c r="R624" s="383"/>
      <c r="S624" s="383"/>
      <c r="T624" s="383"/>
      <c r="U624" s="383"/>
      <c r="V624" s="383"/>
      <c r="W624" s="383"/>
      <c r="X624" s="383"/>
      <c r="Y624" s="383"/>
      <c r="Z624" s="383"/>
      <c r="AA624" s="383"/>
    </row>
    <row r="625">
      <c r="A625" s="383"/>
      <c r="B625" s="383"/>
      <c r="C625" s="383"/>
      <c r="D625" s="383"/>
      <c r="I625" s="383"/>
      <c r="J625" s="383"/>
      <c r="K625" s="383"/>
      <c r="L625" s="383"/>
      <c r="M625" s="383"/>
      <c r="N625" s="383"/>
      <c r="O625" s="383"/>
      <c r="P625" s="383"/>
      <c r="Q625" s="383"/>
      <c r="R625" s="383"/>
      <c r="S625" s="383"/>
      <c r="T625" s="383"/>
      <c r="U625" s="383"/>
      <c r="V625" s="383"/>
      <c r="W625" s="383"/>
      <c r="X625" s="383"/>
      <c r="Y625" s="383"/>
      <c r="Z625" s="383"/>
      <c r="AA625" s="383"/>
    </row>
    <row r="626">
      <c r="A626" s="383"/>
      <c r="B626" s="383"/>
      <c r="C626" s="383"/>
      <c r="D626" s="383"/>
      <c r="I626" s="383"/>
      <c r="J626" s="383"/>
      <c r="K626" s="383"/>
      <c r="L626" s="383"/>
      <c r="M626" s="383"/>
      <c r="N626" s="383"/>
      <c r="O626" s="383"/>
      <c r="P626" s="383"/>
      <c r="Q626" s="383"/>
      <c r="R626" s="383"/>
      <c r="S626" s="383"/>
      <c r="T626" s="383"/>
      <c r="U626" s="383"/>
      <c r="V626" s="383"/>
      <c r="W626" s="383"/>
      <c r="X626" s="383"/>
      <c r="Y626" s="383"/>
      <c r="Z626" s="383"/>
      <c r="AA626" s="383"/>
    </row>
    <row r="627">
      <c r="A627" s="383"/>
      <c r="B627" s="383"/>
      <c r="C627" s="383"/>
      <c r="D627" s="383"/>
      <c r="I627" s="383"/>
      <c r="J627" s="383"/>
      <c r="K627" s="383"/>
      <c r="L627" s="383"/>
      <c r="M627" s="383"/>
      <c r="N627" s="383"/>
      <c r="O627" s="383"/>
      <c r="P627" s="383"/>
      <c r="Q627" s="383"/>
      <c r="R627" s="383"/>
      <c r="S627" s="383"/>
      <c r="T627" s="383"/>
      <c r="U627" s="383"/>
      <c r="V627" s="383"/>
      <c r="W627" s="383"/>
      <c r="X627" s="383"/>
      <c r="Y627" s="383"/>
      <c r="Z627" s="383"/>
      <c r="AA627" s="383"/>
    </row>
    <row r="628">
      <c r="A628" s="383"/>
      <c r="B628" s="383"/>
      <c r="C628" s="383"/>
      <c r="D628" s="383"/>
      <c r="I628" s="383"/>
      <c r="J628" s="383"/>
      <c r="K628" s="383"/>
      <c r="L628" s="383"/>
      <c r="M628" s="383"/>
      <c r="N628" s="383"/>
      <c r="O628" s="383"/>
      <c r="P628" s="383"/>
      <c r="Q628" s="383"/>
      <c r="R628" s="383"/>
      <c r="S628" s="383"/>
      <c r="T628" s="383"/>
      <c r="U628" s="383"/>
      <c r="V628" s="383"/>
      <c r="W628" s="383"/>
      <c r="X628" s="383"/>
      <c r="Y628" s="383"/>
      <c r="Z628" s="383"/>
      <c r="AA628" s="383"/>
    </row>
    <row r="629">
      <c r="A629" s="383"/>
      <c r="B629" s="383"/>
      <c r="C629" s="383"/>
      <c r="D629" s="383"/>
      <c r="I629" s="383"/>
      <c r="J629" s="383"/>
      <c r="K629" s="383"/>
      <c r="L629" s="383"/>
      <c r="M629" s="383"/>
      <c r="N629" s="383"/>
      <c r="O629" s="383"/>
      <c r="P629" s="383"/>
      <c r="Q629" s="383"/>
      <c r="R629" s="383"/>
      <c r="S629" s="383"/>
      <c r="T629" s="383"/>
      <c r="U629" s="383"/>
      <c r="V629" s="383"/>
      <c r="W629" s="383"/>
      <c r="X629" s="383"/>
      <c r="Y629" s="383"/>
      <c r="Z629" s="383"/>
      <c r="AA629" s="383"/>
    </row>
    <row r="630">
      <c r="A630" s="383"/>
      <c r="B630" s="383"/>
      <c r="C630" s="383"/>
      <c r="D630" s="383"/>
      <c r="I630" s="383"/>
      <c r="J630" s="383"/>
      <c r="K630" s="383"/>
      <c r="L630" s="383"/>
      <c r="M630" s="383"/>
      <c r="N630" s="383"/>
      <c r="O630" s="383"/>
      <c r="P630" s="383"/>
      <c r="Q630" s="383"/>
      <c r="R630" s="383"/>
      <c r="S630" s="383"/>
      <c r="T630" s="383"/>
      <c r="U630" s="383"/>
      <c r="V630" s="383"/>
      <c r="W630" s="383"/>
      <c r="X630" s="383"/>
      <c r="Y630" s="383"/>
      <c r="Z630" s="383"/>
      <c r="AA630" s="383"/>
    </row>
    <row r="631">
      <c r="A631" s="383"/>
      <c r="B631" s="383"/>
      <c r="C631" s="383"/>
      <c r="D631" s="383"/>
      <c r="I631" s="383"/>
      <c r="J631" s="383"/>
      <c r="K631" s="383"/>
      <c r="L631" s="383"/>
      <c r="M631" s="383"/>
      <c r="N631" s="383"/>
      <c r="O631" s="383"/>
      <c r="P631" s="383"/>
      <c r="Q631" s="383"/>
      <c r="R631" s="383"/>
      <c r="S631" s="383"/>
      <c r="T631" s="383"/>
      <c r="U631" s="383"/>
      <c r="V631" s="383"/>
      <c r="W631" s="383"/>
      <c r="X631" s="383"/>
      <c r="Y631" s="383"/>
      <c r="Z631" s="383"/>
      <c r="AA631" s="383"/>
    </row>
    <row r="632">
      <c r="A632" s="383"/>
      <c r="B632" s="383"/>
      <c r="C632" s="383"/>
      <c r="D632" s="383"/>
      <c r="I632" s="383"/>
      <c r="J632" s="383"/>
      <c r="K632" s="383"/>
      <c r="L632" s="383"/>
      <c r="M632" s="383"/>
      <c r="N632" s="383"/>
      <c r="O632" s="383"/>
      <c r="P632" s="383"/>
      <c r="Q632" s="383"/>
      <c r="R632" s="383"/>
      <c r="S632" s="383"/>
      <c r="T632" s="383"/>
      <c r="U632" s="383"/>
      <c r="V632" s="383"/>
      <c r="W632" s="383"/>
      <c r="X632" s="383"/>
      <c r="Y632" s="383"/>
      <c r="Z632" s="383"/>
      <c r="AA632" s="383"/>
    </row>
    <row r="633">
      <c r="A633" s="383"/>
      <c r="B633" s="383"/>
      <c r="C633" s="383"/>
      <c r="D633" s="383"/>
      <c r="I633" s="383"/>
      <c r="J633" s="383"/>
      <c r="K633" s="383"/>
      <c r="L633" s="383"/>
      <c r="M633" s="383"/>
      <c r="N633" s="383"/>
      <c r="O633" s="383"/>
      <c r="P633" s="383"/>
      <c r="Q633" s="383"/>
      <c r="R633" s="383"/>
      <c r="S633" s="383"/>
      <c r="T633" s="383"/>
      <c r="U633" s="383"/>
      <c r="V633" s="383"/>
      <c r="W633" s="383"/>
      <c r="X633" s="383"/>
      <c r="Y633" s="383"/>
      <c r="Z633" s="383"/>
      <c r="AA633" s="383"/>
    </row>
    <row r="634">
      <c r="A634" s="383"/>
      <c r="B634" s="383"/>
      <c r="C634" s="383"/>
      <c r="D634" s="383"/>
      <c r="I634" s="383"/>
      <c r="J634" s="383"/>
      <c r="K634" s="383"/>
      <c r="L634" s="383"/>
      <c r="M634" s="383"/>
      <c r="N634" s="383"/>
      <c r="O634" s="383"/>
      <c r="P634" s="383"/>
      <c r="Q634" s="383"/>
      <c r="R634" s="383"/>
      <c r="S634" s="383"/>
      <c r="T634" s="383"/>
      <c r="U634" s="383"/>
      <c r="V634" s="383"/>
      <c r="W634" s="383"/>
      <c r="X634" s="383"/>
      <c r="Y634" s="383"/>
      <c r="Z634" s="383"/>
      <c r="AA634" s="383"/>
    </row>
    <row r="635">
      <c r="A635" s="383"/>
      <c r="B635" s="383"/>
      <c r="C635" s="383"/>
      <c r="D635" s="383"/>
      <c r="I635" s="383"/>
      <c r="J635" s="383"/>
      <c r="K635" s="383"/>
      <c r="L635" s="383"/>
      <c r="M635" s="383"/>
      <c r="N635" s="383"/>
      <c r="O635" s="383"/>
      <c r="P635" s="383"/>
      <c r="Q635" s="383"/>
      <c r="R635" s="383"/>
      <c r="S635" s="383"/>
      <c r="T635" s="383"/>
      <c r="U635" s="383"/>
      <c r="V635" s="383"/>
      <c r="W635" s="383"/>
      <c r="X635" s="383"/>
      <c r="Y635" s="383"/>
      <c r="Z635" s="383"/>
      <c r="AA635" s="383"/>
    </row>
    <row r="636">
      <c r="A636" s="383"/>
      <c r="B636" s="383"/>
      <c r="C636" s="383"/>
      <c r="D636" s="383"/>
      <c r="I636" s="383"/>
      <c r="J636" s="383"/>
      <c r="K636" s="383"/>
      <c r="L636" s="383"/>
      <c r="M636" s="383"/>
      <c r="N636" s="383"/>
      <c r="O636" s="383"/>
      <c r="P636" s="383"/>
      <c r="Q636" s="383"/>
      <c r="R636" s="383"/>
      <c r="S636" s="383"/>
      <c r="T636" s="383"/>
      <c r="U636" s="383"/>
      <c r="V636" s="383"/>
      <c r="W636" s="383"/>
      <c r="X636" s="383"/>
      <c r="Y636" s="383"/>
      <c r="Z636" s="383"/>
      <c r="AA636" s="383"/>
    </row>
    <row r="637">
      <c r="A637" s="383"/>
      <c r="B637" s="383"/>
      <c r="C637" s="383"/>
      <c r="D637" s="383"/>
      <c r="I637" s="383"/>
      <c r="J637" s="383"/>
      <c r="K637" s="383"/>
      <c r="L637" s="383"/>
      <c r="M637" s="383"/>
      <c r="N637" s="383"/>
      <c r="O637" s="383"/>
      <c r="P637" s="383"/>
      <c r="Q637" s="383"/>
      <c r="R637" s="383"/>
      <c r="S637" s="383"/>
      <c r="T637" s="383"/>
      <c r="U637" s="383"/>
      <c r="V637" s="383"/>
      <c r="W637" s="383"/>
      <c r="X637" s="383"/>
      <c r="Y637" s="383"/>
      <c r="Z637" s="383"/>
      <c r="AA637" s="383"/>
    </row>
    <row r="638">
      <c r="A638" s="383"/>
      <c r="B638" s="383"/>
      <c r="C638" s="383"/>
      <c r="D638" s="383"/>
      <c r="I638" s="383"/>
      <c r="J638" s="383"/>
      <c r="K638" s="383"/>
      <c r="L638" s="383"/>
      <c r="M638" s="383"/>
      <c r="N638" s="383"/>
      <c r="O638" s="383"/>
      <c r="P638" s="383"/>
      <c r="Q638" s="383"/>
      <c r="R638" s="383"/>
      <c r="S638" s="383"/>
      <c r="T638" s="383"/>
      <c r="U638" s="383"/>
      <c r="V638" s="383"/>
      <c r="W638" s="383"/>
      <c r="X638" s="383"/>
      <c r="Y638" s="383"/>
      <c r="Z638" s="383"/>
      <c r="AA638" s="383"/>
    </row>
    <row r="639">
      <c r="A639" s="383"/>
      <c r="B639" s="383"/>
      <c r="C639" s="383"/>
      <c r="D639" s="383"/>
      <c r="I639" s="383"/>
      <c r="J639" s="383"/>
      <c r="K639" s="383"/>
      <c r="L639" s="383"/>
      <c r="M639" s="383"/>
      <c r="N639" s="383"/>
      <c r="O639" s="383"/>
      <c r="P639" s="383"/>
      <c r="Q639" s="383"/>
      <c r="R639" s="383"/>
      <c r="S639" s="383"/>
      <c r="T639" s="383"/>
      <c r="U639" s="383"/>
      <c r="V639" s="383"/>
      <c r="W639" s="383"/>
      <c r="X639" s="383"/>
      <c r="Y639" s="383"/>
      <c r="Z639" s="383"/>
      <c r="AA639" s="383"/>
    </row>
    <row r="640">
      <c r="A640" s="383"/>
      <c r="B640" s="383"/>
      <c r="C640" s="383"/>
      <c r="D640" s="383"/>
      <c r="I640" s="383"/>
      <c r="J640" s="383"/>
      <c r="K640" s="383"/>
      <c r="L640" s="383"/>
      <c r="M640" s="383"/>
      <c r="N640" s="383"/>
      <c r="O640" s="383"/>
      <c r="P640" s="383"/>
      <c r="Q640" s="383"/>
      <c r="R640" s="383"/>
      <c r="S640" s="383"/>
      <c r="T640" s="383"/>
      <c r="U640" s="383"/>
      <c r="V640" s="383"/>
      <c r="W640" s="383"/>
      <c r="X640" s="383"/>
      <c r="Y640" s="383"/>
      <c r="Z640" s="383"/>
      <c r="AA640" s="383"/>
    </row>
    <row r="641">
      <c r="A641" s="383"/>
      <c r="B641" s="383"/>
      <c r="C641" s="383"/>
      <c r="D641" s="383"/>
      <c r="I641" s="383"/>
      <c r="J641" s="383"/>
      <c r="K641" s="383"/>
      <c r="L641" s="383"/>
      <c r="M641" s="383"/>
      <c r="N641" s="383"/>
      <c r="O641" s="383"/>
      <c r="P641" s="383"/>
      <c r="Q641" s="383"/>
      <c r="R641" s="383"/>
      <c r="S641" s="383"/>
      <c r="T641" s="383"/>
      <c r="U641" s="383"/>
      <c r="V641" s="383"/>
      <c r="W641" s="383"/>
      <c r="X641" s="383"/>
      <c r="Y641" s="383"/>
      <c r="Z641" s="383"/>
      <c r="AA641" s="383"/>
    </row>
    <row r="642">
      <c r="A642" s="383"/>
      <c r="B642" s="383"/>
      <c r="C642" s="383"/>
      <c r="D642" s="383"/>
      <c r="I642" s="383"/>
      <c r="J642" s="383"/>
      <c r="K642" s="383"/>
      <c r="L642" s="383"/>
      <c r="M642" s="383"/>
      <c r="N642" s="383"/>
      <c r="O642" s="383"/>
      <c r="P642" s="383"/>
      <c r="Q642" s="383"/>
      <c r="R642" s="383"/>
      <c r="S642" s="383"/>
      <c r="T642" s="383"/>
      <c r="U642" s="383"/>
      <c r="V642" s="383"/>
      <c r="W642" s="383"/>
      <c r="X642" s="383"/>
      <c r="Y642" s="383"/>
      <c r="Z642" s="383"/>
      <c r="AA642" s="383"/>
    </row>
    <row r="643">
      <c r="A643" s="383"/>
      <c r="B643" s="383"/>
      <c r="C643" s="383"/>
      <c r="D643" s="383"/>
      <c r="I643" s="383"/>
      <c r="J643" s="383"/>
      <c r="K643" s="383"/>
      <c r="L643" s="383"/>
      <c r="M643" s="383"/>
      <c r="N643" s="383"/>
      <c r="O643" s="383"/>
      <c r="P643" s="383"/>
      <c r="Q643" s="383"/>
      <c r="R643" s="383"/>
      <c r="S643" s="383"/>
      <c r="T643" s="383"/>
      <c r="U643" s="383"/>
      <c r="V643" s="383"/>
      <c r="W643" s="383"/>
      <c r="X643" s="383"/>
      <c r="Y643" s="383"/>
      <c r="Z643" s="383"/>
      <c r="AA643" s="383"/>
    </row>
    <row r="644">
      <c r="A644" s="383"/>
      <c r="B644" s="383"/>
      <c r="C644" s="383"/>
      <c r="D644" s="383"/>
      <c r="I644" s="383"/>
      <c r="J644" s="383"/>
      <c r="K644" s="383"/>
      <c r="L644" s="383"/>
      <c r="M644" s="383"/>
      <c r="N644" s="383"/>
      <c r="O644" s="383"/>
      <c r="P644" s="383"/>
      <c r="Q644" s="383"/>
      <c r="R644" s="383"/>
      <c r="S644" s="383"/>
      <c r="T644" s="383"/>
      <c r="U644" s="383"/>
      <c r="V644" s="383"/>
      <c r="W644" s="383"/>
      <c r="X644" s="383"/>
      <c r="Y644" s="383"/>
      <c r="Z644" s="383"/>
      <c r="AA644" s="383"/>
    </row>
    <row r="645">
      <c r="A645" s="383"/>
      <c r="B645" s="383"/>
      <c r="C645" s="383"/>
      <c r="D645" s="383"/>
      <c r="I645" s="383"/>
      <c r="J645" s="383"/>
      <c r="K645" s="383"/>
      <c r="L645" s="383"/>
      <c r="M645" s="383"/>
      <c r="N645" s="383"/>
      <c r="O645" s="383"/>
      <c r="P645" s="383"/>
      <c r="Q645" s="383"/>
      <c r="R645" s="383"/>
      <c r="S645" s="383"/>
      <c r="T645" s="383"/>
      <c r="U645" s="383"/>
      <c r="V645" s="383"/>
      <c r="W645" s="383"/>
      <c r="X645" s="383"/>
      <c r="Y645" s="383"/>
      <c r="Z645" s="383"/>
      <c r="AA645" s="383"/>
    </row>
    <row r="646">
      <c r="A646" s="383"/>
      <c r="B646" s="383"/>
      <c r="C646" s="383"/>
      <c r="D646" s="383"/>
      <c r="I646" s="383"/>
      <c r="J646" s="383"/>
      <c r="K646" s="383"/>
      <c r="L646" s="383"/>
      <c r="M646" s="383"/>
      <c r="N646" s="383"/>
      <c r="O646" s="383"/>
      <c r="P646" s="383"/>
      <c r="Q646" s="383"/>
      <c r="R646" s="383"/>
      <c r="S646" s="383"/>
      <c r="T646" s="383"/>
      <c r="U646" s="383"/>
      <c r="V646" s="383"/>
      <c r="W646" s="383"/>
      <c r="X646" s="383"/>
      <c r="Y646" s="383"/>
      <c r="Z646" s="383"/>
      <c r="AA646" s="383"/>
    </row>
    <row r="647">
      <c r="A647" s="383"/>
      <c r="B647" s="383"/>
      <c r="C647" s="383"/>
      <c r="D647" s="383"/>
      <c r="I647" s="383"/>
      <c r="J647" s="383"/>
      <c r="K647" s="383"/>
      <c r="L647" s="383"/>
      <c r="M647" s="383"/>
      <c r="N647" s="383"/>
      <c r="O647" s="383"/>
      <c r="P647" s="383"/>
      <c r="Q647" s="383"/>
      <c r="R647" s="383"/>
      <c r="S647" s="383"/>
      <c r="T647" s="383"/>
      <c r="U647" s="383"/>
      <c r="V647" s="383"/>
      <c r="W647" s="383"/>
      <c r="X647" s="383"/>
      <c r="Y647" s="383"/>
      <c r="Z647" s="383"/>
      <c r="AA647" s="383"/>
    </row>
    <row r="648">
      <c r="A648" s="383"/>
      <c r="B648" s="383"/>
      <c r="C648" s="383"/>
      <c r="D648" s="383"/>
      <c r="I648" s="383"/>
      <c r="J648" s="383"/>
      <c r="K648" s="383"/>
      <c r="L648" s="383"/>
      <c r="M648" s="383"/>
      <c r="N648" s="383"/>
      <c r="O648" s="383"/>
      <c r="P648" s="383"/>
      <c r="Q648" s="383"/>
      <c r="R648" s="383"/>
      <c r="S648" s="383"/>
      <c r="T648" s="383"/>
      <c r="U648" s="383"/>
      <c r="V648" s="383"/>
      <c r="W648" s="383"/>
      <c r="X648" s="383"/>
      <c r="Y648" s="383"/>
      <c r="Z648" s="383"/>
      <c r="AA648" s="383"/>
    </row>
    <row r="649">
      <c r="A649" s="383"/>
      <c r="B649" s="383"/>
      <c r="C649" s="383"/>
      <c r="D649" s="383"/>
      <c r="I649" s="383"/>
      <c r="J649" s="383"/>
      <c r="K649" s="383"/>
      <c r="L649" s="383"/>
      <c r="M649" s="383"/>
      <c r="N649" s="383"/>
      <c r="O649" s="383"/>
      <c r="P649" s="383"/>
      <c r="Q649" s="383"/>
      <c r="R649" s="383"/>
      <c r="S649" s="383"/>
      <c r="T649" s="383"/>
      <c r="U649" s="383"/>
      <c r="V649" s="383"/>
      <c r="W649" s="383"/>
      <c r="X649" s="383"/>
      <c r="Y649" s="383"/>
      <c r="Z649" s="383"/>
      <c r="AA649" s="383"/>
    </row>
    <row r="650">
      <c r="A650" s="383"/>
      <c r="B650" s="383"/>
      <c r="C650" s="383"/>
      <c r="D650" s="383"/>
      <c r="I650" s="383"/>
      <c r="J650" s="383"/>
      <c r="K650" s="383"/>
      <c r="L650" s="383"/>
      <c r="M650" s="383"/>
      <c r="N650" s="383"/>
      <c r="O650" s="383"/>
      <c r="P650" s="383"/>
      <c r="Q650" s="383"/>
      <c r="R650" s="383"/>
      <c r="S650" s="383"/>
      <c r="T650" s="383"/>
      <c r="U650" s="383"/>
      <c r="V650" s="383"/>
      <c r="W650" s="383"/>
      <c r="X650" s="383"/>
      <c r="Y650" s="383"/>
      <c r="Z650" s="383"/>
      <c r="AA650" s="383"/>
    </row>
    <row r="651">
      <c r="A651" s="383"/>
      <c r="B651" s="383"/>
      <c r="C651" s="383"/>
      <c r="D651" s="383"/>
      <c r="I651" s="383"/>
      <c r="J651" s="383"/>
      <c r="K651" s="383"/>
      <c r="L651" s="383"/>
      <c r="M651" s="383"/>
      <c r="N651" s="383"/>
      <c r="O651" s="383"/>
      <c r="P651" s="383"/>
      <c r="Q651" s="383"/>
      <c r="R651" s="383"/>
      <c r="S651" s="383"/>
      <c r="T651" s="383"/>
      <c r="U651" s="383"/>
      <c r="V651" s="383"/>
      <c r="W651" s="383"/>
      <c r="X651" s="383"/>
      <c r="Y651" s="383"/>
      <c r="Z651" s="383"/>
      <c r="AA651" s="383"/>
    </row>
    <row r="652">
      <c r="A652" s="383"/>
      <c r="B652" s="383"/>
      <c r="C652" s="383"/>
      <c r="D652" s="383"/>
      <c r="I652" s="383"/>
      <c r="J652" s="383"/>
      <c r="K652" s="383"/>
      <c r="L652" s="383"/>
      <c r="M652" s="383"/>
      <c r="N652" s="383"/>
      <c r="O652" s="383"/>
      <c r="P652" s="383"/>
      <c r="Q652" s="383"/>
      <c r="R652" s="383"/>
      <c r="S652" s="383"/>
      <c r="T652" s="383"/>
      <c r="U652" s="383"/>
      <c r="V652" s="383"/>
      <c r="W652" s="383"/>
      <c r="X652" s="383"/>
      <c r="Y652" s="383"/>
      <c r="Z652" s="383"/>
      <c r="AA652" s="383"/>
    </row>
    <row r="653">
      <c r="A653" s="383"/>
      <c r="B653" s="383"/>
      <c r="C653" s="383"/>
      <c r="D653" s="383"/>
      <c r="I653" s="383"/>
      <c r="J653" s="383"/>
      <c r="K653" s="383"/>
      <c r="L653" s="383"/>
      <c r="M653" s="383"/>
      <c r="N653" s="383"/>
      <c r="O653" s="383"/>
      <c r="P653" s="383"/>
      <c r="Q653" s="383"/>
      <c r="R653" s="383"/>
      <c r="S653" s="383"/>
      <c r="T653" s="383"/>
      <c r="U653" s="383"/>
      <c r="V653" s="383"/>
      <c r="W653" s="383"/>
      <c r="X653" s="383"/>
      <c r="Y653" s="383"/>
      <c r="Z653" s="383"/>
      <c r="AA653" s="383"/>
    </row>
    <row r="654">
      <c r="A654" s="383"/>
      <c r="B654" s="383"/>
      <c r="C654" s="383"/>
      <c r="D654" s="383"/>
      <c r="I654" s="383"/>
      <c r="J654" s="383"/>
      <c r="K654" s="383"/>
      <c r="L654" s="383"/>
      <c r="M654" s="383"/>
      <c r="N654" s="383"/>
      <c r="O654" s="383"/>
      <c r="P654" s="383"/>
      <c r="Q654" s="383"/>
      <c r="R654" s="383"/>
      <c r="S654" s="383"/>
      <c r="T654" s="383"/>
      <c r="U654" s="383"/>
      <c r="V654" s="383"/>
      <c r="W654" s="383"/>
      <c r="X654" s="383"/>
      <c r="Y654" s="383"/>
      <c r="Z654" s="383"/>
      <c r="AA654" s="383"/>
    </row>
    <row r="655">
      <c r="A655" s="383"/>
      <c r="B655" s="383"/>
      <c r="C655" s="383"/>
      <c r="D655" s="383"/>
      <c r="I655" s="383"/>
      <c r="J655" s="383"/>
      <c r="K655" s="383"/>
      <c r="L655" s="383"/>
      <c r="M655" s="383"/>
      <c r="N655" s="383"/>
      <c r="O655" s="383"/>
      <c r="P655" s="383"/>
      <c r="Q655" s="383"/>
      <c r="R655" s="383"/>
      <c r="S655" s="383"/>
      <c r="T655" s="383"/>
      <c r="U655" s="383"/>
      <c r="V655" s="383"/>
      <c r="W655" s="383"/>
      <c r="X655" s="383"/>
      <c r="Y655" s="383"/>
      <c r="Z655" s="383"/>
      <c r="AA655" s="383"/>
    </row>
    <row r="656">
      <c r="A656" s="383"/>
      <c r="B656" s="383"/>
      <c r="C656" s="383"/>
      <c r="D656" s="383"/>
      <c r="I656" s="383"/>
      <c r="J656" s="383"/>
      <c r="K656" s="383"/>
      <c r="L656" s="383"/>
      <c r="M656" s="383"/>
      <c r="N656" s="383"/>
      <c r="O656" s="383"/>
      <c r="P656" s="383"/>
      <c r="Q656" s="383"/>
      <c r="R656" s="383"/>
      <c r="S656" s="383"/>
      <c r="T656" s="383"/>
      <c r="U656" s="383"/>
      <c r="V656" s="383"/>
      <c r="W656" s="383"/>
      <c r="X656" s="383"/>
      <c r="Y656" s="383"/>
      <c r="Z656" s="383"/>
      <c r="AA656" s="383"/>
    </row>
    <row r="657">
      <c r="A657" s="383"/>
      <c r="B657" s="383"/>
      <c r="C657" s="383"/>
      <c r="D657" s="383"/>
      <c r="I657" s="383"/>
      <c r="J657" s="383"/>
      <c r="K657" s="383"/>
      <c r="L657" s="383"/>
      <c r="M657" s="383"/>
      <c r="N657" s="383"/>
      <c r="O657" s="383"/>
      <c r="P657" s="383"/>
      <c r="Q657" s="383"/>
      <c r="R657" s="383"/>
      <c r="S657" s="383"/>
      <c r="T657" s="383"/>
      <c r="U657" s="383"/>
      <c r="V657" s="383"/>
      <c r="W657" s="383"/>
      <c r="X657" s="383"/>
      <c r="Y657" s="383"/>
      <c r="Z657" s="383"/>
      <c r="AA657" s="383"/>
    </row>
    <row r="658">
      <c r="A658" s="383"/>
      <c r="B658" s="383"/>
      <c r="C658" s="383"/>
      <c r="D658" s="383"/>
      <c r="I658" s="383"/>
      <c r="J658" s="383"/>
      <c r="K658" s="383"/>
      <c r="L658" s="383"/>
      <c r="M658" s="383"/>
      <c r="N658" s="383"/>
      <c r="O658" s="383"/>
      <c r="P658" s="383"/>
      <c r="Q658" s="383"/>
      <c r="R658" s="383"/>
      <c r="S658" s="383"/>
      <c r="T658" s="383"/>
      <c r="U658" s="383"/>
      <c r="V658" s="383"/>
      <c r="W658" s="383"/>
      <c r="X658" s="383"/>
      <c r="Y658" s="383"/>
      <c r="Z658" s="383"/>
      <c r="AA658" s="383"/>
    </row>
    <row r="659">
      <c r="A659" s="383"/>
      <c r="B659" s="383"/>
      <c r="C659" s="383"/>
      <c r="D659" s="383"/>
      <c r="I659" s="383"/>
      <c r="J659" s="383"/>
      <c r="K659" s="383"/>
      <c r="L659" s="383"/>
      <c r="M659" s="383"/>
      <c r="N659" s="383"/>
      <c r="O659" s="383"/>
      <c r="P659" s="383"/>
      <c r="Q659" s="383"/>
      <c r="R659" s="383"/>
      <c r="S659" s="383"/>
      <c r="T659" s="383"/>
      <c r="U659" s="383"/>
      <c r="V659" s="383"/>
      <c r="W659" s="383"/>
      <c r="X659" s="383"/>
      <c r="Y659" s="383"/>
      <c r="Z659" s="383"/>
      <c r="AA659" s="383"/>
    </row>
    <row r="660">
      <c r="A660" s="383"/>
      <c r="B660" s="383"/>
      <c r="C660" s="383"/>
      <c r="D660" s="383"/>
      <c r="I660" s="383"/>
      <c r="J660" s="383"/>
      <c r="K660" s="383"/>
      <c r="L660" s="383"/>
      <c r="M660" s="383"/>
      <c r="N660" s="383"/>
      <c r="O660" s="383"/>
      <c r="P660" s="383"/>
      <c r="Q660" s="383"/>
      <c r="R660" s="383"/>
      <c r="S660" s="383"/>
      <c r="T660" s="383"/>
      <c r="U660" s="383"/>
      <c r="V660" s="383"/>
      <c r="W660" s="383"/>
      <c r="X660" s="383"/>
      <c r="Y660" s="383"/>
      <c r="Z660" s="383"/>
      <c r="AA660" s="383"/>
    </row>
    <row r="661">
      <c r="A661" s="383"/>
      <c r="B661" s="383"/>
      <c r="C661" s="383"/>
      <c r="D661" s="383"/>
      <c r="I661" s="383"/>
      <c r="J661" s="383"/>
      <c r="K661" s="383"/>
      <c r="L661" s="383"/>
      <c r="M661" s="383"/>
      <c r="N661" s="383"/>
      <c r="O661" s="383"/>
      <c r="P661" s="383"/>
      <c r="Q661" s="383"/>
      <c r="R661" s="383"/>
      <c r="S661" s="383"/>
      <c r="T661" s="383"/>
      <c r="U661" s="383"/>
      <c r="V661" s="383"/>
      <c r="W661" s="383"/>
      <c r="X661" s="383"/>
      <c r="Y661" s="383"/>
      <c r="Z661" s="383"/>
      <c r="AA661" s="383"/>
    </row>
    <row r="662">
      <c r="A662" s="383"/>
      <c r="B662" s="383"/>
      <c r="C662" s="383"/>
      <c r="D662" s="383"/>
      <c r="I662" s="383"/>
      <c r="J662" s="383"/>
      <c r="K662" s="383"/>
      <c r="L662" s="383"/>
      <c r="M662" s="383"/>
      <c r="N662" s="383"/>
      <c r="O662" s="383"/>
      <c r="P662" s="383"/>
      <c r="Q662" s="383"/>
      <c r="R662" s="383"/>
      <c r="S662" s="383"/>
      <c r="T662" s="383"/>
      <c r="U662" s="383"/>
      <c r="V662" s="383"/>
      <c r="W662" s="383"/>
      <c r="X662" s="383"/>
      <c r="Y662" s="383"/>
      <c r="Z662" s="383"/>
      <c r="AA662" s="383"/>
    </row>
    <row r="663">
      <c r="A663" s="383"/>
      <c r="B663" s="383"/>
      <c r="C663" s="383"/>
      <c r="D663" s="383"/>
      <c r="I663" s="383"/>
      <c r="J663" s="383"/>
      <c r="K663" s="383"/>
      <c r="L663" s="383"/>
      <c r="M663" s="383"/>
      <c r="N663" s="383"/>
      <c r="O663" s="383"/>
      <c r="P663" s="383"/>
      <c r="Q663" s="383"/>
      <c r="R663" s="383"/>
      <c r="S663" s="383"/>
      <c r="T663" s="383"/>
      <c r="U663" s="383"/>
      <c r="V663" s="383"/>
      <c r="W663" s="383"/>
      <c r="X663" s="383"/>
      <c r="Y663" s="383"/>
      <c r="Z663" s="383"/>
      <c r="AA663" s="383"/>
    </row>
    <row r="664">
      <c r="A664" s="383"/>
      <c r="B664" s="383"/>
      <c r="C664" s="383"/>
      <c r="D664" s="383"/>
      <c r="I664" s="383"/>
      <c r="J664" s="383"/>
      <c r="K664" s="383"/>
      <c r="L664" s="383"/>
      <c r="M664" s="383"/>
      <c r="N664" s="383"/>
      <c r="O664" s="383"/>
      <c r="P664" s="383"/>
      <c r="Q664" s="383"/>
      <c r="R664" s="383"/>
      <c r="S664" s="383"/>
      <c r="T664" s="383"/>
      <c r="U664" s="383"/>
      <c r="V664" s="383"/>
      <c r="W664" s="383"/>
      <c r="X664" s="383"/>
      <c r="Y664" s="383"/>
      <c r="Z664" s="383"/>
      <c r="AA664" s="383"/>
    </row>
    <row r="665">
      <c r="A665" s="383"/>
      <c r="B665" s="383"/>
      <c r="C665" s="383"/>
      <c r="D665" s="383"/>
      <c r="I665" s="383"/>
      <c r="J665" s="383"/>
      <c r="K665" s="383"/>
      <c r="L665" s="383"/>
      <c r="M665" s="383"/>
      <c r="N665" s="383"/>
      <c r="O665" s="383"/>
      <c r="P665" s="383"/>
      <c r="Q665" s="383"/>
      <c r="R665" s="383"/>
      <c r="S665" s="383"/>
      <c r="T665" s="383"/>
      <c r="U665" s="383"/>
      <c r="V665" s="383"/>
      <c r="W665" s="383"/>
      <c r="X665" s="383"/>
      <c r="Y665" s="383"/>
      <c r="Z665" s="383"/>
      <c r="AA665" s="383"/>
    </row>
    <row r="666">
      <c r="A666" s="383"/>
      <c r="B666" s="383"/>
      <c r="C666" s="383"/>
      <c r="D666" s="383"/>
      <c r="I666" s="383"/>
      <c r="J666" s="383"/>
      <c r="K666" s="383"/>
      <c r="L666" s="383"/>
      <c r="M666" s="383"/>
      <c r="N666" s="383"/>
      <c r="O666" s="383"/>
      <c r="P666" s="383"/>
      <c r="Q666" s="383"/>
      <c r="R666" s="383"/>
      <c r="S666" s="383"/>
      <c r="T666" s="383"/>
      <c r="U666" s="383"/>
      <c r="V666" s="383"/>
      <c r="W666" s="383"/>
      <c r="X666" s="383"/>
      <c r="Y666" s="383"/>
      <c r="Z666" s="383"/>
      <c r="AA666" s="383"/>
    </row>
    <row r="667">
      <c r="A667" s="383"/>
      <c r="B667" s="383"/>
      <c r="C667" s="383"/>
      <c r="D667" s="383"/>
      <c r="I667" s="383"/>
      <c r="J667" s="383"/>
      <c r="K667" s="383"/>
      <c r="L667" s="383"/>
      <c r="M667" s="383"/>
      <c r="N667" s="383"/>
      <c r="O667" s="383"/>
      <c r="P667" s="383"/>
      <c r="Q667" s="383"/>
      <c r="R667" s="383"/>
      <c r="S667" s="383"/>
      <c r="T667" s="383"/>
      <c r="U667" s="383"/>
      <c r="V667" s="383"/>
      <c r="W667" s="383"/>
      <c r="X667" s="383"/>
      <c r="Y667" s="383"/>
      <c r="Z667" s="383"/>
      <c r="AA667" s="383"/>
    </row>
    <row r="668">
      <c r="A668" s="383"/>
      <c r="B668" s="383"/>
      <c r="C668" s="383"/>
      <c r="D668" s="383"/>
      <c r="I668" s="383"/>
      <c r="J668" s="383"/>
      <c r="K668" s="383"/>
      <c r="L668" s="383"/>
      <c r="M668" s="383"/>
      <c r="N668" s="383"/>
      <c r="O668" s="383"/>
      <c r="P668" s="383"/>
      <c r="Q668" s="383"/>
      <c r="R668" s="383"/>
      <c r="S668" s="383"/>
      <c r="T668" s="383"/>
      <c r="U668" s="383"/>
      <c r="V668" s="383"/>
      <c r="W668" s="383"/>
      <c r="X668" s="383"/>
      <c r="Y668" s="383"/>
      <c r="Z668" s="383"/>
      <c r="AA668" s="383"/>
    </row>
    <row r="669">
      <c r="A669" s="383"/>
      <c r="B669" s="383"/>
      <c r="C669" s="383"/>
      <c r="D669" s="383"/>
      <c r="I669" s="383"/>
      <c r="J669" s="383"/>
      <c r="K669" s="383"/>
      <c r="L669" s="383"/>
      <c r="M669" s="383"/>
      <c r="N669" s="383"/>
      <c r="O669" s="383"/>
      <c r="P669" s="383"/>
      <c r="Q669" s="383"/>
      <c r="R669" s="383"/>
      <c r="S669" s="383"/>
      <c r="T669" s="383"/>
      <c r="U669" s="383"/>
      <c r="V669" s="383"/>
      <c r="W669" s="383"/>
      <c r="X669" s="383"/>
      <c r="Y669" s="383"/>
      <c r="Z669" s="383"/>
      <c r="AA669" s="383"/>
    </row>
    <row r="670">
      <c r="A670" s="383"/>
      <c r="B670" s="383"/>
      <c r="C670" s="383"/>
      <c r="D670" s="383"/>
      <c r="I670" s="383"/>
      <c r="J670" s="383"/>
      <c r="K670" s="383"/>
      <c r="L670" s="383"/>
      <c r="M670" s="383"/>
      <c r="N670" s="383"/>
      <c r="O670" s="383"/>
      <c r="P670" s="383"/>
      <c r="Q670" s="383"/>
      <c r="R670" s="383"/>
      <c r="S670" s="383"/>
      <c r="T670" s="383"/>
      <c r="U670" s="383"/>
      <c r="V670" s="383"/>
      <c r="W670" s="383"/>
      <c r="X670" s="383"/>
      <c r="Y670" s="383"/>
      <c r="Z670" s="383"/>
      <c r="AA670" s="383"/>
    </row>
    <row r="671">
      <c r="A671" s="383"/>
      <c r="B671" s="383"/>
      <c r="C671" s="383"/>
      <c r="D671" s="383"/>
      <c r="I671" s="383"/>
      <c r="J671" s="383"/>
      <c r="K671" s="383"/>
      <c r="L671" s="383"/>
      <c r="M671" s="383"/>
      <c r="N671" s="383"/>
      <c r="O671" s="383"/>
      <c r="P671" s="383"/>
      <c r="Q671" s="383"/>
      <c r="R671" s="383"/>
      <c r="S671" s="383"/>
      <c r="T671" s="383"/>
      <c r="U671" s="383"/>
      <c r="V671" s="383"/>
      <c r="W671" s="383"/>
      <c r="X671" s="383"/>
      <c r="Y671" s="383"/>
      <c r="Z671" s="383"/>
      <c r="AA671" s="383"/>
    </row>
    <row r="672">
      <c r="A672" s="383"/>
      <c r="B672" s="383"/>
      <c r="C672" s="383"/>
      <c r="D672" s="383"/>
      <c r="I672" s="383"/>
      <c r="J672" s="383"/>
      <c r="K672" s="383"/>
      <c r="L672" s="383"/>
      <c r="M672" s="383"/>
      <c r="N672" s="383"/>
      <c r="O672" s="383"/>
      <c r="P672" s="383"/>
      <c r="Q672" s="383"/>
      <c r="R672" s="383"/>
      <c r="S672" s="383"/>
      <c r="T672" s="383"/>
      <c r="U672" s="383"/>
      <c r="V672" s="383"/>
      <c r="W672" s="383"/>
      <c r="X672" s="383"/>
      <c r="Y672" s="383"/>
      <c r="Z672" s="383"/>
      <c r="AA672" s="383"/>
    </row>
    <row r="673">
      <c r="A673" s="383"/>
      <c r="B673" s="383"/>
      <c r="C673" s="383"/>
      <c r="D673" s="383"/>
      <c r="I673" s="383"/>
      <c r="J673" s="383"/>
      <c r="K673" s="383"/>
      <c r="L673" s="383"/>
      <c r="M673" s="383"/>
      <c r="N673" s="383"/>
      <c r="O673" s="383"/>
      <c r="P673" s="383"/>
      <c r="Q673" s="383"/>
      <c r="R673" s="383"/>
      <c r="S673" s="383"/>
      <c r="T673" s="383"/>
      <c r="U673" s="383"/>
      <c r="V673" s="383"/>
      <c r="W673" s="383"/>
      <c r="X673" s="383"/>
      <c r="Y673" s="383"/>
      <c r="Z673" s="383"/>
      <c r="AA673" s="383"/>
    </row>
    <row r="674">
      <c r="A674" s="383"/>
      <c r="B674" s="383"/>
      <c r="C674" s="383"/>
      <c r="D674" s="383"/>
      <c r="I674" s="383"/>
      <c r="J674" s="383"/>
      <c r="K674" s="383"/>
      <c r="L674" s="383"/>
      <c r="M674" s="383"/>
      <c r="N674" s="383"/>
      <c r="O674" s="383"/>
      <c r="P674" s="383"/>
      <c r="Q674" s="383"/>
      <c r="R674" s="383"/>
      <c r="S674" s="383"/>
      <c r="T674" s="383"/>
      <c r="U674" s="383"/>
      <c r="V674" s="383"/>
      <c r="W674" s="383"/>
      <c r="X674" s="383"/>
      <c r="Y674" s="383"/>
      <c r="Z674" s="383"/>
      <c r="AA674" s="383"/>
    </row>
    <row r="675">
      <c r="A675" s="383"/>
      <c r="B675" s="383"/>
      <c r="C675" s="383"/>
      <c r="D675" s="383"/>
      <c r="I675" s="383"/>
      <c r="J675" s="383"/>
      <c r="K675" s="383"/>
      <c r="L675" s="383"/>
      <c r="M675" s="383"/>
      <c r="N675" s="383"/>
      <c r="O675" s="383"/>
      <c r="P675" s="383"/>
      <c r="Q675" s="383"/>
      <c r="R675" s="383"/>
      <c r="S675" s="383"/>
      <c r="T675" s="383"/>
      <c r="U675" s="383"/>
      <c r="V675" s="383"/>
      <c r="W675" s="383"/>
      <c r="X675" s="383"/>
      <c r="Y675" s="383"/>
      <c r="Z675" s="383"/>
      <c r="AA675" s="383"/>
    </row>
    <row r="676">
      <c r="A676" s="383"/>
      <c r="B676" s="383"/>
      <c r="C676" s="383"/>
      <c r="D676" s="383"/>
      <c r="I676" s="383"/>
      <c r="J676" s="383"/>
      <c r="K676" s="383"/>
      <c r="L676" s="383"/>
      <c r="M676" s="383"/>
      <c r="N676" s="383"/>
      <c r="O676" s="383"/>
      <c r="P676" s="383"/>
      <c r="Q676" s="383"/>
      <c r="R676" s="383"/>
      <c r="S676" s="383"/>
      <c r="T676" s="383"/>
      <c r="U676" s="383"/>
      <c r="V676" s="383"/>
      <c r="W676" s="383"/>
      <c r="X676" s="383"/>
      <c r="Y676" s="383"/>
      <c r="Z676" s="383"/>
      <c r="AA676" s="383"/>
    </row>
    <row r="677">
      <c r="A677" s="383"/>
      <c r="B677" s="383"/>
      <c r="C677" s="383"/>
      <c r="D677" s="383"/>
      <c r="I677" s="383"/>
      <c r="J677" s="383"/>
      <c r="K677" s="383"/>
      <c r="L677" s="383"/>
      <c r="M677" s="383"/>
      <c r="N677" s="383"/>
      <c r="O677" s="383"/>
      <c r="P677" s="383"/>
      <c r="Q677" s="383"/>
      <c r="R677" s="383"/>
      <c r="S677" s="383"/>
      <c r="T677" s="383"/>
      <c r="U677" s="383"/>
      <c r="V677" s="383"/>
      <c r="W677" s="383"/>
      <c r="X677" s="383"/>
      <c r="Y677" s="383"/>
      <c r="Z677" s="383"/>
      <c r="AA677" s="383"/>
    </row>
    <row r="678">
      <c r="A678" s="383"/>
      <c r="B678" s="383"/>
      <c r="C678" s="383"/>
      <c r="D678" s="383"/>
      <c r="I678" s="383"/>
      <c r="J678" s="383"/>
      <c r="K678" s="383"/>
      <c r="L678" s="383"/>
      <c r="M678" s="383"/>
      <c r="N678" s="383"/>
      <c r="O678" s="383"/>
      <c r="P678" s="383"/>
      <c r="Q678" s="383"/>
      <c r="R678" s="383"/>
      <c r="S678" s="383"/>
      <c r="T678" s="383"/>
      <c r="U678" s="383"/>
      <c r="V678" s="383"/>
      <c r="W678" s="383"/>
      <c r="X678" s="383"/>
      <c r="Y678" s="383"/>
      <c r="Z678" s="383"/>
      <c r="AA678" s="383"/>
    </row>
    <row r="679">
      <c r="A679" s="383"/>
      <c r="B679" s="383"/>
      <c r="C679" s="383"/>
      <c r="D679" s="383"/>
      <c r="I679" s="383"/>
      <c r="J679" s="383"/>
      <c r="K679" s="383"/>
      <c r="L679" s="383"/>
      <c r="M679" s="383"/>
      <c r="N679" s="383"/>
      <c r="O679" s="383"/>
      <c r="P679" s="383"/>
      <c r="Q679" s="383"/>
      <c r="R679" s="383"/>
      <c r="S679" s="383"/>
      <c r="T679" s="383"/>
      <c r="U679" s="383"/>
      <c r="V679" s="383"/>
      <c r="W679" s="383"/>
      <c r="X679" s="383"/>
      <c r="Y679" s="383"/>
      <c r="Z679" s="383"/>
      <c r="AA679" s="383"/>
    </row>
    <row r="680">
      <c r="A680" s="383"/>
      <c r="B680" s="383"/>
      <c r="C680" s="383"/>
      <c r="D680" s="383"/>
      <c r="I680" s="383"/>
      <c r="J680" s="383"/>
      <c r="K680" s="383"/>
      <c r="L680" s="383"/>
      <c r="M680" s="383"/>
      <c r="N680" s="383"/>
      <c r="O680" s="383"/>
      <c r="P680" s="383"/>
      <c r="Q680" s="383"/>
      <c r="R680" s="383"/>
      <c r="S680" s="383"/>
      <c r="T680" s="383"/>
      <c r="U680" s="383"/>
      <c r="V680" s="383"/>
      <c r="W680" s="383"/>
      <c r="X680" s="383"/>
      <c r="Y680" s="383"/>
      <c r="Z680" s="383"/>
      <c r="AA680" s="383"/>
    </row>
    <row r="681">
      <c r="A681" s="383"/>
      <c r="B681" s="383"/>
      <c r="C681" s="383"/>
      <c r="D681" s="383"/>
      <c r="I681" s="383"/>
      <c r="J681" s="383"/>
      <c r="K681" s="383"/>
      <c r="L681" s="383"/>
      <c r="M681" s="383"/>
      <c r="N681" s="383"/>
      <c r="O681" s="383"/>
      <c r="P681" s="383"/>
      <c r="Q681" s="383"/>
      <c r="R681" s="383"/>
      <c r="S681" s="383"/>
      <c r="T681" s="383"/>
      <c r="U681" s="383"/>
      <c r="V681" s="383"/>
      <c r="W681" s="383"/>
      <c r="X681" s="383"/>
      <c r="Y681" s="383"/>
      <c r="Z681" s="383"/>
      <c r="AA681" s="383"/>
    </row>
    <row r="682">
      <c r="A682" s="383"/>
      <c r="B682" s="383"/>
      <c r="C682" s="383"/>
      <c r="D682" s="383"/>
      <c r="I682" s="383"/>
      <c r="J682" s="383"/>
      <c r="K682" s="383"/>
      <c r="L682" s="383"/>
      <c r="M682" s="383"/>
      <c r="N682" s="383"/>
      <c r="O682" s="383"/>
      <c r="P682" s="383"/>
      <c r="Q682" s="383"/>
      <c r="R682" s="383"/>
      <c r="S682" s="383"/>
      <c r="T682" s="383"/>
      <c r="U682" s="383"/>
      <c r="V682" s="383"/>
      <c r="W682" s="383"/>
      <c r="X682" s="383"/>
      <c r="Y682" s="383"/>
      <c r="Z682" s="383"/>
      <c r="AA682" s="383"/>
    </row>
    <row r="683">
      <c r="A683" s="383"/>
      <c r="B683" s="383"/>
      <c r="C683" s="383"/>
      <c r="D683" s="383"/>
      <c r="I683" s="383"/>
      <c r="J683" s="383"/>
      <c r="K683" s="383"/>
      <c r="L683" s="383"/>
      <c r="M683" s="383"/>
      <c r="N683" s="383"/>
      <c r="O683" s="383"/>
      <c r="P683" s="383"/>
      <c r="Q683" s="383"/>
      <c r="R683" s="383"/>
      <c r="S683" s="383"/>
      <c r="T683" s="383"/>
      <c r="U683" s="383"/>
      <c r="V683" s="383"/>
      <c r="W683" s="383"/>
      <c r="X683" s="383"/>
      <c r="Y683" s="383"/>
      <c r="Z683" s="383"/>
      <c r="AA683" s="383"/>
    </row>
    <row r="684">
      <c r="A684" s="383"/>
      <c r="B684" s="383"/>
      <c r="C684" s="383"/>
      <c r="D684" s="383"/>
      <c r="I684" s="383"/>
      <c r="J684" s="383"/>
      <c r="K684" s="383"/>
      <c r="L684" s="383"/>
      <c r="M684" s="383"/>
      <c r="N684" s="383"/>
      <c r="O684" s="383"/>
      <c r="P684" s="383"/>
      <c r="Q684" s="383"/>
      <c r="R684" s="383"/>
      <c r="S684" s="383"/>
      <c r="T684" s="383"/>
      <c r="U684" s="383"/>
      <c r="V684" s="383"/>
      <c r="W684" s="383"/>
      <c r="X684" s="383"/>
      <c r="Y684" s="383"/>
      <c r="Z684" s="383"/>
      <c r="AA684" s="383"/>
    </row>
    <row r="685">
      <c r="A685" s="383"/>
      <c r="B685" s="383"/>
      <c r="C685" s="383"/>
      <c r="D685" s="383"/>
      <c r="I685" s="383"/>
      <c r="J685" s="383"/>
      <c r="K685" s="383"/>
      <c r="L685" s="383"/>
      <c r="M685" s="383"/>
      <c r="N685" s="383"/>
      <c r="O685" s="383"/>
      <c r="P685" s="383"/>
      <c r="Q685" s="383"/>
      <c r="R685" s="383"/>
      <c r="S685" s="383"/>
      <c r="T685" s="383"/>
      <c r="U685" s="383"/>
      <c r="V685" s="383"/>
      <c r="W685" s="383"/>
      <c r="X685" s="383"/>
      <c r="Y685" s="383"/>
      <c r="Z685" s="383"/>
      <c r="AA685" s="383"/>
    </row>
    <row r="686">
      <c r="A686" s="383"/>
      <c r="B686" s="383"/>
      <c r="C686" s="383"/>
      <c r="D686" s="383"/>
      <c r="I686" s="383"/>
      <c r="J686" s="383"/>
      <c r="K686" s="383"/>
      <c r="L686" s="383"/>
      <c r="M686" s="383"/>
      <c r="N686" s="383"/>
      <c r="O686" s="383"/>
      <c r="P686" s="383"/>
      <c r="Q686" s="383"/>
      <c r="R686" s="383"/>
      <c r="S686" s="383"/>
      <c r="T686" s="383"/>
      <c r="U686" s="383"/>
      <c r="V686" s="383"/>
      <c r="W686" s="383"/>
      <c r="X686" s="383"/>
      <c r="Y686" s="383"/>
      <c r="Z686" s="383"/>
      <c r="AA686" s="383"/>
    </row>
    <row r="687">
      <c r="A687" s="383"/>
      <c r="B687" s="383"/>
      <c r="C687" s="383"/>
      <c r="D687" s="383"/>
      <c r="I687" s="383"/>
      <c r="J687" s="383"/>
      <c r="K687" s="383"/>
      <c r="L687" s="383"/>
      <c r="M687" s="383"/>
      <c r="N687" s="383"/>
      <c r="O687" s="383"/>
      <c r="P687" s="383"/>
      <c r="Q687" s="383"/>
      <c r="R687" s="383"/>
      <c r="S687" s="383"/>
      <c r="T687" s="383"/>
      <c r="U687" s="383"/>
      <c r="V687" s="383"/>
      <c r="W687" s="383"/>
      <c r="X687" s="383"/>
      <c r="Y687" s="383"/>
      <c r="Z687" s="383"/>
      <c r="AA687" s="383"/>
    </row>
    <row r="688">
      <c r="A688" s="383"/>
      <c r="B688" s="383"/>
      <c r="C688" s="383"/>
      <c r="D688" s="383"/>
      <c r="I688" s="383"/>
      <c r="J688" s="383"/>
      <c r="K688" s="383"/>
      <c r="L688" s="383"/>
      <c r="M688" s="383"/>
      <c r="N688" s="383"/>
      <c r="O688" s="383"/>
      <c r="P688" s="383"/>
      <c r="Q688" s="383"/>
      <c r="R688" s="383"/>
      <c r="S688" s="383"/>
      <c r="T688" s="383"/>
      <c r="U688" s="383"/>
      <c r="V688" s="383"/>
      <c r="W688" s="383"/>
      <c r="X688" s="383"/>
      <c r="Y688" s="383"/>
      <c r="Z688" s="383"/>
      <c r="AA688" s="383"/>
    </row>
    <row r="689">
      <c r="A689" s="383"/>
      <c r="B689" s="383"/>
      <c r="C689" s="383"/>
      <c r="D689" s="383"/>
      <c r="I689" s="383"/>
      <c r="J689" s="383"/>
      <c r="K689" s="383"/>
      <c r="L689" s="383"/>
      <c r="M689" s="383"/>
      <c r="N689" s="383"/>
      <c r="O689" s="383"/>
      <c r="P689" s="383"/>
      <c r="Q689" s="383"/>
      <c r="R689" s="383"/>
      <c r="S689" s="383"/>
      <c r="T689" s="383"/>
      <c r="U689" s="383"/>
      <c r="V689" s="383"/>
      <c r="W689" s="383"/>
      <c r="X689" s="383"/>
      <c r="Y689" s="383"/>
      <c r="Z689" s="383"/>
      <c r="AA689" s="383"/>
    </row>
    <row r="690">
      <c r="A690" s="383"/>
      <c r="B690" s="383"/>
      <c r="C690" s="383"/>
      <c r="D690" s="383"/>
      <c r="I690" s="383"/>
      <c r="J690" s="383"/>
      <c r="K690" s="383"/>
      <c r="L690" s="383"/>
      <c r="M690" s="383"/>
      <c r="N690" s="383"/>
      <c r="O690" s="383"/>
      <c r="P690" s="383"/>
      <c r="Q690" s="383"/>
      <c r="R690" s="383"/>
      <c r="S690" s="383"/>
      <c r="T690" s="383"/>
      <c r="U690" s="383"/>
      <c r="V690" s="383"/>
      <c r="W690" s="383"/>
      <c r="X690" s="383"/>
      <c r="Y690" s="383"/>
      <c r="Z690" s="383"/>
      <c r="AA690" s="383"/>
    </row>
    <row r="691">
      <c r="A691" s="383"/>
      <c r="B691" s="383"/>
      <c r="C691" s="383"/>
      <c r="D691" s="383"/>
      <c r="I691" s="383"/>
      <c r="J691" s="383"/>
      <c r="K691" s="383"/>
      <c r="L691" s="383"/>
      <c r="M691" s="383"/>
      <c r="N691" s="383"/>
      <c r="O691" s="383"/>
      <c r="P691" s="383"/>
      <c r="Q691" s="383"/>
      <c r="R691" s="383"/>
      <c r="S691" s="383"/>
      <c r="T691" s="383"/>
      <c r="U691" s="383"/>
      <c r="V691" s="383"/>
      <c r="W691" s="383"/>
      <c r="X691" s="383"/>
      <c r="Y691" s="383"/>
      <c r="Z691" s="383"/>
      <c r="AA691" s="383"/>
    </row>
    <row r="692">
      <c r="A692" s="383"/>
      <c r="B692" s="383"/>
      <c r="C692" s="383"/>
      <c r="D692" s="383"/>
      <c r="I692" s="383"/>
      <c r="J692" s="383"/>
      <c r="K692" s="383"/>
      <c r="L692" s="383"/>
      <c r="M692" s="383"/>
      <c r="N692" s="383"/>
      <c r="O692" s="383"/>
      <c r="P692" s="383"/>
      <c r="Q692" s="383"/>
      <c r="R692" s="383"/>
      <c r="S692" s="383"/>
      <c r="T692" s="383"/>
      <c r="U692" s="383"/>
      <c r="V692" s="383"/>
      <c r="W692" s="383"/>
      <c r="X692" s="383"/>
      <c r="Y692" s="383"/>
      <c r="Z692" s="383"/>
      <c r="AA692" s="383"/>
    </row>
    <row r="693">
      <c r="A693" s="383"/>
      <c r="B693" s="383"/>
      <c r="C693" s="383"/>
      <c r="D693" s="383"/>
      <c r="I693" s="383"/>
      <c r="J693" s="383"/>
      <c r="K693" s="383"/>
      <c r="L693" s="383"/>
      <c r="M693" s="383"/>
      <c r="N693" s="383"/>
      <c r="O693" s="383"/>
      <c r="P693" s="383"/>
      <c r="Q693" s="383"/>
      <c r="R693" s="383"/>
      <c r="S693" s="383"/>
      <c r="T693" s="383"/>
      <c r="U693" s="383"/>
      <c r="V693" s="383"/>
      <c r="W693" s="383"/>
      <c r="X693" s="383"/>
      <c r="Y693" s="383"/>
      <c r="Z693" s="383"/>
      <c r="AA693" s="383"/>
    </row>
    <row r="694">
      <c r="A694" s="383"/>
      <c r="B694" s="383"/>
      <c r="C694" s="383"/>
      <c r="D694" s="383"/>
      <c r="I694" s="383"/>
      <c r="J694" s="383"/>
      <c r="K694" s="383"/>
      <c r="L694" s="383"/>
      <c r="M694" s="383"/>
      <c r="N694" s="383"/>
      <c r="O694" s="383"/>
      <c r="P694" s="383"/>
      <c r="Q694" s="383"/>
      <c r="R694" s="383"/>
      <c r="S694" s="383"/>
      <c r="T694" s="383"/>
      <c r="U694" s="383"/>
      <c r="V694" s="383"/>
      <c r="W694" s="383"/>
      <c r="X694" s="383"/>
      <c r="Y694" s="383"/>
      <c r="Z694" s="383"/>
      <c r="AA694" s="383"/>
    </row>
    <row r="695">
      <c r="A695" s="383"/>
      <c r="B695" s="383"/>
      <c r="C695" s="383"/>
      <c r="D695" s="383"/>
      <c r="I695" s="383"/>
      <c r="J695" s="383"/>
      <c r="K695" s="383"/>
      <c r="L695" s="383"/>
      <c r="M695" s="383"/>
      <c r="N695" s="383"/>
      <c r="O695" s="383"/>
      <c r="P695" s="383"/>
      <c r="Q695" s="383"/>
      <c r="R695" s="383"/>
      <c r="S695" s="383"/>
      <c r="T695" s="383"/>
      <c r="U695" s="383"/>
      <c r="V695" s="383"/>
      <c r="W695" s="383"/>
      <c r="X695" s="383"/>
      <c r="Y695" s="383"/>
      <c r="Z695" s="383"/>
      <c r="AA695" s="383"/>
    </row>
    <row r="696">
      <c r="A696" s="383"/>
      <c r="B696" s="383"/>
      <c r="C696" s="383"/>
      <c r="D696" s="383"/>
      <c r="I696" s="383"/>
      <c r="J696" s="383"/>
      <c r="K696" s="383"/>
      <c r="L696" s="383"/>
      <c r="M696" s="383"/>
      <c r="N696" s="383"/>
      <c r="O696" s="383"/>
      <c r="P696" s="383"/>
      <c r="Q696" s="383"/>
      <c r="R696" s="383"/>
      <c r="S696" s="383"/>
      <c r="T696" s="383"/>
      <c r="U696" s="383"/>
      <c r="V696" s="383"/>
      <c r="W696" s="383"/>
      <c r="X696" s="383"/>
      <c r="Y696" s="383"/>
      <c r="Z696" s="383"/>
      <c r="AA696" s="383"/>
    </row>
    <row r="697">
      <c r="A697" s="383"/>
      <c r="B697" s="383"/>
      <c r="C697" s="383"/>
      <c r="D697" s="383"/>
      <c r="I697" s="383"/>
      <c r="J697" s="383"/>
      <c r="K697" s="383"/>
      <c r="L697" s="383"/>
      <c r="M697" s="383"/>
      <c r="N697" s="383"/>
      <c r="O697" s="383"/>
      <c r="P697" s="383"/>
      <c r="Q697" s="383"/>
      <c r="R697" s="383"/>
      <c r="S697" s="383"/>
      <c r="T697" s="383"/>
      <c r="U697" s="383"/>
      <c r="V697" s="383"/>
      <c r="W697" s="383"/>
      <c r="X697" s="383"/>
      <c r="Y697" s="383"/>
      <c r="Z697" s="383"/>
      <c r="AA697" s="383"/>
    </row>
    <row r="698">
      <c r="A698" s="383"/>
      <c r="B698" s="383"/>
      <c r="C698" s="383"/>
      <c r="D698" s="383"/>
      <c r="I698" s="383"/>
      <c r="J698" s="383"/>
      <c r="K698" s="383"/>
      <c r="L698" s="383"/>
      <c r="M698" s="383"/>
      <c r="N698" s="383"/>
      <c r="O698" s="383"/>
      <c r="P698" s="383"/>
      <c r="Q698" s="383"/>
      <c r="R698" s="383"/>
      <c r="S698" s="383"/>
      <c r="T698" s="383"/>
      <c r="U698" s="383"/>
      <c r="V698" s="383"/>
      <c r="W698" s="383"/>
      <c r="X698" s="383"/>
      <c r="Y698" s="383"/>
      <c r="Z698" s="383"/>
      <c r="AA698" s="383"/>
    </row>
    <row r="699">
      <c r="A699" s="383"/>
      <c r="B699" s="383"/>
      <c r="C699" s="383"/>
      <c r="D699" s="383"/>
      <c r="I699" s="383"/>
      <c r="J699" s="383"/>
      <c r="K699" s="383"/>
      <c r="L699" s="383"/>
      <c r="M699" s="383"/>
      <c r="N699" s="383"/>
      <c r="O699" s="383"/>
      <c r="P699" s="383"/>
      <c r="Q699" s="383"/>
      <c r="R699" s="383"/>
      <c r="S699" s="383"/>
      <c r="T699" s="383"/>
      <c r="U699" s="383"/>
      <c r="V699" s="383"/>
      <c r="W699" s="383"/>
      <c r="X699" s="383"/>
      <c r="Y699" s="383"/>
      <c r="Z699" s="383"/>
      <c r="AA699" s="383"/>
    </row>
    <row r="700">
      <c r="A700" s="383"/>
      <c r="B700" s="383"/>
      <c r="C700" s="383"/>
      <c r="D700" s="383"/>
      <c r="I700" s="383"/>
      <c r="J700" s="383"/>
      <c r="K700" s="383"/>
      <c r="L700" s="383"/>
      <c r="M700" s="383"/>
      <c r="N700" s="383"/>
      <c r="O700" s="383"/>
      <c r="P700" s="383"/>
      <c r="Q700" s="383"/>
      <c r="R700" s="383"/>
      <c r="S700" s="383"/>
      <c r="T700" s="383"/>
      <c r="U700" s="383"/>
      <c r="V700" s="383"/>
      <c r="W700" s="383"/>
      <c r="X700" s="383"/>
      <c r="Y700" s="383"/>
      <c r="Z700" s="383"/>
      <c r="AA700" s="383"/>
    </row>
    <row r="701">
      <c r="A701" s="383"/>
      <c r="B701" s="383"/>
      <c r="C701" s="383"/>
      <c r="D701" s="383"/>
      <c r="I701" s="383"/>
      <c r="J701" s="383"/>
      <c r="K701" s="383"/>
      <c r="L701" s="383"/>
      <c r="M701" s="383"/>
      <c r="N701" s="383"/>
      <c r="O701" s="383"/>
      <c r="P701" s="383"/>
      <c r="Q701" s="383"/>
      <c r="R701" s="383"/>
      <c r="S701" s="383"/>
      <c r="T701" s="383"/>
      <c r="U701" s="383"/>
      <c r="V701" s="383"/>
      <c r="W701" s="383"/>
      <c r="X701" s="383"/>
      <c r="Y701" s="383"/>
      <c r="Z701" s="383"/>
      <c r="AA701" s="383"/>
    </row>
    <row r="702">
      <c r="A702" s="383"/>
      <c r="B702" s="383"/>
      <c r="C702" s="383"/>
      <c r="D702" s="383"/>
      <c r="I702" s="383"/>
      <c r="J702" s="383"/>
      <c r="K702" s="383"/>
      <c r="L702" s="383"/>
      <c r="M702" s="383"/>
      <c r="N702" s="383"/>
      <c r="O702" s="383"/>
      <c r="P702" s="383"/>
      <c r="Q702" s="383"/>
      <c r="R702" s="383"/>
      <c r="S702" s="383"/>
      <c r="T702" s="383"/>
      <c r="U702" s="383"/>
      <c r="V702" s="383"/>
      <c r="W702" s="383"/>
      <c r="X702" s="383"/>
      <c r="Y702" s="383"/>
      <c r="Z702" s="383"/>
      <c r="AA702" s="383"/>
    </row>
    <row r="703">
      <c r="A703" s="383"/>
      <c r="B703" s="383"/>
      <c r="C703" s="383"/>
      <c r="D703" s="383"/>
      <c r="I703" s="383"/>
      <c r="J703" s="383"/>
      <c r="K703" s="383"/>
      <c r="L703" s="383"/>
      <c r="M703" s="383"/>
      <c r="N703" s="383"/>
      <c r="O703" s="383"/>
      <c r="P703" s="383"/>
      <c r="Q703" s="383"/>
      <c r="R703" s="383"/>
      <c r="S703" s="383"/>
      <c r="T703" s="383"/>
      <c r="U703" s="383"/>
      <c r="V703" s="383"/>
      <c r="W703" s="383"/>
      <c r="X703" s="383"/>
      <c r="Y703" s="383"/>
      <c r="Z703" s="383"/>
      <c r="AA703" s="383"/>
    </row>
    <row r="704">
      <c r="A704" s="383"/>
      <c r="B704" s="383"/>
      <c r="C704" s="383"/>
      <c r="D704" s="383"/>
      <c r="I704" s="383"/>
      <c r="J704" s="383"/>
      <c r="K704" s="383"/>
      <c r="L704" s="383"/>
      <c r="M704" s="383"/>
      <c r="N704" s="383"/>
      <c r="O704" s="383"/>
      <c r="P704" s="383"/>
      <c r="Q704" s="383"/>
      <c r="R704" s="383"/>
      <c r="S704" s="383"/>
      <c r="T704" s="383"/>
      <c r="U704" s="383"/>
      <c r="V704" s="383"/>
      <c r="W704" s="383"/>
      <c r="X704" s="383"/>
      <c r="Y704" s="383"/>
      <c r="Z704" s="383"/>
      <c r="AA704" s="383"/>
    </row>
    <row r="705">
      <c r="A705" s="383"/>
      <c r="B705" s="383"/>
      <c r="C705" s="383"/>
      <c r="D705" s="383"/>
      <c r="I705" s="383"/>
      <c r="J705" s="383"/>
      <c r="K705" s="383"/>
      <c r="L705" s="383"/>
      <c r="M705" s="383"/>
      <c r="N705" s="383"/>
      <c r="O705" s="383"/>
      <c r="P705" s="383"/>
      <c r="Q705" s="383"/>
      <c r="R705" s="383"/>
      <c r="S705" s="383"/>
      <c r="T705" s="383"/>
      <c r="U705" s="383"/>
      <c r="V705" s="383"/>
      <c r="W705" s="383"/>
      <c r="X705" s="383"/>
      <c r="Y705" s="383"/>
      <c r="Z705" s="383"/>
      <c r="AA705" s="383"/>
    </row>
    <row r="706">
      <c r="A706" s="383"/>
      <c r="B706" s="383"/>
      <c r="C706" s="383"/>
      <c r="D706" s="383"/>
      <c r="I706" s="383"/>
      <c r="J706" s="383"/>
      <c r="K706" s="383"/>
      <c r="L706" s="383"/>
      <c r="M706" s="383"/>
      <c r="N706" s="383"/>
      <c r="O706" s="383"/>
      <c r="P706" s="383"/>
      <c r="Q706" s="383"/>
      <c r="R706" s="383"/>
      <c r="S706" s="383"/>
      <c r="T706" s="383"/>
      <c r="U706" s="383"/>
      <c r="V706" s="383"/>
      <c r="W706" s="383"/>
      <c r="X706" s="383"/>
      <c r="Y706" s="383"/>
      <c r="Z706" s="383"/>
      <c r="AA706" s="383"/>
    </row>
    <row r="707">
      <c r="A707" s="383"/>
      <c r="B707" s="383"/>
      <c r="C707" s="383"/>
      <c r="D707" s="383"/>
      <c r="I707" s="383"/>
      <c r="J707" s="383"/>
      <c r="K707" s="383"/>
      <c r="L707" s="383"/>
      <c r="M707" s="383"/>
      <c r="N707" s="383"/>
      <c r="O707" s="383"/>
      <c r="P707" s="383"/>
      <c r="Q707" s="383"/>
      <c r="R707" s="383"/>
      <c r="S707" s="383"/>
      <c r="T707" s="383"/>
      <c r="U707" s="383"/>
      <c r="V707" s="383"/>
      <c r="W707" s="383"/>
      <c r="X707" s="383"/>
      <c r="Y707" s="383"/>
      <c r="Z707" s="383"/>
      <c r="AA707" s="383"/>
    </row>
    <row r="708">
      <c r="A708" s="383"/>
      <c r="B708" s="383"/>
      <c r="C708" s="383"/>
      <c r="D708" s="383"/>
      <c r="I708" s="383"/>
      <c r="J708" s="383"/>
      <c r="K708" s="383"/>
      <c r="L708" s="383"/>
      <c r="M708" s="383"/>
      <c r="N708" s="383"/>
      <c r="O708" s="383"/>
      <c r="P708" s="383"/>
      <c r="Q708" s="383"/>
      <c r="R708" s="383"/>
      <c r="S708" s="383"/>
      <c r="T708" s="383"/>
      <c r="U708" s="383"/>
      <c r="V708" s="383"/>
      <c r="W708" s="383"/>
      <c r="X708" s="383"/>
      <c r="Y708" s="383"/>
      <c r="Z708" s="383"/>
      <c r="AA708" s="383"/>
    </row>
    <row r="709">
      <c r="A709" s="383"/>
      <c r="B709" s="383"/>
      <c r="C709" s="383"/>
      <c r="D709" s="383"/>
      <c r="I709" s="383"/>
      <c r="J709" s="383"/>
      <c r="K709" s="383"/>
      <c r="L709" s="383"/>
      <c r="M709" s="383"/>
      <c r="N709" s="383"/>
      <c r="O709" s="383"/>
      <c r="P709" s="383"/>
      <c r="Q709" s="383"/>
      <c r="R709" s="383"/>
      <c r="S709" s="383"/>
      <c r="T709" s="383"/>
      <c r="U709" s="383"/>
      <c r="V709" s="383"/>
      <c r="W709" s="383"/>
      <c r="X709" s="383"/>
      <c r="Y709" s="383"/>
      <c r="Z709" s="383"/>
      <c r="AA709" s="383"/>
    </row>
    <row r="710">
      <c r="A710" s="383"/>
      <c r="B710" s="383"/>
      <c r="C710" s="383"/>
      <c r="D710" s="383"/>
      <c r="I710" s="383"/>
      <c r="J710" s="383"/>
      <c r="K710" s="383"/>
      <c r="L710" s="383"/>
      <c r="M710" s="383"/>
      <c r="N710" s="383"/>
      <c r="O710" s="383"/>
      <c r="P710" s="383"/>
      <c r="Q710" s="383"/>
      <c r="R710" s="383"/>
      <c r="S710" s="383"/>
      <c r="T710" s="383"/>
      <c r="U710" s="383"/>
      <c r="V710" s="383"/>
      <c r="W710" s="383"/>
      <c r="X710" s="383"/>
      <c r="Y710" s="383"/>
      <c r="Z710" s="383"/>
      <c r="AA710" s="383"/>
    </row>
    <row r="711">
      <c r="A711" s="383"/>
      <c r="B711" s="383"/>
      <c r="C711" s="383"/>
      <c r="D711" s="383"/>
      <c r="I711" s="383"/>
      <c r="J711" s="383"/>
      <c r="K711" s="383"/>
      <c r="L711" s="383"/>
      <c r="M711" s="383"/>
      <c r="N711" s="383"/>
      <c r="O711" s="383"/>
      <c r="P711" s="383"/>
      <c r="Q711" s="383"/>
      <c r="R711" s="383"/>
      <c r="S711" s="383"/>
      <c r="T711" s="383"/>
      <c r="U711" s="383"/>
      <c r="V711" s="383"/>
      <c r="W711" s="383"/>
      <c r="X711" s="383"/>
      <c r="Y711" s="383"/>
      <c r="Z711" s="383"/>
      <c r="AA711" s="383"/>
    </row>
    <row r="712">
      <c r="A712" s="383"/>
      <c r="B712" s="383"/>
      <c r="C712" s="383"/>
      <c r="D712" s="383"/>
      <c r="I712" s="383"/>
      <c r="J712" s="383"/>
      <c r="K712" s="383"/>
      <c r="L712" s="383"/>
      <c r="M712" s="383"/>
      <c r="N712" s="383"/>
      <c r="O712" s="383"/>
      <c r="P712" s="383"/>
      <c r="Q712" s="383"/>
      <c r="R712" s="383"/>
      <c r="S712" s="383"/>
      <c r="T712" s="383"/>
      <c r="U712" s="383"/>
      <c r="V712" s="383"/>
      <c r="W712" s="383"/>
      <c r="X712" s="383"/>
      <c r="Y712" s="383"/>
      <c r="Z712" s="383"/>
      <c r="AA712" s="383"/>
    </row>
    <row r="713">
      <c r="A713" s="383"/>
      <c r="B713" s="383"/>
      <c r="C713" s="383"/>
      <c r="D713" s="383"/>
      <c r="I713" s="383"/>
      <c r="J713" s="383"/>
      <c r="K713" s="383"/>
      <c r="L713" s="383"/>
      <c r="M713" s="383"/>
      <c r="N713" s="383"/>
      <c r="O713" s="383"/>
      <c r="P713" s="383"/>
      <c r="Q713" s="383"/>
      <c r="R713" s="383"/>
      <c r="S713" s="383"/>
      <c r="T713" s="383"/>
      <c r="U713" s="383"/>
      <c r="V713" s="383"/>
      <c r="W713" s="383"/>
      <c r="X713" s="383"/>
      <c r="Y713" s="383"/>
      <c r="Z713" s="383"/>
      <c r="AA713" s="383"/>
    </row>
    <row r="714">
      <c r="A714" s="383"/>
      <c r="B714" s="383"/>
      <c r="C714" s="383"/>
      <c r="D714" s="383"/>
      <c r="I714" s="383"/>
      <c r="J714" s="383"/>
      <c r="K714" s="383"/>
      <c r="L714" s="383"/>
      <c r="M714" s="383"/>
      <c r="N714" s="383"/>
      <c r="O714" s="383"/>
      <c r="P714" s="383"/>
      <c r="Q714" s="383"/>
      <c r="R714" s="383"/>
      <c r="S714" s="383"/>
      <c r="T714" s="383"/>
      <c r="U714" s="383"/>
      <c r="V714" s="383"/>
      <c r="W714" s="383"/>
      <c r="X714" s="383"/>
      <c r="Y714" s="383"/>
      <c r="Z714" s="383"/>
      <c r="AA714" s="383"/>
    </row>
    <row r="715">
      <c r="A715" s="383"/>
      <c r="B715" s="383"/>
      <c r="C715" s="383"/>
      <c r="D715" s="383"/>
      <c r="I715" s="383"/>
      <c r="J715" s="383"/>
      <c r="K715" s="383"/>
      <c r="L715" s="383"/>
      <c r="M715" s="383"/>
      <c r="N715" s="383"/>
      <c r="O715" s="383"/>
      <c r="P715" s="383"/>
      <c r="Q715" s="383"/>
      <c r="R715" s="383"/>
      <c r="S715" s="383"/>
      <c r="T715" s="383"/>
      <c r="U715" s="383"/>
      <c r="V715" s="383"/>
      <c r="W715" s="383"/>
      <c r="X715" s="383"/>
      <c r="Y715" s="383"/>
      <c r="Z715" s="383"/>
      <c r="AA715" s="383"/>
    </row>
    <row r="716">
      <c r="A716" s="383"/>
      <c r="B716" s="383"/>
      <c r="C716" s="383"/>
      <c r="D716" s="383"/>
      <c r="I716" s="383"/>
      <c r="J716" s="383"/>
      <c r="K716" s="383"/>
      <c r="L716" s="383"/>
      <c r="M716" s="383"/>
      <c r="N716" s="383"/>
      <c r="O716" s="383"/>
      <c r="P716" s="383"/>
      <c r="Q716" s="383"/>
      <c r="R716" s="383"/>
      <c r="S716" s="383"/>
      <c r="T716" s="383"/>
      <c r="U716" s="383"/>
      <c r="V716" s="383"/>
      <c r="W716" s="383"/>
      <c r="X716" s="383"/>
      <c r="Y716" s="383"/>
      <c r="Z716" s="383"/>
      <c r="AA716" s="383"/>
    </row>
    <row r="717">
      <c r="A717" s="383"/>
      <c r="B717" s="383"/>
      <c r="C717" s="383"/>
      <c r="D717" s="383"/>
      <c r="I717" s="383"/>
      <c r="J717" s="383"/>
      <c r="K717" s="383"/>
      <c r="L717" s="383"/>
      <c r="M717" s="383"/>
      <c r="N717" s="383"/>
      <c r="O717" s="383"/>
      <c r="P717" s="383"/>
      <c r="Q717" s="383"/>
      <c r="R717" s="383"/>
      <c r="S717" s="383"/>
      <c r="T717" s="383"/>
      <c r="U717" s="383"/>
      <c r="V717" s="383"/>
      <c r="W717" s="383"/>
      <c r="X717" s="383"/>
      <c r="Y717" s="383"/>
      <c r="Z717" s="383"/>
      <c r="AA717" s="383"/>
    </row>
    <row r="718">
      <c r="A718" s="383"/>
      <c r="B718" s="383"/>
      <c r="C718" s="383"/>
      <c r="D718" s="383"/>
      <c r="I718" s="383"/>
      <c r="J718" s="383"/>
      <c r="K718" s="383"/>
      <c r="L718" s="383"/>
      <c r="M718" s="383"/>
      <c r="N718" s="383"/>
      <c r="O718" s="383"/>
      <c r="P718" s="383"/>
      <c r="Q718" s="383"/>
      <c r="R718" s="383"/>
      <c r="S718" s="383"/>
      <c r="T718" s="383"/>
      <c r="U718" s="383"/>
      <c r="V718" s="383"/>
      <c r="W718" s="383"/>
      <c r="X718" s="383"/>
      <c r="Y718" s="383"/>
      <c r="Z718" s="383"/>
      <c r="AA718" s="383"/>
    </row>
    <row r="719">
      <c r="A719" s="383"/>
      <c r="B719" s="383"/>
      <c r="C719" s="383"/>
      <c r="D719" s="383"/>
      <c r="I719" s="383"/>
      <c r="J719" s="383"/>
      <c r="K719" s="383"/>
      <c r="L719" s="383"/>
      <c r="M719" s="383"/>
      <c r="N719" s="383"/>
      <c r="O719" s="383"/>
      <c r="P719" s="383"/>
      <c r="Q719" s="383"/>
      <c r="R719" s="383"/>
      <c r="S719" s="383"/>
      <c r="T719" s="383"/>
      <c r="U719" s="383"/>
      <c r="V719" s="383"/>
      <c r="W719" s="383"/>
      <c r="X719" s="383"/>
      <c r="Y719" s="383"/>
      <c r="Z719" s="383"/>
      <c r="AA719" s="383"/>
    </row>
    <row r="720">
      <c r="A720" s="383"/>
      <c r="B720" s="383"/>
      <c r="C720" s="383"/>
      <c r="D720" s="383"/>
      <c r="I720" s="383"/>
      <c r="J720" s="383"/>
      <c r="K720" s="383"/>
      <c r="L720" s="383"/>
      <c r="M720" s="383"/>
      <c r="N720" s="383"/>
      <c r="O720" s="383"/>
      <c r="P720" s="383"/>
      <c r="Q720" s="383"/>
      <c r="R720" s="383"/>
      <c r="S720" s="383"/>
      <c r="T720" s="383"/>
      <c r="U720" s="383"/>
      <c r="V720" s="383"/>
      <c r="W720" s="383"/>
      <c r="X720" s="383"/>
      <c r="Y720" s="383"/>
      <c r="Z720" s="383"/>
      <c r="AA720" s="383"/>
    </row>
    <row r="721">
      <c r="A721" s="383"/>
      <c r="B721" s="383"/>
      <c r="C721" s="383"/>
      <c r="D721" s="383"/>
      <c r="I721" s="383"/>
      <c r="J721" s="383"/>
      <c r="K721" s="383"/>
      <c r="L721" s="383"/>
      <c r="M721" s="383"/>
      <c r="N721" s="383"/>
      <c r="O721" s="383"/>
      <c r="P721" s="383"/>
      <c r="Q721" s="383"/>
      <c r="R721" s="383"/>
      <c r="S721" s="383"/>
      <c r="T721" s="383"/>
      <c r="U721" s="383"/>
      <c r="V721" s="383"/>
      <c r="W721" s="383"/>
      <c r="X721" s="383"/>
      <c r="Y721" s="383"/>
      <c r="Z721" s="383"/>
      <c r="AA721" s="383"/>
    </row>
    <row r="722">
      <c r="A722" s="383"/>
      <c r="B722" s="383"/>
      <c r="C722" s="383"/>
      <c r="D722" s="383"/>
      <c r="I722" s="383"/>
      <c r="J722" s="383"/>
      <c r="K722" s="383"/>
      <c r="L722" s="383"/>
      <c r="M722" s="383"/>
      <c r="N722" s="383"/>
      <c r="O722" s="383"/>
      <c r="P722" s="383"/>
      <c r="Q722" s="383"/>
      <c r="R722" s="383"/>
      <c r="S722" s="383"/>
      <c r="T722" s="383"/>
      <c r="U722" s="383"/>
      <c r="V722" s="383"/>
      <c r="W722" s="383"/>
      <c r="X722" s="383"/>
      <c r="Y722" s="383"/>
      <c r="Z722" s="383"/>
      <c r="AA722" s="383"/>
    </row>
    <row r="723">
      <c r="A723" s="383"/>
      <c r="B723" s="383"/>
      <c r="C723" s="383"/>
      <c r="D723" s="383"/>
      <c r="I723" s="383"/>
      <c r="J723" s="383"/>
      <c r="K723" s="383"/>
      <c r="L723" s="383"/>
      <c r="M723" s="383"/>
      <c r="N723" s="383"/>
      <c r="O723" s="383"/>
      <c r="P723" s="383"/>
      <c r="Q723" s="383"/>
      <c r="R723" s="383"/>
      <c r="S723" s="383"/>
      <c r="T723" s="383"/>
      <c r="U723" s="383"/>
      <c r="V723" s="383"/>
      <c r="W723" s="383"/>
      <c r="X723" s="383"/>
      <c r="Y723" s="383"/>
      <c r="Z723" s="383"/>
      <c r="AA723" s="383"/>
    </row>
    <row r="724">
      <c r="A724" s="383"/>
      <c r="B724" s="383"/>
      <c r="C724" s="383"/>
      <c r="D724" s="383"/>
      <c r="I724" s="383"/>
      <c r="J724" s="383"/>
      <c r="K724" s="383"/>
      <c r="L724" s="383"/>
      <c r="M724" s="383"/>
      <c r="N724" s="383"/>
      <c r="O724" s="383"/>
      <c r="P724" s="383"/>
      <c r="Q724" s="383"/>
      <c r="R724" s="383"/>
      <c r="S724" s="383"/>
      <c r="T724" s="383"/>
      <c r="U724" s="383"/>
      <c r="V724" s="383"/>
      <c r="W724" s="383"/>
      <c r="X724" s="383"/>
      <c r="Y724" s="383"/>
      <c r="Z724" s="383"/>
      <c r="AA724" s="383"/>
    </row>
    <row r="725">
      <c r="A725" s="383"/>
      <c r="B725" s="383"/>
      <c r="C725" s="383"/>
      <c r="D725" s="383"/>
      <c r="I725" s="383"/>
      <c r="J725" s="383"/>
      <c r="K725" s="383"/>
      <c r="L725" s="383"/>
      <c r="M725" s="383"/>
      <c r="N725" s="383"/>
      <c r="O725" s="383"/>
      <c r="P725" s="383"/>
      <c r="Q725" s="383"/>
      <c r="R725" s="383"/>
      <c r="S725" s="383"/>
      <c r="T725" s="383"/>
      <c r="U725" s="383"/>
      <c r="V725" s="383"/>
      <c r="W725" s="383"/>
      <c r="X725" s="383"/>
      <c r="Y725" s="383"/>
      <c r="Z725" s="383"/>
      <c r="AA725" s="383"/>
    </row>
    <row r="726">
      <c r="A726" s="383"/>
      <c r="B726" s="383"/>
      <c r="C726" s="383"/>
      <c r="D726" s="383"/>
      <c r="I726" s="383"/>
      <c r="J726" s="383"/>
      <c r="K726" s="383"/>
      <c r="L726" s="383"/>
      <c r="M726" s="383"/>
      <c r="N726" s="383"/>
      <c r="O726" s="383"/>
      <c r="P726" s="383"/>
      <c r="Q726" s="383"/>
      <c r="R726" s="383"/>
      <c r="S726" s="383"/>
      <c r="T726" s="383"/>
      <c r="U726" s="383"/>
      <c r="V726" s="383"/>
      <c r="W726" s="383"/>
      <c r="X726" s="383"/>
      <c r="Y726" s="383"/>
      <c r="Z726" s="383"/>
      <c r="AA726" s="383"/>
    </row>
    <row r="727">
      <c r="A727" s="383"/>
      <c r="B727" s="383"/>
      <c r="C727" s="383"/>
      <c r="D727" s="383"/>
      <c r="I727" s="383"/>
      <c r="J727" s="383"/>
      <c r="K727" s="383"/>
      <c r="L727" s="383"/>
      <c r="M727" s="383"/>
      <c r="N727" s="383"/>
      <c r="O727" s="383"/>
      <c r="P727" s="383"/>
      <c r="Q727" s="383"/>
      <c r="R727" s="383"/>
      <c r="S727" s="383"/>
      <c r="T727" s="383"/>
      <c r="U727" s="383"/>
      <c r="V727" s="383"/>
      <c r="W727" s="383"/>
      <c r="X727" s="383"/>
      <c r="Y727" s="383"/>
      <c r="Z727" s="383"/>
      <c r="AA727" s="383"/>
    </row>
    <row r="728">
      <c r="A728" s="383"/>
      <c r="B728" s="383"/>
      <c r="C728" s="383"/>
      <c r="D728" s="383"/>
      <c r="I728" s="383"/>
      <c r="J728" s="383"/>
      <c r="K728" s="383"/>
      <c r="L728" s="383"/>
      <c r="M728" s="383"/>
      <c r="N728" s="383"/>
      <c r="O728" s="383"/>
      <c r="P728" s="383"/>
      <c r="Q728" s="383"/>
      <c r="R728" s="383"/>
      <c r="S728" s="383"/>
      <c r="T728" s="383"/>
      <c r="U728" s="383"/>
      <c r="V728" s="383"/>
      <c r="W728" s="383"/>
      <c r="X728" s="383"/>
      <c r="Y728" s="383"/>
      <c r="Z728" s="383"/>
      <c r="AA728" s="383"/>
    </row>
    <row r="729">
      <c r="A729" s="383"/>
      <c r="B729" s="383"/>
      <c r="C729" s="383"/>
      <c r="D729" s="383"/>
      <c r="I729" s="383"/>
      <c r="J729" s="383"/>
      <c r="K729" s="383"/>
      <c r="L729" s="383"/>
      <c r="M729" s="383"/>
      <c r="N729" s="383"/>
      <c r="O729" s="383"/>
      <c r="P729" s="383"/>
      <c r="Q729" s="383"/>
      <c r="R729" s="383"/>
      <c r="S729" s="383"/>
      <c r="T729" s="383"/>
      <c r="U729" s="383"/>
      <c r="V729" s="383"/>
      <c r="W729" s="383"/>
      <c r="X729" s="383"/>
      <c r="Y729" s="383"/>
      <c r="Z729" s="383"/>
      <c r="AA729" s="383"/>
    </row>
    <row r="730">
      <c r="A730" s="383"/>
      <c r="B730" s="383"/>
      <c r="C730" s="383"/>
      <c r="D730" s="383"/>
      <c r="I730" s="383"/>
      <c r="J730" s="383"/>
      <c r="K730" s="383"/>
      <c r="L730" s="383"/>
      <c r="M730" s="383"/>
      <c r="N730" s="383"/>
      <c r="O730" s="383"/>
      <c r="P730" s="383"/>
      <c r="Q730" s="383"/>
      <c r="R730" s="383"/>
      <c r="S730" s="383"/>
      <c r="T730" s="383"/>
      <c r="U730" s="383"/>
      <c r="V730" s="383"/>
      <c r="W730" s="383"/>
      <c r="X730" s="383"/>
      <c r="Y730" s="383"/>
      <c r="Z730" s="383"/>
      <c r="AA730" s="383"/>
    </row>
    <row r="731">
      <c r="A731" s="383"/>
      <c r="B731" s="383"/>
      <c r="C731" s="383"/>
      <c r="D731" s="383"/>
      <c r="I731" s="383"/>
      <c r="J731" s="383"/>
      <c r="K731" s="383"/>
      <c r="L731" s="383"/>
      <c r="M731" s="383"/>
      <c r="N731" s="383"/>
      <c r="O731" s="383"/>
      <c r="P731" s="383"/>
      <c r="Q731" s="383"/>
      <c r="R731" s="383"/>
      <c r="S731" s="383"/>
      <c r="T731" s="383"/>
      <c r="U731" s="383"/>
      <c r="V731" s="383"/>
      <c r="W731" s="383"/>
      <c r="X731" s="383"/>
      <c r="Y731" s="383"/>
      <c r="Z731" s="383"/>
      <c r="AA731" s="383"/>
    </row>
    <row r="732">
      <c r="A732" s="383"/>
      <c r="B732" s="383"/>
      <c r="C732" s="383"/>
      <c r="D732" s="383"/>
      <c r="I732" s="383"/>
      <c r="J732" s="383"/>
      <c r="K732" s="383"/>
      <c r="L732" s="383"/>
      <c r="M732" s="383"/>
      <c r="N732" s="383"/>
      <c r="O732" s="383"/>
      <c r="P732" s="383"/>
      <c r="Q732" s="383"/>
      <c r="R732" s="383"/>
      <c r="S732" s="383"/>
      <c r="T732" s="383"/>
      <c r="U732" s="383"/>
      <c r="V732" s="383"/>
      <c r="W732" s="383"/>
      <c r="X732" s="383"/>
      <c r="Y732" s="383"/>
      <c r="Z732" s="383"/>
      <c r="AA732" s="383"/>
    </row>
    <row r="733">
      <c r="A733" s="383"/>
      <c r="B733" s="383"/>
      <c r="C733" s="383"/>
      <c r="D733" s="383"/>
      <c r="I733" s="383"/>
      <c r="J733" s="383"/>
      <c r="K733" s="383"/>
      <c r="L733" s="383"/>
      <c r="M733" s="383"/>
      <c r="N733" s="383"/>
      <c r="O733" s="383"/>
      <c r="P733" s="383"/>
      <c r="Q733" s="383"/>
      <c r="R733" s="383"/>
      <c r="S733" s="383"/>
      <c r="T733" s="383"/>
      <c r="U733" s="383"/>
      <c r="V733" s="383"/>
      <c r="W733" s="383"/>
      <c r="X733" s="383"/>
      <c r="Y733" s="383"/>
      <c r="Z733" s="383"/>
      <c r="AA733" s="383"/>
    </row>
    <row r="734">
      <c r="A734" s="383"/>
      <c r="B734" s="383"/>
      <c r="C734" s="383"/>
      <c r="D734" s="383"/>
      <c r="I734" s="383"/>
      <c r="J734" s="383"/>
      <c r="K734" s="383"/>
      <c r="L734" s="383"/>
      <c r="M734" s="383"/>
      <c r="N734" s="383"/>
      <c r="O734" s="383"/>
      <c r="P734" s="383"/>
      <c r="Q734" s="383"/>
      <c r="R734" s="383"/>
      <c r="S734" s="383"/>
      <c r="T734" s="383"/>
      <c r="U734" s="383"/>
      <c r="V734" s="383"/>
      <c r="W734" s="383"/>
      <c r="X734" s="383"/>
      <c r="Y734" s="383"/>
      <c r="Z734" s="383"/>
      <c r="AA734" s="383"/>
    </row>
    <row r="735">
      <c r="A735" s="383"/>
      <c r="B735" s="383"/>
      <c r="C735" s="383"/>
      <c r="D735" s="383"/>
      <c r="I735" s="383"/>
      <c r="J735" s="383"/>
      <c r="K735" s="383"/>
      <c r="L735" s="383"/>
      <c r="M735" s="383"/>
      <c r="N735" s="383"/>
      <c r="O735" s="383"/>
      <c r="P735" s="383"/>
      <c r="Q735" s="383"/>
      <c r="R735" s="383"/>
      <c r="S735" s="383"/>
      <c r="T735" s="383"/>
      <c r="U735" s="383"/>
      <c r="V735" s="383"/>
      <c r="W735" s="383"/>
      <c r="X735" s="383"/>
      <c r="Y735" s="383"/>
      <c r="Z735" s="383"/>
      <c r="AA735" s="383"/>
    </row>
    <row r="736">
      <c r="A736" s="383"/>
      <c r="B736" s="383"/>
      <c r="C736" s="383"/>
      <c r="D736" s="383"/>
      <c r="I736" s="383"/>
      <c r="J736" s="383"/>
      <c r="K736" s="383"/>
      <c r="L736" s="383"/>
      <c r="M736" s="383"/>
      <c r="N736" s="383"/>
      <c r="O736" s="383"/>
      <c r="P736" s="383"/>
      <c r="Q736" s="383"/>
      <c r="R736" s="383"/>
      <c r="S736" s="383"/>
      <c r="T736" s="383"/>
      <c r="U736" s="383"/>
      <c r="V736" s="383"/>
      <c r="W736" s="383"/>
      <c r="X736" s="383"/>
      <c r="Y736" s="383"/>
      <c r="Z736" s="383"/>
      <c r="AA736" s="383"/>
    </row>
    <row r="737">
      <c r="A737" s="383"/>
      <c r="B737" s="383"/>
      <c r="C737" s="383"/>
      <c r="D737" s="383"/>
      <c r="I737" s="383"/>
      <c r="J737" s="383"/>
      <c r="K737" s="383"/>
      <c r="L737" s="383"/>
      <c r="M737" s="383"/>
      <c r="N737" s="383"/>
      <c r="O737" s="383"/>
      <c r="P737" s="383"/>
      <c r="Q737" s="383"/>
      <c r="R737" s="383"/>
      <c r="S737" s="383"/>
      <c r="T737" s="383"/>
      <c r="U737" s="383"/>
      <c r="V737" s="383"/>
      <c r="W737" s="383"/>
      <c r="X737" s="383"/>
      <c r="Y737" s="383"/>
      <c r="Z737" s="383"/>
      <c r="AA737" s="383"/>
    </row>
    <row r="738">
      <c r="A738" s="383"/>
      <c r="B738" s="383"/>
      <c r="C738" s="383"/>
      <c r="D738" s="383"/>
      <c r="I738" s="383"/>
      <c r="J738" s="383"/>
      <c r="K738" s="383"/>
      <c r="L738" s="383"/>
      <c r="M738" s="383"/>
      <c r="N738" s="383"/>
      <c r="O738" s="383"/>
      <c r="P738" s="383"/>
      <c r="Q738" s="383"/>
      <c r="R738" s="383"/>
      <c r="S738" s="383"/>
      <c r="T738" s="383"/>
      <c r="U738" s="383"/>
      <c r="V738" s="383"/>
      <c r="W738" s="383"/>
      <c r="X738" s="383"/>
      <c r="Y738" s="383"/>
      <c r="Z738" s="383"/>
      <c r="AA738" s="383"/>
    </row>
    <row r="739">
      <c r="A739" s="383"/>
      <c r="B739" s="383"/>
      <c r="C739" s="383"/>
      <c r="D739" s="383"/>
      <c r="I739" s="383"/>
      <c r="J739" s="383"/>
      <c r="K739" s="383"/>
      <c r="L739" s="383"/>
      <c r="M739" s="383"/>
      <c r="N739" s="383"/>
      <c r="O739" s="383"/>
      <c r="P739" s="383"/>
      <c r="Q739" s="383"/>
      <c r="R739" s="383"/>
      <c r="S739" s="383"/>
      <c r="T739" s="383"/>
      <c r="U739" s="383"/>
      <c r="V739" s="383"/>
      <c r="W739" s="383"/>
      <c r="X739" s="383"/>
      <c r="Y739" s="383"/>
      <c r="Z739" s="383"/>
      <c r="AA739" s="383"/>
    </row>
    <row r="740">
      <c r="A740" s="383"/>
      <c r="B740" s="383"/>
      <c r="C740" s="383"/>
      <c r="D740" s="383"/>
      <c r="I740" s="383"/>
      <c r="J740" s="383"/>
      <c r="K740" s="383"/>
      <c r="L740" s="383"/>
      <c r="M740" s="383"/>
      <c r="N740" s="383"/>
      <c r="O740" s="383"/>
      <c r="P740" s="383"/>
      <c r="Q740" s="383"/>
      <c r="R740" s="383"/>
      <c r="S740" s="383"/>
      <c r="T740" s="383"/>
      <c r="U740" s="383"/>
      <c r="V740" s="383"/>
      <c r="W740" s="383"/>
      <c r="X740" s="383"/>
      <c r="Y740" s="383"/>
      <c r="Z740" s="383"/>
      <c r="AA740" s="383"/>
    </row>
    <row r="741">
      <c r="A741" s="383"/>
      <c r="B741" s="383"/>
      <c r="C741" s="383"/>
      <c r="D741" s="383"/>
      <c r="I741" s="383"/>
      <c r="J741" s="383"/>
      <c r="K741" s="383"/>
      <c r="L741" s="383"/>
      <c r="M741" s="383"/>
      <c r="N741" s="383"/>
      <c r="O741" s="383"/>
      <c r="P741" s="383"/>
      <c r="Q741" s="383"/>
      <c r="R741" s="383"/>
      <c r="S741" s="383"/>
      <c r="T741" s="383"/>
      <c r="U741" s="383"/>
      <c r="V741" s="383"/>
      <c r="W741" s="383"/>
      <c r="X741" s="383"/>
      <c r="Y741" s="383"/>
      <c r="Z741" s="383"/>
      <c r="AA741" s="383"/>
    </row>
    <row r="742">
      <c r="A742" s="383"/>
      <c r="B742" s="383"/>
      <c r="C742" s="383"/>
      <c r="D742" s="383"/>
      <c r="I742" s="383"/>
      <c r="J742" s="383"/>
      <c r="K742" s="383"/>
      <c r="L742" s="383"/>
      <c r="M742" s="383"/>
      <c r="N742" s="383"/>
      <c r="O742" s="383"/>
      <c r="P742" s="383"/>
      <c r="Q742" s="383"/>
      <c r="R742" s="383"/>
      <c r="S742" s="383"/>
      <c r="T742" s="383"/>
      <c r="U742" s="383"/>
      <c r="V742" s="383"/>
      <c r="W742" s="383"/>
      <c r="X742" s="383"/>
      <c r="Y742" s="383"/>
      <c r="Z742" s="383"/>
      <c r="AA742" s="383"/>
    </row>
    <row r="743">
      <c r="A743" s="383"/>
      <c r="B743" s="383"/>
      <c r="C743" s="383"/>
      <c r="D743" s="383"/>
      <c r="I743" s="383"/>
      <c r="J743" s="383"/>
      <c r="K743" s="383"/>
      <c r="L743" s="383"/>
      <c r="M743" s="383"/>
      <c r="N743" s="383"/>
      <c r="O743" s="383"/>
      <c r="P743" s="383"/>
      <c r="Q743" s="383"/>
      <c r="R743" s="383"/>
      <c r="S743" s="383"/>
      <c r="T743" s="383"/>
      <c r="U743" s="383"/>
      <c r="V743" s="383"/>
      <c r="W743" s="383"/>
      <c r="X743" s="383"/>
      <c r="Y743" s="383"/>
      <c r="Z743" s="383"/>
      <c r="AA743" s="383"/>
    </row>
    <row r="744">
      <c r="A744" s="383"/>
      <c r="B744" s="383"/>
      <c r="C744" s="383"/>
      <c r="D744" s="383"/>
      <c r="I744" s="383"/>
      <c r="J744" s="383"/>
      <c r="K744" s="383"/>
      <c r="L744" s="383"/>
      <c r="M744" s="383"/>
      <c r="N744" s="383"/>
      <c r="O744" s="383"/>
      <c r="P744" s="383"/>
      <c r="Q744" s="383"/>
      <c r="R744" s="383"/>
      <c r="S744" s="383"/>
      <c r="T744" s="383"/>
      <c r="U744" s="383"/>
      <c r="V744" s="383"/>
      <c r="W744" s="383"/>
      <c r="X744" s="383"/>
      <c r="Y744" s="383"/>
      <c r="Z744" s="383"/>
      <c r="AA744" s="383"/>
    </row>
    <row r="745">
      <c r="A745" s="383"/>
      <c r="B745" s="383"/>
      <c r="C745" s="383"/>
      <c r="D745" s="383"/>
      <c r="I745" s="383"/>
      <c r="J745" s="383"/>
      <c r="K745" s="383"/>
      <c r="L745" s="383"/>
      <c r="M745" s="383"/>
      <c r="N745" s="383"/>
      <c r="O745" s="383"/>
      <c r="P745" s="383"/>
      <c r="Q745" s="383"/>
      <c r="R745" s="383"/>
      <c r="S745" s="383"/>
      <c r="T745" s="383"/>
      <c r="U745" s="383"/>
      <c r="V745" s="383"/>
      <c r="W745" s="383"/>
      <c r="X745" s="383"/>
      <c r="Y745" s="383"/>
      <c r="Z745" s="383"/>
      <c r="AA745" s="383"/>
    </row>
    <row r="746">
      <c r="A746" s="383"/>
      <c r="B746" s="383"/>
      <c r="C746" s="383"/>
      <c r="D746" s="383"/>
      <c r="I746" s="383"/>
      <c r="J746" s="383"/>
      <c r="K746" s="383"/>
      <c r="L746" s="383"/>
      <c r="M746" s="383"/>
      <c r="N746" s="383"/>
      <c r="O746" s="383"/>
      <c r="P746" s="383"/>
      <c r="Q746" s="383"/>
      <c r="R746" s="383"/>
      <c r="S746" s="383"/>
      <c r="T746" s="383"/>
      <c r="U746" s="383"/>
      <c r="V746" s="383"/>
      <c r="W746" s="383"/>
      <c r="X746" s="383"/>
      <c r="Y746" s="383"/>
      <c r="Z746" s="383"/>
      <c r="AA746" s="383"/>
    </row>
    <row r="747">
      <c r="A747" s="383"/>
      <c r="B747" s="383"/>
      <c r="C747" s="383"/>
      <c r="D747" s="383"/>
      <c r="I747" s="383"/>
      <c r="J747" s="383"/>
      <c r="K747" s="383"/>
      <c r="L747" s="383"/>
      <c r="M747" s="383"/>
      <c r="N747" s="383"/>
      <c r="O747" s="383"/>
      <c r="P747" s="383"/>
      <c r="Q747" s="383"/>
      <c r="R747" s="383"/>
      <c r="S747" s="383"/>
      <c r="T747" s="383"/>
      <c r="U747" s="383"/>
      <c r="V747" s="383"/>
      <c r="W747" s="383"/>
      <c r="X747" s="383"/>
      <c r="Y747" s="383"/>
      <c r="Z747" s="383"/>
      <c r="AA747" s="383"/>
    </row>
    <row r="748">
      <c r="A748" s="383"/>
      <c r="B748" s="383"/>
      <c r="C748" s="383"/>
      <c r="D748" s="383"/>
      <c r="I748" s="383"/>
      <c r="J748" s="383"/>
      <c r="K748" s="383"/>
      <c r="L748" s="383"/>
      <c r="M748" s="383"/>
      <c r="N748" s="383"/>
      <c r="O748" s="383"/>
      <c r="P748" s="383"/>
      <c r="Q748" s="383"/>
      <c r="R748" s="383"/>
      <c r="S748" s="383"/>
      <c r="T748" s="383"/>
      <c r="U748" s="383"/>
      <c r="V748" s="383"/>
      <c r="W748" s="383"/>
      <c r="X748" s="383"/>
      <c r="Y748" s="383"/>
      <c r="Z748" s="383"/>
      <c r="AA748" s="383"/>
    </row>
    <row r="749">
      <c r="A749" s="383"/>
      <c r="B749" s="383"/>
      <c r="C749" s="383"/>
      <c r="D749" s="383"/>
      <c r="I749" s="383"/>
      <c r="J749" s="383"/>
      <c r="K749" s="383"/>
      <c r="L749" s="383"/>
      <c r="M749" s="383"/>
      <c r="N749" s="383"/>
      <c r="O749" s="383"/>
      <c r="P749" s="383"/>
      <c r="Q749" s="383"/>
      <c r="R749" s="383"/>
      <c r="S749" s="383"/>
      <c r="T749" s="383"/>
      <c r="U749" s="383"/>
      <c r="V749" s="383"/>
      <c r="W749" s="383"/>
      <c r="X749" s="383"/>
      <c r="Y749" s="383"/>
      <c r="Z749" s="383"/>
      <c r="AA749" s="383"/>
    </row>
    <row r="750">
      <c r="A750" s="383"/>
      <c r="B750" s="383"/>
      <c r="C750" s="383"/>
      <c r="D750" s="383"/>
      <c r="I750" s="383"/>
      <c r="J750" s="383"/>
      <c r="K750" s="383"/>
      <c r="L750" s="383"/>
      <c r="M750" s="383"/>
      <c r="N750" s="383"/>
      <c r="O750" s="383"/>
      <c r="P750" s="383"/>
      <c r="Q750" s="383"/>
      <c r="R750" s="383"/>
      <c r="S750" s="383"/>
      <c r="T750" s="383"/>
      <c r="U750" s="383"/>
      <c r="V750" s="383"/>
      <c r="W750" s="383"/>
      <c r="X750" s="383"/>
      <c r="Y750" s="383"/>
      <c r="Z750" s="383"/>
      <c r="AA750" s="383"/>
    </row>
    <row r="751">
      <c r="A751" s="383"/>
      <c r="B751" s="383"/>
      <c r="C751" s="383"/>
      <c r="D751" s="383"/>
      <c r="I751" s="383"/>
      <c r="J751" s="383"/>
      <c r="K751" s="383"/>
      <c r="L751" s="383"/>
      <c r="M751" s="383"/>
      <c r="N751" s="383"/>
      <c r="O751" s="383"/>
      <c r="P751" s="383"/>
      <c r="Q751" s="383"/>
      <c r="R751" s="383"/>
      <c r="S751" s="383"/>
      <c r="T751" s="383"/>
      <c r="U751" s="383"/>
      <c r="V751" s="383"/>
      <c r="W751" s="383"/>
      <c r="X751" s="383"/>
      <c r="Y751" s="383"/>
      <c r="Z751" s="383"/>
      <c r="AA751" s="383"/>
    </row>
    <row r="752">
      <c r="A752" s="383"/>
      <c r="B752" s="383"/>
      <c r="C752" s="383"/>
      <c r="D752" s="383"/>
      <c r="I752" s="383"/>
      <c r="J752" s="383"/>
      <c r="K752" s="383"/>
      <c r="L752" s="383"/>
      <c r="M752" s="383"/>
      <c r="N752" s="383"/>
      <c r="O752" s="383"/>
      <c r="P752" s="383"/>
      <c r="Q752" s="383"/>
      <c r="R752" s="383"/>
      <c r="S752" s="383"/>
      <c r="T752" s="383"/>
      <c r="U752" s="383"/>
      <c r="V752" s="383"/>
      <c r="W752" s="383"/>
      <c r="X752" s="383"/>
      <c r="Y752" s="383"/>
      <c r="Z752" s="383"/>
      <c r="AA752" s="383"/>
    </row>
    <row r="753">
      <c r="A753" s="383"/>
      <c r="B753" s="383"/>
      <c r="C753" s="383"/>
      <c r="D753" s="383"/>
      <c r="I753" s="383"/>
      <c r="J753" s="383"/>
      <c r="K753" s="383"/>
      <c r="L753" s="383"/>
      <c r="M753" s="383"/>
      <c r="N753" s="383"/>
      <c r="O753" s="383"/>
      <c r="P753" s="383"/>
      <c r="Q753" s="383"/>
      <c r="R753" s="383"/>
      <c r="S753" s="383"/>
      <c r="T753" s="383"/>
      <c r="U753" s="383"/>
      <c r="V753" s="383"/>
      <c r="W753" s="383"/>
      <c r="X753" s="383"/>
      <c r="Y753" s="383"/>
      <c r="Z753" s="383"/>
      <c r="AA753" s="383"/>
    </row>
    <row r="754">
      <c r="A754" s="383"/>
      <c r="B754" s="383"/>
      <c r="C754" s="383"/>
      <c r="D754" s="383"/>
      <c r="I754" s="383"/>
      <c r="J754" s="383"/>
      <c r="K754" s="383"/>
      <c r="L754" s="383"/>
      <c r="M754" s="383"/>
      <c r="N754" s="383"/>
      <c r="O754" s="383"/>
      <c r="P754" s="383"/>
      <c r="Q754" s="383"/>
      <c r="R754" s="383"/>
      <c r="S754" s="383"/>
      <c r="T754" s="383"/>
      <c r="U754" s="383"/>
      <c r="V754" s="383"/>
      <c r="W754" s="383"/>
      <c r="X754" s="383"/>
      <c r="Y754" s="383"/>
      <c r="Z754" s="383"/>
      <c r="AA754" s="383"/>
    </row>
    <row r="755">
      <c r="A755" s="383"/>
      <c r="B755" s="383"/>
      <c r="C755" s="383"/>
      <c r="D755" s="383"/>
      <c r="I755" s="383"/>
      <c r="J755" s="383"/>
      <c r="K755" s="383"/>
      <c r="L755" s="383"/>
      <c r="M755" s="383"/>
      <c r="N755" s="383"/>
      <c r="O755" s="383"/>
      <c r="P755" s="383"/>
      <c r="Q755" s="383"/>
      <c r="R755" s="383"/>
      <c r="S755" s="383"/>
      <c r="T755" s="383"/>
      <c r="U755" s="383"/>
      <c r="V755" s="383"/>
      <c r="W755" s="383"/>
      <c r="X755" s="383"/>
      <c r="Y755" s="383"/>
      <c r="Z755" s="383"/>
      <c r="AA755" s="383"/>
    </row>
    <row r="756">
      <c r="A756" s="383"/>
      <c r="B756" s="383"/>
      <c r="C756" s="383"/>
      <c r="D756" s="383"/>
      <c r="I756" s="383"/>
      <c r="J756" s="383"/>
      <c r="K756" s="383"/>
      <c r="L756" s="383"/>
      <c r="M756" s="383"/>
      <c r="N756" s="383"/>
      <c r="O756" s="383"/>
      <c r="P756" s="383"/>
      <c r="Q756" s="383"/>
      <c r="R756" s="383"/>
      <c r="S756" s="383"/>
      <c r="T756" s="383"/>
      <c r="U756" s="383"/>
      <c r="V756" s="383"/>
      <c r="W756" s="383"/>
      <c r="X756" s="383"/>
      <c r="Y756" s="383"/>
      <c r="Z756" s="383"/>
      <c r="AA756" s="383"/>
    </row>
    <row r="757">
      <c r="A757" s="383"/>
      <c r="B757" s="383"/>
      <c r="C757" s="383"/>
      <c r="D757" s="383"/>
      <c r="I757" s="383"/>
      <c r="J757" s="383"/>
      <c r="K757" s="383"/>
      <c r="L757" s="383"/>
      <c r="M757" s="383"/>
      <c r="N757" s="383"/>
      <c r="O757" s="383"/>
      <c r="P757" s="383"/>
      <c r="Q757" s="383"/>
      <c r="R757" s="383"/>
      <c r="S757" s="383"/>
      <c r="T757" s="383"/>
      <c r="U757" s="383"/>
      <c r="V757" s="383"/>
      <c r="W757" s="383"/>
      <c r="X757" s="383"/>
      <c r="Y757" s="383"/>
      <c r="Z757" s="383"/>
      <c r="AA757" s="383"/>
    </row>
    <row r="758">
      <c r="A758" s="383"/>
      <c r="B758" s="383"/>
      <c r="C758" s="383"/>
      <c r="D758" s="383"/>
      <c r="I758" s="383"/>
      <c r="J758" s="383"/>
      <c r="K758" s="383"/>
      <c r="L758" s="383"/>
      <c r="M758" s="383"/>
      <c r="N758" s="383"/>
      <c r="O758" s="383"/>
      <c r="P758" s="383"/>
      <c r="Q758" s="383"/>
      <c r="R758" s="383"/>
      <c r="S758" s="383"/>
      <c r="T758" s="383"/>
      <c r="U758" s="383"/>
      <c r="V758" s="383"/>
      <c r="W758" s="383"/>
      <c r="X758" s="383"/>
      <c r="Y758" s="383"/>
      <c r="Z758" s="383"/>
      <c r="AA758" s="383"/>
    </row>
    <row r="759">
      <c r="A759" s="383"/>
      <c r="B759" s="383"/>
      <c r="C759" s="383"/>
      <c r="D759" s="383"/>
      <c r="I759" s="383"/>
      <c r="J759" s="383"/>
      <c r="K759" s="383"/>
      <c r="L759" s="383"/>
      <c r="M759" s="383"/>
      <c r="N759" s="383"/>
      <c r="O759" s="383"/>
      <c r="P759" s="383"/>
      <c r="Q759" s="383"/>
      <c r="R759" s="383"/>
      <c r="S759" s="383"/>
      <c r="T759" s="383"/>
      <c r="U759" s="383"/>
      <c r="V759" s="383"/>
      <c r="W759" s="383"/>
      <c r="X759" s="383"/>
      <c r="Y759" s="383"/>
      <c r="Z759" s="383"/>
      <c r="AA759" s="383"/>
    </row>
    <row r="760">
      <c r="A760" s="383"/>
      <c r="B760" s="383"/>
      <c r="C760" s="383"/>
      <c r="D760" s="383"/>
      <c r="I760" s="383"/>
      <c r="J760" s="383"/>
      <c r="K760" s="383"/>
      <c r="L760" s="383"/>
      <c r="M760" s="383"/>
      <c r="N760" s="383"/>
      <c r="O760" s="383"/>
      <c r="P760" s="383"/>
      <c r="Q760" s="383"/>
      <c r="R760" s="383"/>
      <c r="S760" s="383"/>
      <c r="T760" s="383"/>
      <c r="U760" s="383"/>
      <c r="V760" s="383"/>
      <c r="W760" s="383"/>
      <c r="X760" s="383"/>
      <c r="Y760" s="383"/>
      <c r="Z760" s="383"/>
      <c r="AA760" s="383"/>
    </row>
    <row r="761">
      <c r="A761" s="383"/>
      <c r="B761" s="383"/>
      <c r="C761" s="383"/>
      <c r="D761" s="383"/>
      <c r="I761" s="383"/>
      <c r="J761" s="383"/>
      <c r="K761" s="383"/>
      <c r="L761" s="383"/>
      <c r="M761" s="383"/>
      <c r="N761" s="383"/>
      <c r="O761" s="383"/>
      <c r="P761" s="383"/>
      <c r="Q761" s="383"/>
      <c r="R761" s="383"/>
      <c r="S761" s="383"/>
      <c r="T761" s="383"/>
      <c r="U761" s="383"/>
      <c r="V761" s="383"/>
      <c r="W761" s="383"/>
      <c r="X761" s="383"/>
      <c r="Y761" s="383"/>
      <c r="Z761" s="383"/>
      <c r="AA761" s="383"/>
    </row>
    <row r="762">
      <c r="A762" s="383"/>
      <c r="B762" s="383"/>
      <c r="C762" s="383"/>
      <c r="D762" s="383"/>
      <c r="I762" s="383"/>
      <c r="J762" s="383"/>
      <c r="K762" s="383"/>
      <c r="L762" s="383"/>
      <c r="M762" s="383"/>
      <c r="N762" s="383"/>
      <c r="O762" s="383"/>
      <c r="P762" s="383"/>
      <c r="Q762" s="383"/>
      <c r="R762" s="383"/>
      <c r="S762" s="383"/>
      <c r="T762" s="383"/>
      <c r="U762" s="383"/>
      <c r="V762" s="383"/>
      <c r="W762" s="383"/>
      <c r="X762" s="383"/>
      <c r="Y762" s="383"/>
      <c r="Z762" s="383"/>
      <c r="AA762" s="383"/>
    </row>
    <row r="763">
      <c r="A763" s="383"/>
      <c r="B763" s="383"/>
      <c r="C763" s="383"/>
      <c r="D763" s="383"/>
      <c r="I763" s="383"/>
      <c r="J763" s="383"/>
      <c r="K763" s="383"/>
      <c r="L763" s="383"/>
      <c r="M763" s="383"/>
      <c r="N763" s="383"/>
      <c r="O763" s="383"/>
      <c r="P763" s="383"/>
      <c r="Q763" s="383"/>
      <c r="R763" s="383"/>
      <c r="S763" s="383"/>
      <c r="T763" s="383"/>
      <c r="U763" s="383"/>
      <c r="V763" s="383"/>
      <c r="W763" s="383"/>
      <c r="X763" s="383"/>
      <c r="Y763" s="383"/>
      <c r="Z763" s="383"/>
      <c r="AA763" s="383"/>
    </row>
    <row r="764">
      <c r="A764" s="383"/>
      <c r="B764" s="383"/>
      <c r="C764" s="383"/>
      <c r="D764" s="383"/>
      <c r="I764" s="383"/>
      <c r="J764" s="383"/>
      <c r="K764" s="383"/>
      <c r="L764" s="383"/>
      <c r="M764" s="383"/>
      <c r="N764" s="383"/>
      <c r="O764" s="383"/>
      <c r="P764" s="383"/>
      <c r="Q764" s="383"/>
      <c r="R764" s="383"/>
      <c r="S764" s="383"/>
      <c r="T764" s="383"/>
      <c r="U764" s="383"/>
      <c r="V764" s="383"/>
      <c r="W764" s="383"/>
      <c r="X764" s="383"/>
      <c r="Y764" s="383"/>
      <c r="Z764" s="383"/>
      <c r="AA764" s="383"/>
    </row>
    <row r="765">
      <c r="A765" s="383"/>
      <c r="B765" s="383"/>
      <c r="C765" s="383"/>
      <c r="D765" s="383"/>
      <c r="I765" s="383"/>
      <c r="J765" s="383"/>
      <c r="K765" s="383"/>
      <c r="L765" s="383"/>
      <c r="M765" s="383"/>
      <c r="N765" s="383"/>
      <c r="O765" s="383"/>
      <c r="P765" s="383"/>
      <c r="Q765" s="383"/>
      <c r="R765" s="383"/>
      <c r="S765" s="383"/>
      <c r="T765" s="383"/>
      <c r="U765" s="383"/>
      <c r="V765" s="383"/>
      <c r="W765" s="383"/>
      <c r="X765" s="383"/>
      <c r="Y765" s="383"/>
      <c r="Z765" s="383"/>
      <c r="AA765" s="383"/>
    </row>
    <row r="766">
      <c r="A766" s="383"/>
      <c r="B766" s="383"/>
      <c r="C766" s="383"/>
      <c r="D766" s="383"/>
      <c r="I766" s="383"/>
      <c r="J766" s="383"/>
      <c r="K766" s="383"/>
      <c r="L766" s="383"/>
      <c r="M766" s="383"/>
      <c r="N766" s="383"/>
      <c r="O766" s="383"/>
      <c r="P766" s="383"/>
      <c r="Q766" s="383"/>
      <c r="R766" s="383"/>
      <c r="S766" s="383"/>
      <c r="T766" s="383"/>
      <c r="U766" s="383"/>
      <c r="V766" s="383"/>
      <c r="W766" s="383"/>
      <c r="X766" s="383"/>
      <c r="Y766" s="383"/>
      <c r="Z766" s="383"/>
      <c r="AA766" s="383"/>
    </row>
    <row r="767">
      <c r="A767" s="383"/>
      <c r="B767" s="383"/>
      <c r="C767" s="383"/>
      <c r="D767" s="383"/>
      <c r="I767" s="383"/>
      <c r="J767" s="383"/>
      <c r="K767" s="383"/>
      <c r="L767" s="383"/>
      <c r="M767" s="383"/>
      <c r="N767" s="383"/>
      <c r="O767" s="383"/>
      <c r="P767" s="383"/>
      <c r="Q767" s="383"/>
      <c r="R767" s="383"/>
      <c r="S767" s="383"/>
      <c r="T767" s="383"/>
      <c r="U767" s="383"/>
      <c r="V767" s="383"/>
      <c r="W767" s="383"/>
      <c r="X767" s="383"/>
      <c r="Y767" s="383"/>
      <c r="Z767" s="383"/>
      <c r="AA767" s="383"/>
    </row>
    <row r="768">
      <c r="A768" s="383"/>
      <c r="B768" s="383"/>
      <c r="C768" s="383"/>
      <c r="D768" s="383"/>
      <c r="I768" s="383"/>
      <c r="J768" s="383"/>
      <c r="K768" s="383"/>
      <c r="L768" s="383"/>
      <c r="M768" s="383"/>
      <c r="N768" s="383"/>
      <c r="O768" s="383"/>
      <c r="P768" s="383"/>
      <c r="Q768" s="383"/>
      <c r="R768" s="383"/>
      <c r="S768" s="383"/>
      <c r="T768" s="383"/>
      <c r="U768" s="383"/>
      <c r="V768" s="383"/>
      <c r="W768" s="383"/>
      <c r="X768" s="383"/>
      <c r="Y768" s="383"/>
      <c r="Z768" s="383"/>
      <c r="AA768" s="383"/>
    </row>
    <row r="769">
      <c r="A769" s="383"/>
      <c r="B769" s="383"/>
      <c r="C769" s="383"/>
      <c r="D769" s="383"/>
      <c r="I769" s="383"/>
      <c r="J769" s="383"/>
      <c r="K769" s="383"/>
      <c r="L769" s="383"/>
      <c r="M769" s="383"/>
      <c r="N769" s="383"/>
      <c r="O769" s="383"/>
      <c r="P769" s="383"/>
      <c r="Q769" s="383"/>
      <c r="R769" s="383"/>
      <c r="S769" s="383"/>
      <c r="T769" s="383"/>
      <c r="U769" s="383"/>
      <c r="V769" s="383"/>
      <c r="W769" s="383"/>
      <c r="X769" s="383"/>
      <c r="Y769" s="383"/>
      <c r="Z769" s="383"/>
      <c r="AA769" s="383"/>
    </row>
    <row r="770">
      <c r="A770" s="383"/>
      <c r="B770" s="383"/>
      <c r="C770" s="383"/>
      <c r="D770" s="383"/>
      <c r="I770" s="383"/>
      <c r="J770" s="383"/>
      <c r="K770" s="383"/>
      <c r="L770" s="383"/>
      <c r="M770" s="383"/>
      <c r="N770" s="383"/>
      <c r="O770" s="383"/>
      <c r="P770" s="383"/>
      <c r="Q770" s="383"/>
      <c r="R770" s="383"/>
      <c r="S770" s="383"/>
      <c r="T770" s="383"/>
      <c r="U770" s="383"/>
      <c r="V770" s="383"/>
      <c r="W770" s="383"/>
      <c r="X770" s="383"/>
      <c r="Y770" s="383"/>
      <c r="Z770" s="383"/>
      <c r="AA770" s="383"/>
    </row>
    <row r="771">
      <c r="A771" s="383"/>
      <c r="B771" s="383"/>
      <c r="C771" s="383"/>
      <c r="D771" s="383"/>
      <c r="I771" s="383"/>
      <c r="J771" s="383"/>
      <c r="K771" s="383"/>
      <c r="L771" s="383"/>
      <c r="M771" s="383"/>
      <c r="N771" s="383"/>
      <c r="O771" s="383"/>
      <c r="P771" s="383"/>
      <c r="Q771" s="383"/>
      <c r="R771" s="383"/>
      <c r="S771" s="383"/>
      <c r="T771" s="383"/>
      <c r="U771" s="383"/>
      <c r="V771" s="383"/>
      <c r="W771" s="383"/>
      <c r="X771" s="383"/>
      <c r="Y771" s="383"/>
      <c r="Z771" s="383"/>
      <c r="AA771" s="383"/>
    </row>
    <row r="772">
      <c r="A772" s="383"/>
      <c r="B772" s="383"/>
      <c r="C772" s="383"/>
      <c r="D772" s="383"/>
      <c r="I772" s="383"/>
      <c r="J772" s="383"/>
      <c r="K772" s="383"/>
      <c r="L772" s="383"/>
      <c r="M772" s="383"/>
      <c r="N772" s="383"/>
      <c r="O772" s="383"/>
      <c r="P772" s="383"/>
      <c r="Q772" s="383"/>
      <c r="R772" s="383"/>
      <c r="S772" s="383"/>
      <c r="T772" s="383"/>
      <c r="U772" s="383"/>
      <c r="V772" s="383"/>
      <c r="W772" s="383"/>
      <c r="X772" s="383"/>
      <c r="Y772" s="383"/>
      <c r="Z772" s="383"/>
      <c r="AA772" s="383"/>
    </row>
    <row r="773">
      <c r="A773" s="383"/>
      <c r="B773" s="383"/>
      <c r="C773" s="383"/>
      <c r="D773" s="383"/>
      <c r="I773" s="383"/>
      <c r="J773" s="383"/>
      <c r="K773" s="383"/>
      <c r="L773" s="383"/>
      <c r="M773" s="383"/>
      <c r="N773" s="383"/>
      <c r="O773" s="383"/>
      <c r="P773" s="383"/>
      <c r="Q773" s="383"/>
      <c r="R773" s="383"/>
      <c r="S773" s="383"/>
      <c r="T773" s="383"/>
      <c r="U773" s="383"/>
      <c r="V773" s="383"/>
      <c r="W773" s="383"/>
      <c r="X773" s="383"/>
      <c r="Y773" s="383"/>
      <c r="Z773" s="383"/>
      <c r="AA773" s="383"/>
    </row>
    <row r="774">
      <c r="A774" s="383"/>
      <c r="B774" s="383"/>
      <c r="C774" s="383"/>
      <c r="D774" s="383"/>
      <c r="I774" s="383"/>
      <c r="J774" s="383"/>
      <c r="K774" s="383"/>
      <c r="L774" s="383"/>
      <c r="M774" s="383"/>
      <c r="N774" s="383"/>
      <c r="O774" s="383"/>
      <c r="P774" s="383"/>
      <c r="Q774" s="383"/>
      <c r="R774" s="383"/>
      <c r="S774" s="383"/>
      <c r="T774" s="383"/>
      <c r="U774" s="383"/>
      <c r="V774" s="383"/>
      <c r="W774" s="383"/>
      <c r="X774" s="383"/>
      <c r="Y774" s="383"/>
      <c r="Z774" s="383"/>
      <c r="AA774" s="383"/>
    </row>
    <row r="775">
      <c r="A775" s="383"/>
      <c r="B775" s="383"/>
      <c r="C775" s="383"/>
      <c r="D775" s="383"/>
      <c r="I775" s="383"/>
      <c r="J775" s="383"/>
      <c r="K775" s="383"/>
      <c r="L775" s="383"/>
      <c r="M775" s="383"/>
      <c r="N775" s="383"/>
      <c r="O775" s="383"/>
      <c r="P775" s="383"/>
      <c r="Q775" s="383"/>
      <c r="R775" s="383"/>
      <c r="S775" s="383"/>
      <c r="T775" s="383"/>
      <c r="U775" s="383"/>
      <c r="V775" s="383"/>
      <c r="W775" s="383"/>
      <c r="X775" s="383"/>
      <c r="Y775" s="383"/>
      <c r="Z775" s="383"/>
      <c r="AA775" s="383"/>
    </row>
    <row r="776">
      <c r="A776" s="383"/>
      <c r="B776" s="383"/>
      <c r="C776" s="383"/>
      <c r="D776" s="383"/>
      <c r="I776" s="383"/>
      <c r="J776" s="383"/>
      <c r="K776" s="383"/>
      <c r="L776" s="383"/>
      <c r="M776" s="383"/>
      <c r="N776" s="383"/>
      <c r="O776" s="383"/>
      <c r="P776" s="383"/>
      <c r="Q776" s="383"/>
      <c r="R776" s="383"/>
      <c r="S776" s="383"/>
      <c r="T776" s="383"/>
      <c r="U776" s="383"/>
      <c r="V776" s="383"/>
      <c r="W776" s="383"/>
      <c r="X776" s="383"/>
      <c r="Y776" s="383"/>
      <c r="Z776" s="383"/>
      <c r="AA776" s="383"/>
    </row>
    <row r="777">
      <c r="A777" s="383"/>
      <c r="B777" s="383"/>
      <c r="C777" s="383"/>
      <c r="D777" s="383"/>
      <c r="I777" s="383"/>
      <c r="J777" s="383"/>
      <c r="K777" s="383"/>
      <c r="L777" s="383"/>
      <c r="M777" s="383"/>
      <c r="N777" s="383"/>
      <c r="O777" s="383"/>
      <c r="P777" s="383"/>
      <c r="Q777" s="383"/>
      <c r="R777" s="383"/>
      <c r="S777" s="383"/>
      <c r="T777" s="383"/>
      <c r="U777" s="383"/>
      <c r="V777" s="383"/>
      <c r="W777" s="383"/>
      <c r="X777" s="383"/>
      <c r="Y777" s="383"/>
      <c r="Z777" s="383"/>
      <c r="AA777" s="383"/>
    </row>
    <row r="778">
      <c r="A778" s="383"/>
      <c r="B778" s="383"/>
      <c r="C778" s="383"/>
      <c r="D778" s="383"/>
      <c r="I778" s="383"/>
      <c r="J778" s="383"/>
      <c r="K778" s="383"/>
      <c r="L778" s="383"/>
      <c r="M778" s="383"/>
      <c r="N778" s="383"/>
      <c r="O778" s="383"/>
      <c r="P778" s="383"/>
      <c r="Q778" s="383"/>
      <c r="R778" s="383"/>
      <c r="S778" s="383"/>
      <c r="T778" s="383"/>
      <c r="U778" s="383"/>
      <c r="V778" s="383"/>
      <c r="W778" s="383"/>
      <c r="X778" s="383"/>
      <c r="Y778" s="383"/>
      <c r="Z778" s="383"/>
      <c r="AA778" s="383"/>
    </row>
    <row r="779">
      <c r="A779" s="383"/>
      <c r="B779" s="383"/>
      <c r="C779" s="383"/>
      <c r="D779" s="383"/>
      <c r="I779" s="383"/>
      <c r="J779" s="383"/>
      <c r="K779" s="383"/>
      <c r="L779" s="383"/>
      <c r="M779" s="383"/>
      <c r="N779" s="383"/>
      <c r="O779" s="383"/>
      <c r="P779" s="383"/>
      <c r="Q779" s="383"/>
      <c r="R779" s="383"/>
      <c r="S779" s="383"/>
      <c r="T779" s="383"/>
      <c r="U779" s="383"/>
      <c r="V779" s="383"/>
      <c r="W779" s="383"/>
      <c r="X779" s="383"/>
      <c r="Y779" s="383"/>
      <c r="Z779" s="383"/>
      <c r="AA779" s="383"/>
    </row>
    <row r="780">
      <c r="A780" s="383"/>
      <c r="B780" s="383"/>
      <c r="C780" s="383"/>
      <c r="D780" s="383"/>
      <c r="I780" s="383"/>
      <c r="J780" s="383"/>
      <c r="K780" s="383"/>
      <c r="L780" s="383"/>
      <c r="M780" s="383"/>
      <c r="N780" s="383"/>
      <c r="O780" s="383"/>
      <c r="P780" s="383"/>
      <c r="Q780" s="383"/>
      <c r="R780" s="383"/>
      <c r="S780" s="383"/>
      <c r="T780" s="383"/>
      <c r="U780" s="383"/>
      <c r="V780" s="383"/>
      <c r="W780" s="383"/>
      <c r="X780" s="383"/>
      <c r="Y780" s="383"/>
      <c r="Z780" s="383"/>
      <c r="AA780" s="383"/>
    </row>
    <row r="781">
      <c r="A781" s="383"/>
      <c r="B781" s="383"/>
      <c r="C781" s="383"/>
      <c r="D781" s="383"/>
      <c r="I781" s="383"/>
      <c r="J781" s="383"/>
      <c r="K781" s="383"/>
      <c r="L781" s="383"/>
      <c r="M781" s="383"/>
      <c r="N781" s="383"/>
      <c r="O781" s="383"/>
      <c r="P781" s="383"/>
      <c r="Q781" s="383"/>
      <c r="R781" s="383"/>
      <c r="S781" s="383"/>
      <c r="T781" s="383"/>
      <c r="U781" s="383"/>
      <c r="V781" s="383"/>
      <c r="W781" s="383"/>
      <c r="X781" s="383"/>
      <c r="Y781" s="383"/>
      <c r="Z781" s="383"/>
      <c r="AA781" s="383"/>
    </row>
    <row r="782">
      <c r="A782" s="383"/>
      <c r="B782" s="383"/>
      <c r="C782" s="383"/>
      <c r="D782" s="383"/>
      <c r="I782" s="383"/>
      <c r="J782" s="383"/>
      <c r="K782" s="383"/>
      <c r="L782" s="383"/>
      <c r="M782" s="383"/>
      <c r="N782" s="383"/>
      <c r="O782" s="383"/>
      <c r="P782" s="383"/>
      <c r="Q782" s="383"/>
      <c r="R782" s="383"/>
      <c r="S782" s="383"/>
      <c r="T782" s="383"/>
      <c r="U782" s="383"/>
      <c r="V782" s="383"/>
      <c r="W782" s="383"/>
      <c r="X782" s="383"/>
      <c r="Y782" s="383"/>
      <c r="Z782" s="383"/>
      <c r="AA782" s="383"/>
    </row>
    <row r="783">
      <c r="A783" s="383"/>
      <c r="B783" s="383"/>
      <c r="C783" s="383"/>
      <c r="D783" s="383"/>
      <c r="I783" s="383"/>
      <c r="J783" s="383"/>
      <c r="K783" s="383"/>
      <c r="L783" s="383"/>
      <c r="M783" s="383"/>
      <c r="N783" s="383"/>
      <c r="O783" s="383"/>
      <c r="P783" s="383"/>
      <c r="Q783" s="383"/>
      <c r="R783" s="383"/>
      <c r="S783" s="383"/>
      <c r="T783" s="383"/>
      <c r="U783" s="383"/>
      <c r="V783" s="383"/>
      <c r="W783" s="383"/>
      <c r="X783" s="383"/>
      <c r="Y783" s="383"/>
      <c r="Z783" s="383"/>
      <c r="AA783" s="383"/>
    </row>
    <row r="784">
      <c r="A784" s="383"/>
      <c r="B784" s="383"/>
      <c r="C784" s="383"/>
      <c r="D784" s="383"/>
      <c r="I784" s="383"/>
      <c r="J784" s="383"/>
      <c r="K784" s="383"/>
      <c r="L784" s="383"/>
      <c r="M784" s="383"/>
      <c r="N784" s="383"/>
      <c r="O784" s="383"/>
      <c r="P784" s="383"/>
      <c r="Q784" s="383"/>
      <c r="R784" s="383"/>
      <c r="S784" s="383"/>
      <c r="T784" s="383"/>
      <c r="U784" s="383"/>
      <c r="V784" s="383"/>
      <c r="W784" s="383"/>
      <c r="X784" s="383"/>
      <c r="Y784" s="383"/>
      <c r="Z784" s="383"/>
      <c r="AA784" s="383"/>
    </row>
    <row r="785">
      <c r="A785" s="383"/>
      <c r="B785" s="383"/>
      <c r="C785" s="383"/>
      <c r="D785" s="383"/>
      <c r="I785" s="383"/>
      <c r="J785" s="383"/>
      <c r="K785" s="383"/>
      <c r="L785" s="383"/>
      <c r="M785" s="383"/>
      <c r="N785" s="383"/>
      <c r="O785" s="383"/>
      <c r="P785" s="383"/>
      <c r="Q785" s="383"/>
      <c r="R785" s="383"/>
      <c r="S785" s="383"/>
      <c r="T785" s="383"/>
      <c r="U785" s="383"/>
      <c r="V785" s="383"/>
      <c r="W785" s="383"/>
      <c r="X785" s="383"/>
      <c r="Y785" s="383"/>
      <c r="Z785" s="383"/>
      <c r="AA785" s="383"/>
    </row>
    <row r="786">
      <c r="A786" s="383"/>
      <c r="B786" s="383"/>
      <c r="C786" s="383"/>
      <c r="D786" s="383"/>
      <c r="I786" s="383"/>
      <c r="J786" s="383"/>
      <c r="K786" s="383"/>
      <c r="L786" s="383"/>
      <c r="M786" s="383"/>
      <c r="N786" s="383"/>
      <c r="O786" s="383"/>
      <c r="P786" s="383"/>
      <c r="Q786" s="383"/>
      <c r="R786" s="383"/>
      <c r="S786" s="383"/>
      <c r="T786" s="383"/>
      <c r="U786" s="383"/>
      <c r="V786" s="383"/>
      <c r="W786" s="383"/>
      <c r="X786" s="383"/>
      <c r="Y786" s="383"/>
      <c r="Z786" s="383"/>
      <c r="AA786" s="383"/>
    </row>
    <row r="787">
      <c r="A787" s="383"/>
      <c r="B787" s="383"/>
      <c r="C787" s="383"/>
      <c r="D787" s="383"/>
      <c r="I787" s="383"/>
      <c r="J787" s="383"/>
      <c r="K787" s="383"/>
      <c r="L787" s="383"/>
      <c r="M787" s="383"/>
      <c r="N787" s="383"/>
      <c r="O787" s="383"/>
      <c r="P787" s="383"/>
      <c r="Q787" s="383"/>
      <c r="R787" s="383"/>
      <c r="S787" s="383"/>
      <c r="T787" s="383"/>
      <c r="U787" s="383"/>
      <c r="V787" s="383"/>
      <c r="W787" s="383"/>
      <c r="X787" s="383"/>
      <c r="Y787" s="383"/>
      <c r="Z787" s="383"/>
      <c r="AA787" s="383"/>
    </row>
    <row r="788">
      <c r="A788" s="383"/>
      <c r="B788" s="383"/>
      <c r="C788" s="383"/>
      <c r="D788" s="383"/>
      <c r="I788" s="383"/>
      <c r="J788" s="383"/>
      <c r="K788" s="383"/>
      <c r="L788" s="383"/>
      <c r="M788" s="383"/>
      <c r="N788" s="383"/>
      <c r="O788" s="383"/>
      <c r="P788" s="383"/>
      <c r="Q788" s="383"/>
      <c r="R788" s="383"/>
      <c r="S788" s="383"/>
      <c r="T788" s="383"/>
      <c r="U788" s="383"/>
      <c r="V788" s="383"/>
      <c r="W788" s="383"/>
      <c r="X788" s="383"/>
      <c r="Y788" s="383"/>
      <c r="Z788" s="383"/>
      <c r="AA788" s="383"/>
    </row>
    <row r="789">
      <c r="A789" s="383"/>
      <c r="B789" s="383"/>
      <c r="C789" s="383"/>
      <c r="D789" s="383"/>
      <c r="I789" s="383"/>
      <c r="J789" s="383"/>
      <c r="K789" s="383"/>
      <c r="L789" s="383"/>
      <c r="M789" s="383"/>
      <c r="N789" s="383"/>
      <c r="O789" s="383"/>
      <c r="P789" s="383"/>
      <c r="Q789" s="383"/>
      <c r="R789" s="383"/>
      <c r="S789" s="383"/>
      <c r="T789" s="383"/>
      <c r="U789" s="383"/>
      <c r="V789" s="383"/>
      <c r="W789" s="383"/>
      <c r="X789" s="383"/>
      <c r="Y789" s="383"/>
      <c r="Z789" s="383"/>
      <c r="AA789" s="383"/>
    </row>
    <row r="790">
      <c r="A790" s="383"/>
      <c r="B790" s="383"/>
      <c r="C790" s="383"/>
      <c r="D790" s="383"/>
      <c r="I790" s="383"/>
      <c r="J790" s="383"/>
      <c r="K790" s="383"/>
      <c r="L790" s="383"/>
      <c r="M790" s="383"/>
      <c r="N790" s="383"/>
      <c r="O790" s="383"/>
      <c r="P790" s="383"/>
      <c r="Q790" s="383"/>
      <c r="R790" s="383"/>
      <c r="S790" s="383"/>
      <c r="T790" s="383"/>
      <c r="U790" s="383"/>
      <c r="V790" s="383"/>
      <c r="W790" s="383"/>
      <c r="X790" s="383"/>
      <c r="Y790" s="383"/>
      <c r="Z790" s="383"/>
      <c r="AA790" s="383"/>
    </row>
    <row r="791">
      <c r="A791" s="383"/>
      <c r="B791" s="383"/>
      <c r="C791" s="383"/>
      <c r="D791" s="383"/>
      <c r="I791" s="383"/>
      <c r="J791" s="383"/>
      <c r="K791" s="383"/>
      <c r="L791" s="383"/>
      <c r="M791" s="383"/>
      <c r="N791" s="383"/>
      <c r="O791" s="383"/>
      <c r="P791" s="383"/>
      <c r="Q791" s="383"/>
      <c r="R791" s="383"/>
      <c r="S791" s="383"/>
      <c r="T791" s="383"/>
      <c r="U791" s="383"/>
      <c r="V791" s="383"/>
      <c r="W791" s="383"/>
      <c r="X791" s="383"/>
      <c r="Y791" s="383"/>
      <c r="Z791" s="383"/>
      <c r="AA791" s="383"/>
    </row>
    <row r="792">
      <c r="A792" s="383"/>
      <c r="B792" s="383"/>
      <c r="C792" s="383"/>
      <c r="D792" s="383"/>
      <c r="I792" s="383"/>
      <c r="J792" s="383"/>
      <c r="K792" s="383"/>
      <c r="L792" s="383"/>
      <c r="M792" s="383"/>
      <c r="N792" s="383"/>
      <c r="O792" s="383"/>
      <c r="P792" s="383"/>
      <c r="Q792" s="383"/>
      <c r="R792" s="383"/>
      <c r="S792" s="383"/>
      <c r="T792" s="383"/>
      <c r="U792" s="383"/>
      <c r="V792" s="383"/>
      <c r="W792" s="383"/>
      <c r="X792" s="383"/>
      <c r="Y792" s="383"/>
      <c r="Z792" s="383"/>
      <c r="AA792" s="383"/>
    </row>
    <row r="793">
      <c r="A793" s="383"/>
      <c r="B793" s="383"/>
      <c r="C793" s="383"/>
      <c r="D793" s="383"/>
      <c r="I793" s="383"/>
      <c r="J793" s="383"/>
      <c r="K793" s="383"/>
      <c r="L793" s="383"/>
      <c r="M793" s="383"/>
      <c r="N793" s="383"/>
      <c r="O793" s="383"/>
      <c r="P793" s="383"/>
      <c r="Q793" s="383"/>
      <c r="R793" s="383"/>
      <c r="S793" s="383"/>
      <c r="T793" s="383"/>
      <c r="U793" s="383"/>
      <c r="V793" s="383"/>
      <c r="W793" s="383"/>
      <c r="X793" s="383"/>
      <c r="Y793" s="383"/>
      <c r="Z793" s="383"/>
      <c r="AA793" s="383"/>
    </row>
    <row r="794">
      <c r="A794" s="383"/>
      <c r="B794" s="383"/>
      <c r="C794" s="383"/>
      <c r="D794" s="383"/>
      <c r="I794" s="383"/>
      <c r="J794" s="383"/>
      <c r="K794" s="383"/>
      <c r="L794" s="383"/>
      <c r="M794" s="383"/>
      <c r="N794" s="383"/>
      <c r="O794" s="383"/>
      <c r="P794" s="383"/>
      <c r="Q794" s="383"/>
      <c r="R794" s="383"/>
      <c r="S794" s="383"/>
      <c r="T794" s="383"/>
      <c r="U794" s="383"/>
      <c r="V794" s="383"/>
      <c r="W794" s="383"/>
      <c r="X794" s="383"/>
      <c r="Y794" s="383"/>
      <c r="Z794" s="383"/>
      <c r="AA794" s="383"/>
    </row>
    <row r="795">
      <c r="A795" s="383"/>
      <c r="B795" s="383"/>
      <c r="C795" s="383"/>
      <c r="D795" s="383"/>
      <c r="I795" s="383"/>
      <c r="J795" s="383"/>
      <c r="K795" s="383"/>
      <c r="L795" s="383"/>
      <c r="M795" s="383"/>
      <c r="N795" s="383"/>
      <c r="O795" s="383"/>
      <c r="P795" s="383"/>
      <c r="Q795" s="383"/>
      <c r="R795" s="383"/>
      <c r="S795" s="383"/>
      <c r="T795" s="383"/>
      <c r="U795" s="383"/>
      <c r="V795" s="383"/>
      <c r="W795" s="383"/>
      <c r="X795" s="383"/>
      <c r="Y795" s="383"/>
      <c r="Z795" s="383"/>
      <c r="AA795" s="383"/>
    </row>
    <row r="796">
      <c r="A796" s="383"/>
      <c r="B796" s="383"/>
      <c r="C796" s="383"/>
      <c r="D796" s="383"/>
      <c r="I796" s="383"/>
      <c r="J796" s="383"/>
      <c r="K796" s="383"/>
      <c r="L796" s="383"/>
      <c r="M796" s="383"/>
      <c r="N796" s="383"/>
      <c r="O796" s="383"/>
      <c r="P796" s="383"/>
      <c r="Q796" s="383"/>
      <c r="R796" s="383"/>
      <c r="S796" s="383"/>
      <c r="T796" s="383"/>
      <c r="U796" s="383"/>
      <c r="V796" s="383"/>
      <c r="W796" s="383"/>
      <c r="X796" s="383"/>
      <c r="Y796" s="383"/>
      <c r="Z796" s="383"/>
      <c r="AA796" s="383"/>
    </row>
    <row r="797">
      <c r="A797" s="383"/>
      <c r="B797" s="383"/>
      <c r="C797" s="383"/>
      <c r="D797" s="383"/>
      <c r="I797" s="383"/>
      <c r="J797" s="383"/>
      <c r="K797" s="383"/>
      <c r="L797" s="383"/>
      <c r="M797" s="383"/>
      <c r="N797" s="383"/>
      <c r="O797" s="383"/>
      <c r="P797" s="383"/>
      <c r="Q797" s="383"/>
      <c r="R797" s="383"/>
      <c r="S797" s="383"/>
      <c r="T797" s="383"/>
      <c r="U797" s="383"/>
      <c r="V797" s="383"/>
      <c r="W797" s="383"/>
      <c r="X797" s="383"/>
      <c r="Y797" s="383"/>
      <c r="Z797" s="383"/>
      <c r="AA797" s="383"/>
    </row>
    <row r="798">
      <c r="A798" s="383"/>
      <c r="B798" s="383"/>
      <c r="C798" s="383"/>
      <c r="D798" s="383"/>
      <c r="I798" s="383"/>
      <c r="J798" s="383"/>
      <c r="K798" s="383"/>
      <c r="L798" s="383"/>
      <c r="M798" s="383"/>
      <c r="N798" s="383"/>
      <c r="O798" s="383"/>
      <c r="P798" s="383"/>
      <c r="Q798" s="383"/>
      <c r="R798" s="383"/>
      <c r="S798" s="383"/>
      <c r="T798" s="383"/>
      <c r="U798" s="383"/>
      <c r="V798" s="383"/>
      <c r="W798" s="383"/>
      <c r="X798" s="383"/>
      <c r="Y798" s="383"/>
      <c r="Z798" s="383"/>
      <c r="AA798" s="383"/>
    </row>
    <row r="799">
      <c r="A799" s="383"/>
      <c r="B799" s="383"/>
      <c r="C799" s="383"/>
      <c r="D799" s="383"/>
      <c r="I799" s="383"/>
      <c r="J799" s="383"/>
      <c r="K799" s="383"/>
      <c r="L799" s="383"/>
      <c r="M799" s="383"/>
      <c r="N799" s="383"/>
      <c r="O799" s="383"/>
      <c r="P799" s="383"/>
      <c r="Q799" s="383"/>
      <c r="R799" s="383"/>
      <c r="S799" s="383"/>
      <c r="T799" s="383"/>
      <c r="U799" s="383"/>
      <c r="V799" s="383"/>
      <c r="W799" s="383"/>
      <c r="X799" s="383"/>
      <c r="Y799" s="383"/>
      <c r="Z799" s="383"/>
      <c r="AA799" s="383"/>
    </row>
    <row r="800">
      <c r="A800" s="383"/>
      <c r="B800" s="383"/>
      <c r="C800" s="383"/>
      <c r="D800" s="383"/>
      <c r="I800" s="383"/>
      <c r="J800" s="383"/>
      <c r="K800" s="383"/>
      <c r="L800" s="383"/>
      <c r="M800" s="383"/>
      <c r="N800" s="383"/>
      <c r="O800" s="383"/>
      <c r="P800" s="383"/>
      <c r="Q800" s="383"/>
      <c r="R800" s="383"/>
      <c r="S800" s="383"/>
      <c r="T800" s="383"/>
      <c r="U800" s="383"/>
      <c r="V800" s="383"/>
      <c r="W800" s="383"/>
      <c r="X800" s="383"/>
      <c r="Y800" s="383"/>
      <c r="Z800" s="383"/>
      <c r="AA800" s="383"/>
    </row>
    <row r="801">
      <c r="A801" s="383"/>
      <c r="B801" s="383"/>
      <c r="C801" s="383"/>
      <c r="D801" s="383"/>
      <c r="I801" s="383"/>
      <c r="J801" s="383"/>
      <c r="K801" s="383"/>
      <c r="L801" s="383"/>
      <c r="M801" s="383"/>
      <c r="N801" s="383"/>
      <c r="O801" s="383"/>
      <c r="P801" s="383"/>
      <c r="Q801" s="383"/>
      <c r="R801" s="383"/>
      <c r="S801" s="383"/>
      <c r="T801" s="383"/>
      <c r="U801" s="383"/>
      <c r="V801" s="383"/>
      <c r="W801" s="383"/>
      <c r="X801" s="383"/>
      <c r="Y801" s="383"/>
      <c r="Z801" s="383"/>
      <c r="AA801" s="383"/>
    </row>
    <row r="802">
      <c r="A802" s="383"/>
      <c r="B802" s="383"/>
      <c r="C802" s="383"/>
      <c r="D802" s="383"/>
      <c r="I802" s="383"/>
      <c r="J802" s="383"/>
      <c r="K802" s="383"/>
      <c r="L802" s="383"/>
      <c r="M802" s="383"/>
      <c r="N802" s="383"/>
      <c r="O802" s="383"/>
      <c r="P802" s="383"/>
      <c r="Q802" s="383"/>
      <c r="R802" s="383"/>
      <c r="S802" s="383"/>
      <c r="T802" s="383"/>
      <c r="U802" s="383"/>
      <c r="V802" s="383"/>
      <c r="W802" s="383"/>
      <c r="X802" s="383"/>
      <c r="Y802" s="383"/>
      <c r="Z802" s="383"/>
      <c r="AA802" s="383"/>
    </row>
    <row r="803">
      <c r="A803" s="383"/>
      <c r="B803" s="383"/>
      <c r="C803" s="383"/>
      <c r="D803" s="383"/>
      <c r="I803" s="383"/>
      <c r="J803" s="383"/>
      <c r="K803" s="383"/>
      <c r="L803" s="383"/>
      <c r="M803" s="383"/>
      <c r="N803" s="383"/>
      <c r="O803" s="383"/>
      <c r="P803" s="383"/>
      <c r="Q803" s="383"/>
      <c r="R803" s="383"/>
      <c r="S803" s="383"/>
      <c r="T803" s="383"/>
      <c r="U803" s="383"/>
      <c r="V803" s="383"/>
      <c r="W803" s="383"/>
      <c r="X803" s="383"/>
      <c r="Y803" s="383"/>
      <c r="Z803" s="383"/>
      <c r="AA803" s="383"/>
    </row>
    <row r="804">
      <c r="A804" s="383"/>
      <c r="B804" s="383"/>
      <c r="C804" s="383"/>
      <c r="D804" s="383"/>
      <c r="I804" s="383"/>
      <c r="J804" s="383"/>
      <c r="K804" s="383"/>
      <c r="L804" s="383"/>
      <c r="M804" s="383"/>
      <c r="N804" s="383"/>
      <c r="O804" s="383"/>
      <c r="P804" s="383"/>
      <c r="Q804" s="383"/>
      <c r="R804" s="383"/>
      <c r="S804" s="383"/>
      <c r="T804" s="383"/>
      <c r="U804" s="383"/>
      <c r="V804" s="383"/>
      <c r="W804" s="383"/>
      <c r="X804" s="383"/>
      <c r="Y804" s="383"/>
      <c r="Z804" s="383"/>
      <c r="AA804" s="383"/>
    </row>
    <row r="805">
      <c r="A805" s="383"/>
      <c r="B805" s="383"/>
      <c r="C805" s="383"/>
      <c r="D805" s="383"/>
      <c r="I805" s="383"/>
      <c r="J805" s="383"/>
      <c r="K805" s="383"/>
      <c r="L805" s="383"/>
      <c r="M805" s="383"/>
      <c r="N805" s="383"/>
      <c r="O805" s="383"/>
      <c r="P805" s="383"/>
      <c r="Q805" s="383"/>
      <c r="R805" s="383"/>
      <c r="S805" s="383"/>
      <c r="T805" s="383"/>
      <c r="U805" s="383"/>
      <c r="V805" s="383"/>
      <c r="W805" s="383"/>
      <c r="X805" s="383"/>
      <c r="Y805" s="383"/>
      <c r="Z805" s="383"/>
      <c r="AA805" s="383"/>
    </row>
    <row r="806">
      <c r="A806" s="383"/>
      <c r="B806" s="383"/>
      <c r="C806" s="383"/>
      <c r="D806" s="383"/>
      <c r="I806" s="383"/>
      <c r="J806" s="383"/>
      <c r="K806" s="383"/>
      <c r="L806" s="383"/>
      <c r="M806" s="383"/>
      <c r="N806" s="383"/>
      <c r="O806" s="383"/>
      <c r="P806" s="383"/>
      <c r="Q806" s="383"/>
      <c r="R806" s="383"/>
      <c r="S806" s="383"/>
      <c r="T806" s="383"/>
      <c r="U806" s="383"/>
      <c r="V806" s="383"/>
      <c r="W806" s="383"/>
      <c r="X806" s="383"/>
      <c r="Y806" s="383"/>
      <c r="Z806" s="383"/>
      <c r="AA806" s="383"/>
    </row>
    <row r="807">
      <c r="A807" s="383"/>
      <c r="B807" s="383"/>
      <c r="C807" s="383"/>
      <c r="D807" s="383"/>
      <c r="I807" s="383"/>
      <c r="J807" s="383"/>
      <c r="K807" s="383"/>
      <c r="L807" s="383"/>
      <c r="M807" s="383"/>
      <c r="N807" s="383"/>
      <c r="O807" s="383"/>
      <c r="P807" s="383"/>
      <c r="Q807" s="383"/>
      <c r="R807" s="383"/>
      <c r="S807" s="383"/>
      <c r="T807" s="383"/>
      <c r="U807" s="383"/>
      <c r="V807" s="383"/>
      <c r="W807" s="383"/>
      <c r="X807" s="383"/>
      <c r="Y807" s="383"/>
      <c r="Z807" s="383"/>
      <c r="AA807" s="383"/>
    </row>
    <row r="808">
      <c r="A808" s="383"/>
      <c r="B808" s="383"/>
      <c r="C808" s="383"/>
      <c r="D808" s="383"/>
      <c r="I808" s="383"/>
      <c r="J808" s="383"/>
      <c r="K808" s="383"/>
      <c r="L808" s="383"/>
      <c r="M808" s="383"/>
      <c r="N808" s="383"/>
      <c r="O808" s="383"/>
      <c r="P808" s="383"/>
      <c r="Q808" s="383"/>
      <c r="R808" s="383"/>
      <c r="S808" s="383"/>
      <c r="T808" s="383"/>
      <c r="U808" s="383"/>
      <c r="V808" s="383"/>
      <c r="W808" s="383"/>
      <c r="X808" s="383"/>
      <c r="Y808" s="383"/>
      <c r="Z808" s="383"/>
      <c r="AA808" s="383"/>
    </row>
    <row r="809">
      <c r="A809" s="383"/>
      <c r="B809" s="383"/>
      <c r="C809" s="383"/>
      <c r="D809" s="383"/>
      <c r="I809" s="383"/>
      <c r="J809" s="383"/>
      <c r="K809" s="383"/>
      <c r="L809" s="383"/>
      <c r="M809" s="383"/>
      <c r="N809" s="383"/>
      <c r="O809" s="383"/>
      <c r="P809" s="383"/>
      <c r="Q809" s="383"/>
      <c r="R809" s="383"/>
      <c r="S809" s="383"/>
      <c r="T809" s="383"/>
      <c r="U809" s="383"/>
      <c r="V809" s="383"/>
      <c r="W809" s="383"/>
      <c r="X809" s="383"/>
      <c r="Y809" s="383"/>
      <c r="Z809" s="383"/>
      <c r="AA809" s="383"/>
    </row>
    <row r="810">
      <c r="A810" s="383"/>
      <c r="B810" s="383"/>
      <c r="C810" s="383"/>
      <c r="D810" s="383"/>
      <c r="I810" s="383"/>
      <c r="J810" s="383"/>
      <c r="K810" s="383"/>
      <c r="L810" s="383"/>
      <c r="M810" s="383"/>
      <c r="N810" s="383"/>
      <c r="O810" s="383"/>
      <c r="P810" s="383"/>
      <c r="Q810" s="383"/>
      <c r="R810" s="383"/>
      <c r="S810" s="383"/>
      <c r="T810" s="383"/>
      <c r="U810" s="383"/>
      <c r="V810" s="383"/>
      <c r="W810" s="383"/>
      <c r="X810" s="383"/>
      <c r="Y810" s="383"/>
      <c r="Z810" s="383"/>
      <c r="AA810" s="383"/>
    </row>
    <row r="811">
      <c r="A811" s="383"/>
      <c r="B811" s="383"/>
      <c r="C811" s="383"/>
      <c r="D811" s="383"/>
      <c r="I811" s="383"/>
      <c r="J811" s="383"/>
      <c r="K811" s="383"/>
      <c r="L811" s="383"/>
      <c r="M811" s="383"/>
      <c r="N811" s="383"/>
      <c r="O811" s="383"/>
      <c r="P811" s="383"/>
      <c r="Q811" s="383"/>
      <c r="R811" s="383"/>
      <c r="S811" s="383"/>
      <c r="T811" s="383"/>
      <c r="U811" s="383"/>
      <c r="V811" s="383"/>
      <c r="W811" s="383"/>
      <c r="X811" s="383"/>
      <c r="Y811" s="383"/>
      <c r="Z811" s="383"/>
      <c r="AA811" s="383"/>
    </row>
    <row r="812">
      <c r="A812" s="383"/>
      <c r="B812" s="383"/>
      <c r="C812" s="383"/>
      <c r="D812" s="383"/>
      <c r="I812" s="383"/>
      <c r="J812" s="383"/>
      <c r="K812" s="383"/>
      <c r="L812" s="383"/>
      <c r="M812" s="383"/>
      <c r="N812" s="383"/>
      <c r="O812" s="383"/>
      <c r="P812" s="383"/>
      <c r="Q812" s="383"/>
      <c r="R812" s="383"/>
      <c r="S812" s="383"/>
      <c r="T812" s="383"/>
      <c r="U812" s="383"/>
      <c r="V812" s="383"/>
      <c r="W812" s="383"/>
      <c r="X812" s="383"/>
      <c r="Y812" s="383"/>
      <c r="Z812" s="383"/>
      <c r="AA812" s="383"/>
    </row>
    <row r="813">
      <c r="A813" s="383"/>
      <c r="B813" s="383"/>
      <c r="C813" s="383"/>
      <c r="D813" s="383"/>
      <c r="I813" s="383"/>
      <c r="J813" s="383"/>
      <c r="K813" s="383"/>
      <c r="L813" s="383"/>
      <c r="M813" s="383"/>
      <c r="N813" s="383"/>
      <c r="O813" s="383"/>
      <c r="P813" s="383"/>
      <c r="Q813" s="383"/>
      <c r="R813" s="383"/>
      <c r="S813" s="383"/>
      <c r="T813" s="383"/>
      <c r="U813" s="383"/>
      <c r="V813" s="383"/>
      <c r="W813" s="383"/>
      <c r="X813" s="383"/>
      <c r="Y813" s="383"/>
      <c r="Z813" s="383"/>
      <c r="AA813" s="383"/>
    </row>
    <row r="814">
      <c r="A814" s="383"/>
      <c r="B814" s="383"/>
      <c r="C814" s="383"/>
      <c r="D814" s="383"/>
      <c r="I814" s="383"/>
      <c r="J814" s="383"/>
      <c r="K814" s="383"/>
      <c r="L814" s="383"/>
      <c r="M814" s="383"/>
      <c r="N814" s="383"/>
      <c r="O814" s="383"/>
      <c r="P814" s="383"/>
      <c r="Q814" s="383"/>
      <c r="R814" s="383"/>
      <c r="S814" s="383"/>
      <c r="T814" s="383"/>
      <c r="U814" s="383"/>
      <c r="V814" s="383"/>
      <c r="W814" s="383"/>
      <c r="X814" s="383"/>
      <c r="Y814" s="383"/>
      <c r="Z814" s="383"/>
      <c r="AA814" s="383"/>
    </row>
    <row r="815">
      <c r="A815" s="383"/>
      <c r="B815" s="383"/>
      <c r="C815" s="383"/>
      <c r="D815" s="383"/>
      <c r="I815" s="383"/>
      <c r="J815" s="383"/>
      <c r="K815" s="383"/>
      <c r="L815" s="383"/>
      <c r="M815" s="383"/>
      <c r="N815" s="383"/>
      <c r="O815" s="383"/>
      <c r="P815" s="383"/>
      <c r="Q815" s="383"/>
      <c r="R815" s="383"/>
      <c r="S815" s="383"/>
      <c r="T815" s="383"/>
      <c r="U815" s="383"/>
      <c r="V815" s="383"/>
      <c r="W815" s="383"/>
      <c r="X815" s="383"/>
      <c r="Y815" s="383"/>
      <c r="Z815" s="383"/>
      <c r="AA815" s="383"/>
    </row>
    <row r="816">
      <c r="A816" s="383"/>
      <c r="B816" s="383"/>
      <c r="C816" s="383"/>
      <c r="D816" s="383"/>
      <c r="I816" s="383"/>
      <c r="J816" s="383"/>
      <c r="K816" s="383"/>
      <c r="L816" s="383"/>
      <c r="M816" s="383"/>
      <c r="N816" s="383"/>
      <c r="O816" s="383"/>
      <c r="P816" s="383"/>
      <c r="Q816" s="383"/>
      <c r="R816" s="383"/>
      <c r="S816" s="383"/>
      <c r="T816" s="383"/>
      <c r="U816" s="383"/>
      <c r="V816" s="383"/>
      <c r="W816" s="383"/>
      <c r="X816" s="383"/>
      <c r="Y816" s="383"/>
      <c r="Z816" s="383"/>
      <c r="AA816" s="383"/>
    </row>
    <row r="817">
      <c r="A817" s="383"/>
      <c r="B817" s="383"/>
      <c r="C817" s="383"/>
      <c r="D817" s="383"/>
      <c r="I817" s="383"/>
      <c r="J817" s="383"/>
      <c r="K817" s="383"/>
      <c r="L817" s="383"/>
      <c r="M817" s="383"/>
      <c r="N817" s="383"/>
      <c r="O817" s="383"/>
      <c r="P817" s="383"/>
      <c r="Q817" s="383"/>
      <c r="R817" s="383"/>
      <c r="S817" s="383"/>
      <c r="T817" s="383"/>
      <c r="U817" s="383"/>
      <c r="V817" s="383"/>
      <c r="W817" s="383"/>
      <c r="X817" s="383"/>
      <c r="Y817" s="383"/>
      <c r="Z817" s="383"/>
      <c r="AA817" s="383"/>
    </row>
    <row r="818">
      <c r="A818" s="383"/>
      <c r="B818" s="383"/>
      <c r="C818" s="383"/>
      <c r="D818" s="383"/>
      <c r="I818" s="383"/>
      <c r="J818" s="383"/>
      <c r="K818" s="383"/>
      <c r="L818" s="383"/>
      <c r="M818" s="383"/>
      <c r="N818" s="383"/>
      <c r="O818" s="383"/>
      <c r="P818" s="383"/>
      <c r="Q818" s="383"/>
      <c r="R818" s="383"/>
      <c r="S818" s="383"/>
      <c r="T818" s="383"/>
      <c r="U818" s="383"/>
      <c r="V818" s="383"/>
      <c r="W818" s="383"/>
      <c r="X818" s="383"/>
      <c r="Y818" s="383"/>
      <c r="Z818" s="383"/>
      <c r="AA818" s="383"/>
    </row>
    <row r="819">
      <c r="A819" s="383"/>
      <c r="B819" s="383"/>
      <c r="C819" s="383"/>
      <c r="D819" s="383"/>
      <c r="I819" s="383"/>
      <c r="J819" s="383"/>
      <c r="K819" s="383"/>
      <c r="L819" s="383"/>
      <c r="M819" s="383"/>
      <c r="N819" s="383"/>
      <c r="O819" s="383"/>
      <c r="P819" s="383"/>
      <c r="Q819" s="383"/>
      <c r="R819" s="383"/>
      <c r="S819" s="383"/>
      <c r="T819" s="383"/>
      <c r="U819" s="383"/>
      <c r="V819" s="383"/>
      <c r="W819" s="383"/>
      <c r="X819" s="383"/>
      <c r="Y819" s="383"/>
      <c r="Z819" s="383"/>
      <c r="AA819" s="383"/>
    </row>
    <row r="820">
      <c r="A820" s="383"/>
      <c r="B820" s="383"/>
      <c r="C820" s="383"/>
      <c r="D820" s="383"/>
      <c r="I820" s="383"/>
      <c r="J820" s="383"/>
      <c r="K820" s="383"/>
      <c r="L820" s="383"/>
      <c r="M820" s="383"/>
      <c r="N820" s="383"/>
      <c r="O820" s="383"/>
      <c r="P820" s="383"/>
      <c r="Q820" s="383"/>
      <c r="R820" s="383"/>
      <c r="S820" s="383"/>
      <c r="T820" s="383"/>
      <c r="U820" s="383"/>
      <c r="V820" s="383"/>
      <c r="W820" s="383"/>
      <c r="X820" s="383"/>
      <c r="Y820" s="383"/>
      <c r="Z820" s="383"/>
      <c r="AA820" s="383"/>
    </row>
    <row r="821">
      <c r="A821" s="383"/>
      <c r="B821" s="383"/>
      <c r="C821" s="383"/>
      <c r="D821" s="383"/>
      <c r="I821" s="383"/>
      <c r="J821" s="383"/>
      <c r="K821" s="383"/>
      <c r="L821" s="383"/>
      <c r="M821" s="383"/>
      <c r="N821" s="383"/>
      <c r="O821" s="383"/>
      <c r="P821" s="383"/>
      <c r="Q821" s="383"/>
      <c r="R821" s="383"/>
      <c r="S821" s="383"/>
      <c r="T821" s="383"/>
      <c r="U821" s="383"/>
      <c r="V821" s="383"/>
      <c r="W821" s="383"/>
      <c r="X821" s="383"/>
      <c r="Y821" s="383"/>
      <c r="Z821" s="383"/>
      <c r="AA821" s="383"/>
    </row>
    <row r="822">
      <c r="A822" s="383"/>
      <c r="B822" s="383"/>
      <c r="C822" s="383"/>
      <c r="D822" s="383"/>
      <c r="I822" s="383"/>
      <c r="J822" s="383"/>
      <c r="K822" s="383"/>
      <c r="L822" s="383"/>
      <c r="M822" s="383"/>
      <c r="N822" s="383"/>
      <c r="O822" s="383"/>
      <c r="P822" s="383"/>
      <c r="Q822" s="383"/>
      <c r="R822" s="383"/>
      <c r="S822" s="383"/>
      <c r="T822" s="383"/>
      <c r="U822" s="383"/>
      <c r="V822" s="383"/>
      <c r="W822" s="383"/>
      <c r="X822" s="383"/>
      <c r="Y822" s="383"/>
      <c r="Z822" s="383"/>
      <c r="AA822" s="383"/>
    </row>
    <row r="823">
      <c r="A823" s="383"/>
      <c r="B823" s="383"/>
      <c r="C823" s="383"/>
      <c r="D823" s="383"/>
      <c r="I823" s="383"/>
      <c r="J823" s="383"/>
      <c r="K823" s="383"/>
      <c r="L823" s="383"/>
      <c r="M823" s="383"/>
      <c r="N823" s="383"/>
      <c r="O823" s="383"/>
      <c r="P823" s="383"/>
      <c r="Q823" s="383"/>
      <c r="R823" s="383"/>
      <c r="S823" s="383"/>
      <c r="T823" s="383"/>
      <c r="U823" s="383"/>
      <c r="V823" s="383"/>
      <c r="W823" s="383"/>
      <c r="X823" s="383"/>
      <c r="Y823" s="383"/>
      <c r="Z823" s="383"/>
      <c r="AA823" s="383"/>
    </row>
    <row r="824">
      <c r="A824" s="383"/>
      <c r="B824" s="383"/>
      <c r="C824" s="383"/>
      <c r="D824" s="383"/>
      <c r="I824" s="383"/>
      <c r="J824" s="383"/>
      <c r="K824" s="383"/>
      <c r="L824" s="383"/>
      <c r="M824" s="383"/>
      <c r="N824" s="383"/>
      <c r="O824" s="383"/>
      <c r="P824" s="383"/>
      <c r="Q824" s="383"/>
      <c r="R824" s="383"/>
      <c r="S824" s="383"/>
      <c r="T824" s="383"/>
      <c r="U824" s="383"/>
      <c r="V824" s="383"/>
      <c r="W824" s="383"/>
      <c r="X824" s="383"/>
      <c r="Y824" s="383"/>
      <c r="Z824" s="383"/>
      <c r="AA824" s="383"/>
    </row>
    <row r="825">
      <c r="A825" s="383"/>
      <c r="B825" s="383"/>
      <c r="C825" s="383"/>
      <c r="D825" s="383"/>
      <c r="I825" s="383"/>
      <c r="J825" s="383"/>
      <c r="K825" s="383"/>
      <c r="L825" s="383"/>
      <c r="M825" s="383"/>
      <c r="N825" s="383"/>
      <c r="O825" s="383"/>
      <c r="P825" s="383"/>
      <c r="Q825" s="383"/>
      <c r="R825" s="383"/>
      <c r="S825" s="383"/>
      <c r="T825" s="383"/>
      <c r="U825" s="383"/>
      <c r="V825" s="383"/>
      <c r="W825" s="383"/>
      <c r="X825" s="383"/>
      <c r="Y825" s="383"/>
      <c r="Z825" s="383"/>
      <c r="AA825" s="383"/>
    </row>
    <row r="826">
      <c r="A826" s="383"/>
      <c r="B826" s="383"/>
      <c r="C826" s="383"/>
      <c r="D826" s="383"/>
      <c r="I826" s="383"/>
      <c r="J826" s="383"/>
      <c r="K826" s="383"/>
      <c r="L826" s="383"/>
      <c r="M826" s="383"/>
      <c r="N826" s="383"/>
      <c r="O826" s="383"/>
      <c r="P826" s="383"/>
      <c r="Q826" s="383"/>
      <c r="R826" s="383"/>
      <c r="S826" s="383"/>
      <c r="T826" s="383"/>
      <c r="U826" s="383"/>
      <c r="V826" s="383"/>
      <c r="W826" s="383"/>
      <c r="X826" s="383"/>
      <c r="Y826" s="383"/>
      <c r="Z826" s="383"/>
      <c r="AA826" s="383"/>
    </row>
    <row r="827">
      <c r="A827" s="383"/>
      <c r="B827" s="383"/>
      <c r="C827" s="383"/>
      <c r="D827" s="383"/>
      <c r="I827" s="383"/>
      <c r="J827" s="383"/>
      <c r="K827" s="383"/>
      <c r="L827" s="383"/>
      <c r="M827" s="383"/>
      <c r="N827" s="383"/>
      <c r="O827" s="383"/>
      <c r="P827" s="383"/>
      <c r="Q827" s="383"/>
      <c r="R827" s="383"/>
      <c r="S827" s="383"/>
      <c r="T827" s="383"/>
      <c r="U827" s="383"/>
      <c r="V827" s="383"/>
      <c r="W827" s="383"/>
      <c r="X827" s="383"/>
      <c r="Y827" s="383"/>
      <c r="Z827" s="383"/>
      <c r="AA827" s="383"/>
    </row>
    <row r="828">
      <c r="A828" s="383"/>
      <c r="B828" s="383"/>
      <c r="C828" s="383"/>
      <c r="D828" s="383"/>
      <c r="I828" s="383"/>
      <c r="J828" s="383"/>
      <c r="K828" s="383"/>
      <c r="L828" s="383"/>
      <c r="M828" s="383"/>
      <c r="N828" s="383"/>
      <c r="O828" s="383"/>
      <c r="P828" s="383"/>
      <c r="Q828" s="383"/>
      <c r="R828" s="383"/>
      <c r="S828" s="383"/>
      <c r="T828" s="383"/>
      <c r="U828" s="383"/>
      <c r="V828" s="383"/>
      <c r="W828" s="383"/>
      <c r="X828" s="383"/>
      <c r="Y828" s="383"/>
      <c r="Z828" s="383"/>
      <c r="AA828" s="383"/>
    </row>
    <row r="829">
      <c r="A829" s="383"/>
      <c r="B829" s="383"/>
      <c r="C829" s="383"/>
      <c r="D829" s="383"/>
      <c r="I829" s="383"/>
      <c r="J829" s="383"/>
      <c r="K829" s="383"/>
      <c r="L829" s="383"/>
      <c r="M829" s="383"/>
      <c r="N829" s="383"/>
      <c r="O829" s="383"/>
      <c r="P829" s="383"/>
      <c r="Q829" s="383"/>
      <c r="R829" s="383"/>
      <c r="S829" s="383"/>
      <c r="T829" s="383"/>
      <c r="U829" s="383"/>
      <c r="V829" s="383"/>
      <c r="W829" s="383"/>
      <c r="X829" s="383"/>
      <c r="Y829" s="383"/>
      <c r="Z829" s="383"/>
      <c r="AA829" s="383"/>
    </row>
    <row r="830">
      <c r="A830" s="383"/>
      <c r="B830" s="383"/>
      <c r="C830" s="383"/>
      <c r="D830" s="383"/>
      <c r="I830" s="383"/>
      <c r="J830" s="383"/>
      <c r="K830" s="383"/>
      <c r="L830" s="383"/>
      <c r="M830" s="383"/>
      <c r="N830" s="383"/>
      <c r="O830" s="383"/>
      <c r="P830" s="383"/>
      <c r="Q830" s="383"/>
      <c r="R830" s="383"/>
      <c r="S830" s="383"/>
      <c r="T830" s="383"/>
      <c r="U830" s="383"/>
      <c r="V830" s="383"/>
      <c r="W830" s="383"/>
      <c r="X830" s="383"/>
      <c r="Y830" s="383"/>
      <c r="Z830" s="383"/>
      <c r="AA830" s="383"/>
    </row>
    <row r="831">
      <c r="A831" s="383"/>
      <c r="B831" s="383"/>
      <c r="C831" s="383"/>
      <c r="D831" s="383"/>
      <c r="I831" s="383"/>
      <c r="J831" s="383"/>
      <c r="K831" s="383"/>
      <c r="L831" s="383"/>
      <c r="M831" s="383"/>
      <c r="N831" s="383"/>
      <c r="O831" s="383"/>
      <c r="P831" s="383"/>
      <c r="Q831" s="383"/>
      <c r="R831" s="383"/>
      <c r="S831" s="383"/>
      <c r="T831" s="383"/>
      <c r="U831" s="383"/>
      <c r="V831" s="383"/>
      <c r="W831" s="383"/>
      <c r="X831" s="383"/>
      <c r="Y831" s="383"/>
      <c r="Z831" s="383"/>
      <c r="AA831" s="383"/>
    </row>
    <row r="832">
      <c r="A832" s="383"/>
      <c r="B832" s="383"/>
      <c r="C832" s="383"/>
      <c r="D832" s="383"/>
      <c r="I832" s="383"/>
      <c r="J832" s="383"/>
      <c r="K832" s="383"/>
      <c r="L832" s="383"/>
      <c r="M832" s="383"/>
      <c r="N832" s="383"/>
      <c r="O832" s="383"/>
      <c r="P832" s="383"/>
      <c r="Q832" s="383"/>
      <c r="R832" s="383"/>
      <c r="S832" s="383"/>
      <c r="T832" s="383"/>
      <c r="U832" s="383"/>
      <c r="V832" s="383"/>
      <c r="W832" s="383"/>
      <c r="X832" s="383"/>
      <c r="Y832" s="383"/>
      <c r="Z832" s="383"/>
      <c r="AA832" s="383"/>
    </row>
    <row r="833">
      <c r="A833" s="383"/>
      <c r="B833" s="383"/>
      <c r="C833" s="383"/>
      <c r="D833" s="383"/>
      <c r="I833" s="383"/>
      <c r="J833" s="383"/>
      <c r="K833" s="383"/>
      <c r="L833" s="383"/>
      <c r="M833" s="383"/>
      <c r="N833" s="383"/>
      <c r="O833" s="383"/>
      <c r="P833" s="383"/>
      <c r="Q833" s="383"/>
      <c r="R833" s="383"/>
      <c r="S833" s="383"/>
      <c r="T833" s="383"/>
      <c r="U833" s="383"/>
      <c r="V833" s="383"/>
      <c r="W833" s="383"/>
      <c r="X833" s="383"/>
      <c r="Y833" s="383"/>
      <c r="Z833" s="383"/>
      <c r="AA833" s="383"/>
    </row>
    <row r="834">
      <c r="A834" s="383"/>
      <c r="B834" s="383"/>
      <c r="C834" s="383"/>
      <c r="D834" s="383"/>
      <c r="I834" s="383"/>
      <c r="J834" s="383"/>
      <c r="K834" s="383"/>
      <c r="L834" s="383"/>
      <c r="M834" s="383"/>
      <c r="N834" s="383"/>
      <c r="O834" s="383"/>
      <c r="P834" s="383"/>
      <c r="Q834" s="383"/>
      <c r="R834" s="383"/>
      <c r="S834" s="383"/>
      <c r="T834" s="383"/>
      <c r="U834" s="383"/>
      <c r="V834" s="383"/>
      <c r="W834" s="383"/>
      <c r="X834" s="383"/>
      <c r="Y834" s="383"/>
      <c r="Z834" s="383"/>
      <c r="AA834" s="383"/>
    </row>
    <row r="835">
      <c r="A835" s="383"/>
      <c r="B835" s="383"/>
      <c r="C835" s="383"/>
      <c r="D835" s="383"/>
      <c r="I835" s="383"/>
      <c r="J835" s="383"/>
      <c r="K835" s="383"/>
      <c r="L835" s="383"/>
      <c r="M835" s="383"/>
      <c r="N835" s="383"/>
      <c r="O835" s="383"/>
      <c r="P835" s="383"/>
      <c r="Q835" s="383"/>
      <c r="R835" s="383"/>
      <c r="S835" s="383"/>
      <c r="T835" s="383"/>
      <c r="U835" s="383"/>
      <c r="V835" s="383"/>
      <c r="W835" s="383"/>
      <c r="X835" s="383"/>
      <c r="Y835" s="383"/>
      <c r="Z835" s="383"/>
      <c r="AA835" s="383"/>
    </row>
    <row r="836">
      <c r="A836" s="383"/>
      <c r="B836" s="383"/>
      <c r="C836" s="383"/>
      <c r="D836" s="383"/>
      <c r="I836" s="383"/>
      <c r="J836" s="383"/>
      <c r="K836" s="383"/>
      <c r="L836" s="383"/>
      <c r="M836" s="383"/>
      <c r="N836" s="383"/>
      <c r="O836" s="383"/>
      <c r="P836" s="383"/>
      <c r="Q836" s="383"/>
      <c r="R836" s="383"/>
      <c r="S836" s="383"/>
      <c r="T836" s="383"/>
      <c r="U836" s="383"/>
      <c r="V836" s="383"/>
      <c r="W836" s="383"/>
      <c r="X836" s="383"/>
      <c r="Y836" s="383"/>
      <c r="Z836" s="383"/>
      <c r="AA836" s="383"/>
    </row>
    <row r="837">
      <c r="A837" s="383"/>
      <c r="B837" s="383"/>
      <c r="C837" s="383"/>
      <c r="D837" s="383"/>
      <c r="I837" s="383"/>
      <c r="J837" s="383"/>
      <c r="K837" s="383"/>
      <c r="L837" s="383"/>
      <c r="M837" s="383"/>
      <c r="N837" s="383"/>
      <c r="O837" s="383"/>
      <c r="P837" s="383"/>
      <c r="Q837" s="383"/>
      <c r="R837" s="383"/>
      <c r="S837" s="383"/>
      <c r="T837" s="383"/>
      <c r="U837" s="383"/>
      <c r="V837" s="383"/>
      <c r="W837" s="383"/>
      <c r="X837" s="383"/>
      <c r="Y837" s="383"/>
      <c r="Z837" s="383"/>
      <c r="AA837" s="383"/>
    </row>
    <row r="838">
      <c r="A838" s="383"/>
      <c r="B838" s="383"/>
      <c r="C838" s="383"/>
      <c r="D838" s="383"/>
      <c r="I838" s="383"/>
      <c r="J838" s="383"/>
      <c r="K838" s="383"/>
      <c r="L838" s="383"/>
      <c r="M838" s="383"/>
      <c r="N838" s="383"/>
      <c r="O838" s="383"/>
      <c r="P838" s="383"/>
      <c r="Q838" s="383"/>
      <c r="R838" s="383"/>
      <c r="S838" s="383"/>
      <c r="T838" s="383"/>
      <c r="U838" s="383"/>
      <c r="V838" s="383"/>
      <c r="W838" s="383"/>
      <c r="X838" s="383"/>
      <c r="Y838" s="383"/>
      <c r="Z838" s="383"/>
      <c r="AA838" s="383"/>
    </row>
    <row r="839">
      <c r="A839" s="383"/>
      <c r="B839" s="383"/>
      <c r="C839" s="383"/>
      <c r="D839" s="383"/>
      <c r="I839" s="383"/>
      <c r="J839" s="383"/>
      <c r="K839" s="383"/>
      <c r="L839" s="383"/>
      <c r="M839" s="383"/>
      <c r="N839" s="383"/>
      <c r="O839" s="383"/>
      <c r="P839" s="383"/>
      <c r="Q839" s="383"/>
      <c r="R839" s="383"/>
      <c r="S839" s="383"/>
      <c r="T839" s="383"/>
      <c r="U839" s="383"/>
      <c r="V839" s="383"/>
      <c r="W839" s="383"/>
      <c r="X839" s="383"/>
      <c r="Y839" s="383"/>
      <c r="Z839" s="383"/>
      <c r="AA839" s="383"/>
    </row>
    <row r="840">
      <c r="A840" s="383"/>
      <c r="B840" s="383"/>
      <c r="C840" s="383"/>
      <c r="D840" s="383"/>
      <c r="I840" s="383"/>
      <c r="J840" s="383"/>
      <c r="K840" s="383"/>
      <c r="L840" s="383"/>
      <c r="M840" s="383"/>
      <c r="N840" s="383"/>
      <c r="O840" s="383"/>
      <c r="P840" s="383"/>
      <c r="Q840" s="383"/>
      <c r="R840" s="383"/>
      <c r="S840" s="383"/>
      <c r="T840" s="383"/>
      <c r="U840" s="383"/>
      <c r="V840" s="383"/>
      <c r="W840" s="383"/>
      <c r="X840" s="383"/>
      <c r="Y840" s="383"/>
      <c r="Z840" s="383"/>
      <c r="AA840" s="383"/>
    </row>
    <row r="841">
      <c r="A841" s="383"/>
      <c r="B841" s="383"/>
      <c r="C841" s="383"/>
      <c r="D841" s="383"/>
      <c r="I841" s="383"/>
      <c r="J841" s="383"/>
      <c r="K841" s="383"/>
      <c r="L841" s="383"/>
      <c r="M841" s="383"/>
      <c r="N841" s="383"/>
      <c r="O841" s="383"/>
      <c r="P841" s="383"/>
      <c r="Q841" s="383"/>
      <c r="R841" s="383"/>
      <c r="S841" s="383"/>
      <c r="T841" s="383"/>
      <c r="U841" s="383"/>
      <c r="V841" s="383"/>
      <c r="W841" s="383"/>
      <c r="X841" s="383"/>
      <c r="Y841" s="383"/>
      <c r="Z841" s="383"/>
      <c r="AA841" s="383"/>
    </row>
    <row r="842">
      <c r="A842" s="383"/>
      <c r="B842" s="383"/>
      <c r="C842" s="383"/>
      <c r="D842" s="383"/>
      <c r="I842" s="383"/>
      <c r="J842" s="383"/>
      <c r="K842" s="383"/>
      <c r="L842" s="383"/>
      <c r="M842" s="383"/>
      <c r="N842" s="383"/>
      <c r="O842" s="383"/>
      <c r="P842" s="383"/>
      <c r="Q842" s="383"/>
      <c r="R842" s="383"/>
      <c r="S842" s="383"/>
      <c r="T842" s="383"/>
      <c r="U842" s="383"/>
      <c r="V842" s="383"/>
      <c r="W842" s="383"/>
      <c r="X842" s="383"/>
      <c r="Y842" s="383"/>
      <c r="Z842" s="383"/>
      <c r="AA842" s="383"/>
    </row>
    <row r="843">
      <c r="A843" s="383"/>
      <c r="B843" s="383"/>
      <c r="C843" s="383"/>
      <c r="D843" s="383"/>
      <c r="I843" s="383"/>
      <c r="J843" s="383"/>
      <c r="K843" s="383"/>
      <c r="L843" s="383"/>
      <c r="M843" s="383"/>
      <c r="N843" s="383"/>
      <c r="O843" s="383"/>
      <c r="P843" s="383"/>
      <c r="Q843" s="383"/>
      <c r="R843" s="383"/>
      <c r="S843" s="383"/>
      <c r="T843" s="383"/>
      <c r="U843" s="383"/>
      <c r="V843" s="383"/>
      <c r="W843" s="383"/>
      <c r="X843" s="383"/>
      <c r="Y843" s="383"/>
      <c r="Z843" s="383"/>
      <c r="AA843" s="383"/>
    </row>
    <row r="844">
      <c r="A844" s="383"/>
      <c r="B844" s="383"/>
      <c r="C844" s="383"/>
      <c r="D844" s="383"/>
      <c r="I844" s="383"/>
      <c r="J844" s="383"/>
      <c r="K844" s="383"/>
      <c r="L844" s="383"/>
      <c r="M844" s="383"/>
      <c r="N844" s="383"/>
      <c r="O844" s="383"/>
      <c r="P844" s="383"/>
      <c r="Q844" s="383"/>
      <c r="R844" s="383"/>
      <c r="S844" s="383"/>
      <c r="T844" s="383"/>
      <c r="U844" s="383"/>
      <c r="V844" s="383"/>
      <c r="W844" s="383"/>
      <c r="X844" s="383"/>
      <c r="Y844" s="383"/>
      <c r="Z844" s="383"/>
      <c r="AA844" s="383"/>
    </row>
    <row r="845">
      <c r="A845" s="383"/>
      <c r="B845" s="383"/>
      <c r="C845" s="383"/>
      <c r="D845" s="383"/>
      <c r="I845" s="383"/>
      <c r="J845" s="383"/>
      <c r="K845" s="383"/>
      <c r="L845" s="383"/>
      <c r="M845" s="383"/>
      <c r="N845" s="383"/>
      <c r="O845" s="383"/>
      <c r="P845" s="383"/>
      <c r="Q845" s="383"/>
      <c r="R845" s="383"/>
      <c r="S845" s="383"/>
      <c r="T845" s="383"/>
      <c r="U845" s="383"/>
      <c r="V845" s="383"/>
      <c r="W845" s="383"/>
      <c r="X845" s="383"/>
      <c r="Y845" s="383"/>
      <c r="Z845" s="383"/>
      <c r="AA845" s="383"/>
    </row>
    <row r="846">
      <c r="A846" s="383"/>
      <c r="B846" s="383"/>
      <c r="C846" s="383"/>
      <c r="D846" s="383"/>
      <c r="I846" s="383"/>
      <c r="J846" s="383"/>
      <c r="K846" s="383"/>
      <c r="L846" s="383"/>
      <c r="M846" s="383"/>
      <c r="N846" s="383"/>
      <c r="O846" s="383"/>
      <c r="P846" s="383"/>
      <c r="Q846" s="383"/>
      <c r="R846" s="383"/>
      <c r="S846" s="383"/>
      <c r="T846" s="383"/>
      <c r="U846" s="383"/>
      <c r="V846" s="383"/>
      <c r="W846" s="383"/>
      <c r="X846" s="383"/>
      <c r="Y846" s="383"/>
      <c r="Z846" s="383"/>
      <c r="AA846" s="383"/>
    </row>
    <row r="847">
      <c r="A847" s="383"/>
      <c r="B847" s="383"/>
      <c r="C847" s="383"/>
      <c r="D847" s="383"/>
      <c r="I847" s="383"/>
      <c r="J847" s="383"/>
      <c r="K847" s="383"/>
      <c r="L847" s="383"/>
      <c r="M847" s="383"/>
      <c r="N847" s="383"/>
      <c r="O847" s="383"/>
      <c r="P847" s="383"/>
      <c r="Q847" s="383"/>
      <c r="R847" s="383"/>
      <c r="S847" s="383"/>
      <c r="T847" s="383"/>
      <c r="U847" s="383"/>
      <c r="V847" s="383"/>
      <c r="W847" s="383"/>
      <c r="X847" s="383"/>
      <c r="Y847" s="383"/>
      <c r="Z847" s="383"/>
      <c r="AA847" s="383"/>
    </row>
    <row r="848">
      <c r="A848" s="383"/>
      <c r="B848" s="383"/>
      <c r="C848" s="383"/>
      <c r="D848" s="383"/>
      <c r="I848" s="383"/>
      <c r="J848" s="383"/>
      <c r="K848" s="383"/>
      <c r="L848" s="383"/>
      <c r="M848" s="383"/>
      <c r="N848" s="383"/>
      <c r="O848" s="383"/>
      <c r="P848" s="383"/>
      <c r="Q848" s="383"/>
      <c r="R848" s="383"/>
      <c r="S848" s="383"/>
      <c r="T848" s="383"/>
      <c r="U848" s="383"/>
      <c r="V848" s="383"/>
      <c r="W848" s="383"/>
      <c r="X848" s="383"/>
      <c r="Y848" s="383"/>
      <c r="Z848" s="383"/>
      <c r="AA848" s="383"/>
    </row>
    <row r="849">
      <c r="A849" s="383"/>
      <c r="B849" s="383"/>
      <c r="C849" s="383"/>
      <c r="D849" s="383"/>
      <c r="I849" s="383"/>
      <c r="J849" s="383"/>
      <c r="K849" s="383"/>
      <c r="L849" s="383"/>
      <c r="M849" s="383"/>
      <c r="N849" s="383"/>
      <c r="O849" s="383"/>
      <c r="P849" s="383"/>
      <c r="Q849" s="383"/>
      <c r="R849" s="383"/>
      <c r="S849" s="383"/>
      <c r="T849" s="383"/>
      <c r="U849" s="383"/>
      <c r="V849" s="383"/>
      <c r="W849" s="383"/>
      <c r="X849" s="383"/>
      <c r="Y849" s="383"/>
      <c r="Z849" s="383"/>
      <c r="AA849" s="383"/>
    </row>
    <row r="850">
      <c r="A850" s="383"/>
      <c r="B850" s="383"/>
      <c r="C850" s="383"/>
      <c r="D850" s="383"/>
      <c r="I850" s="383"/>
      <c r="J850" s="383"/>
      <c r="K850" s="383"/>
      <c r="L850" s="383"/>
      <c r="M850" s="383"/>
      <c r="N850" s="383"/>
      <c r="O850" s="383"/>
      <c r="P850" s="383"/>
      <c r="Q850" s="383"/>
      <c r="R850" s="383"/>
      <c r="S850" s="383"/>
      <c r="T850" s="383"/>
      <c r="U850" s="383"/>
      <c r="V850" s="383"/>
      <c r="W850" s="383"/>
      <c r="X850" s="383"/>
      <c r="Y850" s="383"/>
      <c r="Z850" s="383"/>
      <c r="AA850" s="383"/>
    </row>
    <row r="851">
      <c r="A851" s="383"/>
      <c r="B851" s="383"/>
      <c r="C851" s="383"/>
      <c r="D851" s="383"/>
      <c r="I851" s="383"/>
      <c r="J851" s="383"/>
      <c r="K851" s="383"/>
      <c r="L851" s="383"/>
      <c r="M851" s="383"/>
      <c r="N851" s="383"/>
      <c r="O851" s="383"/>
      <c r="P851" s="383"/>
      <c r="Q851" s="383"/>
      <c r="R851" s="383"/>
      <c r="S851" s="383"/>
      <c r="T851" s="383"/>
      <c r="U851" s="383"/>
      <c r="V851" s="383"/>
      <c r="W851" s="383"/>
      <c r="X851" s="383"/>
      <c r="Y851" s="383"/>
      <c r="Z851" s="383"/>
      <c r="AA851" s="383"/>
    </row>
    <row r="852">
      <c r="A852" s="383"/>
      <c r="B852" s="383"/>
      <c r="C852" s="383"/>
      <c r="D852" s="383"/>
      <c r="I852" s="383"/>
      <c r="J852" s="383"/>
      <c r="K852" s="383"/>
      <c r="L852" s="383"/>
      <c r="M852" s="383"/>
      <c r="N852" s="383"/>
      <c r="O852" s="383"/>
      <c r="P852" s="383"/>
      <c r="Q852" s="383"/>
      <c r="R852" s="383"/>
      <c r="S852" s="383"/>
      <c r="T852" s="383"/>
      <c r="U852" s="383"/>
      <c r="V852" s="383"/>
      <c r="W852" s="383"/>
      <c r="X852" s="383"/>
      <c r="Y852" s="383"/>
      <c r="Z852" s="383"/>
      <c r="AA852" s="383"/>
    </row>
    <row r="853">
      <c r="A853" s="383"/>
      <c r="B853" s="383"/>
      <c r="C853" s="383"/>
      <c r="D853" s="383"/>
      <c r="I853" s="383"/>
      <c r="J853" s="383"/>
      <c r="K853" s="383"/>
      <c r="L853" s="383"/>
      <c r="M853" s="383"/>
      <c r="N853" s="383"/>
      <c r="O853" s="383"/>
      <c r="P853" s="383"/>
      <c r="Q853" s="383"/>
      <c r="R853" s="383"/>
      <c r="S853" s="383"/>
      <c r="T853" s="383"/>
      <c r="U853" s="383"/>
      <c r="V853" s="383"/>
      <c r="W853" s="383"/>
      <c r="X853" s="383"/>
      <c r="Y853" s="383"/>
      <c r="Z853" s="383"/>
      <c r="AA853" s="383"/>
    </row>
    <row r="854">
      <c r="A854" s="383"/>
      <c r="B854" s="383"/>
      <c r="C854" s="383"/>
      <c r="D854" s="383"/>
      <c r="I854" s="383"/>
      <c r="J854" s="383"/>
      <c r="K854" s="383"/>
      <c r="L854" s="383"/>
      <c r="M854" s="383"/>
      <c r="N854" s="383"/>
      <c r="O854" s="383"/>
      <c r="P854" s="383"/>
      <c r="Q854" s="383"/>
      <c r="R854" s="383"/>
      <c r="S854" s="383"/>
      <c r="T854" s="383"/>
      <c r="U854" s="383"/>
      <c r="V854" s="383"/>
      <c r="W854" s="383"/>
      <c r="X854" s="383"/>
      <c r="Y854" s="383"/>
      <c r="Z854" s="383"/>
      <c r="AA854" s="383"/>
    </row>
    <row r="855">
      <c r="A855" s="383"/>
      <c r="B855" s="383"/>
      <c r="C855" s="383"/>
      <c r="D855" s="383"/>
      <c r="I855" s="383"/>
      <c r="J855" s="383"/>
      <c r="K855" s="383"/>
      <c r="L855" s="383"/>
      <c r="M855" s="383"/>
      <c r="N855" s="383"/>
      <c r="O855" s="383"/>
      <c r="P855" s="383"/>
      <c r="Q855" s="383"/>
      <c r="R855" s="383"/>
      <c r="S855" s="383"/>
      <c r="T855" s="383"/>
      <c r="U855" s="383"/>
      <c r="V855" s="383"/>
      <c r="W855" s="383"/>
      <c r="X855" s="383"/>
      <c r="Y855" s="383"/>
      <c r="Z855" s="383"/>
      <c r="AA855" s="383"/>
    </row>
    <row r="856">
      <c r="A856" s="383"/>
      <c r="B856" s="383"/>
      <c r="C856" s="383"/>
      <c r="D856" s="383"/>
      <c r="I856" s="383"/>
      <c r="J856" s="383"/>
      <c r="K856" s="383"/>
      <c r="L856" s="383"/>
      <c r="M856" s="383"/>
      <c r="N856" s="383"/>
      <c r="O856" s="383"/>
      <c r="P856" s="383"/>
      <c r="Q856" s="383"/>
      <c r="R856" s="383"/>
      <c r="S856" s="383"/>
      <c r="T856" s="383"/>
      <c r="U856" s="383"/>
      <c r="V856" s="383"/>
      <c r="W856" s="383"/>
      <c r="X856" s="383"/>
      <c r="Y856" s="383"/>
      <c r="Z856" s="383"/>
      <c r="AA856" s="383"/>
    </row>
    <row r="857">
      <c r="A857" s="383"/>
      <c r="B857" s="383"/>
      <c r="C857" s="383"/>
      <c r="D857" s="383"/>
      <c r="I857" s="383"/>
      <c r="J857" s="383"/>
      <c r="K857" s="383"/>
      <c r="L857" s="383"/>
      <c r="M857" s="383"/>
      <c r="N857" s="383"/>
      <c r="O857" s="383"/>
      <c r="P857" s="383"/>
      <c r="Q857" s="383"/>
      <c r="R857" s="383"/>
      <c r="S857" s="383"/>
      <c r="T857" s="383"/>
      <c r="U857" s="383"/>
      <c r="V857" s="383"/>
      <c r="W857" s="383"/>
      <c r="X857" s="383"/>
      <c r="Y857" s="383"/>
      <c r="Z857" s="383"/>
      <c r="AA857" s="383"/>
    </row>
    <row r="858">
      <c r="A858" s="383"/>
      <c r="B858" s="383"/>
      <c r="C858" s="383"/>
      <c r="D858" s="383"/>
      <c r="I858" s="383"/>
      <c r="J858" s="383"/>
      <c r="K858" s="383"/>
      <c r="L858" s="383"/>
      <c r="M858" s="383"/>
      <c r="N858" s="383"/>
      <c r="O858" s="383"/>
      <c r="P858" s="383"/>
      <c r="Q858" s="383"/>
      <c r="R858" s="383"/>
      <c r="S858" s="383"/>
      <c r="T858" s="383"/>
      <c r="U858" s="383"/>
      <c r="V858" s="383"/>
      <c r="W858" s="383"/>
      <c r="X858" s="383"/>
      <c r="Y858" s="383"/>
      <c r="Z858" s="383"/>
      <c r="AA858" s="383"/>
    </row>
    <row r="859">
      <c r="A859" s="383"/>
      <c r="B859" s="383"/>
      <c r="C859" s="383"/>
      <c r="D859" s="383"/>
      <c r="I859" s="383"/>
      <c r="J859" s="383"/>
      <c r="K859" s="383"/>
      <c r="L859" s="383"/>
      <c r="M859" s="383"/>
      <c r="N859" s="383"/>
      <c r="O859" s="383"/>
      <c r="P859" s="383"/>
      <c r="Q859" s="383"/>
      <c r="R859" s="383"/>
      <c r="S859" s="383"/>
      <c r="T859" s="383"/>
      <c r="U859" s="383"/>
      <c r="V859" s="383"/>
      <c r="W859" s="383"/>
      <c r="X859" s="383"/>
      <c r="Y859" s="383"/>
      <c r="Z859" s="383"/>
      <c r="AA859" s="383"/>
    </row>
    <row r="860">
      <c r="A860" s="383"/>
      <c r="B860" s="383"/>
      <c r="C860" s="383"/>
      <c r="D860" s="383"/>
      <c r="I860" s="383"/>
      <c r="J860" s="383"/>
      <c r="K860" s="383"/>
      <c r="L860" s="383"/>
      <c r="M860" s="383"/>
      <c r="N860" s="383"/>
      <c r="O860" s="383"/>
      <c r="P860" s="383"/>
      <c r="Q860" s="383"/>
      <c r="R860" s="383"/>
      <c r="S860" s="383"/>
      <c r="T860" s="383"/>
      <c r="U860" s="383"/>
      <c r="V860" s="383"/>
      <c r="W860" s="383"/>
      <c r="X860" s="383"/>
      <c r="Y860" s="383"/>
      <c r="Z860" s="383"/>
      <c r="AA860" s="383"/>
    </row>
    <row r="861">
      <c r="A861" s="383"/>
      <c r="B861" s="383"/>
      <c r="C861" s="383"/>
      <c r="D861" s="383"/>
      <c r="I861" s="383"/>
      <c r="J861" s="383"/>
      <c r="K861" s="383"/>
      <c r="L861" s="383"/>
      <c r="M861" s="383"/>
      <c r="N861" s="383"/>
      <c r="O861" s="383"/>
      <c r="P861" s="383"/>
      <c r="Q861" s="383"/>
      <c r="R861" s="383"/>
      <c r="S861" s="383"/>
      <c r="T861" s="383"/>
      <c r="U861" s="383"/>
      <c r="V861" s="383"/>
      <c r="W861" s="383"/>
      <c r="X861" s="383"/>
      <c r="Y861" s="383"/>
      <c r="Z861" s="383"/>
      <c r="AA861" s="383"/>
    </row>
    <row r="862">
      <c r="A862" s="383"/>
      <c r="B862" s="383"/>
      <c r="C862" s="383"/>
      <c r="D862" s="383"/>
      <c r="I862" s="383"/>
      <c r="J862" s="383"/>
      <c r="K862" s="383"/>
      <c r="L862" s="383"/>
      <c r="M862" s="383"/>
      <c r="N862" s="383"/>
      <c r="O862" s="383"/>
      <c r="P862" s="383"/>
      <c r="Q862" s="383"/>
      <c r="R862" s="383"/>
      <c r="S862" s="383"/>
      <c r="T862" s="383"/>
      <c r="U862" s="383"/>
      <c r="V862" s="383"/>
      <c r="W862" s="383"/>
      <c r="X862" s="383"/>
      <c r="Y862" s="383"/>
      <c r="Z862" s="383"/>
      <c r="AA862" s="383"/>
    </row>
    <row r="863">
      <c r="A863" s="383"/>
      <c r="B863" s="383"/>
      <c r="C863" s="383"/>
      <c r="D863" s="383"/>
      <c r="I863" s="383"/>
      <c r="J863" s="383"/>
      <c r="K863" s="383"/>
      <c r="L863" s="383"/>
      <c r="M863" s="383"/>
      <c r="N863" s="383"/>
      <c r="O863" s="383"/>
      <c r="P863" s="383"/>
      <c r="Q863" s="383"/>
      <c r="R863" s="383"/>
      <c r="S863" s="383"/>
      <c r="T863" s="383"/>
      <c r="U863" s="383"/>
      <c r="V863" s="383"/>
      <c r="W863" s="383"/>
      <c r="X863" s="383"/>
      <c r="Y863" s="383"/>
      <c r="Z863" s="383"/>
      <c r="AA863" s="383"/>
    </row>
    <row r="864">
      <c r="A864" s="383"/>
      <c r="B864" s="383"/>
      <c r="C864" s="383"/>
      <c r="D864" s="383"/>
      <c r="I864" s="383"/>
      <c r="J864" s="383"/>
      <c r="K864" s="383"/>
      <c r="L864" s="383"/>
      <c r="M864" s="383"/>
      <c r="N864" s="383"/>
      <c r="O864" s="383"/>
      <c r="P864" s="383"/>
      <c r="Q864" s="383"/>
      <c r="R864" s="383"/>
      <c r="S864" s="383"/>
      <c r="T864" s="383"/>
      <c r="U864" s="383"/>
      <c r="V864" s="383"/>
      <c r="W864" s="383"/>
      <c r="X864" s="383"/>
      <c r="Y864" s="383"/>
      <c r="Z864" s="383"/>
      <c r="AA864" s="383"/>
    </row>
    <row r="865">
      <c r="A865" s="383"/>
      <c r="B865" s="383"/>
      <c r="C865" s="383"/>
      <c r="D865" s="383"/>
      <c r="I865" s="383"/>
      <c r="J865" s="383"/>
      <c r="K865" s="383"/>
      <c r="L865" s="383"/>
      <c r="M865" s="383"/>
      <c r="N865" s="383"/>
      <c r="O865" s="383"/>
      <c r="P865" s="383"/>
      <c r="Q865" s="383"/>
      <c r="R865" s="383"/>
      <c r="S865" s="383"/>
      <c r="T865" s="383"/>
      <c r="U865" s="383"/>
      <c r="V865" s="383"/>
      <c r="W865" s="383"/>
      <c r="X865" s="383"/>
      <c r="Y865" s="383"/>
      <c r="Z865" s="383"/>
      <c r="AA865" s="383"/>
    </row>
    <row r="866">
      <c r="A866" s="383"/>
      <c r="B866" s="383"/>
      <c r="C866" s="383"/>
      <c r="D866" s="383"/>
      <c r="I866" s="383"/>
      <c r="J866" s="383"/>
      <c r="K866" s="383"/>
      <c r="L866" s="383"/>
      <c r="M866" s="383"/>
      <c r="N866" s="383"/>
      <c r="O866" s="383"/>
      <c r="P866" s="383"/>
      <c r="Q866" s="383"/>
      <c r="R866" s="383"/>
      <c r="S866" s="383"/>
      <c r="T866" s="383"/>
      <c r="U866" s="383"/>
      <c r="V866" s="383"/>
      <c r="W866" s="383"/>
      <c r="X866" s="383"/>
      <c r="Y866" s="383"/>
      <c r="Z866" s="383"/>
      <c r="AA866" s="383"/>
    </row>
    <row r="867">
      <c r="A867" s="383"/>
      <c r="B867" s="383"/>
      <c r="C867" s="383"/>
      <c r="D867" s="383"/>
      <c r="I867" s="383"/>
      <c r="J867" s="383"/>
      <c r="K867" s="383"/>
      <c r="L867" s="383"/>
      <c r="M867" s="383"/>
      <c r="N867" s="383"/>
      <c r="O867" s="383"/>
      <c r="P867" s="383"/>
      <c r="Q867" s="383"/>
      <c r="R867" s="383"/>
      <c r="S867" s="383"/>
      <c r="T867" s="383"/>
      <c r="U867" s="383"/>
      <c r="V867" s="383"/>
      <c r="W867" s="383"/>
      <c r="X867" s="383"/>
      <c r="Y867" s="383"/>
      <c r="Z867" s="383"/>
      <c r="AA867" s="383"/>
    </row>
    <row r="868">
      <c r="A868" s="383"/>
      <c r="B868" s="383"/>
      <c r="C868" s="383"/>
      <c r="D868" s="383"/>
      <c r="I868" s="383"/>
      <c r="J868" s="383"/>
      <c r="K868" s="383"/>
      <c r="L868" s="383"/>
      <c r="M868" s="383"/>
      <c r="N868" s="383"/>
      <c r="O868" s="383"/>
      <c r="P868" s="383"/>
      <c r="Q868" s="383"/>
      <c r="R868" s="383"/>
      <c r="S868" s="383"/>
      <c r="T868" s="383"/>
      <c r="U868" s="383"/>
      <c r="V868" s="383"/>
      <c r="W868" s="383"/>
      <c r="X868" s="383"/>
      <c r="Y868" s="383"/>
      <c r="Z868" s="383"/>
      <c r="AA868" s="383"/>
    </row>
    <row r="869">
      <c r="A869" s="383"/>
      <c r="B869" s="383"/>
      <c r="C869" s="383"/>
      <c r="D869" s="383"/>
      <c r="I869" s="383"/>
      <c r="J869" s="383"/>
      <c r="K869" s="383"/>
      <c r="L869" s="383"/>
      <c r="M869" s="383"/>
      <c r="N869" s="383"/>
      <c r="O869" s="383"/>
      <c r="P869" s="383"/>
      <c r="Q869" s="383"/>
      <c r="R869" s="383"/>
      <c r="S869" s="383"/>
      <c r="T869" s="383"/>
      <c r="U869" s="383"/>
      <c r="V869" s="383"/>
      <c r="W869" s="383"/>
      <c r="X869" s="383"/>
      <c r="Y869" s="383"/>
      <c r="Z869" s="383"/>
      <c r="AA869" s="383"/>
    </row>
    <row r="870">
      <c r="A870" s="383"/>
      <c r="B870" s="383"/>
      <c r="C870" s="383"/>
      <c r="D870" s="383"/>
      <c r="I870" s="383"/>
      <c r="J870" s="383"/>
      <c r="K870" s="383"/>
      <c r="L870" s="383"/>
      <c r="M870" s="383"/>
      <c r="N870" s="383"/>
      <c r="O870" s="383"/>
      <c r="P870" s="383"/>
      <c r="Q870" s="383"/>
      <c r="R870" s="383"/>
      <c r="S870" s="383"/>
      <c r="T870" s="383"/>
      <c r="U870" s="383"/>
      <c r="V870" s="383"/>
      <c r="W870" s="383"/>
      <c r="X870" s="383"/>
      <c r="Y870" s="383"/>
      <c r="Z870" s="383"/>
      <c r="AA870" s="383"/>
    </row>
    <row r="871">
      <c r="A871" s="383"/>
      <c r="B871" s="383"/>
      <c r="C871" s="383"/>
      <c r="D871" s="383"/>
      <c r="I871" s="383"/>
      <c r="J871" s="383"/>
      <c r="K871" s="383"/>
      <c r="L871" s="383"/>
      <c r="M871" s="383"/>
      <c r="N871" s="383"/>
      <c r="O871" s="383"/>
      <c r="P871" s="383"/>
      <c r="Q871" s="383"/>
      <c r="R871" s="383"/>
      <c r="S871" s="383"/>
      <c r="T871" s="383"/>
      <c r="U871" s="383"/>
      <c r="V871" s="383"/>
      <c r="W871" s="383"/>
      <c r="X871" s="383"/>
      <c r="Y871" s="383"/>
      <c r="Z871" s="383"/>
      <c r="AA871" s="383"/>
    </row>
    <row r="872">
      <c r="A872" s="383"/>
      <c r="B872" s="383"/>
      <c r="C872" s="383"/>
      <c r="D872" s="383"/>
      <c r="I872" s="383"/>
      <c r="J872" s="383"/>
      <c r="K872" s="383"/>
      <c r="L872" s="383"/>
      <c r="M872" s="383"/>
      <c r="N872" s="383"/>
      <c r="O872" s="383"/>
      <c r="P872" s="383"/>
      <c r="Q872" s="383"/>
      <c r="R872" s="383"/>
      <c r="S872" s="383"/>
      <c r="T872" s="383"/>
      <c r="U872" s="383"/>
      <c r="V872" s="383"/>
      <c r="W872" s="383"/>
      <c r="X872" s="383"/>
      <c r="Y872" s="383"/>
      <c r="Z872" s="383"/>
      <c r="AA872" s="383"/>
    </row>
    <row r="873">
      <c r="A873" s="383"/>
      <c r="B873" s="383"/>
      <c r="C873" s="383"/>
      <c r="D873" s="383"/>
      <c r="I873" s="383"/>
      <c r="J873" s="383"/>
      <c r="K873" s="383"/>
      <c r="L873" s="383"/>
      <c r="M873" s="383"/>
      <c r="N873" s="383"/>
      <c r="O873" s="383"/>
      <c r="P873" s="383"/>
      <c r="Q873" s="383"/>
      <c r="R873" s="383"/>
      <c r="S873" s="383"/>
      <c r="T873" s="383"/>
      <c r="U873" s="383"/>
      <c r="V873" s="383"/>
      <c r="W873" s="383"/>
      <c r="X873" s="383"/>
      <c r="Y873" s="383"/>
      <c r="Z873" s="383"/>
      <c r="AA873" s="383"/>
    </row>
    <row r="874">
      <c r="A874" s="383"/>
      <c r="B874" s="383"/>
      <c r="C874" s="383"/>
      <c r="D874" s="383"/>
      <c r="I874" s="383"/>
      <c r="J874" s="383"/>
      <c r="K874" s="383"/>
      <c r="L874" s="383"/>
      <c r="M874" s="383"/>
      <c r="N874" s="383"/>
      <c r="O874" s="383"/>
      <c r="P874" s="383"/>
      <c r="Q874" s="383"/>
      <c r="R874" s="383"/>
      <c r="S874" s="383"/>
      <c r="T874" s="383"/>
      <c r="U874" s="383"/>
      <c r="V874" s="383"/>
      <c r="W874" s="383"/>
      <c r="X874" s="383"/>
      <c r="Y874" s="383"/>
      <c r="Z874" s="383"/>
      <c r="AA874" s="383"/>
    </row>
    <row r="875">
      <c r="A875" s="383"/>
      <c r="B875" s="383"/>
      <c r="C875" s="383"/>
      <c r="D875" s="383"/>
      <c r="I875" s="383"/>
      <c r="J875" s="383"/>
      <c r="K875" s="383"/>
      <c r="L875" s="383"/>
      <c r="M875" s="383"/>
      <c r="N875" s="383"/>
      <c r="O875" s="383"/>
      <c r="P875" s="383"/>
      <c r="Q875" s="383"/>
      <c r="R875" s="383"/>
      <c r="S875" s="383"/>
      <c r="T875" s="383"/>
      <c r="U875" s="383"/>
      <c r="V875" s="383"/>
      <c r="W875" s="383"/>
      <c r="X875" s="383"/>
      <c r="Y875" s="383"/>
      <c r="Z875" s="383"/>
      <c r="AA875" s="383"/>
    </row>
    <row r="876">
      <c r="A876" s="383"/>
      <c r="B876" s="383"/>
      <c r="C876" s="383"/>
      <c r="D876" s="383"/>
      <c r="I876" s="383"/>
      <c r="J876" s="383"/>
      <c r="K876" s="383"/>
      <c r="L876" s="383"/>
      <c r="M876" s="383"/>
      <c r="N876" s="383"/>
      <c r="O876" s="383"/>
      <c r="P876" s="383"/>
      <c r="Q876" s="383"/>
      <c r="R876" s="383"/>
      <c r="S876" s="383"/>
      <c r="T876" s="383"/>
      <c r="U876" s="383"/>
      <c r="V876" s="383"/>
      <c r="W876" s="383"/>
      <c r="X876" s="383"/>
      <c r="Y876" s="383"/>
      <c r="Z876" s="383"/>
      <c r="AA876" s="383"/>
    </row>
    <row r="877">
      <c r="A877" s="383"/>
      <c r="B877" s="383"/>
      <c r="C877" s="383"/>
      <c r="D877" s="383"/>
      <c r="I877" s="383"/>
      <c r="J877" s="383"/>
      <c r="K877" s="383"/>
      <c r="L877" s="383"/>
      <c r="M877" s="383"/>
      <c r="N877" s="383"/>
      <c r="O877" s="383"/>
      <c r="P877" s="383"/>
      <c r="Q877" s="383"/>
      <c r="R877" s="383"/>
      <c r="S877" s="383"/>
      <c r="T877" s="383"/>
      <c r="U877" s="383"/>
      <c r="V877" s="383"/>
      <c r="W877" s="383"/>
      <c r="X877" s="383"/>
      <c r="Y877" s="383"/>
      <c r="Z877" s="383"/>
      <c r="AA877" s="383"/>
    </row>
    <row r="878">
      <c r="A878" s="383"/>
      <c r="B878" s="383"/>
      <c r="C878" s="383"/>
      <c r="D878" s="383"/>
      <c r="I878" s="383"/>
      <c r="J878" s="383"/>
      <c r="K878" s="383"/>
      <c r="L878" s="383"/>
      <c r="M878" s="383"/>
      <c r="N878" s="383"/>
      <c r="O878" s="383"/>
      <c r="P878" s="383"/>
      <c r="Q878" s="383"/>
      <c r="R878" s="383"/>
      <c r="S878" s="383"/>
      <c r="T878" s="383"/>
      <c r="U878" s="383"/>
      <c r="V878" s="383"/>
      <c r="W878" s="383"/>
      <c r="X878" s="383"/>
      <c r="Y878" s="383"/>
      <c r="Z878" s="383"/>
      <c r="AA878" s="383"/>
    </row>
    <row r="879">
      <c r="A879" s="383"/>
      <c r="B879" s="383"/>
      <c r="C879" s="383"/>
      <c r="D879" s="383"/>
      <c r="I879" s="383"/>
      <c r="J879" s="383"/>
      <c r="K879" s="383"/>
      <c r="L879" s="383"/>
      <c r="M879" s="383"/>
      <c r="N879" s="383"/>
      <c r="O879" s="383"/>
      <c r="P879" s="383"/>
      <c r="Q879" s="383"/>
      <c r="R879" s="383"/>
      <c r="S879" s="383"/>
      <c r="T879" s="383"/>
      <c r="U879" s="383"/>
      <c r="V879" s="383"/>
      <c r="W879" s="383"/>
      <c r="X879" s="383"/>
      <c r="Y879" s="383"/>
      <c r="Z879" s="383"/>
      <c r="AA879" s="383"/>
    </row>
    <row r="880">
      <c r="A880" s="383"/>
      <c r="B880" s="383"/>
      <c r="C880" s="383"/>
      <c r="D880" s="383"/>
      <c r="I880" s="383"/>
      <c r="J880" s="383"/>
      <c r="K880" s="383"/>
      <c r="L880" s="383"/>
      <c r="M880" s="383"/>
      <c r="N880" s="383"/>
      <c r="O880" s="383"/>
      <c r="P880" s="383"/>
      <c r="Q880" s="383"/>
      <c r="R880" s="383"/>
      <c r="S880" s="383"/>
      <c r="T880" s="383"/>
      <c r="U880" s="383"/>
      <c r="V880" s="383"/>
      <c r="W880" s="383"/>
      <c r="X880" s="383"/>
      <c r="Y880" s="383"/>
      <c r="Z880" s="383"/>
      <c r="AA880" s="383"/>
    </row>
    <row r="881">
      <c r="A881" s="383"/>
      <c r="B881" s="383"/>
      <c r="C881" s="383"/>
      <c r="D881" s="383"/>
      <c r="I881" s="383"/>
      <c r="J881" s="383"/>
      <c r="K881" s="383"/>
      <c r="L881" s="383"/>
      <c r="M881" s="383"/>
      <c r="N881" s="383"/>
      <c r="O881" s="383"/>
      <c r="P881" s="383"/>
      <c r="Q881" s="383"/>
      <c r="R881" s="383"/>
      <c r="S881" s="383"/>
      <c r="T881" s="383"/>
      <c r="U881" s="383"/>
      <c r="V881" s="383"/>
      <c r="W881" s="383"/>
      <c r="X881" s="383"/>
      <c r="Y881" s="383"/>
      <c r="Z881" s="383"/>
      <c r="AA881" s="383"/>
    </row>
    <row r="882">
      <c r="A882" s="383"/>
      <c r="B882" s="383"/>
      <c r="C882" s="383"/>
      <c r="D882" s="383"/>
      <c r="I882" s="383"/>
      <c r="J882" s="383"/>
      <c r="K882" s="383"/>
      <c r="L882" s="383"/>
      <c r="M882" s="383"/>
      <c r="N882" s="383"/>
      <c r="O882" s="383"/>
      <c r="P882" s="383"/>
      <c r="Q882" s="383"/>
      <c r="R882" s="383"/>
      <c r="S882" s="383"/>
      <c r="T882" s="383"/>
      <c r="U882" s="383"/>
      <c r="V882" s="383"/>
      <c r="W882" s="383"/>
      <c r="X882" s="383"/>
      <c r="Y882" s="383"/>
      <c r="Z882" s="383"/>
      <c r="AA882" s="383"/>
    </row>
    <row r="883">
      <c r="A883" s="383"/>
      <c r="B883" s="383"/>
      <c r="C883" s="383"/>
      <c r="D883" s="383"/>
      <c r="I883" s="383"/>
      <c r="J883" s="383"/>
      <c r="K883" s="383"/>
      <c r="L883" s="383"/>
      <c r="M883" s="383"/>
      <c r="N883" s="383"/>
      <c r="O883" s="383"/>
      <c r="P883" s="383"/>
      <c r="Q883" s="383"/>
      <c r="R883" s="383"/>
      <c r="S883" s="383"/>
      <c r="T883" s="383"/>
      <c r="U883" s="383"/>
      <c r="V883" s="383"/>
      <c r="W883" s="383"/>
      <c r="X883" s="383"/>
      <c r="Y883" s="383"/>
      <c r="Z883" s="383"/>
      <c r="AA883" s="383"/>
    </row>
    <row r="884">
      <c r="A884" s="383"/>
      <c r="B884" s="383"/>
      <c r="C884" s="383"/>
      <c r="D884" s="383"/>
      <c r="I884" s="383"/>
      <c r="J884" s="383"/>
      <c r="K884" s="383"/>
      <c r="L884" s="383"/>
      <c r="M884" s="383"/>
      <c r="N884" s="383"/>
      <c r="O884" s="383"/>
      <c r="P884" s="383"/>
      <c r="Q884" s="383"/>
      <c r="R884" s="383"/>
      <c r="S884" s="383"/>
      <c r="T884" s="383"/>
      <c r="U884" s="383"/>
      <c r="V884" s="383"/>
      <c r="W884" s="383"/>
      <c r="X884" s="383"/>
      <c r="Y884" s="383"/>
      <c r="Z884" s="383"/>
      <c r="AA884" s="383"/>
    </row>
    <row r="885">
      <c r="A885" s="383"/>
      <c r="B885" s="383"/>
      <c r="C885" s="383"/>
      <c r="D885" s="383"/>
      <c r="I885" s="383"/>
      <c r="J885" s="383"/>
      <c r="K885" s="383"/>
      <c r="L885" s="383"/>
      <c r="M885" s="383"/>
      <c r="N885" s="383"/>
      <c r="O885" s="383"/>
      <c r="P885" s="383"/>
      <c r="Q885" s="383"/>
      <c r="R885" s="383"/>
      <c r="S885" s="383"/>
      <c r="T885" s="383"/>
      <c r="U885" s="383"/>
      <c r="V885" s="383"/>
      <c r="W885" s="383"/>
      <c r="X885" s="383"/>
      <c r="Y885" s="383"/>
      <c r="Z885" s="383"/>
      <c r="AA885" s="383"/>
    </row>
    <row r="886">
      <c r="A886" s="383"/>
      <c r="B886" s="383"/>
      <c r="C886" s="383"/>
      <c r="D886" s="383"/>
      <c r="I886" s="383"/>
      <c r="J886" s="383"/>
      <c r="K886" s="383"/>
      <c r="L886" s="383"/>
      <c r="M886" s="383"/>
      <c r="N886" s="383"/>
      <c r="O886" s="383"/>
      <c r="P886" s="383"/>
      <c r="Q886" s="383"/>
      <c r="R886" s="383"/>
      <c r="S886" s="383"/>
      <c r="T886" s="383"/>
      <c r="U886" s="383"/>
      <c r="V886" s="383"/>
      <c r="W886" s="383"/>
      <c r="X886" s="383"/>
      <c r="Y886" s="383"/>
      <c r="Z886" s="383"/>
      <c r="AA886" s="383"/>
    </row>
    <row r="887">
      <c r="A887" s="383"/>
      <c r="B887" s="383"/>
      <c r="C887" s="383"/>
      <c r="D887" s="383"/>
      <c r="I887" s="383"/>
      <c r="J887" s="383"/>
      <c r="K887" s="383"/>
      <c r="L887" s="383"/>
      <c r="M887" s="383"/>
      <c r="N887" s="383"/>
      <c r="O887" s="383"/>
      <c r="P887" s="383"/>
      <c r="Q887" s="383"/>
      <c r="R887" s="383"/>
      <c r="S887" s="383"/>
      <c r="T887" s="383"/>
      <c r="U887" s="383"/>
      <c r="V887" s="383"/>
      <c r="W887" s="383"/>
      <c r="X887" s="383"/>
      <c r="Y887" s="383"/>
      <c r="Z887" s="383"/>
      <c r="AA887" s="383"/>
    </row>
    <row r="888">
      <c r="A888" s="383"/>
      <c r="B888" s="383"/>
      <c r="C888" s="383"/>
      <c r="D888" s="383"/>
      <c r="I888" s="383"/>
      <c r="J888" s="383"/>
      <c r="K888" s="383"/>
      <c r="L888" s="383"/>
      <c r="M888" s="383"/>
      <c r="N888" s="383"/>
      <c r="O888" s="383"/>
      <c r="P888" s="383"/>
      <c r="Q888" s="383"/>
      <c r="R888" s="383"/>
      <c r="S888" s="383"/>
      <c r="T888" s="383"/>
      <c r="U888" s="383"/>
      <c r="V888" s="383"/>
      <c r="W888" s="383"/>
      <c r="X888" s="383"/>
      <c r="Y888" s="383"/>
      <c r="Z888" s="383"/>
      <c r="AA888" s="383"/>
    </row>
    <row r="889">
      <c r="A889" s="383"/>
      <c r="B889" s="383"/>
      <c r="C889" s="383"/>
      <c r="D889" s="383"/>
      <c r="I889" s="383"/>
      <c r="J889" s="383"/>
      <c r="K889" s="383"/>
      <c r="L889" s="383"/>
      <c r="M889" s="383"/>
      <c r="N889" s="383"/>
      <c r="O889" s="383"/>
      <c r="P889" s="383"/>
      <c r="Q889" s="383"/>
      <c r="R889" s="383"/>
      <c r="S889" s="383"/>
      <c r="T889" s="383"/>
      <c r="U889" s="383"/>
      <c r="V889" s="383"/>
      <c r="W889" s="383"/>
      <c r="X889" s="383"/>
      <c r="Y889" s="383"/>
      <c r="Z889" s="383"/>
      <c r="AA889" s="383"/>
    </row>
    <row r="890">
      <c r="A890" s="383"/>
      <c r="B890" s="383"/>
      <c r="C890" s="383"/>
      <c r="D890" s="383"/>
      <c r="I890" s="383"/>
      <c r="J890" s="383"/>
      <c r="K890" s="383"/>
      <c r="L890" s="383"/>
      <c r="M890" s="383"/>
      <c r="N890" s="383"/>
      <c r="O890" s="383"/>
      <c r="P890" s="383"/>
      <c r="Q890" s="383"/>
      <c r="R890" s="383"/>
      <c r="S890" s="383"/>
      <c r="T890" s="383"/>
      <c r="U890" s="383"/>
      <c r="V890" s="383"/>
      <c r="W890" s="383"/>
      <c r="X890" s="383"/>
      <c r="Y890" s="383"/>
      <c r="Z890" s="383"/>
      <c r="AA890" s="383"/>
    </row>
    <row r="891">
      <c r="A891" s="383"/>
      <c r="B891" s="383"/>
      <c r="C891" s="383"/>
      <c r="D891" s="383"/>
      <c r="I891" s="383"/>
      <c r="J891" s="383"/>
      <c r="K891" s="383"/>
      <c r="L891" s="383"/>
      <c r="M891" s="383"/>
      <c r="N891" s="383"/>
      <c r="O891" s="383"/>
      <c r="P891" s="383"/>
      <c r="Q891" s="383"/>
      <c r="R891" s="383"/>
      <c r="S891" s="383"/>
      <c r="T891" s="383"/>
      <c r="U891" s="383"/>
      <c r="V891" s="383"/>
      <c r="W891" s="383"/>
      <c r="X891" s="383"/>
      <c r="Y891" s="383"/>
      <c r="Z891" s="383"/>
      <c r="AA891" s="383"/>
    </row>
    <row r="892">
      <c r="A892" s="383"/>
      <c r="B892" s="383"/>
      <c r="C892" s="383"/>
      <c r="D892" s="383"/>
      <c r="I892" s="383"/>
      <c r="J892" s="383"/>
      <c r="K892" s="383"/>
      <c r="L892" s="383"/>
      <c r="M892" s="383"/>
      <c r="N892" s="383"/>
      <c r="O892" s="383"/>
      <c r="P892" s="383"/>
      <c r="Q892" s="383"/>
      <c r="R892" s="383"/>
      <c r="S892" s="383"/>
      <c r="T892" s="383"/>
      <c r="U892" s="383"/>
      <c r="V892" s="383"/>
      <c r="W892" s="383"/>
      <c r="X892" s="383"/>
      <c r="Y892" s="383"/>
      <c r="Z892" s="383"/>
      <c r="AA892" s="383"/>
    </row>
    <row r="893">
      <c r="A893" s="383"/>
      <c r="B893" s="383"/>
      <c r="C893" s="383"/>
      <c r="D893" s="383"/>
      <c r="I893" s="383"/>
      <c r="J893" s="383"/>
      <c r="K893" s="383"/>
      <c r="L893" s="383"/>
      <c r="M893" s="383"/>
      <c r="N893" s="383"/>
      <c r="O893" s="383"/>
      <c r="P893" s="383"/>
      <c r="Q893" s="383"/>
      <c r="R893" s="383"/>
      <c r="S893" s="383"/>
      <c r="T893" s="383"/>
      <c r="U893" s="383"/>
      <c r="V893" s="383"/>
      <c r="W893" s="383"/>
      <c r="X893" s="383"/>
      <c r="Y893" s="383"/>
      <c r="Z893" s="383"/>
      <c r="AA893" s="383"/>
    </row>
    <row r="894">
      <c r="A894" s="383"/>
      <c r="B894" s="383"/>
      <c r="C894" s="383"/>
      <c r="D894" s="383"/>
      <c r="I894" s="383"/>
      <c r="J894" s="383"/>
      <c r="K894" s="383"/>
      <c r="L894" s="383"/>
      <c r="M894" s="383"/>
      <c r="N894" s="383"/>
      <c r="O894" s="383"/>
      <c r="P894" s="383"/>
      <c r="Q894" s="383"/>
      <c r="R894" s="383"/>
      <c r="S894" s="383"/>
      <c r="T894" s="383"/>
      <c r="U894" s="383"/>
      <c r="V894" s="383"/>
      <c r="W894" s="383"/>
      <c r="X894" s="383"/>
      <c r="Y894" s="383"/>
      <c r="Z894" s="383"/>
      <c r="AA894" s="383"/>
    </row>
    <row r="895">
      <c r="A895" s="383"/>
      <c r="B895" s="383"/>
      <c r="C895" s="383"/>
      <c r="D895" s="383"/>
      <c r="I895" s="383"/>
      <c r="J895" s="383"/>
      <c r="K895" s="383"/>
      <c r="L895" s="383"/>
      <c r="M895" s="383"/>
      <c r="N895" s="383"/>
      <c r="O895" s="383"/>
      <c r="P895" s="383"/>
      <c r="Q895" s="383"/>
      <c r="R895" s="383"/>
      <c r="S895" s="383"/>
      <c r="T895" s="383"/>
      <c r="U895" s="383"/>
      <c r="V895" s="383"/>
      <c r="W895" s="383"/>
      <c r="X895" s="383"/>
      <c r="Y895" s="383"/>
      <c r="Z895" s="383"/>
      <c r="AA895" s="383"/>
    </row>
    <row r="896">
      <c r="A896" s="383"/>
      <c r="B896" s="383"/>
      <c r="C896" s="383"/>
      <c r="D896" s="383"/>
      <c r="I896" s="383"/>
      <c r="J896" s="383"/>
      <c r="K896" s="383"/>
      <c r="L896" s="383"/>
      <c r="M896" s="383"/>
      <c r="N896" s="383"/>
      <c r="O896" s="383"/>
      <c r="P896" s="383"/>
      <c r="Q896" s="383"/>
      <c r="R896" s="383"/>
      <c r="S896" s="383"/>
      <c r="T896" s="383"/>
      <c r="U896" s="383"/>
      <c r="V896" s="383"/>
      <c r="W896" s="383"/>
      <c r="X896" s="383"/>
      <c r="Y896" s="383"/>
      <c r="Z896" s="383"/>
      <c r="AA896" s="383"/>
    </row>
    <row r="897">
      <c r="A897" s="383"/>
      <c r="B897" s="383"/>
      <c r="C897" s="383"/>
      <c r="D897" s="383"/>
      <c r="I897" s="383"/>
      <c r="J897" s="383"/>
      <c r="K897" s="383"/>
      <c r="L897" s="383"/>
      <c r="M897" s="383"/>
      <c r="N897" s="383"/>
      <c r="O897" s="383"/>
      <c r="P897" s="383"/>
      <c r="Q897" s="383"/>
      <c r="R897" s="383"/>
      <c r="S897" s="383"/>
      <c r="T897" s="383"/>
      <c r="U897" s="383"/>
      <c r="V897" s="383"/>
      <c r="W897" s="383"/>
      <c r="X897" s="383"/>
      <c r="Y897" s="383"/>
      <c r="Z897" s="383"/>
      <c r="AA897" s="383"/>
    </row>
    <row r="898">
      <c r="A898" s="383"/>
      <c r="B898" s="383"/>
      <c r="C898" s="383"/>
      <c r="D898" s="383"/>
      <c r="I898" s="383"/>
      <c r="J898" s="383"/>
      <c r="K898" s="383"/>
      <c r="L898" s="383"/>
      <c r="M898" s="383"/>
      <c r="N898" s="383"/>
      <c r="O898" s="383"/>
      <c r="P898" s="383"/>
      <c r="Q898" s="383"/>
      <c r="R898" s="383"/>
      <c r="S898" s="383"/>
      <c r="T898" s="383"/>
      <c r="U898" s="383"/>
      <c r="V898" s="383"/>
      <c r="W898" s="383"/>
      <c r="X898" s="383"/>
      <c r="Y898" s="383"/>
      <c r="Z898" s="383"/>
      <c r="AA898" s="383"/>
    </row>
    <row r="899">
      <c r="A899" s="383"/>
      <c r="B899" s="383"/>
      <c r="C899" s="383"/>
      <c r="D899" s="383"/>
      <c r="I899" s="383"/>
      <c r="J899" s="383"/>
      <c r="K899" s="383"/>
      <c r="L899" s="383"/>
      <c r="M899" s="383"/>
      <c r="N899" s="383"/>
      <c r="O899" s="383"/>
      <c r="P899" s="383"/>
      <c r="Q899" s="383"/>
      <c r="R899" s="383"/>
      <c r="S899" s="383"/>
      <c r="T899" s="383"/>
      <c r="U899" s="383"/>
      <c r="V899" s="383"/>
      <c r="W899" s="383"/>
      <c r="X899" s="383"/>
      <c r="Y899" s="383"/>
      <c r="Z899" s="383"/>
      <c r="AA899" s="383"/>
    </row>
    <row r="900">
      <c r="A900" s="383"/>
      <c r="B900" s="383"/>
      <c r="C900" s="383"/>
      <c r="D900" s="383"/>
      <c r="I900" s="383"/>
      <c r="J900" s="383"/>
      <c r="K900" s="383"/>
      <c r="L900" s="383"/>
      <c r="M900" s="383"/>
      <c r="N900" s="383"/>
      <c r="O900" s="383"/>
      <c r="P900" s="383"/>
      <c r="Q900" s="383"/>
      <c r="R900" s="383"/>
      <c r="S900" s="383"/>
      <c r="T900" s="383"/>
      <c r="U900" s="383"/>
      <c r="V900" s="383"/>
      <c r="W900" s="383"/>
      <c r="X900" s="383"/>
      <c r="Y900" s="383"/>
      <c r="Z900" s="383"/>
      <c r="AA900" s="383"/>
    </row>
    <row r="901">
      <c r="A901" s="383"/>
      <c r="B901" s="383"/>
      <c r="C901" s="383"/>
      <c r="D901" s="383"/>
      <c r="I901" s="383"/>
      <c r="J901" s="383"/>
      <c r="K901" s="383"/>
      <c r="L901" s="383"/>
      <c r="M901" s="383"/>
      <c r="N901" s="383"/>
      <c r="O901" s="383"/>
      <c r="P901" s="383"/>
      <c r="Q901" s="383"/>
      <c r="R901" s="383"/>
      <c r="S901" s="383"/>
      <c r="T901" s="383"/>
      <c r="U901" s="383"/>
      <c r="V901" s="383"/>
      <c r="W901" s="383"/>
      <c r="X901" s="383"/>
      <c r="Y901" s="383"/>
      <c r="Z901" s="383"/>
      <c r="AA901" s="383"/>
    </row>
    <row r="902">
      <c r="A902" s="383"/>
      <c r="B902" s="383"/>
      <c r="C902" s="383"/>
      <c r="D902" s="383"/>
      <c r="I902" s="383"/>
      <c r="J902" s="383"/>
      <c r="K902" s="383"/>
      <c r="L902" s="383"/>
      <c r="M902" s="383"/>
      <c r="N902" s="383"/>
      <c r="O902" s="383"/>
      <c r="P902" s="383"/>
      <c r="Q902" s="383"/>
      <c r="R902" s="383"/>
      <c r="S902" s="383"/>
      <c r="T902" s="383"/>
      <c r="U902" s="383"/>
      <c r="V902" s="383"/>
      <c r="W902" s="383"/>
      <c r="X902" s="383"/>
      <c r="Y902" s="383"/>
      <c r="Z902" s="383"/>
      <c r="AA902" s="383"/>
    </row>
    <row r="903">
      <c r="A903" s="383"/>
      <c r="B903" s="383"/>
      <c r="C903" s="383"/>
      <c r="D903" s="383"/>
      <c r="I903" s="383"/>
      <c r="J903" s="383"/>
      <c r="K903" s="383"/>
      <c r="L903" s="383"/>
      <c r="M903" s="383"/>
      <c r="N903" s="383"/>
      <c r="O903" s="383"/>
      <c r="P903" s="383"/>
      <c r="Q903" s="383"/>
      <c r="R903" s="383"/>
      <c r="S903" s="383"/>
      <c r="T903" s="383"/>
      <c r="U903" s="383"/>
      <c r="V903" s="383"/>
      <c r="W903" s="383"/>
      <c r="X903" s="383"/>
      <c r="Y903" s="383"/>
      <c r="Z903" s="383"/>
      <c r="AA903" s="383"/>
    </row>
    <row r="904">
      <c r="A904" s="383"/>
      <c r="B904" s="383"/>
      <c r="C904" s="383"/>
      <c r="D904" s="383"/>
      <c r="I904" s="383"/>
      <c r="J904" s="383"/>
      <c r="K904" s="383"/>
      <c r="L904" s="383"/>
      <c r="M904" s="383"/>
      <c r="N904" s="383"/>
      <c r="O904" s="383"/>
      <c r="P904" s="383"/>
      <c r="Q904" s="383"/>
      <c r="R904" s="383"/>
      <c r="S904" s="383"/>
      <c r="T904" s="383"/>
      <c r="U904" s="383"/>
      <c r="V904" s="383"/>
      <c r="W904" s="383"/>
      <c r="X904" s="383"/>
      <c r="Y904" s="383"/>
      <c r="Z904" s="383"/>
      <c r="AA904" s="383"/>
    </row>
    <row r="905">
      <c r="A905" s="383"/>
      <c r="B905" s="383"/>
      <c r="C905" s="383"/>
      <c r="D905" s="383"/>
      <c r="I905" s="383"/>
      <c r="J905" s="383"/>
      <c r="K905" s="383"/>
      <c r="L905" s="383"/>
      <c r="M905" s="383"/>
      <c r="N905" s="383"/>
      <c r="O905" s="383"/>
      <c r="P905" s="383"/>
      <c r="Q905" s="383"/>
      <c r="R905" s="383"/>
      <c r="S905" s="383"/>
      <c r="T905" s="383"/>
      <c r="U905" s="383"/>
      <c r="V905" s="383"/>
      <c r="W905" s="383"/>
      <c r="X905" s="383"/>
      <c r="Y905" s="383"/>
      <c r="Z905" s="383"/>
      <c r="AA905" s="383"/>
    </row>
    <row r="906">
      <c r="A906" s="383"/>
      <c r="B906" s="383"/>
      <c r="C906" s="383"/>
      <c r="D906" s="383"/>
      <c r="I906" s="383"/>
      <c r="J906" s="383"/>
      <c r="K906" s="383"/>
      <c r="L906" s="383"/>
      <c r="M906" s="383"/>
      <c r="N906" s="383"/>
      <c r="O906" s="383"/>
      <c r="P906" s="383"/>
      <c r="Q906" s="383"/>
      <c r="R906" s="383"/>
      <c r="S906" s="383"/>
      <c r="T906" s="383"/>
      <c r="U906" s="383"/>
      <c r="V906" s="383"/>
      <c r="W906" s="383"/>
      <c r="X906" s="383"/>
      <c r="Y906" s="383"/>
      <c r="Z906" s="383"/>
      <c r="AA906" s="383"/>
    </row>
    <row r="907">
      <c r="A907" s="383"/>
      <c r="B907" s="383"/>
      <c r="C907" s="383"/>
      <c r="D907" s="383"/>
      <c r="I907" s="383"/>
      <c r="J907" s="383"/>
      <c r="K907" s="383"/>
      <c r="L907" s="383"/>
      <c r="M907" s="383"/>
      <c r="N907" s="383"/>
      <c r="O907" s="383"/>
      <c r="P907" s="383"/>
      <c r="Q907" s="383"/>
      <c r="R907" s="383"/>
      <c r="S907" s="383"/>
      <c r="T907" s="383"/>
      <c r="U907" s="383"/>
      <c r="V907" s="383"/>
      <c r="W907" s="383"/>
      <c r="X907" s="383"/>
      <c r="Y907" s="383"/>
      <c r="Z907" s="383"/>
      <c r="AA907" s="383"/>
    </row>
    <row r="908">
      <c r="A908" s="383"/>
      <c r="B908" s="383"/>
      <c r="C908" s="383"/>
      <c r="D908" s="383"/>
      <c r="I908" s="383"/>
      <c r="J908" s="383"/>
      <c r="K908" s="383"/>
      <c r="L908" s="383"/>
      <c r="M908" s="383"/>
      <c r="N908" s="383"/>
      <c r="O908" s="383"/>
      <c r="P908" s="383"/>
      <c r="Q908" s="383"/>
      <c r="R908" s="383"/>
      <c r="S908" s="383"/>
      <c r="T908" s="383"/>
      <c r="U908" s="383"/>
      <c r="V908" s="383"/>
      <c r="W908" s="383"/>
      <c r="X908" s="383"/>
      <c r="Y908" s="383"/>
      <c r="Z908" s="383"/>
      <c r="AA908" s="383"/>
    </row>
    <row r="909">
      <c r="A909" s="383"/>
      <c r="B909" s="383"/>
      <c r="C909" s="383"/>
      <c r="D909" s="383"/>
      <c r="I909" s="383"/>
      <c r="J909" s="383"/>
      <c r="K909" s="383"/>
      <c r="L909" s="383"/>
      <c r="M909" s="383"/>
      <c r="N909" s="383"/>
      <c r="O909" s="383"/>
      <c r="P909" s="383"/>
      <c r="Q909" s="383"/>
      <c r="R909" s="383"/>
      <c r="S909" s="383"/>
      <c r="T909" s="383"/>
      <c r="U909" s="383"/>
      <c r="V909" s="383"/>
      <c r="W909" s="383"/>
      <c r="X909" s="383"/>
      <c r="Y909" s="383"/>
      <c r="Z909" s="383"/>
      <c r="AA909" s="383"/>
    </row>
    <row r="910">
      <c r="A910" s="383"/>
      <c r="B910" s="383"/>
      <c r="C910" s="383"/>
      <c r="D910" s="383"/>
      <c r="I910" s="383"/>
      <c r="J910" s="383"/>
      <c r="K910" s="383"/>
      <c r="L910" s="383"/>
      <c r="M910" s="383"/>
      <c r="N910" s="383"/>
      <c r="O910" s="383"/>
      <c r="P910" s="383"/>
      <c r="Q910" s="383"/>
      <c r="R910" s="383"/>
      <c r="S910" s="383"/>
      <c r="T910" s="383"/>
      <c r="U910" s="383"/>
      <c r="V910" s="383"/>
      <c r="W910" s="383"/>
      <c r="X910" s="383"/>
      <c r="Y910" s="383"/>
      <c r="Z910" s="383"/>
      <c r="AA910" s="383"/>
    </row>
    <row r="911">
      <c r="A911" s="383"/>
      <c r="B911" s="383"/>
      <c r="C911" s="383"/>
      <c r="D911" s="383"/>
      <c r="I911" s="383"/>
      <c r="J911" s="383"/>
      <c r="K911" s="383"/>
      <c r="L911" s="383"/>
      <c r="M911" s="383"/>
      <c r="N911" s="383"/>
      <c r="O911" s="383"/>
      <c r="P911" s="383"/>
      <c r="Q911" s="383"/>
      <c r="R911" s="383"/>
      <c r="S911" s="383"/>
      <c r="T911" s="383"/>
      <c r="U911" s="383"/>
      <c r="V911" s="383"/>
      <c r="W911" s="383"/>
      <c r="X911" s="383"/>
      <c r="Y911" s="383"/>
      <c r="Z911" s="383"/>
      <c r="AA911" s="383"/>
    </row>
    <row r="912">
      <c r="A912" s="383"/>
      <c r="B912" s="383"/>
      <c r="C912" s="383"/>
      <c r="D912" s="383"/>
      <c r="I912" s="383"/>
      <c r="J912" s="383"/>
      <c r="K912" s="383"/>
      <c r="L912" s="383"/>
      <c r="M912" s="383"/>
      <c r="N912" s="383"/>
      <c r="O912" s="383"/>
      <c r="P912" s="383"/>
      <c r="Q912" s="383"/>
      <c r="R912" s="383"/>
      <c r="S912" s="383"/>
      <c r="T912" s="383"/>
      <c r="U912" s="383"/>
      <c r="V912" s="383"/>
      <c r="W912" s="383"/>
      <c r="X912" s="383"/>
      <c r="Y912" s="383"/>
      <c r="Z912" s="383"/>
      <c r="AA912" s="383"/>
    </row>
    <row r="913">
      <c r="A913" s="383"/>
      <c r="B913" s="383"/>
      <c r="C913" s="383"/>
      <c r="D913" s="383"/>
      <c r="I913" s="383"/>
      <c r="J913" s="383"/>
      <c r="K913" s="383"/>
      <c r="L913" s="383"/>
      <c r="M913" s="383"/>
      <c r="N913" s="383"/>
      <c r="O913" s="383"/>
      <c r="P913" s="383"/>
      <c r="Q913" s="383"/>
      <c r="R913" s="383"/>
      <c r="S913" s="383"/>
      <c r="T913" s="383"/>
      <c r="U913" s="383"/>
      <c r="V913" s="383"/>
      <c r="W913" s="383"/>
      <c r="X913" s="383"/>
      <c r="Y913" s="383"/>
      <c r="Z913" s="383"/>
      <c r="AA913" s="383"/>
    </row>
    <row r="914">
      <c r="A914" s="383"/>
      <c r="B914" s="383"/>
      <c r="C914" s="383"/>
      <c r="D914" s="383"/>
      <c r="I914" s="383"/>
      <c r="J914" s="383"/>
      <c r="K914" s="383"/>
      <c r="L914" s="383"/>
      <c r="M914" s="383"/>
      <c r="N914" s="383"/>
      <c r="O914" s="383"/>
      <c r="P914" s="383"/>
      <c r="Q914" s="383"/>
      <c r="R914" s="383"/>
      <c r="S914" s="383"/>
      <c r="T914" s="383"/>
      <c r="U914" s="383"/>
      <c r="V914" s="383"/>
      <c r="W914" s="383"/>
      <c r="X914" s="383"/>
      <c r="Y914" s="383"/>
      <c r="Z914" s="383"/>
      <c r="AA914" s="383"/>
    </row>
    <row r="915">
      <c r="A915" s="383"/>
      <c r="B915" s="383"/>
      <c r="C915" s="383"/>
      <c r="D915" s="383"/>
      <c r="I915" s="383"/>
      <c r="J915" s="383"/>
      <c r="K915" s="383"/>
      <c r="L915" s="383"/>
      <c r="M915" s="383"/>
      <c r="N915" s="383"/>
      <c r="O915" s="383"/>
      <c r="P915" s="383"/>
      <c r="Q915" s="383"/>
      <c r="R915" s="383"/>
      <c r="S915" s="383"/>
      <c r="T915" s="383"/>
      <c r="U915" s="383"/>
      <c r="V915" s="383"/>
      <c r="W915" s="383"/>
      <c r="X915" s="383"/>
      <c r="Y915" s="383"/>
      <c r="Z915" s="383"/>
      <c r="AA915" s="383"/>
    </row>
    <row r="916">
      <c r="A916" s="383"/>
      <c r="B916" s="383"/>
      <c r="C916" s="383"/>
      <c r="D916" s="383"/>
      <c r="I916" s="383"/>
      <c r="J916" s="383"/>
      <c r="K916" s="383"/>
      <c r="L916" s="383"/>
      <c r="M916" s="383"/>
      <c r="N916" s="383"/>
      <c r="O916" s="383"/>
      <c r="P916" s="383"/>
      <c r="Q916" s="383"/>
      <c r="R916" s="383"/>
      <c r="S916" s="383"/>
      <c r="T916" s="383"/>
      <c r="U916" s="383"/>
      <c r="V916" s="383"/>
      <c r="W916" s="383"/>
      <c r="X916" s="383"/>
      <c r="Y916" s="383"/>
      <c r="Z916" s="383"/>
      <c r="AA916" s="383"/>
    </row>
    <row r="917">
      <c r="A917" s="383"/>
      <c r="B917" s="383"/>
      <c r="C917" s="383"/>
      <c r="D917" s="383"/>
      <c r="I917" s="383"/>
      <c r="J917" s="383"/>
      <c r="K917" s="383"/>
      <c r="L917" s="383"/>
      <c r="M917" s="383"/>
      <c r="N917" s="383"/>
      <c r="O917" s="383"/>
      <c r="P917" s="383"/>
      <c r="Q917" s="383"/>
      <c r="R917" s="383"/>
      <c r="S917" s="383"/>
      <c r="T917" s="383"/>
      <c r="U917" s="383"/>
      <c r="V917" s="383"/>
      <c r="W917" s="383"/>
      <c r="X917" s="383"/>
      <c r="Y917" s="383"/>
      <c r="Z917" s="383"/>
      <c r="AA917" s="383"/>
    </row>
    <row r="918">
      <c r="A918" s="383"/>
      <c r="B918" s="383"/>
      <c r="C918" s="383"/>
      <c r="D918" s="383"/>
      <c r="I918" s="383"/>
      <c r="J918" s="383"/>
      <c r="K918" s="383"/>
      <c r="L918" s="383"/>
      <c r="M918" s="383"/>
      <c r="N918" s="383"/>
      <c r="O918" s="383"/>
      <c r="P918" s="383"/>
      <c r="Q918" s="383"/>
      <c r="R918" s="383"/>
      <c r="S918" s="383"/>
      <c r="T918" s="383"/>
      <c r="U918" s="383"/>
      <c r="V918" s="383"/>
      <c r="W918" s="383"/>
      <c r="X918" s="383"/>
      <c r="Y918" s="383"/>
      <c r="Z918" s="383"/>
      <c r="AA918" s="383"/>
    </row>
    <row r="919">
      <c r="A919" s="383"/>
      <c r="B919" s="383"/>
      <c r="C919" s="383"/>
      <c r="D919" s="383"/>
      <c r="I919" s="383"/>
      <c r="J919" s="383"/>
      <c r="K919" s="383"/>
      <c r="L919" s="383"/>
      <c r="M919" s="383"/>
      <c r="N919" s="383"/>
      <c r="O919" s="383"/>
      <c r="P919" s="383"/>
      <c r="Q919" s="383"/>
      <c r="R919" s="383"/>
      <c r="S919" s="383"/>
      <c r="T919" s="383"/>
      <c r="U919" s="383"/>
      <c r="V919" s="383"/>
      <c r="W919" s="383"/>
      <c r="X919" s="383"/>
      <c r="Y919" s="383"/>
      <c r="Z919" s="383"/>
      <c r="AA919" s="383"/>
    </row>
    <row r="920">
      <c r="A920" s="383"/>
      <c r="B920" s="383"/>
      <c r="C920" s="383"/>
      <c r="D920" s="383"/>
      <c r="I920" s="383"/>
      <c r="J920" s="383"/>
      <c r="K920" s="383"/>
      <c r="L920" s="383"/>
      <c r="M920" s="383"/>
      <c r="N920" s="383"/>
      <c r="O920" s="383"/>
      <c r="P920" s="383"/>
      <c r="Q920" s="383"/>
      <c r="R920" s="383"/>
      <c r="S920" s="383"/>
      <c r="T920" s="383"/>
      <c r="U920" s="383"/>
      <c r="V920" s="383"/>
      <c r="W920" s="383"/>
      <c r="X920" s="383"/>
      <c r="Y920" s="383"/>
      <c r="Z920" s="383"/>
      <c r="AA920" s="383"/>
    </row>
    <row r="921">
      <c r="A921" s="383"/>
      <c r="B921" s="383"/>
      <c r="C921" s="383"/>
      <c r="D921" s="383"/>
      <c r="I921" s="383"/>
      <c r="J921" s="383"/>
      <c r="K921" s="383"/>
      <c r="L921" s="383"/>
      <c r="M921" s="383"/>
      <c r="N921" s="383"/>
      <c r="O921" s="383"/>
      <c r="P921" s="383"/>
      <c r="Q921" s="383"/>
      <c r="R921" s="383"/>
      <c r="S921" s="383"/>
      <c r="T921" s="383"/>
      <c r="U921" s="383"/>
      <c r="V921" s="383"/>
      <c r="W921" s="383"/>
      <c r="X921" s="383"/>
      <c r="Y921" s="383"/>
      <c r="Z921" s="383"/>
      <c r="AA921" s="383"/>
    </row>
    <row r="922">
      <c r="A922" s="383"/>
      <c r="B922" s="383"/>
      <c r="C922" s="383"/>
      <c r="D922" s="383"/>
      <c r="I922" s="383"/>
      <c r="J922" s="383"/>
      <c r="K922" s="383"/>
      <c r="L922" s="383"/>
      <c r="M922" s="383"/>
      <c r="N922" s="383"/>
      <c r="O922" s="383"/>
      <c r="P922" s="383"/>
      <c r="Q922" s="383"/>
      <c r="R922" s="383"/>
      <c r="S922" s="383"/>
      <c r="T922" s="383"/>
      <c r="U922" s="383"/>
      <c r="V922" s="383"/>
      <c r="W922" s="383"/>
      <c r="X922" s="383"/>
      <c r="Y922" s="383"/>
      <c r="Z922" s="383"/>
      <c r="AA922" s="383"/>
    </row>
    <row r="923">
      <c r="A923" s="383"/>
      <c r="B923" s="383"/>
      <c r="C923" s="383"/>
      <c r="D923" s="383"/>
      <c r="I923" s="383"/>
      <c r="J923" s="383"/>
      <c r="K923" s="383"/>
      <c r="L923" s="383"/>
      <c r="M923" s="383"/>
      <c r="N923" s="383"/>
      <c r="O923" s="383"/>
      <c r="P923" s="383"/>
      <c r="Q923" s="383"/>
      <c r="R923" s="383"/>
      <c r="S923" s="383"/>
      <c r="T923" s="383"/>
      <c r="U923" s="383"/>
      <c r="V923" s="383"/>
      <c r="W923" s="383"/>
      <c r="X923" s="383"/>
      <c r="Y923" s="383"/>
      <c r="Z923" s="383"/>
      <c r="AA923" s="383"/>
    </row>
    <row r="924">
      <c r="A924" s="383"/>
      <c r="B924" s="383"/>
      <c r="C924" s="383"/>
      <c r="D924" s="383"/>
      <c r="I924" s="383"/>
      <c r="J924" s="383"/>
      <c r="K924" s="383"/>
      <c r="L924" s="383"/>
      <c r="M924" s="383"/>
      <c r="N924" s="383"/>
      <c r="O924" s="383"/>
      <c r="P924" s="383"/>
      <c r="Q924" s="383"/>
      <c r="R924" s="383"/>
      <c r="S924" s="383"/>
      <c r="T924" s="383"/>
      <c r="U924" s="383"/>
      <c r="V924" s="383"/>
      <c r="W924" s="383"/>
      <c r="X924" s="383"/>
      <c r="Y924" s="383"/>
      <c r="Z924" s="383"/>
      <c r="AA924" s="383"/>
    </row>
    <row r="925">
      <c r="A925" s="383"/>
      <c r="B925" s="383"/>
      <c r="C925" s="383"/>
      <c r="D925" s="383"/>
      <c r="I925" s="383"/>
      <c r="J925" s="383"/>
      <c r="K925" s="383"/>
      <c r="L925" s="383"/>
      <c r="M925" s="383"/>
      <c r="N925" s="383"/>
      <c r="O925" s="383"/>
      <c r="P925" s="383"/>
      <c r="Q925" s="383"/>
      <c r="R925" s="383"/>
      <c r="S925" s="383"/>
      <c r="T925" s="383"/>
      <c r="U925" s="383"/>
      <c r="V925" s="383"/>
      <c r="W925" s="383"/>
      <c r="X925" s="383"/>
      <c r="Y925" s="383"/>
      <c r="Z925" s="383"/>
      <c r="AA925" s="383"/>
    </row>
    <row r="926">
      <c r="A926" s="383"/>
      <c r="B926" s="383"/>
      <c r="C926" s="383"/>
      <c r="D926" s="383"/>
      <c r="I926" s="383"/>
      <c r="J926" s="383"/>
      <c r="K926" s="383"/>
      <c r="L926" s="383"/>
      <c r="M926" s="383"/>
      <c r="N926" s="383"/>
      <c r="O926" s="383"/>
      <c r="P926" s="383"/>
      <c r="Q926" s="383"/>
      <c r="R926" s="383"/>
      <c r="S926" s="383"/>
      <c r="T926" s="383"/>
      <c r="U926" s="383"/>
      <c r="V926" s="383"/>
      <c r="W926" s="383"/>
      <c r="X926" s="383"/>
      <c r="Y926" s="383"/>
      <c r="Z926" s="383"/>
      <c r="AA926" s="383"/>
    </row>
    <row r="927">
      <c r="A927" s="383"/>
      <c r="B927" s="383"/>
      <c r="C927" s="383"/>
      <c r="D927" s="383"/>
      <c r="I927" s="383"/>
      <c r="J927" s="383"/>
      <c r="K927" s="383"/>
      <c r="L927" s="383"/>
      <c r="M927" s="383"/>
      <c r="N927" s="383"/>
      <c r="O927" s="383"/>
      <c r="P927" s="383"/>
      <c r="Q927" s="383"/>
      <c r="R927" s="383"/>
      <c r="S927" s="383"/>
      <c r="T927" s="383"/>
      <c r="U927" s="383"/>
      <c r="V927" s="383"/>
      <c r="W927" s="383"/>
      <c r="X927" s="383"/>
      <c r="Y927" s="383"/>
      <c r="Z927" s="383"/>
      <c r="AA927" s="383"/>
    </row>
    <row r="928">
      <c r="A928" s="383"/>
      <c r="B928" s="383"/>
      <c r="C928" s="383"/>
      <c r="D928" s="383"/>
      <c r="I928" s="383"/>
      <c r="J928" s="383"/>
      <c r="K928" s="383"/>
      <c r="L928" s="383"/>
      <c r="M928" s="383"/>
      <c r="N928" s="383"/>
      <c r="O928" s="383"/>
      <c r="P928" s="383"/>
      <c r="Q928" s="383"/>
      <c r="R928" s="383"/>
      <c r="S928" s="383"/>
      <c r="T928" s="383"/>
      <c r="U928" s="383"/>
      <c r="V928" s="383"/>
      <c r="W928" s="383"/>
      <c r="X928" s="383"/>
      <c r="Y928" s="383"/>
      <c r="Z928" s="383"/>
      <c r="AA928" s="383"/>
    </row>
    <row r="929">
      <c r="A929" s="383"/>
      <c r="B929" s="383"/>
      <c r="C929" s="383"/>
      <c r="D929" s="383"/>
      <c r="I929" s="383"/>
      <c r="J929" s="383"/>
      <c r="K929" s="383"/>
      <c r="L929" s="383"/>
      <c r="M929" s="383"/>
      <c r="N929" s="383"/>
      <c r="O929" s="383"/>
      <c r="P929" s="383"/>
      <c r="Q929" s="383"/>
      <c r="R929" s="383"/>
      <c r="S929" s="383"/>
      <c r="T929" s="383"/>
      <c r="U929" s="383"/>
      <c r="V929" s="383"/>
      <c r="W929" s="383"/>
      <c r="X929" s="383"/>
      <c r="Y929" s="383"/>
      <c r="Z929" s="383"/>
      <c r="AA929" s="383"/>
    </row>
    <row r="930">
      <c r="A930" s="383"/>
      <c r="B930" s="383"/>
      <c r="C930" s="383"/>
      <c r="D930" s="383"/>
      <c r="I930" s="383"/>
      <c r="J930" s="383"/>
      <c r="K930" s="383"/>
      <c r="L930" s="383"/>
      <c r="M930" s="383"/>
      <c r="N930" s="383"/>
      <c r="O930" s="383"/>
      <c r="P930" s="383"/>
      <c r="Q930" s="383"/>
      <c r="R930" s="383"/>
      <c r="S930" s="383"/>
      <c r="T930" s="383"/>
      <c r="U930" s="383"/>
      <c r="V930" s="383"/>
      <c r="W930" s="383"/>
      <c r="X930" s="383"/>
      <c r="Y930" s="383"/>
      <c r="Z930" s="383"/>
      <c r="AA930" s="383"/>
    </row>
    <row r="931">
      <c r="A931" s="383"/>
      <c r="B931" s="383"/>
      <c r="C931" s="383"/>
      <c r="D931" s="383"/>
      <c r="I931" s="383"/>
      <c r="J931" s="383"/>
      <c r="K931" s="383"/>
      <c r="L931" s="383"/>
      <c r="M931" s="383"/>
      <c r="N931" s="383"/>
      <c r="O931" s="383"/>
      <c r="P931" s="383"/>
      <c r="Q931" s="383"/>
      <c r="R931" s="383"/>
      <c r="S931" s="383"/>
      <c r="T931" s="383"/>
      <c r="U931" s="383"/>
      <c r="V931" s="383"/>
      <c r="W931" s="383"/>
      <c r="X931" s="383"/>
      <c r="Y931" s="383"/>
      <c r="Z931" s="383"/>
      <c r="AA931" s="383"/>
    </row>
    <row r="932">
      <c r="A932" s="383"/>
      <c r="B932" s="383"/>
      <c r="C932" s="383"/>
      <c r="D932" s="383"/>
      <c r="I932" s="383"/>
      <c r="J932" s="383"/>
      <c r="K932" s="383"/>
      <c r="L932" s="383"/>
      <c r="M932" s="383"/>
      <c r="N932" s="383"/>
      <c r="O932" s="383"/>
      <c r="P932" s="383"/>
      <c r="Q932" s="383"/>
      <c r="R932" s="383"/>
      <c r="S932" s="383"/>
      <c r="T932" s="383"/>
      <c r="U932" s="383"/>
      <c r="V932" s="383"/>
      <c r="W932" s="383"/>
      <c r="X932" s="383"/>
      <c r="Y932" s="383"/>
      <c r="Z932" s="383"/>
      <c r="AA932" s="383"/>
    </row>
    <row r="933">
      <c r="A933" s="383"/>
      <c r="B933" s="383"/>
      <c r="C933" s="383"/>
      <c r="D933" s="383"/>
      <c r="I933" s="383"/>
      <c r="J933" s="383"/>
      <c r="K933" s="383"/>
      <c r="L933" s="383"/>
      <c r="M933" s="383"/>
      <c r="N933" s="383"/>
      <c r="O933" s="383"/>
      <c r="P933" s="383"/>
      <c r="Q933" s="383"/>
      <c r="R933" s="383"/>
      <c r="S933" s="383"/>
      <c r="T933" s="383"/>
      <c r="U933" s="383"/>
      <c r="V933" s="383"/>
      <c r="W933" s="383"/>
      <c r="X933" s="383"/>
      <c r="Y933" s="383"/>
      <c r="Z933" s="383"/>
      <c r="AA933" s="383"/>
    </row>
    <row r="934">
      <c r="A934" s="383"/>
      <c r="B934" s="383"/>
      <c r="C934" s="383"/>
      <c r="D934" s="383"/>
      <c r="I934" s="383"/>
      <c r="J934" s="383"/>
      <c r="K934" s="383"/>
      <c r="L934" s="383"/>
      <c r="M934" s="383"/>
      <c r="N934" s="383"/>
      <c r="O934" s="383"/>
      <c r="P934" s="383"/>
      <c r="Q934" s="383"/>
      <c r="R934" s="383"/>
      <c r="S934" s="383"/>
      <c r="T934" s="383"/>
      <c r="U934" s="383"/>
      <c r="V934" s="383"/>
      <c r="W934" s="383"/>
      <c r="X934" s="383"/>
      <c r="Y934" s="383"/>
      <c r="Z934" s="383"/>
      <c r="AA934" s="383"/>
    </row>
    <row r="935">
      <c r="A935" s="383"/>
      <c r="B935" s="383"/>
      <c r="C935" s="383"/>
      <c r="D935" s="383"/>
      <c r="I935" s="383"/>
      <c r="J935" s="383"/>
      <c r="K935" s="383"/>
      <c r="L935" s="383"/>
      <c r="M935" s="383"/>
      <c r="N935" s="383"/>
      <c r="O935" s="383"/>
      <c r="P935" s="383"/>
      <c r="Q935" s="383"/>
      <c r="R935" s="383"/>
      <c r="S935" s="383"/>
      <c r="T935" s="383"/>
      <c r="U935" s="383"/>
      <c r="V935" s="383"/>
      <c r="W935" s="383"/>
      <c r="X935" s="383"/>
      <c r="Y935" s="383"/>
      <c r="Z935" s="383"/>
      <c r="AA935" s="383"/>
    </row>
    <row r="936">
      <c r="A936" s="383"/>
      <c r="B936" s="383"/>
      <c r="C936" s="383"/>
      <c r="D936" s="383"/>
      <c r="I936" s="383"/>
      <c r="J936" s="383"/>
      <c r="K936" s="383"/>
      <c r="L936" s="383"/>
      <c r="M936" s="383"/>
      <c r="N936" s="383"/>
      <c r="O936" s="383"/>
      <c r="P936" s="383"/>
      <c r="Q936" s="383"/>
      <c r="R936" s="383"/>
      <c r="S936" s="383"/>
      <c r="T936" s="383"/>
      <c r="U936" s="383"/>
      <c r="V936" s="383"/>
      <c r="W936" s="383"/>
      <c r="X936" s="383"/>
      <c r="Y936" s="383"/>
      <c r="Z936" s="383"/>
      <c r="AA936" s="383"/>
    </row>
    <row r="937">
      <c r="A937" s="383"/>
      <c r="B937" s="383"/>
      <c r="C937" s="383"/>
      <c r="D937" s="383"/>
      <c r="I937" s="383"/>
      <c r="J937" s="383"/>
      <c r="K937" s="383"/>
      <c r="L937" s="383"/>
      <c r="M937" s="383"/>
      <c r="N937" s="383"/>
      <c r="O937" s="383"/>
      <c r="P937" s="383"/>
      <c r="Q937" s="383"/>
      <c r="R937" s="383"/>
      <c r="S937" s="383"/>
      <c r="T937" s="383"/>
      <c r="U937" s="383"/>
      <c r="V937" s="383"/>
      <c r="W937" s="383"/>
      <c r="X937" s="383"/>
      <c r="Y937" s="383"/>
      <c r="Z937" s="383"/>
      <c r="AA937" s="383"/>
    </row>
    <row r="938">
      <c r="A938" s="383"/>
      <c r="B938" s="383"/>
      <c r="C938" s="383"/>
      <c r="D938" s="383"/>
      <c r="I938" s="383"/>
      <c r="J938" s="383"/>
      <c r="K938" s="383"/>
      <c r="L938" s="383"/>
      <c r="M938" s="383"/>
      <c r="N938" s="383"/>
      <c r="O938" s="383"/>
      <c r="P938" s="383"/>
      <c r="Q938" s="383"/>
      <c r="R938" s="383"/>
      <c r="S938" s="383"/>
      <c r="T938" s="383"/>
      <c r="U938" s="383"/>
      <c r="V938" s="383"/>
      <c r="W938" s="383"/>
      <c r="X938" s="383"/>
      <c r="Y938" s="383"/>
      <c r="Z938" s="383"/>
      <c r="AA938" s="383"/>
    </row>
    <row r="939">
      <c r="A939" s="383"/>
      <c r="B939" s="383"/>
      <c r="C939" s="383"/>
      <c r="D939" s="383"/>
      <c r="I939" s="383"/>
      <c r="J939" s="383"/>
      <c r="K939" s="383"/>
      <c r="L939" s="383"/>
      <c r="M939" s="383"/>
      <c r="N939" s="383"/>
      <c r="O939" s="383"/>
      <c r="P939" s="383"/>
      <c r="Q939" s="383"/>
      <c r="R939" s="383"/>
      <c r="S939" s="383"/>
      <c r="T939" s="383"/>
      <c r="U939" s="383"/>
      <c r="V939" s="383"/>
      <c r="W939" s="383"/>
      <c r="X939" s="383"/>
      <c r="Y939" s="383"/>
      <c r="Z939" s="383"/>
      <c r="AA939" s="383"/>
    </row>
    <row r="940">
      <c r="A940" s="383"/>
      <c r="B940" s="383"/>
      <c r="C940" s="383"/>
      <c r="D940" s="383"/>
      <c r="I940" s="383"/>
      <c r="J940" s="383"/>
      <c r="K940" s="383"/>
      <c r="L940" s="383"/>
      <c r="M940" s="383"/>
      <c r="N940" s="383"/>
      <c r="O940" s="383"/>
      <c r="P940" s="383"/>
      <c r="Q940" s="383"/>
      <c r="R940" s="383"/>
      <c r="S940" s="383"/>
      <c r="T940" s="383"/>
      <c r="U940" s="383"/>
      <c r="V940" s="383"/>
      <c r="W940" s="383"/>
      <c r="X940" s="383"/>
      <c r="Y940" s="383"/>
      <c r="Z940" s="383"/>
      <c r="AA940" s="383"/>
    </row>
    <row r="941">
      <c r="A941" s="383"/>
      <c r="B941" s="383"/>
      <c r="C941" s="383"/>
      <c r="D941" s="383"/>
      <c r="I941" s="383"/>
      <c r="J941" s="383"/>
      <c r="K941" s="383"/>
      <c r="L941" s="383"/>
      <c r="M941" s="383"/>
      <c r="N941" s="383"/>
      <c r="O941" s="383"/>
      <c r="P941" s="383"/>
      <c r="Q941" s="383"/>
      <c r="R941" s="383"/>
      <c r="S941" s="383"/>
      <c r="T941" s="383"/>
      <c r="U941" s="383"/>
      <c r="V941" s="383"/>
      <c r="W941" s="383"/>
      <c r="X941" s="383"/>
      <c r="Y941" s="383"/>
      <c r="Z941" s="383"/>
      <c r="AA941" s="383"/>
    </row>
    <row r="942">
      <c r="A942" s="383"/>
      <c r="B942" s="383"/>
      <c r="C942" s="383"/>
      <c r="D942" s="383"/>
      <c r="I942" s="383"/>
      <c r="J942" s="383"/>
      <c r="K942" s="383"/>
      <c r="L942" s="383"/>
      <c r="M942" s="383"/>
      <c r="N942" s="383"/>
      <c r="O942" s="383"/>
      <c r="P942" s="383"/>
      <c r="Q942" s="383"/>
      <c r="R942" s="383"/>
      <c r="S942" s="383"/>
      <c r="T942" s="383"/>
      <c r="U942" s="383"/>
      <c r="V942" s="383"/>
      <c r="W942" s="383"/>
      <c r="X942" s="383"/>
      <c r="Y942" s="383"/>
      <c r="Z942" s="383"/>
      <c r="AA942" s="383"/>
    </row>
    <row r="943">
      <c r="A943" s="383"/>
      <c r="B943" s="383"/>
      <c r="C943" s="383"/>
      <c r="D943" s="383"/>
      <c r="I943" s="383"/>
      <c r="J943" s="383"/>
      <c r="K943" s="383"/>
      <c r="L943" s="383"/>
      <c r="M943" s="383"/>
      <c r="N943" s="383"/>
      <c r="O943" s="383"/>
      <c r="P943" s="383"/>
      <c r="Q943" s="383"/>
      <c r="R943" s="383"/>
      <c r="S943" s="383"/>
      <c r="T943" s="383"/>
      <c r="U943" s="383"/>
      <c r="V943" s="383"/>
      <c r="W943" s="383"/>
      <c r="X943" s="383"/>
      <c r="Y943" s="383"/>
      <c r="Z943" s="383"/>
      <c r="AA943" s="383"/>
    </row>
    <row r="944">
      <c r="A944" s="383"/>
      <c r="B944" s="383"/>
      <c r="C944" s="383"/>
      <c r="D944" s="383"/>
      <c r="I944" s="383"/>
      <c r="J944" s="383"/>
      <c r="K944" s="383"/>
      <c r="L944" s="383"/>
      <c r="M944" s="383"/>
      <c r="N944" s="383"/>
      <c r="O944" s="383"/>
      <c r="P944" s="383"/>
      <c r="Q944" s="383"/>
      <c r="R944" s="383"/>
      <c r="S944" s="383"/>
      <c r="T944" s="383"/>
      <c r="U944" s="383"/>
      <c r="V944" s="383"/>
      <c r="W944" s="383"/>
      <c r="X944" s="383"/>
      <c r="Y944" s="383"/>
      <c r="Z944" s="383"/>
      <c r="AA944" s="383"/>
    </row>
    <row r="945">
      <c r="A945" s="383"/>
      <c r="B945" s="383"/>
      <c r="C945" s="383"/>
      <c r="D945" s="383"/>
      <c r="I945" s="383"/>
      <c r="J945" s="383"/>
      <c r="K945" s="383"/>
      <c r="L945" s="383"/>
      <c r="M945" s="383"/>
      <c r="N945" s="383"/>
      <c r="O945" s="383"/>
      <c r="P945" s="383"/>
      <c r="Q945" s="383"/>
      <c r="R945" s="383"/>
      <c r="S945" s="383"/>
      <c r="T945" s="383"/>
      <c r="U945" s="383"/>
      <c r="V945" s="383"/>
      <c r="W945" s="383"/>
      <c r="X945" s="383"/>
      <c r="Y945" s="383"/>
      <c r="Z945" s="383"/>
      <c r="AA945" s="383"/>
    </row>
    <row r="946">
      <c r="A946" s="383"/>
      <c r="B946" s="383"/>
      <c r="C946" s="383"/>
      <c r="D946" s="383"/>
      <c r="I946" s="383"/>
      <c r="J946" s="383"/>
      <c r="K946" s="383"/>
      <c r="L946" s="383"/>
      <c r="M946" s="383"/>
      <c r="N946" s="383"/>
      <c r="O946" s="383"/>
      <c r="P946" s="383"/>
      <c r="Q946" s="383"/>
      <c r="R946" s="383"/>
      <c r="S946" s="383"/>
      <c r="T946" s="383"/>
      <c r="U946" s="383"/>
      <c r="V946" s="383"/>
      <c r="W946" s="383"/>
      <c r="X946" s="383"/>
      <c r="Y946" s="383"/>
      <c r="Z946" s="383"/>
      <c r="AA946" s="383"/>
    </row>
    <row r="947">
      <c r="A947" s="383"/>
      <c r="B947" s="383"/>
      <c r="C947" s="383"/>
      <c r="D947" s="383"/>
      <c r="I947" s="383"/>
      <c r="J947" s="383"/>
      <c r="K947" s="383"/>
      <c r="L947" s="383"/>
      <c r="M947" s="383"/>
      <c r="N947" s="383"/>
      <c r="O947" s="383"/>
      <c r="P947" s="383"/>
      <c r="Q947" s="383"/>
      <c r="R947" s="383"/>
      <c r="S947" s="383"/>
      <c r="T947" s="383"/>
      <c r="U947" s="383"/>
      <c r="V947" s="383"/>
      <c r="W947" s="383"/>
      <c r="X947" s="383"/>
      <c r="Y947" s="383"/>
      <c r="Z947" s="383"/>
      <c r="AA947" s="383"/>
    </row>
    <row r="948">
      <c r="A948" s="383"/>
      <c r="B948" s="383"/>
      <c r="C948" s="383"/>
      <c r="D948" s="383"/>
      <c r="I948" s="383"/>
      <c r="J948" s="383"/>
      <c r="K948" s="383"/>
      <c r="L948" s="383"/>
      <c r="M948" s="383"/>
      <c r="N948" s="383"/>
      <c r="O948" s="383"/>
      <c r="P948" s="383"/>
      <c r="Q948" s="383"/>
      <c r="R948" s="383"/>
      <c r="S948" s="383"/>
      <c r="T948" s="383"/>
      <c r="U948" s="383"/>
      <c r="V948" s="383"/>
      <c r="W948" s="383"/>
      <c r="X948" s="383"/>
      <c r="Y948" s="383"/>
      <c r="Z948" s="383"/>
      <c r="AA948" s="383"/>
    </row>
    <row r="949">
      <c r="A949" s="383"/>
      <c r="B949" s="383"/>
      <c r="C949" s="383"/>
      <c r="D949" s="383"/>
      <c r="I949" s="383"/>
      <c r="J949" s="383"/>
      <c r="K949" s="383"/>
      <c r="L949" s="383"/>
      <c r="M949" s="383"/>
      <c r="N949" s="383"/>
      <c r="O949" s="383"/>
      <c r="P949" s="383"/>
      <c r="Q949" s="383"/>
      <c r="R949" s="383"/>
      <c r="S949" s="383"/>
      <c r="T949" s="383"/>
      <c r="U949" s="383"/>
      <c r="V949" s="383"/>
      <c r="W949" s="383"/>
      <c r="X949" s="383"/>
      <c r="Y949" s="383"/>
      <c r="Z949" s="383"/>
      <c r="AA949" s="383"/>
    </row>
    <row r="950">
      <c r="A950" s="383"/>
      <c r="B950" s="383"/>
      <c r="C950" s="383"/>
      <c r="D950" s="383"/>
      <c r="I950" s="383"/>
      <c r="J950" s="383"/>
      <c r="K950" s="383"/>
      <c r="L950" s="383"/>
      <c r="M950" s="383"/>
      <c r="N950" s="383"/>
      <c r="O950" s="383"/>
      <c r="P950" s="383"/>
      <c r="Q950" s="383"/>
      <c r="R950" s="383"/>
      <c r="S950" s="383"/>
      <c r="T950" s="383"/>
      <c r="U950" s="383"/>
      <c r="V950" s="383"/>
      <c r="W950" s="383"/>
      <c r="X950" s="383"/>
      <c r="Y950" s="383"/>
      <c r="Z950" s="383"/>
      <c r="AA950" s="383"/>
    </row>
    <row r="951">
      <c r="A951" s="383"/>
      <c r="B951" s="383"/>
      <c r="C951" s="383"/>
      <c r="D951" s="383"/>
      <c r="I951" s="383"/>
      <c r="J951" s="383"/>
      <c r="K951" s="383"/>
      <c r="L951" s="383"/>
      <c r="M951" s="383"/>
      <c r="N951" s="383"/>
      <c r="O951" s="383"/>
      <c r="P951" s="383"/>
      <c r="Q951" s="383"/>
      <c r="R951" s="383"/>
      <c r="S951" s="383"/>
      <c r="T951" s="383"/>
      <c r="U951" s="383"/>
      <c r="V951" s="383"/>
      <c r="W951" s="383"/>
      <c r="X951" s="383"/>
      <c r="Y951" s="383"/>
      <c r="Z951" s="383"/>
      <c r="AA951" s="383"/>
    </row>
    <row r="952">
      <c r="A952" s="383"/>
      <c r="B952" s="383"/>
      <c r="C952" s="383"/>
      <c r="D952" s="383"/>
      <c r="I952" s="383"/>
      <c r="J952" s="383"/>
      <c r="K952" s="383"/>
      <c r="L952" s="383"/>
      <c r="M952" s="383"/>
      <c r="N952" s="383"/>
      <c r="O952" s="383"/>
      <c r="P952" s="383"/>
      <c r="Q952" s="383"/>
      <c r="R952" s="383"/>
      <c r="S952" s="383"/>
      <c r="T952" s="383"/>
      <c r="U952" s="383"/>
      <c r="V952" s="383"/>
      <c r="W952" s="383"/>
      <c r="X952" s="383"/>
      <c r="Y952" s="383"/>
      <c r="Z952" s="383"/>
      <c r="AA952" s="383"/>
    </row>
    <row r="953">
      <c r="A953" s="383"/>
      <c r="B953" s="383"/>
      <c r="C953" s="383"/>
      <c r="D953" s="383"/>
      <c r="I953" s="383"/>
      <c r="J953" s="383"/>
      <c r="K953" s="383"/>
      <c r="L953" s="383"/>
      <c r="M953" s="383"/>
      <c r="N953" s="383"/>
      <c r="O953" s="383"/>
      <c r="P953" s="383"/>
      <c r="Q953" s="383"/>
      <c r="R953" s="383"/>
      <c r="S953" s="383"/>
      <c r="T953" s="383"/>
      <c r="U953" s="383"/>
      <c r="V953" s="383"/>
      <c r="W953" s="383"/>
      <c r="X953" s="383"/>
      <c r="Y953" s="383"/>
      <c r="Z953" s="383"/>
      <c r="AA953" s="383"/>
    </row>
    <row r="954">
      <c r="A954" s="383"/>
      <c r="B954" s="383"/>
      <c r="C954" s="383"/>
      <c r="D954" s="383"/>
      <c r="I954" s="383"/>
      <c r="J954" s="383"/>
      <c r="K954" s="383"/>
      <c r="L954" s="383"/>
      <c r="M954" s="383"/>
      <c r="N954" s="383"/>
      <c r="O954" s="383"/>
      <c r="P954" s="383"/>
      <c r="Q954" s="383"/>
      <c r="R954" s="383"/>
      <c r="S954" s="383"/>
      <c r="T954" s="383"/>
      <c r="U954" s="383"/>
      <c r="V954" s="383"/>
      <c r="W954" s="383"/>
      <c r="X954" s="383"/>
      <c r="Y954" s="383"/>
      <c r="Z954" s="383"/>
      <c r="AA954" s="383"/>
    </row>
    <row r="955">
      <c r="A955" s="383"/>
      <c r="B955" s="383"/>
      <c r="C955" s="383"/>
      <c r="D955" s="383"/>
      <c r="I955" s="383"/>
      <c r="J955" s="383"/>
      <c r="K955" s="383"/>
      <c r="L955" s="383"/>
      <c r="M955" s="383"/>
      <c r="N955" s="383"/>
      <c r="O955" s="383"/>
      <c r="P955" s="383"/>
      <c r="Q955" s="383"/>
      <c r="R955" s="383"/>
      <c r="S955" s="383"/>
      <c r="T955" s="383"/>
      <c r="U955" s="383"/>
      <c r="V955" s="383"/>
      <c r="W955" s="383"/>
      <c r="X955" s="383"/>
      <c r="Y955" s="383"/>
      <c r="Z955" s="383"/>
      <c r="AA955" s="383"/>
    </row>
    <row r="956">
      <c r="A956" s="383"/>
      <c r="B956" s="383"/>
      <c r="C956" s="383"/>
      <c r="D956" s="383"/>
      <c r="I956" s="383"/>
      <c r="J956" s="383"/>
      <c r="K956" s="383"/>
      <c r="L956" s="383"/>
      <c r="M956" s="383"/>
      <c r="N956" s="383"/>
      <c r="O956" s="383"/>
      <c r="P956" s="383"/>
      <c r="Q956" s="383"/>
      <c r="R956" s="383"/>
      <c r="S956" s="383"/>
      <c r="T956" s="383"/>
      <c r="U956" s="383"/>
      <c r="V956" s="383"/>
      <c r="W956" s="383"/>
      <c r="X956" s="383"/>
      <c r="Y956" s="383"/>
      <c r="Z956" s="383"/>
      <c r="AA956" s="383"/>
    </row>
    <row r="957">
      <c r="A957" s="383"/>
      <c r="B957" s="383"/>
      <c r="C957" s="383"/>
      <c r="D957" s="383"/>
      <c r="I957" s="383"/>
      <c r="J957" s="383"/>
      <c r="K957" s="383"/>
      <c r="L957" s="383"/>
      <c r="M957" s="383"/>
      <c r="N957" s="383"/>
      <c r="O957" s="383"/>
      <c r="P957" s="383"/>
      <c r="Q957" s="383"/>
      <c r="R957" s="383"/>
      <c r="S957" s="383"/>
      <c r="T957" s="383"/>
      <c r="U957" s="383"/>
      <c r="V957" s="383"/>
      <c r="W957" s="383"/>
      <c r="X957" s="383"/>
      <c r="Y957" s="383"/>
      <c r="Z957" s="383"/>
      <c r="AA957" s="383"/>
    </row>
    <row r="958">
      <c r="A958" s="383"/>
      <c r="B958" s="383"/>
      <c r="C958" s="383"/>
      <c r="D958" s="383"/>
      <c r="I958" s="383"/>
      <c r="J958" s="383"/>
      <c r="K958" s="383"/>
      <c r="L958" s="383"/>
      <c r="M958" s="383"/>
      <c r="N958" s="383"/>
      <c r="O958" s="383"/>
      <c r="P958" s="383"/>
      <c r="Q958" s="383"/>
      <c r="R958" s="383"/>
      <c r="S958" s="383"/>
      <c r="T958" s="383"/>
      <c r="U958" s="383"/>
      <c r="V958" s="383"/>
      <c r="W958" s="383"/>
      <c r="X958" s="383"/>
      <c r="Y958" s="383"/>
      <c r="Z958" s="383"/>
      <c r="AA958" s="383"/>
    </row>
    <row r="959">
      <c r="A959" s="383"/>
      <c r="B959" s="383"/>
      <c r="C959" s="383"/>
      <c r="D959" s="383"/>
      <c r="I959" s="383"/>
      <c r="J959" s="383"/>
      <c r="K959" s="383"/>
      <c r="L959" s="383"/>
      <c r="M959" s="383"/>
      <c r="N959" s="383"/>
      <c r="O959" s="383"/>
      <c r="P959" s="383"/>
      <c r="Q959" s="383"/>
      <c r="R959" s="383"/>
      <c r="S959" s="383"/>
      <c r="T959" s="383"/>
      <c r="U959" s="383"/>
      <c r="V959" s="383"/>
      <c r="W959" s="383"/>
      <c r="X959" s="383"/>
      <c r="Y959" s="383"/>
      <c r="Z959" s="383"/>
      <c r="AA959" s="383"/>
    </row>
    <row r="960">
      <c r="A960" s="383"/>
      <c r="B960" s="383"/>
      <c r="C960" s="383"/>
      <c r="D960" s="383"/>
      <c r="I960" s="383"/>
      <c r="J960" s="383"/>
      <c r="K960" s="383"/>
      <c r="L960" s="383"/>
      <c r="M960" s="383"/>
      <c r="N960" s="383"/>
      <c r="O960" s="383"/>
      <c r="P960" s="383"/>
      <c r="Q960" s="383"/>
      <c r="R960" s="383"/>
      <c r="S960" s="383"/>
      <c r="T960" s="383"/>
      <c r="U960" s="383"/>
      <c r="V960" s="383"/>
      <c r="W960" s="383"/>
      <c r="X960" s="383"/>
      <c r="Y960" s="383"/>
      <c r="Z960" s="383"/>
      <c r="AA960" s="383"/>
    </row>
    <row r="961">
      <c r="A961" s="383"/>
      <c r="B961" s="383"/>
      <c r="C961" s="383"/>
      <c r="D961" s="383"/>
      <c r="I961" s="383"/>
      <c r="J961" s="383"/>
      <c r="K961" s="383"/>
      <c r="L961" s="383"/>
      <c r="M961" s="383"/>
      <c r="N961" s="383"/>
      <c r="O961" s="383"/>
      <c r="P961" s="383"/>
      <c r="Q961" s="383"/>
      <c r="R961" s="383"/>
      <c r="S961" s="383"/>
      <c r="T961" s="383"/>
      <c r="U961" s="383"/>
      <c r="V961" s="383"/>
      <c r="W961" s="383"/>
      <c r="X961" s="383"/>
      <c r="Y961" s="383"/>
      <c r="Z961" s="383"/>
      <c r="AA961" s="383"/>
    </row>
    <row r="962">
      <c r="A962" s="383"/>
      <c r="B962" s="383"/>
      <c r="C962" s="383"/>
      <c r="D962" s="383"/>
      <c r="I962" s="383"/>
      <c r="J962" s="383"/>
      <c r="K962" s="383"/>
      <c r="L962" s="383"/>
      <c r="M962" s="383"/>
      <c r="N962" s="383"/>
      <c r="O962" s="383"/>
      <c r="P962" s="383"/>
      <c r="Q962" s="383"/>
      <c r="R962" s="383"/>
      <c r="S962" s="383"/>
      <c r="T962" s="383"/>
      <c r="U962" s="383"/>
      <c r="V962" s="383"/>
      <c r="W962" s="383"/>
      <c r="X962" s="383"/>
      <c r="Y962" s="383"/>
      <c r="Z962" s="383"/>
      <c r="AA962" s="383"/>
    </row>
    <row r="963">
      <c r="A963" s="383"/>
      <c r="B963" s="383"/>
      <c r="C963" s="383"/>
      <c r="D963" s="383"/>
      <c r="I963" s="383"/>
      <c r="J963" s="383"/>
      <c r="K963" s="383"/>
      <c r="L963" s="383"/>
      <c r="M963" s="383"/>
      <c r="N963" s="383"/>
      <c r="O963" s="383"/>
      <c r="P963" s="383"/>
      <c r="Q963" s="383"/>
      <c r="R963" s="383"/>
      <c r="S963" s="383"/>
      <c r="T963" s="383"/>
      <c r="U963" s="383"/>
      <c r="V963" s="383"/>
      <c r="W963" s="383"/>
      <c r="X963" s="383"/>
      <c r="Y963" s="383"/>
      <c r="Z963" s="383"/>
      <c r="AA963" s="383"/>
    </row>
    <row r="964">
      <c r="A964" s="383"/>
      <c r="B964" s="383"/>
      <c r="C964" s="383"/>
      <c r="D964" s="383"/>
      <c r="I964" s="383"/>
      <c r="J964" s="383"/>
      <c r="K964" s="383"/>
      <c r="L964" s="383"/>
      <c r="M964" s="383"/>
      <c r="N964" s="383"/>
      <c r="O964" s="383"/>
      <c r="P964" s="383"/>
      <c r="Q964" s="383"/>
      <c r="R964" s="383"/>
      <c r="S964" s="383"/>
      <c r="T964" s="383"/>
      <c r="U964" s="383"/>
      <c r="V964" s="383"/>
      <c r="W964" s="383"/>
      <c r="X964" s="383"/>
      <c r="Y964" s="383"/>
      <c r="Z964" s="383"/>
      <c r="AA964" s="383"/>
    </row>
    <row r="965">
      <c r="A965" s="383"/>
      <c r="B965" s="383"/>
      <c r="C965" s="383"/>
      <c r="D965" s="383"/>
      <c r="I965" s="383"/>
      <c r="J965" s="383"/>
      <c r="K965" s="383"/>
      <c r="L965" s="383"/>
      <c r="M965" s="383"/>
      <c r="N965" s="383"/>
      <c r="O965" s="383"/>
      <c r="P965" s="383"/>
      <c r="Q965" s="383"/>
      <c r="R965" s="383"/>
      <c r="S965" s="383"/>
      <c r="T965" s="383"/>
      <c r="U965" s="383"/>
      <c r="V965" s="383"/>
      <c r="W965" s="383"/>
      <c r="X965" s="383"/>
      <c r="Y965" s="383"/>
      <c r="Z965" s="383"/>
      <c r="AA965" s="383"/>
    </row>
    <row r="966">
      <c r="A966" s="383"/>
      <c r="B966" s="383"/>
      <c r="C966" s="383"/>
      <c r="D966" s="383"/>
      <c r="I966" s="383"/>
      <c r="J966" s="383"/>
      <c r="K966" s="383"/>
      <c r="L966" s="383"/>
      <c r="M966" s="383"/>
      <c r="N966" s="383"/>
      <c r="O966" s="383"/>
      <c r="P966" s="383"/>
      <c r="Q966" s="383"/>
      <c r="R966" s="383"/>
      <c r="S966" s="383"/>
      <c r="T966" s="383"/>
      <c r="U966" s="383"/>
      <c r="V966" s="383"/>
      <c r="W966" s="383"/>
      <c r="X966" s="383"/>
      <c r="Y966" s="383"/>
      <c r="Z966" s="383"/>
      <c r="AA966" s="383"/>
    </row>
    <row r="967">
      <c r="A967" s="383"/>
      <c r="B967" s="383"/>
      <c r="C967" s="383"/>
      <c r="D967" s="383"/>
      <c r="I967" s="383"/>
      <c r="J967" s="383"/>
      <c r="K967" s="383"/>
      <c r="L967" s="383"/>
      <c r="M967" s="383"/>
      <c r="N967" s="383"/>
      <c r="O967" s="383"/>
      <c r="P967" s="383"/>
      <c r="Q967" s="383"/>
      <c r="R967" s="383"/>
      <c r="S967" s="383"/>
      <c r="T967" s="383"/>
      <c r="U967" s="383"/>
      <c r="V967" s="383"/>
      <c r="W967" s="383"/>
      <c r="X967" s="383"/>
      <c r="Y967" s="383"/>
      <c r="Z967" s="383"/>
      <c r="AA967" s="383"/>
    </row>
    <row r="968">
      <c r="A968" s="383"/>
      <c r="B968" s="383"/>
      <c r="C968" s="383"/>
      <c r="D968" s="383"/>
      <c r="I968" s="383"/>
      <c r="J968" s="383"/>
      <c r="K968" s="383"/>
      <c r="L968" s="383"/>
      <c r="M968" s="383"/>
      <c r="N968" s="383"/>
      <c r="O968" s="383"/>
      <c r="P968" s="383"/>
      <c r="Q968" s="383"/>
      <c r="R968" s="383"/>
      <c r="S968" s="383"/>
      <c r="T968" s="383"/>
      <c r="U968" s="383"/>
      <c r="V968" s="383"/>
      <c r="W968" s="383"/>
      <c r="X968" s="383"/>
      <c r="Y968" s="383"/>
      <c r="Z968" s="383"/>
      <c r="AA968" s="383"/>
    </row>
    <row r="969">
      <c r="A969" s="383"/>
      <c r="B969" s="383"/>
      <c r="C969" s="383"/>
      <c r="D969" s="383"/>
      <c r="I969" s="383"/>
      <c r="J969" s="383"/>
      <c r="K969" s="383"/>
      <c r="L969" s="383"/>
      <c r="M969" s="383"/>
      <c r="N969" s="383"/>
      <c r="O969" s="383"/>
      <c r="P969" s="383"/>
      <c r="Q969" s="383"/>
      <c r="R969" s="383"/>
      <c r="S969" s="383"/>
      <c r="T969" s="383"/>
      <c r="U969" s="383"/>
      <c r="V969" s="383"/>
      <c r="W969" s="383"/>
      <c r="X969" s="383"/>
      <c r="Y969" s="383"/>
      <c r="Z969" s="383"/>
      <c r="AA969" s="383"/>
    </row>
    <row r="970">
      <c r="A970" s="383"/>
      <c r="B970" s="383"/>
      <c r="C970" s="383"/>
      <c r="D970" s="383"/>
      <c r="I970" s="383"/>
      <c r="J970" s="383"/>
      <c r="K970" s="383"/>
      <c r="L970" s="383"/>
      <c r="M970" s="383"/>
      <c r="N970" s="383"/>
      <c r="O970" s="383"/>
      <c r="P970" s="383"/>
      <c r="Q970" s="383"/>
      <c r="R970" s="383"/>
      <c r="S970" s="383"/>
      <c r="T970" s="383"/>
      <c r="U970" s="383"/>
      <c r="V970" s="383"/>
      <c r="W970" s="383"/>
      <c r="X970" s="383"/>
      <c r="Y970" s="383"/>
      <c r="Z970" s="383"/>
      <c r="AA970" s="383"/>
    </row>
    <row r="971">
      <c r="A971" s="383"/>
      <c r="B971" s="383"/>
      <c r="C971" s="383"/>
      <c r="D971" s="383"/>
      <c r="I971" s="383"/>
      <c r="J971" s="383"/>
      <c r="K971" s="383"/>
      <c r="L971" s="383"/>
      <c r="M971" s="383"/>
      <c r="N971" s="383"/>
      <c r="O971" s="383"/>
      <c r="P971" s="383"/>
      <c r="Q971" s="383"/>
      <c r="R971" s="383"/>
      <c r="S971" s="383"/>
      <c r="T971" s="383"/>
      <c r="U971" s="383"/>
      <c r="V971" s="383"/>
      <c r="W971" s="383"/>
      <c r="X971" s="383"/>
      <c r="Y971" s="383"/>
      <c r="Z971" s="383"/>
      <c r="AA971" s="383"/>
    </row>
    <row r="972">
      <c r="A972" s="383"/>
      <c r="B972" s="383"/>
      <c r="C972" s="383"/>
      <c r="D972" s="383"/>
      <c r="I972" s="383"/>
      <c r="J972" s="383"/>
      <c r="K972" s="383"/>
      <c r="L972" s="383"/>
      <c r="M972" s="383"/>
      <c r="N972" s="383"/>
      <c r="O972" s="383"/>
      <c r="P972" s="383"/>
      <c r="Q972" s="383"/>
      <c r="R972" s="383"/>
      <c r="S972" s="383"/>
      <c r="T972" s="383"/>
      <c r="U972" s="383"/>
      <c r="V972" s="383"/>
      <c r="W972" s="383"/>
      <c r="X972" s="383"/>
      <c r="Y972" s="383"/>
      <c r="Z972" s="383"/>
      <c r="AA972" s="383"/>
    </row>
    <row r="973">
      <c r="A973" s="383"/>
      <c r="B973" s="383"/>
      <c r="C973" s="383"/>
      <c r="D973" s="383"/>
      <c r="I973" s="383"/>
      <c r="J973" s="383"/>
      <c r="K973" s="383"/>
      <c r="L973" s="383"/>
      <c r="M973" s="383"/>
      <c r="N973" s="383"/>
      <c r="O973" s="383"/>
      <c r="P973" s="383"/>
      <c r="Q973" s="383"/>
      <c r="R973" s="383"/>
      <c r="S973" s="383"/>
      <c r="T973" s="383"/>
      <c r="U973" s="383"/>
      <c r="V973" s="383"/>
      <c r="W973" s="383"/>
      <c r="X973" s="383"/>
      <c r="Y973" s="383"/>
      <c r="Z973" s="383"/>
      <c r="AA973" s="383"/>
    </row>
    <row r="974">
      <c r="A974" s="383"/>
      <c r="B974" s="383"/>
      <c r="C974" s="383"/>
      <c r="D974" s="383"/>
      <c r="I974" s="383"/>
      <c r="J974" s="383"/>
      <c r="K974" s="383"/>
      <c r="L974" s="383"/>
      <c r="M974" s="383"/>
      <c r="N974" s="383"/>
      <c r="O974" s="383"/>
      <c r="P974" s="383"/>
      <c r="Q974" s="383"/>
      <c r="R974" s="383"/>
      <c r="S974" s="383"/>
      <c r="T974" s="383"/>
      <c r="U974" s="383"/>
      <c r="V974" s="383"/>
      <c r="W974" s="383"/>
      <c r="X974" s="383"/>
      <c r="Y974" s="383"/>
      <c r="Z974" s="383"/>
      <c r="AA974" s="383"/>
    </row>
    <row r="975">
      <c r="A975" s="383"/>
      <c r="B975" s="383"/>
      <c r="C975" s="383"/>
      <c r="D975" s="383"/>
      <c r="I975" s="383"/>
      <c r="J975" s="383"/>
      <c r="K975" s="383"/>
      <c r="L975" s="383"/>
      <c r="M975" s="383"/>
      <c r="N975" s="383"/>
      <c r="O975" s="383"/>
      <c r="P975" s="383"/>
      <c r="Q975" s="383"/>
      <c r="R975" s="383"/>
      <c r="S975" s="383"/>
      <c r="T975" s="383"/>
      <c r="U975" s="383"/>
      <c r="V975" s="383"/>
      <c r="W975" s="383"/>
      <c r="X975" s="383"/>
      <c r="Y975" s="383"/>
      <c r="Z975" s="383"/>
      <c r="AA975" s="383"/>
    </row>
    <row r="976">
      <c r="A976" s="383"/>
      <c r="B976" s="383"/>
      <c r="C976" s="383"/>
      <c r="D976" s="383"/>
      <c r="I976" s="383"/>
      <c r="J976" s="383"/>
      <c r="K976" s="383"/>
      <c r="L976" s="383"/>
      <c r="M976" s="383"/>
      <c r="N976" s="383"/>
      <c r="O976" s="383"/>
      <c r="P976" s="383"/>
      <c r="Q976" s="383"/>
      <c r="R976" s="383"/>
      <c r="S976" s="383"/>
      <c r="T976" s="383"/>
      <c r="U976" s="383"/>
      <c r="V976" s="383"/>
      <c r="W976" s="383"/>
      <c r="X976" s="383"/>
      <c r="Y976" s="383"/>
      <c r="Z976" s="383"/>
      <c r="AA976" s="383"/>
    </row>
    <row r="977">
      <c r="A977" s="383"/>
      <c r="B977" s="383"/>
      <c r="C977" s="383"/>
      <c r="D977" s="383"/>
      <c r="I977" s="383"/>
      <c r="J977" s="383"/>
      <c r="K977" s="383"/>
      <c r="L977" s="383"/>
      <c r="M977" s="383"/>
      <c r="N977" s="383"/>
      <c r="O977" s="383"/>
      <c r="P977" s="383"/>
      <c r="Q977" s="383"/>
      <c r="R977" s="383"/>
      <c r="S977" s="383"/>
      <c r="T977" s="383"/>
      <c r="U977" s="383"/>
      <c r="V977" s="383"/>
      <c r="W977" s="383"/>
      <c r="X977" s="383"/>
      <c r="Y977" s="383"/>
      <c r="Z977" s="383"/>
      <c r="AA977" s="383"/>
    </row>
    <row r="978">
      <c r="A978" s="383"/>
      <c r="B978" s="383"/>
      <c r="C978" s="383"/>
      <c r="D978" s="383"/>
      <c r="I978" s="383"/>
      <c r="J978" s="383"/>
      <c r="K978" s="383"/>
      <c r="L978" s="383"/>
      <c r="M978" s="383"/>
      <c r="N978" s="383"/>
      <c r="O978" s="383"/>
      <c r="P978" s="383"/>
      <c r="Q978" s="383"/>
      <c r="R978" s="383"/>
      <c r="S978" s="383"/>
      <c r="T978" s="383"/>
      <c r="U978" s="383"/>
      <c r="V978" s="383"/>
      <c r="W978" s="383"/>
      <c r="X978" s="383"/>
      <c r="Y978" s="383"/>
      <c r="Z978" s="383"/>
      <c r="AA978" s="383"/>
    </row>
    <row r="979">
      <c r="A979" s="383"/>
      <c r="B979" s="383"/>
      <c r="C979" s="383"/>
      <c r="D979" s="383"/>
      <c r="I979" s="383"/>
      <c r="J979" s="383"/>
      <c r="K979" s="383"/>
      <c r="L979" s="383"/>
      <c r="M979" s="383"/>
      <c r="N979" s="383"/>
      <c r="O979" s="383"/>
      <c r="P979" s="383"/>
      <c r="Q979" s="383"/>
      <c r="R979" s="383"/>
      <c r="S979" s="383"/>
      <c r="T979" s="383"/>
      <c r="U979" s="383"/>
      <c r="V979" s="383"/>
      <c r="W979" s="383"/>
      <c r="X979" s="383"/>
      <c r="Y979" s="383"/>
      <c r="Z979" s="383"/>
      <c r="AA979" s="383"/>
    </row>
    <row r="980">
      <c r="A980" s="383"/>
      <c r="B980" s="383"/>
      <c r="C980" s="383"/>
      <c r="D980" s="383"/>
      <c r="I980" s="383"/>
      <c r="J980" s="383"/>
      <c r="K980" s="383"/>
      <c r="L980" s="383"/>
      <c r="M980" s="383"/>
      <c r="N980" s="383"/>
      <c r="O980" s="383"/>
      <c r="P980" s="383"/>
      <c r="Q980" s="383"/>
      <c r="R980" s="383"/>
      <c r="S980" s="383"/>
      <c r="T980" s="383"/>
      <c r="U980" s="383"/>
      <c r="V980" s="383"/>
      <c r="W980" s="383"/>
      <c r="X980" s="383"/>
      <c r="Y980" s="383"/>
      <c r="Z980" s="383"/>
      <c r="AA980" s="383"/>
    </row>
    <row r="981">
      <c r="A981" s="383"/>
      <c r="B981" s="383"/>
      <c r="C981" s="383"/>
      <c r="D981" s="383"/>
      <c r="I981" s="383"/>
      <c r="J981" s="383"/>
      <c r="K981" s="383"/>
      <c r="L981" s="383"/>
      <c r="M981" s="383"/>
      <c r="N981" s="383"/>
      <c r="O981" s="383"/>
      <c r="P981" s="383"/>
      <c r="Q981" s="383"/>
      <c r="R981" s="383"/>
      <c r="S981" s="383"/>
      <c r="T981" s="383"/>
      <c r="U981" s="383"/>
      <c r="V981" s="383"/>
      <c r="W981" s="383"/>
      <c r="X981" s="383"/>
      <c r="Y981" s="383"/>
      <c r="Z981" s="383"/>
      <c r="AA981" s="383"/>
    </row>
    <row r="982">
      <c r="A982" s="383"/>
      <c r="B982" s="383"/>
      <c r="C982" s="383"/>
      <c r="D982" s="383"/>
      <c r="I982" s="383"/>
      <c r="J982" s="383"/>
      <c r="K982" s="383"/>
      <c r="L982" s="383"/>
      <c r="M982" s="383"/>
      <c r="N982" s="383"/>
      <c r="O982" s="383"/>
      <c r="P982" s="383"/>
      <c r="Q982" s="383"/>
      <c r="R982" s="383"/>
      <c r="S982" s="383"/>
      <c r="T982" s="383"/>
      <c r="U982" s="383"/>
      <c r="V982" s="383"/>
      <c r="W982" s="383"/>
      <c r="X982" s="383"/>
      <c r="Y982" s="383"/>
      <c r="Z982" s="383"/>
      <c r="AA982" s="383"/>
    </row>
    <row r="983">
      <c r="A983" s="383"/>
      <c r="B983" s="383"/>
      <c r="C983" s="383"/>
      <c r="D983" s="383"/>
      <c r="I983" s="383"/>
      <c r="J983" s="383"/>
      <c r="K983" s="383"/>
      <c r="L983" s="383"/>
      <c r="M983" s="383"/>
      <c r="N983" s="383"/>
      <c r="O983" s="383"/>
      <c r="P983" s="383"/>
      <c r="Q983" s="383"/>
      <c r="R983" s="383"/>
      <c r="S983" s="383"/>
      <c r="T983" s="383"/>
      <c r="U983" s="383"/>
      <c r="V983" s="383"/>
      <c r="W983" s="383"/>
      <c r="X983" s="383"/>
      <c r="Y983" s="383"/>
      <c r="Z983" s="383"/>
      <c r="AA983" s="383"/>
    </row>
    <row r="984">
      <c r="A984" s="383"/>
      <c r="B984" s="383"/>
      <c r="C984" s="383"/>
      <c r="D984" s="383"/>
      <c r="I984" s="383"/>
      <c r="J984" s="383"/>
      <c r="K984" s="383"/>
      <c r="L984" s="383"/>
      <c r="M984" s="383"/>
      <c r="N984" s="383"/>
      <c r="O984" s="383"/>
      <c r="P984" s="383"/>
      <c r="Q984" s="383"/>
      <c r="R984" s="383"/>
      <c r="S984" s="383"/>
      <c r="T984" s="383"/>
      <c r="U984" s="383"/>
      <c r="V984" s="383"/>
      <c r="W984" s="383"/>
      <c r="X984" s="383"/>
      <c r="Y984" s="383"/>
      <c r="Z984" s="383"/>
      <c r="AA984" s="383"/>
    </row>
    <row r="985">
      <c r="A985" s="383"/>
      <c r="B985" s="383"/>
      <c r="C985" s="383"/>
      <c r="D985" s="383"/>
      <c r="I985" s="383"/>
      <c r="J985" s="383"/>
      <c r="K985" s="383"/>
      <c r="L985" s="383"/>
      <c r="M985" s="383"/>
      <c r="N985" s="383"/>
      <c r="O985" s="383"/>
      <c r="P985" s="383"/>
      <c r="Q985" s="383"/>
      <c r="R985" s="383"/>
      <c r="S985" s="383"/>
      <c r="T985" s="383"/>
      <c r="U985" s="383"/>
      <c r="V985" s="383"/>
      <c r="W985" s="383"/>
      <c r="X985" s="383"/>
      <c r="Y985" s="383"/>
      <c r="Z985" s="383"/>
      <c r="AA985" s="383"/>
    </row>
    <row r="986">
      <c r="A986" s="383"/>
      <c r="B986" s="383"/>
      <c r="C986" s="383"/>
      <c r="D986" s="383"/>
      <c r="I986" s="383"/>
      <c r="J986" s="383"/>
      <c r="K986" s="383"/>
      <c r="L986" s="383"/>
      <c r="M986" s="383"/>
      <c r="N986" s="383"/>
      <c r="O986" s="383"/>
      <c r="P986" s="383"/>
      <c r="Q986" s="383"/>
      <c r="R986" s="383"/>
      <c r="S986" s="383"/>
      <c r="T986" s="383"/>
      <c r="U986" s="383"/>
      <c r="V986" s="383"/>
      <c r="W986" s="383"/>
      <c r="X986" s="383"/>
      <c r="Y986" s="383"/>
      <c r="Z986" s="383"/>
      <c r="AA986" s="383"/>
    </row>
    <row r="987">
      <c r="A987" s="383"/>
      <c r="B987" s="383"/>
      <c r="C987" s="383"/>
      <c r="D987" s="383"/>
      <c r="I987" s="383"/>
      <c r="J987" s="383"/>
      <c r="K987" s="383"/>
      <c r="L987" s="383"/>
      <c r="M987" s="383"/>
      <c r="N987" s="383"/>
      <c r="O987" s="383"/>
      <c r="P987" s="383"/>
      <c r="Q987" s="383"/>
      <c r="R987" s="383"/>
      <c r="S987" s="383"/>
      <c r="T987" s="383"/>
      <c r="U987" s="383"/>
      <c r="V987" s="383"/>
      <c r="W987" s="383"/>
      <c r="X987" s="383"/>
      <c r="Y987" s="383"/>
      <c r="Z987" s="383"/>
      <c r="AA987" s="383"/>
    </row>
    <row r="988">
      <c r="A988" s="383"/>
      <c r="B988" s="383"/>
      <c r="C988" s="383"/>
      <c r="D988" s="383"/>
      <c r="I988" s="383"/>
      <c r="J988" s="383"/>
      <c r="K988" s="383"/>
      <c r="L988" s="383"/>
      <c r="M988" s="383"/>
      <c r="N988" s="383"/>
      <c r="O988" s="383"/>
      <c r="P988" s="383"/>
      <c r="Q988" s="383"/>
      <c r="R988" s="383"/>
      <c r="S988" s="383"/>
      <c r="T988" s="383"/>
      <c r="U988" s="383"/>
      <c r="V988" s="383"/>
      <c r="W988" s="383"/>
      <c r="X988" s="383"/>
      <c r="Y988" s="383"/>
      <c r="Z988" s="383"/>
      <c r="AA988" s="383"/>
    </row>
    <row r="989">
      <c r="A989" s="383"/>
      <c r="B989" s="383"/>
      <c r="C989" s="383"/>
      <c r="D989" s="383"/>
      <c r="I989" s="383"/>
      <c r="J989" s="383"/>
      <c r="K989" s="383"/>
      <c r="L989" s="383"/>
      <c r="M989" s="383"/>
      <c r="N989" s="383"/>
      <c r="O989" s="383"/>
      <c r="P989" s="383"/>
      <c r="Q989" s="383"/>
      <c r="R989" s="383"/>
      <c r="S989" s="383"/>
      <c r="T989" s="383"/>
      <c r="U989" s="383"/>
      <c r="V989" s="383"/>
      <c r="W989" s="383"/>
      <c r="X989" s="383"/>
      <c r="Y989" s="383"/>
      <c r="Z989" s="383"/>
      <c r="AA989" s="383"/>
    </row>
    <row r="990">
      <c r="A990" s="383"/>
      <c r="B990" s="383"/>
      <c r="C990" s="383"/>
      <c r="D990" s="383"/>
      <c r="I990" s="383"/>
      <c r="J990" s="383"/>
      <c r="K990" s="383"/>
      <c r="L990" s="383"/>
      <c r="M990" s="383"/>
      <c r="N990" s="383"/>
      <c r="O990" s="383"/>
      <c r="P990" s="383"/>
      <c r="Q990" s="383"/>
      <c r="R990" s="383"/>
      <c r="S990" s="383"/>
      <c r="T990" s="383"/>
      <c r="U990" s="383"/>
      <c r="V990" s="383"/>
      <c r="W990" s="383"/>
      <c r="X990" s="383"/>
      <c r="Y990" s="383"/>
      <c r="Z990" s="383"/>
      <c r="AA990" s="383"/>
    </row>
    <row r="991">
      <c r="A991" s="383"/>
      <c r="B991" s="383"/>
      <c r="C991" s="383"/>
      <c r="D991" s="383"/>
      <c r="I991" s="383"/>
      <c r="J991" s="383"/>
      <c r="K991" s="383"/>
      <c r="L991" s="383"/>
      <c r="M991" s="383"/>
      <c r="N991" s="383"/>
      <c r="O991" s="383"/>
      <c r="P991" s="383"/>
      <c r="Q991" s="383"/>
      <c r="R991" s="383"/>
      <c r="S991" s="383"/>
      <c r="T991" s="383"/>
      <c r="U991" s="383"/>
      <c r="V991" s="383"/>
      <c r="W991" s="383"/>
      <c r="X991" s="383"/>
      <c r="Y991" s="383"/>
      <c r="Z991" s="383"/>
      <c r="AA991" s="383"/>
    </row>
    <row r="992">
      <c r="A992" s="383"/>
      <c r="B992" s="383"/>
      <c r="C992" s="383"/>
      <c r="D992" s="383"/>
      <c r="I992" s="383"/>
      <c r="J992" s="383"/>
      <c r="K992" s="383"/>
      <c r="L992" s="383"/>
      <c r="M992" s="383"/>
      <c r="N992" s="383"/>
      <c r="O992" s="383"/>
      <c r="P992" s="383"/>
      <c r="Q992" s="383"/>
      <c r="R992" s="383"/>
      <c r="S992" s="383"/>
      <c r="T992" s="383"/>
      <c r="U992" s="383"/>
      <c r="V992" s="383"/>
      <c r="W992" s="383"/>
      <c r="X992" s="383"/>
      <c r="Y992" s="383"/>
      <c r="Z992" s="383"/>
      <c r="AA992" s="383"/>
    </row>
    <row r="993">
      <c r="A993" s="383"/>
      <c r="B993" s="383"/>
      <c r="C993" s="383"/>
      <c r="D993" s="383"/>
      <c r="I993" s="383"/>
      <c r="J993" s="383"/>
      <c r="K993" s="383"/>
      <c r="L993" s="383"/>
      <c r="M993" s="383"/>
      <c r="N993" s="383"/>
      <c r="O993" s="383"/>
      <c r="P993" s="383"/>
      <c r="Q993" s="383"/>
      <c r="R993" s="383"/>
      <c r="S993" s="383"/>
      <c r="T993" s="383"/>
      <c r="U993" s="383"/>
      <c r="V993" s="383"/>
      <c r="W993" s="383"/>
      <c r="X993" s="383"/>
      <c r="Y993" s="383"/>
      <c r="Z993" s="383"/>
      <c r="AA993" s="383"/>
    </row>
    <row r="994">
      <c r="A994" s="383"/>
      <c r="B994" s="383"/>
      <c r="C994" s="383"/>
      <c r="D994" s="383"/>
      <c r="I994" s="383"/>
      <c r="J994" s="383"/>
      <c r="K994" s="383"/>
      <c r="L994" s="383"/>
      <c r="M994" s="383"/>
      <c r="N994" s="383"/>
      <c r="O994" s="383"/>
      <c r="P994" s="383"/>
      <c r="Q994" s="383"/>
      <c r="R994" s="383"/>
      <c r="S994" s="383"/>
      <c r="T994" s="383"/>
      <c r="U994" s="383"/>
      <c r="V994" s="383"/>
      <c r="W994" s="383"/>
      <c r="X994" s="383"/>
      <c r="Y994" s="383"/>
      <c r="Z994" s="383"/>
      <c r="AA994" s="383"/>
    </row>
    <row r="995">
      <c r="A995" s="383"/>
      <c r="B995" s="383"/>
      <c r="C995" s="383"/>
      <c r="D995" s="383"/>
      <c r="I995" s="383"/>
      <c r="J995" s="383"/>
      <c r="K995" s="383"/>
      <c r="L995" s="383"/>
      <c r="M995" s="383"/>
      <c r="N995" s="383"/>
      <c r="O995" s="383"/>
      <c r="P995" s="383"/>
      <c r="Q995" s="383"/>
      <c r="R995" s="383"/>
      <c r="S995" s="383"/>
      <c r="T995" s="383"/>
      <c r="U995" s="383"/>
      <c r="V995" s="383"/>
      <c r="W995" s="383"/>
      <c r="X995" s="383"/>
      <c r="Y995" s="383"/>
      <c r="Z995" s="383"/>
      <c r="AA995" s="383"/>
    </row>
    <row r="996">
      <c r="A996" s="383"/>
      <c r="B996" s="383"/>
      <c r="C996" s="383"/>
      <c r="D996" s="383"/>
      <c r="I996" s="383"/>
      <c r="J996" s="383"/>
      <c r="K996" s="383"/>
      <c r="L996" s="383"/>
      <c r="M996" s="383"/>
      <c r="N996" s="383"/>
      <c r="O996" s="383"/>
      <c r="P996" s="383"/>
      <c r="Q996" s="383"/>
      <c r="R996" s="383"/>
      <c r="S996" s="383"/>
      <c r="T996" s="383"/>
      <c r="U996" s="383"/>
      <c r="V996" s="383"/>
      <c r="W996" s="383"/>
      <c r="X996" s="383"/>
      <c r="Y996" s="383"/>
      <c r="Z996" s="383"/>
      <c r="AA996" s="383"/>
    </row>
    <row r="997">
      <c r="A997" s="383"/>
      <c r="B997" s="383"/>
      <c r="C997" s="383"/>
      <c r="D997" s="383"/>
      <c r="I997" s="383"/>
      <c r="J997" s="383"/>
      <c r="K997" s="383"/>
      <c r="L997" s="383"/>
      <c r="M997" s="383"/>
      <c r="N997" s="383"/>
      <c r="O997" s="383"/>
      <c r="P997" s="383"/>
      <c r="Q997" s="383"/>
      <c r="R997" s="383"/>
      <c r="S997" s="383"/>
      <c r="T997" s="383"/>
      <c r="U997" s="383"/>
      <c r="V997" s="383"/>
      <c r="W997" s="383"/>
      <c r="X997" s="383"/>
      <c r="Y997" s="383"/>
      <c r="Z997" s="383"/>
      <c r="AA997" s="383"/>
    </row>
    <row r="998">
      <c r="A998" s="383"/>
      <c r="B998" s="383"/>
      <c r="C998" s="383"/>
      <c r="D998" s="383"/>
      <c r="I998" s="383"/>
      <c r="J998" s="383"/>
      <c r="K998" s="383"/>
      <c r="L998" s="383"/>
      <c r="M998" s="383"/>
      <c r="N998" s="383"/>
      <c r="O998" s="383"/>
      <c r="P998" s="383"/>
      <c r="Q998" s="383"/>
      <c r="R998" s="383"/>
      <c r="S998" s="383"/>
      <c r="T998" s="383"/>
      <c r="U998" s="383"/>
      <c r="V998" s="383"/>
      <c r="W998" s="383"/>
      <c r="X998" s="383"/>
      <c r="Y998" s="383"/>
      <c r="Z998" s="383"/>
      <c r="AA998" s="383"/>
    </row>
    <row r="999">
      <c r="A999" s="383"/>
      <c r="B999" s="383"/>
      <c r="C999" s="383"/>
      <c r="D999" s="383"/>
      <c r="I999" s="383"/>
      <c r="J999" s="383"/>
      <c r="K999" s="383"/>
      <c r="L999" s="383"/>
      <c r="M999" s="383"/>
      <c r="N999" s="383"/>
      <c r="O999" s="383"/>
      <c r="P999" s="383"/>
      <c r="Q999" s="383"/>
      <c r="R999" s="383"/>
      <c r="S999" s="383"/>
      <c r="T999" s="383"/>
      <c r="U999" s="383"/>
      <c r="V999" s="383"/>
      <c r="W999" s="383"/>
      <c r="X999" s="383"/>
      <c r="Y999" s="383"/>
      <c r="Z999" s="383"/>
      <c r="AA999" s="383"/>
    </row>
    <row r="1000">
      <c r="A1000" s="383"/>
      <c r="B1000" s="383"/>
      <c r="C1000" s="383"/>
      <c r="D1000" s="383"/>
      <c r="I1000" s="383"/>
      <c r="J1000" s="383"/>
      <c r="K1000" s="383"/>
      <c r="L1000" s="383"/>
      <c r="M1000" s="383"/>
      <c r="N1000" s="383"/>
      <c r="O1000" s="383"/>
      <c r="P1000" s="383"/>
      <c r="Q1000" s="383"/>
      <c r="R1000" s="383"/>
      <c r="S1000" s="383"/>
      <c r="T1000" s="383"/>
      <c r="U1000" s="383"/>
      <c r="V1000" s="383"/>
      <c r="W1000" s="383"/>
      <c r="X1000" s="383"/>
      <c r="Y1000" s="383"/>
      <c r="Z1000" s="383"/>
      <c r="AA1000" s="383"/>
    </row>
    <row r="1001">
      <c r="A1001" s="383"/>
      <c r="B1001" s="383"/>
      <c r="C1001" s="383"/>
      <c r="D1001" s="383"/>
      <c r="I1001" s="383"/>
      <c r="J1001" s="383"/>
      <c r="K1001" s="383"/>
      <c r="L1001" s="383"/>
      <c r="M1001" s="383"/>
      <c r="N1001" s="383"/>
      <c r="O1001" s="383"/>
      <c r="P1001" s="383"/>
      <c r="Q1001" s="383"/>
      <c r="R1001" s="383"/>
      <c r="S1001" s="383"/>
      <c r="T1001" s="383"/>
      <c r="U1001" s="383"/>
      <c r="V1001" s="383"/>
      <c r="W1001" s="383"/>
      <c r="X1001" s="383"/>
      <c r="Y1001" s="383"/>
      <c r="Z1001" s="383"/>
      <c r="AA1001" s="383"/>
    </row>
  </sheetData>
  <autoFilter ref="$A$1:$D$1001"/>
  <conditionalFormatting sqref="A1:AA1001">
    <cfRule type="colorScale" priority="1">
      <colorScale>
        <cfvo type="min"/>
        <cfvo type="max"/>
        <color rgb="FF57BB8A"/>
        <color rgb="FFFFFFFF"/>
      </colorScale>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7BB8A"/>
    <outlinePr summaryBelow="0" summaryRight="0"/>
  </sheetPr>
  <sheetViews>
    <sheetView workbookViewId="0">
      <pane xSplit="10.0" ySplit="7.0" topLeftCell="K8" activePane="bottomRight" state="frozen"/>
      <selection activeCell="K1" sqref="K1" pane="topRight"/>
      <selection activeCell="A8" sqref="A8" pane="bottomLeft"/>
      <selection activeCell="K8" sqref="K8" pane="bottomRight"/>
    </sheetView>
  </sheetViews>
  <sheetFormatPr customHeight="1" defaultColWidth="12.63" defaultRowHeight="15.75" outlineLevelCol="1"/>
  <cols>
    <col customWidth="1" min="1" max="1" width="3.25"/>
    <col customWidth="1" min="2" max="2" width="4.38"/>
    <col customWidth="1" min="3" max="3" width="4.0" outlineLevel="1"/>
    <col customWidth="1" min="4" max="4" width="6.25" outlineLevel="1"/>
    <col customWidth="1" min="5" max="5" width="4.88" outlineLevel="1"/>
    <col customWidth="1" min="6" max="6" width="6.13"/>
    <col customWidth="1" min="7" max="7" width="6.25"/>
    <col customWidth="1" min="8" max="8" width="19.25"/>
    <col customWidth="1" min="9" max="9" width="23.38"/>
    <col customWidth="1" min="10" max="10" width="15.63"/>
    <col customWidth="1" min="11" max="11" width="6.13"/>
    <col customWidth="1" min="12" max="12" width="32.75"/>
    <col customWidth="1" hidden="1" min="13" max="13" width="6.25"/>
    <col customWidth="1" min="14" max="14" width="9.13"/>
    <col customWidth="1" min="15" max="15" width="46.13"/>
    <col customWidth="1" hidden="1" min="16" max="16" width="6.13"/>
    <col customWidth="1" min="17" max="17" width="5.5"/>
    <col customWidth="1" min="18" max="18" width="29.38"/>
    <col customWidth="1" hidden="1" min="19" max="19" width="56.38"/>
    <col customWidth="1" min="20" max="20" width="46.13"/>
    <col customWidth="1" min="21" max="21" width="6.13"/>
    <col customWidth="1" min="22" max="23" width="6.38"/>
    <col customWidth="1" min="24" max="25" width="7.0"/>
    <col customWidth="1" min="26" max="26" width="27.13"/>
    <col hidden="1" min="29" max="29" width="12.63"/>
    <col customWidth="1" min="30" max="30" width="6.38"/>
    <col customWidth="1" min="31" max="31" width="5.88"/>
    <col customWidth="1" min="32" max="32" width="6.38"/>
  </cols>
  <sheetData>
    <row r="1">
      <c r="A1" s="126">
        <v>5.0</v>
      </c>
      <c r="B1" s="509" t="s">
        <v>24</v>
      </c>
      <c r="C1" s="128"/>
      <c r="D1" s="128"/>
      <c r="E1" s="128"/>
      <c r="F1" s="134"/>
      <c r="G1" s="221" t="s">
        <v>67</v>
      </c>
      <c r="H1" s="129"/>
      <c r="I1" s="224"/>
      <c r="J1" s="129"/>
      <c r="K1" s="134"/>
      <c r="L1" s="131"/>
      <c r="M1" s="510"/>
      <c r="N1" s="131"/>
      <c r="O1" s="511"/>
      <c r="P1" s="510"/>
      <c r="Q1" s="146">
        <f t="shared" ref="Q1:Q4" si="1">COUNTIF($Q$8:$Q156, G1)</f>
        <v>34</v>
      </c>
      <c r="R1" s="222">
        <f t="shared" ref="R1:R5" si="2">Q1/$Q$5</f>
        <v>0.8095238095</v>
      </c>
      <c r="T1" s="282"/>
      <c r="U1" s="510"/>
      <c r="V1" s="146">
        <f t="shared" ref="V1:V4" si="3">COUNTIF($V$8:$V156, G1)</f>
        <v>33</v>
      </c>
      <c r="W1" s="146">
        <f t="shared" ref="W1:W4" si="4">COUNTIF($W$8:$W156, G1)</f>
        <v>31</v>
      </c>
      <c r="X1" s="146">
        <f t="shared" ref="X1:X4" si="5">COUNTIF($X$8:$X156, G1)</f>
        <v>32</v>
      </c>
      <c r="Y1" s="512">
        <f t="shared" ref="Y1:Y5" si="6">AVERAGEA(V1:X1)</f>
        <v>32</v>
      </c>
      <c r="Z1" s="513">
        <f t="shared" ref="Z1:Z5" si="7">IFERROR(Y1/$Y$5)</f>
        <v>0.8</v>
      </c>
      <c r="AA1" s="134"/>
      <c r="AB1" s="28"/>
      <c r="AC1" s="28"/>
      <c r="AD1" s="28"/>
      <c r="AE1" s="28"/>
      <c r="AF1" s="28"/>
      <c r="AG1" s="28"/>
      <c r="AH1" s="28"/>
      <c r="AI1" s="28"/>
    </row>
    <row r="2">
      <c r="A2" s="134"/>
      <c r="B2" s="514" t="s">
        <v>38</v>
      </c>
      <c r="C2" s="228"/>
      <c r="D2" s="136"/>
      <c r="E2" s="228"/>
      <c r="F2" s="134"/>
      <c r="G2" s="221" t="s">
        <v>68</v>
      </c>
      <c r="H2" s="137"/>
      <c r="J2" s="137"/>
      <c r="K2" s="139"/>
      <c r="L2" s="141"/>
      <c r="M2" s="510"/>
      <c r="N2" s="141"/>
      <c r="O2" s="515"/>
      <c r="P2" s="510"/>
      <c r="Q2" s="146">
        <f t="shared" si="1"/>
        <v>8</v>
      </c>
      <c r="R2" s="222">
        <f t="shared" si="2"/>
        <v>0.1904761905</v>
      </c>
      <c r="T2" s="516"/>
      <c r="U2" s="510"/>
      <c r="V2" s="146">
        <f t="shared" si="3"/>
        <v>7</v>
      </c>
      <c r="W2" s="146">
        <f t="shared" si="4"/>
        <v>3</v>
      </c>
      <c r="X2" s="146">
        <f t="shared" si="5"/>
        <v>7</v>
      </c>
      <c r="Y2" s="512">
        <f t="shared" si="6"/>
        <v>5.666666667</v>
      </c>
      <c r="Z2" s="513">
        <f t="shared" si="7"/>
        <v>0.1416666667</v>
      </c>
      <c r="AA2" s="134"/>
      <c r="AB2" s="28"/>
      <c r="AC2" s="28"/>
      <c r="AD2" s="28"/>
      <c r="AE2" s="28"/>
      <c r="AF2" s="28"/>
      <c r="AG2" s="28"/>
      <c r="AH2" s="28"/>
      <c r="AI2" s="28"/>
    </row>
    <row r="3">
      <c r="A3" s="134"/>
      <c r="B3" s="139"/>
      <c r="C3" s="228"/>
      <c r="D3" s="136"/>
      <c r="E3" s="228"/>
      <c r="F3" s="134"/>
      <c r="G3" s="146" t="s">
        <v>69</v>
      </c>
      <c r="H3" s="137"/>
      <c r="J3" s="137"/>
      <c r="K3" s="139"/>
      <c r="L3" s="141"/>
      <c r="M3" s="510"/>
      <c r="N3" s="141"/>
      <c r="O3" s="511"/>
      <c r="P3" s="510"/>
      <c r="Q3" s="146">
        <f t="shared" si="1"/>
        <v>0</v>
      </c>
      <c r="R3" s="222">
        <f t="shared" si="2"/>
        <v>0</v>
      </c>
      <c r="T3" s="282"/>
      <c r="U3" s="510"/>
      <c r="V3" s="146">
        <f t="shared" si="3"/>
        <v>2</v>
      </c>
      <c r="W3" s="146">
        <f t="shared" si="4"/>
        <v>2</v>
      </c>
      <c r="X3" s="146">
        <f t="shared" si="5"/>
        <v>3</v>
      </c>
      <c r="Y3" s="512">
        <f t="shared" si="6"/>
        <v>2.333333333</v>
      </c>
      <c r="Z3" s="513">
        <f t="shared" si="7"/>
        <v>0.05833333333</v>
      </c>
      <c r="AA3" s="134"/>
      <c r="AB3" s="28"/>
      <c r="AC3" s="28"/>
      <c r="AD3" s="28"/>
      <c r="AE3" s="28"/>
      <c r="AF3" s="28"/>
      <c r="AG3" s="28"/>
      <c r="AH3" s="28"/>
      <c r="AI3" s="28"/>
    </row>
    <row r="4">
      <c r="A4" s="134"/>
      <c r="B4" s="139"/>
      <c r="C4" s="228"/>
      <c r="D4" s="136"/>
      <c r="E4" s="228"/>
      <c r="F4" s="134"/>
      <c r="G4" s="30" t="s">
        <v>70</v>
      </c>
      <c r="H4" s="137"/>
      <c r="J4" s="137"/>
      <c r="K4" s="139"/>
      <c r="L4" s="141"/>
      <c r="M4" s="510"/>
      <c r="N4" s="141"/>
      <c r="O4" s="511"/>
      <c r="P4" s="510"/>
      <c r="Q4" s="146">
        <f t="shared" si="1"/>
        <v>0</v>
      </c>
      <c r="R4" s="222">
        <f t="shared" si="2"/>
        <v>0</v>
      </c>
      <c r="T4" s="282"/>
      <c r="U4" s="510"/>
      <c r="V4" s="146">
        <f t="shared" si="3"/>
        <v>0</v>
      </c>
      <c r="W4" s="146">
        <f t="shared" si="4"/>
        <v>0</v>
      </c>
      <c r="X4" s="146">
        <f t="shared" si="5"/>
        <v>0</v>
      </c>
      <c r="Y4" s="512">
        <f t="shared" si="6"/>
        <v>0</v>
      </c>
      <c r="Z4" s="513">
        <f t="shared" si="7"/>
        <v>0</v>
      </c>
      <c r="AA4" s="134"/>
      <c r="AB4" s="28"/>
      <c r="AC4" s="28"/>
      <c r="AD4" s="28"/>
      <c r="AE4" s="28"/>
      <c r="AF4" s="28"/>
      <c r="AG4" s="28"/>
      <c r="AH4" s="28"/>
      <c r="AI4" s="28"/>
    </row>
    <row r="5">
      <c r="A5" s="134"/>
      <c r="B5" s="139"/>
      <c r="C5" s="228"/>
      <c r="D5" s="136"/>
      <c r="E5" s="228"/>
      <c r="G5" s="19" t="s">
        <v>71</v>
      </c>
      <c r="H5" s="137"/>
      <c r="I5" s="224"/>
      <c r="J5" s="137"/>
      <c r="K5" s="139"/>
      <c r="L5" s="141"/>
      <c r="M5" s="517">
        <f>AVERAGEA(M8:M49)</f>
        <v>19.45238095</v>
      </c>
      <c r="N5" s="141"/>
      <c r="O5" s="511"/>
      <c r="P5" s="517">
        <f>AVERAGEA(P8:P49)</f>
        <v>24.95238095</v>
      </c>
      <c r="Q5" s="146">
        <f>SUM(Q1:Q4)</f>
        <v>42</v>
      </c>
      <c r="R5" s="222">
        <f t="shared" si="2"/>
        <v>1</v>
      </c>
      <c r="S5" s="517">
        <f>AVERAGEIF(S8:S49, "&lt;&gt;0", S8:S49)</f>
        <v>24.90909091</v>
      </c>
      <c r="T5" s="282"/>
      <c r="U5" s="517">
        <f>AVERAGEA(U8:U49)</f>
        <v>25.28571429</v>
      </c>
      <c r="V5" s="146">
        <f t="shared" ref="V5:X5" si="8">SUM(V1:V4)</f>
        <v>42</v>
      </c>
      <c r="W5" s="146">
        <f t="shared" si="8"/>
        <v>36</v>
      </c>
      <c r="X5" s="146">
        <f t="shared" si="8"/>
        <v>42</v>
      </c>
      <c r="Y5" s="512">
        <f t="shared" si="6"/>
        <v>40</v>
      </c>
      <c r="Z5" s="513">
        <f t="shared" si="7"/>
        <v>1</v>
      </c>
      <c r="AA5" s="134"/>
      <c r="AB5" s="28"/>
      <c r="AC5" s="28"/>
      <c r="AD5" s="28"/>
      <c r="AE5" s="28"/>
      <c r="AF5" s="28"/>
      <c r="AG5" s="28"/>
      <c r="AH5" s="28"/>
      <c r="AI5" s="28"/>
    </row>
    <row r="6">
      <c r="A6" s="134"/>
      <c r="B6" s="295"/>
      <c r="C6" s="295" t="s">
        <v>1727</v>
      </c>
      <c r="D6" s="294"/>
      <c r="E6" s="294"/>
      <c r="F6" s="518"/>
      <c r="G6" s="294" t="s">
        <v>102</v>
      </c>
      <c r="H6" s="296"/>
      <c r="I6" s="519"/>
      <c r="J6" s="296"/>
      <c r="K6" s="406" t="s">
        <v>140</v>
      </c>
      <c r="L6" s="301"/>
      <c r="M6" s="520"/>
      <c r="N6" s="301"/>
      <c r="O6" s="521" t="s">
        <v>14</v>
      </c>
      <c r="P6" s="522"/>
      <c r="Q6" s="523" t="s">
        <v>2479</v>
      </c>
      <c r="R6" s="522"/>
      <c r="S6" s="134"/>
      <c r="T6" s="302" t="s">
        <v>65</v>
      </c>
      <c r="U6" s="522"/>
      <c r="V6" s="523" t="s">
        <v>1728</v>
      </c>
      <c r="W6" s="522"/>
      <c r="X6" s="523"/>
      <c r="Y6" s="523" t="s">
        <v>3811</v>
      </c>
      <c r="Z6" s="522"/>
      <c r="AA6" s="238"/>
      <c r="AB6" s="302" t="s">
        <v>16</v>
      </c>
      <c r="AC6" s="522"/>
      <c r="AD6" s="523" t="s">
        <v>1728</v>
      </c>
      <c r="AE6" s="522"/>
      <c r="AF6" s="523"/>
      <c r="AG6" s="523" t="s">
        <v>3811</v>
      </c>
      <c r="AH6" s="522"/>
      <c r="AI6" s="238"/>
    </row>
    <row r="7">
      <c r="A7" s="134"/>
      <c r="B7" s="295" t="s">
        <v>144</v>
      </c>
      <c r="C7" s="295" t="s">
        <v>285</v>
      </c>
      <c r="D7" s="294" t="s">
        <v>9</v>
      </c>
      <c r="E7" s="294" t="s">
        <v>32</v>
      </c>
      <c r="F7" s="416" t="s">
        <v>295</v>
      </c>
      <c r="G7" s="294" t="s">
        <v>46</v>
      </c>
      <c r="H7" s="306" t="s">
        <v>1733</v>
      </c>
      <c r="I7" s="519" t="s">
        <v>3812</v>
      </c>
      <c r="J7" s="295" t="s">
        <v>147</v>
      </c>
      <c r="K7" s="295" t="s">
        <v>148</v>
      </c>
      <c r="L7" s="301" t="s">
        <v>287</v>
      </c>
      <c r="M7" s="299" t="s">
        <v>154</v>
      </c>
      <c r="N7" s="301" t="s">
        <v>288</v>
      </c>
      <c r="O7" s="521" t="s">
        <v>292</v>
      </c>
      <c r="P7" s="245" t="s">
        <v>154</v>
      </c>
      <c r="Q7" s="245" t="s">
        <v>3813</v>
      </c>
      <c r="R7" s="245" t="s">
        <v>3814</v>
      </c>
      <c r="S7" s="134"/>
      <c r="T7" s="302" t="s">
        <v>292</v>
      </c>
      <c r="U7" s="245" t="s">
        <v>154</v>
      </c>
      <c r="V7" s="245" t="s">
        <v>3815</v>
      </c>
      <c r="W7" s="245" t="s">
        <v>3816</v>
      </c>
      <c r="X7" s="245" t="s">
        <v>3817</v>
      </c>
      <c r="Y7" s="245" t="s">
        <v>1740</v>
      </c>
      <c r="Z7" s="238" t="s">
        <v>1737</v>
      </c>
      <c r="AA7" s="245" t="s">
        <v>1741</v>
      </c>
      <c r="AB7" s="302" t="s">
        <v>292</v>
      </c>
      <c r="AC7" s="245" t="s">
        <v>154</v>
      </c>
      <c r="AD7" s="245" t="s">
        <v>3815</v>
      </c>
      <c r="AE7" s="245" t="s">
        <v>3816</v>
      </c>
      <c r="AF7" s="245" t="s">
        <v>3817</v>
      </c>
      <c r="AG7" s="245" t="s">
        <v>1740</v>
      </c>
      <c r="AH7" s="238" t="s">
        <v>1737</v>
      </c>
      <c r="AI7" s="245" t="s">
        <v>1741</v>
      </c>
    </row>
    <row r="8">
      <c r="A8" s="524" t="str">
        <f>SPLIT(H8,"_",True,True)[1]</f>
        <v>#ERROR!</v>
      </c>
      <c r="B8" s="201">
        <f t="shared" ref="B8:B149" si="9">IF(E8="","",row(B8)-7)</f>
        <v>1</v>
      </c>
      <c r="C8" s="399" t="s">
        <v>14</v>
      </c>
      <c r="D8" s="398"/>
      <c r="E8" s="399" t="s">
        <v>24</v>
      </c>
      <c r="F8" s="397"/>
      <c r="G8" s="214" t="s">
        <v>298</v>
      </c>
      <c r="H8" s="400" t="s">
        <v>3818</v>
      </c>
      <c r="I8" s="525" t="s">
        <v>3819</v>
      </c>
      <c r="J8" s="428" t="s">
        <v>3820</v>
      </c>
      <c r="K8" s="526" t="s">
        <v>3821</v>
      </c>
      <c r="L8" s="174" t="s">
        <v>3822</v>
      </c>
      <c r="M8" s="322">
        <f t="shared" ref="M8:M149" si="10">LEN(L8)</f>
        <v>26</v>
      </c>
      <c r="N8" s="401"/>
      <c r="O8" s="511" t="str">
        <f>VLOOKUP("3유형_v1"&amp;"_"&amp;H8,'GPT결과_3'!$A:$D,4,FALSE)</f>
        <v>겨울, 눈, 나무, 길, 사람, 도로 표지판</v>
      </c>
      <c r="P8" s="322">
        <f t="shared" ref="P8:P149" si="11">LEN(O8)</f>
        <v>24</v>
      </c>
      <c r="Q8" s="208" t="s">
        <v>67</v>
      </c>
      <c r="R8" s="33" t="s">
        <v>3823</v>
      </c>
      <c r="S8" s="322">
        <f t="shared" ref="S8:S49" si="12">LEN(R8)</f>
        <v>22</v>
      </c>
      <c r="T8" s="282" t="str">
        <f>VLOOKUP("3유형_v2"&amp;"_"&amp;H8,'GPT결과_3'!$A:$D,4,FALSE)</f>
        <v>눈 내린 길에 걷는 사람 나무가 많은 풍경.</v>
      </c>
      <c r="U8" s="322">
        <f t="shared" ref="U8:U9" si="13">LEN(T7)</f>
        <v>11</v>
      </c>
      <c r="V8" s="184" t="s">
        <v>68</v>
      </c>
      <c r="W8" s="184" t="s">
        <v>67</v>
      </c>
      <c r="X8" s="184" t="s">
        <v>68</v>
      </c>
      <c r="Y8" s="316"/>
      <c r="Z8" s="175" t="s">
        <v>3824</v>
      </c>
      <c r="AA8" s="397"/>
      <c r="AB8" s="282"/>
      <c r="AC8" s="322"/>
      <c r="AD8" s="184"/>
      <c r="AE8" s="208"/>
      <c r="AF8" s="208"/>
      <c r="AG8" s="33"/>
      <c r="AH8" s="175"/>
      <c r="AI8" s="397"/>
    </row>
    <row r="9">
      <c r="A9" s="397"/>
      <c r="B9" s="201">
        <f t="shared" si="9"/>
        <v>2</v>
      </c>
      <c r="C9" s="399" t="s">
        <v>14</v>
      </c>
      <c r="D9" s="398"/>
      <c r="E9" s="399" t="s">
        <v>24</v>
      </c>
      <c r="F9" s="432" t="s">
        <v>3036</v>
      </c>
      <c r="G9" s="214" t="s">
        <v>158</v>
      </c>
      <c r="H9" s="400" t="s">
        <v>3825</v>
      </c>
      <c r="I9" s="525" t="s">
        <v>3826</v>
      </c>
      <c r="J9" s="428" t="s">
        <v>3827</v>
      </c>
      <c r="K9" s="526" t="s">
        <v>3828</v>
      </c>
      <c r="L9" s="173" t="s">
        <v>3829</v>
      </c>
      <c r="M9" s="322">
        <f t="shared" si="10"/>
        <v>52</v>
      </c>
      <c r="N9" s="401"/>
      <c r="O9" s="511" t="str">
        <f>VLOOKUP("3유형_v1"&amp;"_"&amp;H9,'GPT결과_3'!$A:$D,4,FALSE)</f>
        <v>두 물체 충돌 물리학 다이어그램.</v>
      </c>
      <c r="P9" s="322">
        <f t="shared" si="11"/>
        <v>18</v>
      </c>
      <c r="Q9" s="432" t="s">
        <v>68</v>
      </c>
      <c r="R9" s="432"/>
      <c r="S9" s="322">
        <f t="shared" si="12"/>
        <v>0</v>
      </c>
      <c r="T9" s="282" t="str">
        <f>VLOOKUP("3유형_v2"&amp;"_"&amp;H9,'GPT결과_3'!$A:$D,4,FALSE)</f>
        <v>두 원 운동 벡터 표현 물리학 개념 도식화</v>
      </c>
      <c r="U9" s="322">
        <f t="shared" si="13"/>
        <v>24</v>
      </c>
      <c r="V9" s="432" t="s">
        <v>68</v>
      </c>
      <c r="W9" s="432" t="s">
        <v>67</v>
      </c>
      <c r="X9" s="432" t="s">
        <v>67</v>
      </c>
      <c r="Y9" s="316"/>
      <c r="Z9" s="260" t="s">
        <v>3830</v>
      </c>
      <c r="AA9" s="432"/>
      <c r="AB9" s="282"/>
      <c r="AC9" s="322"/>
      <c r="AD9" s="432"/>
      <c r="AE9" s="432"/>
      <c r="AF9" s="432"/>
      <c r="AG9" s="432"/>
      <c r="AH9" s="260"/>
      <c r="AI9" s="432"/>
    </row>
    <row r="10">
      <c r="A10" s="397"/>
      <c r="B10" s="201">
        <f t="shared" si="9"/>
        <v>3</v>
      </c>
      <c r="C10" s="399" t="s">
        <v>14</v>
      </c>
      <c r="D10" s="398"/>
      <c r="E10" s="399" t="s">
        <v>24</v>
      </c>
      <c r="F10" s="397"/>
      <c r="G10" s="214" t="s">
        <v>158</v>
      </c>
      <c r="H10" s="400" t="s">
        <v>3831</v>
      </c>
      <c r="I10" s="527" t="s">
        <v>3832</v>
      </c>
      <c r="J10" s="428" t="s">
        <v>3833</v>
      </c>
      <c r="K10" s="526" t="s">
        <v>3834</v>
      </c>
      <c r="L10" s="174" t="s">
        <v>3835</v>
      </c>
      <c r="M10" s="322">
        <f t="shared" si="10"/>
        <v>16</v>
      </c>
      <c r="N10" s="401"/>
      <c r="O10" s="511" t="str">
        <f>VLOOKUP("3유형_v1"&amp;"_"&amp;H10,'GPT결과_3'!$A:$D,4,FALSE)</f>
        <v>버스, 자동차, 나무, 걷는 사람, 앉은 사람, 그림.</v>
      </c>
      <c r="P10" s="322">
        <f t="shared" si="11"/>
        <v>30</v>
      </c>
      <c r="Q10" s="33" t="s">
        <v>67</v>
      </c>
      <c r="R10" s="432" t="s">
        <v>3836</v>
      </c>
      <c r="S10" s="322">
        <f t="shared" si="12"/>
        <v>31</v>
      </c>
      <c r="T10" s="282" t="str">
        <f>VLOOKUP("3유형_v2"&amp;"_"&amp;H10,'GPT결과_3'!$A:$D,4,FALSE)</f>
        <v>버스 차 도로 나무 사람들이 있는 그림 이미지.</v>
      </c>
      <c r="U10" s="322">
        <f t="shared" ref="U10:U149" si="14">LEN(T10)</f>
        <v>26</v>
      </c>
      <c r="V10" s="429" t="s">
        <v>67</v>
      </c>
      <c r="W10" s="429" t="s">
        <v>67</v>
      </c>
      <c r="X10" s="429" t="s">
        <v>68</v>
      </c>
      <c r="Y10" s="316"/>
      <c r="Z10" s="260" t="s">
        <v>3837</v>
      </c>
      <c r="AA10" s="397"/>
      <c r="AB10" s="282"/>
      <c r="AC10" s="322"/>
      <c r="AD10" s="429"/>
      <c r="AE10" s="33"/>
      <c r="AF10" s="33"/>
      <c r="AG10" s="432"/>
      <c r="AH10" s="260"/>
      <c r="AI10" s="397"/>
    </row>
    <row r="11">
      <c r="A11" s="397"/>
      <c r="B11" s="201">
        <f t="shared" si="9"/>
        <v>4</v>
      </c>
      <c r="C11" s="399" t="s">
        <v>14</v>
      </c>
      <c r="D11" s="398"/>
      <c r="E11" s="399" t="s">
        <v>24</v>
      </c>
      <c r="F11" s="397"/>
      <c r="G11" s="214" t="s">
        <v>158</v>
      </c>
      <c r="H11" s="400" t="s">
        <v>3838</v>
      </c>
      <c r="I11" s="525" t="s">
        <v>3839</v>
      </c>
      <c r="J11" s="428" t="s">
        <v>3840</v>
      </c>
      <c r="K11" s="526" t="s">
        <v>3841</v>
      </c>
      <c r="L11" s="174" t="s">
        <v>3842</v>
      </c>
      <c r="M11" s="322">
        <f t="shared" si="10"/>
        <v>13</v>
      </c>
      <c r="N11" s="401"/>
      <c r="O11" s="511" t="str">
        <f>VLOOKUP("3유형_v1"&amp;"_"&amp;H11,'GPT결과_3'!$A:$D,4,FALSE)</f>
        <v>기울어진 탑, 그림, 단순화된 삽화, 파란색 하이라이트.</v>
      </c>
      <c r="P11" s="322">
        <f t="shared" si="11"/>
        <v>31</v>
      </c>
      <c r="Q11" s="432" t="s">
        <v>68</v>
      </c>
      <c r="R11" s="432" t="s">
        <v>3843</v>
      </c>
      <c r="S11" s="322">
        <f t="shared" si="12"/>
        <v>23</v>
      </c>
      <c r="T11" s="282" t="str">
        <f>VLOOKUP("3유형_v2"&amp;"_"&amp;H11,'GPT결과_3'!$A:$D,4,FALSE)</f>
        <v>기울어진 탑 그림 위쪽 부분 회색 하단 파란색 표현 도면.</v>
      </c>
      <c r="U11" s="322">
        <f t="shared" si="14"/>
        <v>32</v>
      </c>
      <c r="V11" s="432" t="s">
        <v>67</v>
      </c>
      <c r="W11" s="432" t="s">
        <v>67</v>
      </c>
      <c r="X11" s="255" t="s">
        <v>67</v>
      </c>
      <c r="Y11" s="316"/>
      <c r="Z11" s="260"/>
      <c r="AA11" s="397"/>
      <c r="AB11" s="282"/>
      <c r="AC11" s="322"/>
      <c r="AD11" s="432"/>
      <c r="AE11" s="432"/>
      <c r="AF11" s="249"/>
      <c r="AG11" s="432"/>
      <c r="AH11" s="260"/>
      <c r="AI11" s="397"/>
    </row>
    <row r="12">
      <c r="A12" s="397"/>
      <c r="B12" s="201">
        <f t="shared" si="9"/>
        <v>5</v>
      </c>
      <c r="C12" s="399" t="s">
        <v>14</v>
      </c>
      <c r="D12" s="398"/>
      <c r="E12" s="399" t="s">
        <v>24</v>
      </c>
      <c r="F12" s="397"/>
      <c r="G12" s="528" t="s">
        <v>298</v>
      </c>
      <c r="H12" s="400" t="s">
        <v>3844</v>
      </c>
      <c r="I12" s="527" t="s">
        <v>3845</v>
      </c>
      <c r="J12" s="428" t="s">
        <v>3846</v>
      </c>
      <c r="K12" s="526" t="s">
        <v>3847</v>
      </c>
      <c r="L12" s="174" t="s">
        <v>3848</v>
      </c>
      <c r="M12" s="322">
        <f t="shared" si="10"/>
        <v>4</v>
      </c>
      <c r="N12" s="401"/>
      <c r="O12" s="511" t="str">
        <f>VLOOKUP("3유형_v1"&amp;"_"&amp;H12,'GPT결과_3'!$A:$D,4,FALSE)</f>
        <v>빵, 와이어 랙, 노트북, 베이킹</v>
      </c>
      <c r="P12" s="322">
        <f t="shared" si="11"/>
        <v>18</v>
      </c>
      <c r="Q12" s="432" t="s">
        <v>67</v>
      </c>
      <c r="R12" s="432" t="s">
        <v>3849</v>
      </c>
      <c r="S12" s="322">
        <f t="shared" si="12"/>
        <v>27</v>
      </c>
      <c r="T12" s="282" t="str">
        <f>VLOOKUP("3유형_v2"&amp;"_"&amp;H12,'GPT결과_3'!$A:$D,4,FALSE)</f>
        <v>빵 네 개가 냉각대 위에 있는 모습.</v>
      </c>
      <c r="U12" s="322">
        <f t="shared" si="14"/>
        <v>20</v>
      </c>
      <c r="V12" s="432" t="s">
        <v>67</v>
      </c>
      <c r="W12" s="432" t="s">
        <v>67</v>
      </c>
      <c r="X12" s="255" t="s">
        <v>67</v>
      </c>
      <c r="Y12" s="316"/>
      <c r="Z12" s="260"/>
      <c r="AA12" s="397"/>
      <c r="AB12" s="282"/>
      <c r="AC12" s="322"/>
      <c r="AD12" s="432"/>
      <c r="AE12" s="432"/>
      <c r="AF12" s="249"/>
      <c r="AG12" s="432"/>
      <c r="AH12" s="260"/>
      <c r="AI12" s="397"/>
    </row>
    <row r="13">
      <c r="A13" s="397"/>
      <c r="B13" s="201">
        <f t="shared" si="9"/>
        <v>6</v>
      </c>
      <c r="C13" s="399" t="s">
        <v>14</v>
      </c>
      <c r="D13" s="398"/>
      <c r="E13" s="399" t="s">
        <v>24</v>
      </c>
      <c r="F13" s="432" t="s">
        <v>3036</v>
      </c>
      <c r="G13" s="214" t="s">
        <v>158</v>
      </c>
      <c r="H13" s="400" t="s">
        <v>3850</v>
      </c>
      <c r="I13" s="525" t="s">
        <v>3851</v>
      </c>
      <c r="J13" s="428" t="s">
        <v>3852</v>
      </c>
      <c r="K13" s="526" t="s">
        <v>3853</v>
      </c>
      <c r="L13" s="174" t="s">
        <v>3854</v>
      </c>
      <c r="M13" s="322">
        <f t="shared" si="10"/>
        <v>34</v>
      </c>
      <c r="N13" s="174" t="s">
        <v>3855</v>
      </c>
      <c r="O13" s="511" t="str">
        <f>VLOOKUP("3유형_v1"&amp;"_"&amp;H13,'GPT결과_3'!$A:$D,4,FALSE)</f>
        <v>격자, 도형, 삼각형, 음영 처리.</v>
      </c>
      <c r="P13" s="322">
        <f t="shared" si="11"/>
        <v>19</v>
      </c>
      <c r="Q13" s="432" t="s">
        <v>68</v>
      </c>
      <c r="R13" s="397"/>
      <c r="S13" s="322">
        <f t="shared" si="12"/>
        <v>0</v>
      </c>
      <c r="T13" s="282" t="str">
        <f>VLOOKUP("3유형_v2"&amp;"_"&amp;H13,'GPT결과_3'!$A:$D,4,FALSE)</f>
        <v>격자 안 삼각형 일부 셰이딩 처리된 도형 그림.</v>
      </c>
      <c r="U13" s="322">
        <f t="shared" si="14"/>
        <v>26</v>
      </c>
      <c r="V13" s="432" t="s">
        <v>68</v>
      </c>
      <c r="W13" s="432" t="s">
        <v>67</v>
      </c>
      <c r="X13" s="432" t="s">
        <v>67</v>
      </c>
      <c r="Y13" s="33"/>
      <c r="Z13" s="260" t="s">
        <v>3856</v>
      </c>
      <c r="AA13" s="397"/>
      <c r="AB13" s="282"/>
      <c r="AC13" s="322"/>
      <c r="AD13" s="432"/>
      <c r="AE13" s="432"/>
      <c r="AF13" s="432"/>
      <c r="AG13" s="397"/>
      <c r="AH13" s="260"/>
      <c r="AI13" s="397"/>
    </row>
    <row r="14">
      <c r="A14" s="397"/>
      <c r="B14" s="201">
        <f t="shared" si="9"/>
        <v>7</v>
      </c>
      <c r="C14" s="399" t="s">
        <v>14</v>
      </c>
      <c r="D14" s="398"/>
      <c r="E14" s="399" t="s">
        <v>24</v>
      </c>
      <c r="F14" s="397"/>
      <c r="G14" s="528" t="s">
        <v>298</v>
      </c>
      <c r="H14" s="400" t="s">
        <v>3857</v>
      </c>
      <c r="I14" s="525" t="s">
        <v>3858</v>
      </c>
      <c r="J14" s="428" t="s">
        <v>3859</v>
      </c>
      <c r="K14" s="526" t="s">
        <v>426</v>
      </c>
      <c r="L14" s="174" t="s">
        <v>3860</v>
      </c>
      <c r="M14" s="322">
        <f t="shared" si="10"/>
        <v>17</v>
      </c>
      <c r="N14" s="401"/>
      <c r="O14" s="511" t="str">
        <f>VLOOKUP("3유형_v1"&amp;"_"&amp;H14,'GPT결과_3'!$A:$D,4,FALSE)</f>
        <v>번개, 밤하늘, 도시 스카이라인.</v>
      </c>
      <c r="P14" s="322">
        <f t="shared" si="11"/>
        <v>18</v>
      </c>
      <c r="Q14" s="432" t="s">
        <v>67</v>
      </c>
      <c r="R14" s="397"/>
      <c r="S14" s="322">
        <f t="shared" si="12"/>
        <v>0</v>
      </c>
      <c r="T14" s="282" t="str">
        <f>VLOOKUP("3유형_v2"&amp;"_"&amp;H14,'GPT결과_3'!$A:$D,4,FALSE)</f>
        <v>번개가 밤하늘을 가로지르는 장면.</v>
      </c>
      <c r="U14" s="322">
        <f t="shared" si="14"/>
        <v>18</v>
      </c>
      <c r="V14" s="432" t="s">
        <v>67</v>
      </c>
      <c r="W14" s="432" t="s">
        <v>67</v>
      </c>
      <c r="X14" s="432" t="s">
        <v>67</v>
      </c>
      <c r="Y14" s="33"/>
      <c r="Z14" s="163"/>
      <c r="AA14" s="397"/>
      <c r="AB14" s="282"/>
      <c r="AC14" s="322"/>
      <c r="AD14" s="432"/>
      <c r="AE14" s="432"/>
      <c r="AF14" s="432"/>
      <c r="AG14" s="397"/>
      <c r="AH14" s="163"/>
      <c r="AI14" s="397"/>
    </row>
    <row r="15">
      <c r="A15" s="397"/>
      <c r="B15" s="201">
        <f t="shared" si="9"/>
        <v>8</v>
      </c>
      <c r="C15" s="399" t="s">
        <v>14</v>
      </c>
      <c r="D15" s="398"/>
      <c r="E15" s="399" t="s">
        <v>24</v>
      </c>
      <c r="F15" s="397"/>
      <c r="G15" s="214" t="s">
        <v>158</v>
      </c>
      <c r="H15" s="400" t="s">
        <v>3861</v>
      </c>
      <c r="I15" s="525" t="s">
        <v>3862</v>
      </c>
      <c r="J15" s="428" t="s">
        <v>3863</v>
      </c>
      <c r="K15" s="526" t="s">
        <v>3864</v>
      </c>
      <c r="L15" s="529" t="s">
        <v>3865</v>
      </c>
      <c r="M15" s="322">
        <f t="shared" si="10"/>
        <v>19</v>
      </c>
      <c r="N15" s="401"/>
      <c r="O15" s="511" t="str">
        <f>VLOOKUP("3유형_v1"&amp;"_"&amp;H15,'GPT결과_3'!$A:$D,4,FALSE)</f>
        <v>일러스트, 사람들, 싸움, 파티 잔해, 파괴된 집기.</v>
      </c>
      <c r="P15" s="322">
        <f t="shared" si="11"/>
        <v>29</v>
      </c>
      <c r="Q15" s="432" t="s">
        <v>67</v>
      </c>
      <c r="R15" s="432" t="s">
        <v>3866</v>
      </c>
      <c r="S15" s="322">
        <f t="shared" si="12"/>
        <v>26</v>
      </c>
      <c r="T15" s="282" t="str">
        <f>VLOOKUP("3유형_v2"&amp;"_"&amp;H15,'GPT결과_3'!$A:$D,4,FALSE)</f>
        <v>남성이 핸드폰을 바닥에 내던지는 장면 그림.</v>
      </c>
      <c r="U15" s="322">
        <f t="shared" si="14"/>
        <v>24</v>
      </c>
      <c r="V15" s="432" t="s">
        <v>69</v>
      </c>
      <c r="W15" s="432" t="s">
        <v>2715</v>
      </c>
      <c r="X15" s="432" t="s">
        <v>69</v>
      </c>
      <c r="Y15" s="33"/>
      <c r="Z15" s="530" t="s">
        <v>3867</v>
      </c>
      <c r="AA15" s="397"/>
      <c r="AB15" s="282"/>
      <c r="AC15" s="322"/>
      <c r="AD15" s="432"/>
      <c r="AE15" s="432"/>
      <c r="AF15" s="432"/>
      <c r="AG15" s="432"/>
      <c r="AH15" s="530"/>
      <c r="AI15" s="397"/>
    </row>
    <row r="16">
      <c r="A16" s="397"/>
      <c r="B16" s="201">
        <f t="shared" si="9"/>
        <v>9</v>
      </c>
      <c r="C16" s="399" t="s">
        <v>14</v>
      </c>
      <c r="D16" s="398"/>
      <c r="E16" s="399" t="s">
        <v>24</v>
      </c>
      <c r="F16" s="397"/>
      <c r="G16" s="528" t="s">
        <v>298</v>
      </c>
      <c r="H16" s="400" t="s">
        <v>3868</v>
      </c>
      <c r="I16" s="525" t="s">
        <v>3869</v>
      </c>
      <c r="J16" s="428" t="s">
        <v>3870</v>
      </c>
      <c r="K16" s="526" t="s">
        <v>3871</v>
      </c>
      <c r="L16" s="174" t="s">
        <v>3872</v>
      </c>
      <c r="M16" s="322">
        <f t="shared" si="10"/>
        <v>17</v>
      </c>
      <c r="N16" s="401"/>
      <c r="O16" s="511" t="str">
        <f>VLOOKUP("3유형_v1"&amp;"_"&amp;H16,'GPT결과_3'!$A:$D,4,FALSE)</f>
        <v>비행기 실내, 승객, 좌석, 개인 모니터.</v>
      </c>
      <c r="P16" s="322">
        <f t="shared" si="11"/>
        <v>23</v>
      </c>
      <c r="Q16" s="432" t="s">
        <v>67</v>
      </c>
      <c r="R16" s="432" t="s">
        <v>3873</v>
      </c>
      <c r="S16" s="322">
        <f t="shared" si="12"/>
        <v>28</v>
      </c>
      <c r="T16" s="282" t="str">
        <f>VLOOKUP("3유형_v2"&amp;"_"&amp;H16,'GPT결과_3'!$A:$D,4,FALSE)</f>
        <v>비행기 내부 승객 좌석 활성화된 개인 모니터 탑승 경험</v>
      </c>
      <c r="U16" s="322">
        <f t="shared" si="14"/>
        <v>30</v>
      </c>
      <c r="V16" s="432" t="s">
        <v>67</v>
      </c>
      <c r="W16" s="432" t="s">
        <v>68</v>
      </c>
      <c r="X16" s="432" t="s">
        <v>68</v>
      </c>
      <c r="Y16" s="432"/>
      <c r="Z16" s="260" t="s">
        <v>3874</v>
      </c>
      <c r="AA16" s="397"/>
      <c r="AB16" s="282"/>
      <c r="AC16" s="322"/>
      <c r="AD16" s="432"/>
      <c r="AE16" s="432"/>
      <c r="AF16" s="432"/>
      <c r="AG16" s="432"/>
      <c r="AH16" s="260"/>
      <c r="AI16" s="397"/>
    </row>
    <row r="17">
      <c r="A17" s="397"/>
      <c r="B17" s="201">
        <f t="shared" si="9"/>
        <v>10</v>
      </c>
      <c r="C17" s="399" t="s">
        <v>14</v>
      </c>
      <c r="D17" s="398"/>
      <c r="E17" s="399" t="s">
        <v>24</v>
      </c>
      <c r="F17" s="397"/>
      <c r="G17" s="214" t="s">
        <v>158</v>
      </c>
      <c r="H17" s="400" t="s">
        <v>3875</v>
      </c>
      <c r="I17" s="525" t="s">
        <v>3876</v>
      </c>
      <c r="J17" s="428" t="s">
        <v>3877</v>
      </c>
      <c r="K17" s="526" t="s">
        <v>3878</v>
      </c>
      <c r="L17" s="174" t="s">
        <v>3879</v>
      </c>
      <c r="M17" s="322">
        <f t="shared" si="10"/>
        <v>11</v>
      </c>
      <c r="N17" s="401"/>
      <c r="O17" s="511"/>
      <c r="P17" s="322">
        <f t="shared" si="11"/>
        <v>0</v>
      </c>
      <c r="Q17" s="432" t="s">
        <v>68</v>
      </c>
      <c r="R17" s="432" t="s">
        <v>3879</v>
      </c>
      <c r="S17" s="322">
        <f t="shared" si="12"/>
        <v>11</v>
      </c>
      <c r="T17" s="282" t="str">
        <f>VLOOKUP("3유형_v2"&amp;"_"&amp;H17,'GPT결과_3'!$A:$D,4,FALSE)</f>
        <v>여성이 막대 들고 강아지랑 사냥꾼 방향으로 달려가는 그림.</v>
      </c>
      <c r="U17" s="322">
        <f t="shared" si="14"/>
        <v>32</v>
      </c>
      <c r="V17" s="432" t="s">
        <v>68</v>
      </c>
      <c r="W17" s="432" t="s">
        <v>67</v>
      </c>
      <c r="X17" s="432" t="s">
        <v>68</v>
      </c>
      <c r="Y17" s="432"/>
      <c r="Z17" s="260" t="s">
        <v>3880</v>
      </c>
      <c r="AA17" s="397"/>
      <c r="AB17" s="282"/>
      <c r="AC17" s="322"/>
      <c r="AD17" s="432"/>
      <c r="AE17" s="432"/>
      <c r="AF17" s="432"/>
      <c r="AG17" s="432"/>
      <c r="AH17" s="260"/>
      <c r="AI17" s="397"/>
    </row>
    <row r="18">
      <c r="A18" s="397"/>
      <c r="B18" s="201">
        <f t="shared" si="9"/>
        <v>11</v>
      </c>
      <c r="C18" s="399" t="s">
        <v>14</v>
      </c>
      <c r="D18" s="398"/>
      <c r="E18" s="399" t="s">
        <v>24</v>
      </c>
      <c r="F18" s="397"/>
      <c r="G18" s="214" t="s">
        <v>158</v>
      </c>
      <c r="H18" s="400" t="s">
        <v>3881</v>
      </c>
      <c r="I18" s="527" t="s">
        <v>3882</v>
      </c>
      <c r="J18" s="428" t="s">
        <v>3883</v>
      </c>
      <c r="K18" s="526" t="s">
        <v>3884</v>
      </c>
      <c r="L18" s="174" t="s">
        <v>3885</v>
      </c>
      <c r="M18" s="322">
        <f t="shared" si="10"/>
        <v>15</v>
      </c>
      <c r="N18" s="401"/>
      <c r="O18" s="511" t="str">
        <f>VLOOKUP("3유형_v1"&amp;"_"&amp;H18,'GPT결과_3'!$A:$D,4,FALSE)</f>
        <v>흑백 토끼 그림, 펜화, 동물, 식물, 지면.</v>
      </c>
      <c r="P18" s="322">
        <f t="shared" si="11"/>
        <v>25</v>
      </c>
      <c r="Q18" s="432" t="s">
        <v>67</v>
      </c>
      <c r="R18" s="432" t="s">
        <v>3886</v>
      </c>
      <c r="S18" s="322">
        <f t="shared" si="12"/>
        <v>29</v>
      </c>
      <c r="T18" s="282" t="str">
        <f>VLOOKUP("3유형_v2"&amp;"_"&amp;H18,'GPT결과_3'!$A:$D,4,FALSE)</f>
        <v>흑백 그림 속 땅 위 토끼 달리는 모습.</v>
      </c>
      <c r="U18" s="322">
        <f t="shared" si="14"/>
        <v>22</v>
      </c>
      <c r="V18" s="432" t="s">
        <v>68</v>
      </c>
      <c r="W18" s="432" t="s">
        <v>68</v>
      </c>
      <c r="X18" s="432" t="s">
        <v>68</v>
      </c>
      <c r="Y18" s="432"/>
      <c r="Z18" s="260" t="s">
        <v>3887</v>
      </c>
      <c r="AA18" s="397"/>
      <c r="AB18" s="282"/>
      <c r="AC18" s="322"/>
      <c r="AD18" s="432"/>
      <c r="AE18" s="432"/>
      <c r="AF18" s="432"/>
      <c r="AG18" s="432"/>
      <c r="AH18" s="260"/>
      <c r="AI18" s="397"/>
    </row>
    <row r="19">
      <c r="A19" s="397"/>
      <c r="B19" s="201">
        <f t="shared" si="9"/>
        <v>12</v>
      </c>
      <c r="C19" s="399" t="s">
        <v>14</v>
      </c>
      <c r="D19" s="398"/>
      <c r="E19" s="399" t="s">
        <v>24</v>
      </c>
      <c r="F19" s="397"/>
      <c r="G19" s="528" t="s">
        <v>298</v>
      </c>
      <c r="H19" s="400" t="s">
        <v>3888</v>
      </c>
      <c r="I19" s="525" t="s">
        <v>3889</v>
      </c>
      <c r="J19" s="428" t="s">
        <v>3890</v>
      </c>
      <c r="K19" s="526" t="s">
        <v>3891</v>
      </c>
      <c r="L19" s="174" t="s">
        <v>3892</v>
      </c>
      <c r="M19" s="322">
        <f t="shared" si="10"/>
        <v>20</v>
      </c>
      <c r="N19" s="401"/>
      <c r="O19" s="511" t="str">
        <f>VLOOKUP("3유형_v1"&amp;"_"&amp;H19,'GPT결과_3'!$A:$D,4,FALSE)</f>
        <v>목제 서가, 장식용 책, 연필, 컵, 포터블 공작 기계 모형.</v>
      </c>
      <c r="P19" s="322">
        <f t="shared" si="11"/>
        <v>34</v>
      </c>
      <c r="Q19" s="432" t="s">
        <v>67</v>
      </c>
      <c r="R19" s="432" t="s">
        <v>3893</v>
      </c>
      <c r="S19" s="322">
        <f t="shared" si="12"/>
        <v>40</v>
      </c>
      <c r="T19" s="282" t="str">
        <f>VLOOKUP("3유형_v2"&amp;"_"&amp;H19,'GPT결과_3'!$A:$D,4,FALSE)</f>
        <v>책장 위에 장미꽃 장식 책과 안경 다양한 문구도구 판매 상점 내부.</v>
      </c>
      <c r="U19" s="322">
        <f t="shared" si="14"/>
        <v>37</v>
      </c>
      <c r="V19" s="432" t="s">
        <v>67</v>
      </c>
      <c r="W19" s="432" t="s">
        <v>67</v>
      </c>
      <c r="X19" s="432" t="s">
        <v>67</v>
      </c>
      <c r="Y19" s="432"/>
      <c r="Z19" s="260" t="s">
        <v>3894</v>
      </c>
      <c r="AA19" s="397"/>
      <c r="AB19" s="282"/>
      <c r="AC19" s="322"/>
      <c r="AD19" s="432"/>
      <c r="AE19" s="432"/>
      <c r="AF19" s="432"/>
      <c r="AG19" s="432"/>
      <c r="AH19" s="260"/>
      <c r="AI19" s="397"/>
    </row>
    <row r="20">
      <c r="A20" s="397"/>
      <c r="B20" s="201">
        <f t="shared" si="9"/>
        <v>13</v>
      </c>
      <c r="C20" s="399" t="s">
        <v>14</v>
      </c>
      <c r="D20" s="398"/>
      <c r="E20" s="399" t="s">
        <v>24</v>
      </c>
      <c r="F20" s="397"/>
      <c r="G20" s="214" t="s">
        <v>158</v>
      </c>
      <c r="H20" s="400" t="s">
        <v>3895</v>
      </c>
      <c r="I20" s="525" t="s">
        <v>3896</v>
      </c>
      <c r="J20" s="428" t="s">
        <v>3897</v>
      </c>
      <c r="K20" s="526" t="s">
        <v>3898</v>
      </c>
      <c r="L20" s="184" t="s">
        <v>3899</v>
      </c>
      <c r="M20" s="322">
        <f t="shared" si="10"/>
        <v>25</v>
      </c>
      <c r="N20" s="401"/>
      <c r="O20" s="511" t="str">
        <f>VLOOKUP("3유형_v1"&amp;"_"&amp;H20,'GPT결과_3'!$A:$D,4,FALSE)</f>
        <v>아이콘, 의사, 의료, 남성, 상징.</v>
      </c>
      <c r="P20" s="322">
        <f t="shared" si="11"/>
        <v>20</v>
      </c>
      <c r="Q20" s="432" t="s">
        <v>68</v>
      </c>
      <c r="R20" s="432" t="s">
        <v>3900</v>
      </c>
      <c r="S20" s="322">
        <f t="shared" si="12"/>
        <v>9</v>
      </c>
      <c r="T20" s="282" t="str">
        <f>VLOOKUP("3유형_v2"&amp;"_"&amp;H20,'GPT결과_3'!$A:$D,4,FALSE)</f>
        <v>파란색 머리 아바타 의사 이미지 표현.</v>
      </c>
      <c r="U20" s="322">
        <f t="shared" si="14"/>
        <v>21</v>
      </c>
      <c r="V20" s="432" t="s">
        <v>67</v>
      </c>
      <c r="W20" s="432" t="s">
        <v>67</v>
      </c>
      <c r="X20" s="432" t="s">
        <v>67</v>
      </c>
      <c r="Y20" s="432"/>
      <c r="Z20" s="260"/>
      <c r="AA20" s="397"/>
      <c r="AB20" s="282"/>
      <c r="AC20" s="322"/>
      <c r="AD20" s="432"/>
      <c r="AE20" s="432"/>
      <c r="AF20" s="432"/>
      <c r="AG20" s="432"/>
      <c r="AH20" s="260"/>
      <c r="AI20" s="397"/>
    </row>
    <row r="21">
      <c r="A21" s="397"/>
      <c r="B21" s="201">
        <f t="shared" si="9"/>
        <v>14</v>
      </c>
      <c r="C21" s="399" t="s">
        <v>14</v>
      </c>
      <c r="D21" s="398"/>
      <c r="E21" s="399" t="s">
        <v>24</v>
      </c>
      <c r="F21" s="397"/>
      <c r="G21" s="528" t="s">
        <v>298</v>
      </c>
      <c r="H21" s="400" t="s">
        <v>3901</v>
      </c>
      <c r="I21" s="527" t="s">
        <v>3902</v>
      </c>
      <c r="J21" s="428" t="s">
        <v>3903</v>
      </c>
      <c r="K21" s="526" t="s">
        <v>3898</v>
      </c>
      <c r="L21" s="174" t="s">
        <v>3904</v>
      </c>
      <c r="M21" s="322">
        <f t="shared" si="10"/>
        <v>34</v>
      </c>
      <c r="N21" s="401"/>
      <c r="O21" s="511" t="str">
        <f>VLOOKUP("3유형_v1"&amp;"_"&amp;H21,'GPT결과_3'!$A:$D,4,FALSE)</f>
        <v>의료 종사자 집단, 유니폼 착용, 계단 서 있음.</v>
      </c>
      <c r="P21" s="322">
        <f t="shared" si="11"/>
        <v>27</v>
      </c>
      <c r="Q21" s="432" t="s">
        <v>67</v>
      </c>
      <c r="R21" s="432" t="s">
        <v>3905</v>
      </c>
      <c r="S21" s="322">
        <f t="shared" si="12"/>
        <v>28</v>
      </c>
      <c r="T21" s="282" t="str">
        <f>VLOOKUP("3유형_v2"&amp;"_"&amp;H21,'GPT결과_3'!$A:$D,4,FALSE)</f>
        <v>의료복 착용한 사람들이 계단에 서 있는 집단 사진.</v>
      </c>
      <c r="U21" s="322">
        <f t="shared" si="14"/>
        <v>28</v>
      </c>
      <c r="V21" s="432" t="s">
        <v>67</v>
      </c>
      <c r="W21" s="432" t="s">
        <v>67</v>
      </c>
      <c r="X21" s="432" t="s">
        <v>67</v>
      </c>
      <c r="Y21" s="432"/>
      <c r="Z21" s="260"/>
      <c r="AA21" s="397"/>
      <c r="AB21" s="282"/>
      <c r="AC21" s="322"/>
      <c r="AD21" s="432"/>
      <c r="AE21" s="432"/>
      <c r="AF21" s="432"/>
      <c r="AG21" s="432"/>
      <c r="AH21" s="260"/>
      <c r="AI21" s="397"/>
    </row>
    <row r="22">
      <c r="A22" s="531"/>
      <c r="B22" s="201">
        <f t="shared" si="9"/>
        <v>15</v>
      </c>
      <c r="C22" s="399" t="s">
        <v>14</v>
      </c>
      <c r="D22" s="398"/>
      <c r="E22" s="399" t="s">
        <v>24</v>
      </c>
      <c r="F22" s="397"/>
      <c r="G22" s="528" t="s">
        <v>298</v>
      </c>
      <c r="H22" s="400" t="s">
        <v>3906</v>
      </c>
      <c r="I22" s="525" t="s">
        <v>3907</v>
      </c>
      <c r="J22" s="428" t="s">
        <v>3908</v>
      </c>
      <c r="K22" s="526" t="s">
        <v>3909</v>
      </c>
      <c r="L22" s="184" t="s">
        <v>3910</v>
      </c>
      <c r="M22" s="322">
        <f t="shared" si="10"/>
        <v>22</v>
      </c>
      <c r="N22" s="401"/>
      <c r="O22" s="511" t="str">
        <f>VLOOKUP("3유형_v1"&amp;"_"&amp;H22,'GPT결과_3'!$A:$D,4,FALSE)</f>
        <v>밤, 집, 창문, 조명, 식물, 어둠.</v>
      </c>
      <c r="P22" s="322">
        <f t="shared" si="11"/>
        <v>21</v>
      </c>
      <c r="Q22" s="432" t="s">
        <v>67</v>
      </c>
      <c r="R22" s="397"/>
      <c r="S22" s="322">
        <f t="shared" si="12"/>
        <v>0</v>
      </c>
      <c r="T22" s="282" t="str">
        <f>VLOOKUP("3유형_v2"&amp;"_"&amp;H22,'GPT결과_3'!$A:$D,4,FALSE)</f>
        <v>밤에 집 문 옆 불빛이 밝은 창문.</v>
      </c>
      <c r="U22" s="322">
        <f t="shared" si="14"/>
        <v>19</v>
      </c>
      <c r="V22" s="432" t="s">
        <v>67</v>
      </c>
      <c r="W22" s="432" t="s">
        <v>67</v>
      </c>
      <c r="X22" s="432" t="s">
        <v>67</v>
      </c>
      <c r="Y22" s="397"/>
      <c r="Z22" s="163"/>
      <c r="AA22" s="397"/>
      <c r="AB22" s="282"/>
      <c r="AC22" s="322"/>
      <c r="AD22" s="432"/>
      <c r="AE22" s="432"/>
      <c r="AF22" s="432"/>
      <c r="AG22" s="397"/>
      <c r="AH22" s="163"/>
      <c r="AI22" s="397"/>
    </row>
    <row r="23">
      <c r="A23" s="531"/>
      <c r="B23" s="201">
        <f t="shared" si="9"/>
        <v>16</v>
      </c>
      <c r="C23" s="399" t="s">
        <v>14</v>
      </c>
      <c r="D23" s="398"/>
      <c r="E23" s="399" t="s">
        <v>24</v>
      </c>
      <c r="F23" s="397"/>
      <c r="G23" s="528" t="s">
        <v>298</v>
      </c>
      <c r="H23" s="400" t="s">
        <v>3911</v>
      </c>
      <c r="I23" s="525" t="s">
        <v>3912</v>
      </c>
      <c r="J23" s="428" t="s">
        <v>3913</v>
      </c>
      <c r="K23" s="526" t="s">
        <v>3909</v>
      </c>
      <c r="L23" s="184" t="s">
        <v>3914</v>
      </c>
      <c r="M23" s="322">
        <f t="shared" si="10"/>
        <v>26</v>
      </c>
      <c r="N23" s="401"/>
      <c r="O23" s="511" t="str">
        <f>VLOOKUP("3유형_v1"&amp;"_"&amp;H23,'GPT결과_3'!$A:$D,4,FALSE)</f>
        <v>빨간 장갑, 회색 아스팔트, 콘크리트 바닥</v>
      </c>
      <c r="P23" s="322">
        <f t="shared" si="11"/>
        <v>23</v>
      </c>
      <c r="Q23" s="432" t="s">
        <v>67</v>
      </c>
      <c r="R23" s="397"/>
      <c r="S23" s="322">
        <f t="shared" si="12"/>
        <v>0</v>
      </c>
      <c r="T23" s="282" t="str">
        <f>VLOOKUP("3유형_v2"&amp;"_"&amp;H23,'GPT결과_3'!$A:$D,4,FALSE)</f>
        <v>바닥에 놓인 붉은 장갑 하나.</v>
      </c>
      <c r="U23" s="322">
        <f t="shared" si="14"/>
        <v>16</v>
      </c>
      <c r="V23" s="432" t="s">
        <v>67</v>
      </c>
      <c r="W23" s="432" t="s">
        <v>67</v>
      </c>
      <c r="X23" s="432" t="s">
        <v>67</v>
      </c>
      <c r="Y23" s="397"/>
      <c r="Z23" s="163"/>
      <c r="AA23" s="397"/>
      <c r="AB23" s="282"/>
      <c r="AC23" s="322"/>
      <c r="AD23" s="432"/>
      <c r="AE23" s="432"/>
      <c r="AF23" s="432"/>
      <c r="AG23" s="397"/>
      <c r="AH23" s="163"/>
      <c r="AI23" s="397"/>
    </row>
    <row r="24">
      <c r="A24" s="397"/>
      <c r="B24" s="201">
        <f t="shared" si="9"/>
        <v>17</v>
      </c>
      <c r="C24" s="399" t="s">
        <v>14</v>
      </c>
      <c r="D24" s="398"/>
      <c r="E24" s="399" t="s">
        <v>24</v>
      </c>
      <c r="F24" s="397"/>
      <c r="G24" s="214" t="s">
        <v>158</v>
      </c>
      <c r="H24" s="400" t="s">
        <v>3915</v>
      </c>
      <c r="I24" s="525" t="s">
        <v>3916</v>
      </c>
      <c r="J24" s="428" t="s">
        <v>3917</v>
      </c>
      <c r="K24" s="526" t="s">
        <v>2516</v>
      </c>
      <c r="L24" s="184" t="s">
        <v>3918</v>
      </c>
      <c r="M24" s="322">
        <f t="shared" si="10"/>
        <v>18</v>
      </c>
      <c r="N24" s="401"/>
      <c r="O24" s="511" t="str">
        <f>VLOOKUP("3유형_v1"&amp;"_"&amp;H24,'GPT결과_3'!$A:$D,4,FALSE)</f>
        <v>일러스트, 아이, 성인, 애정, 단순, 흑백, 상호작용</v>
      </c>
      <c r="P24" s="322">
        <f t="shared" si="11"/>
        <v>30</v>
      </c>
      <c r="Q24" s="432" t="s">
        <v>67</v>
      </c>
      <c r="R24" s="397"/>
      <c r="S24" s="322">
        <f t="shared" si="12"/>
        <v>0</v>
      </c>
      <c r="T24" s="282" t="str">
        <f>VLOOKUP("3유형_v2"&amp;"_"&amp;H24,'GPT결과_3'!$A:$D,4,FALSE)</f>
        <v>아이를 바라보는 수염 난 남성의 일러스트 그림.</v>
      </c>
      <c r="U24" s="322">
        <f t="shared" si="14"/>
        <v>26</v>
      </c>
      <c r="V24" s="432" t="s">
        <v>67</v>
      </c>
      <c r="W24" s="432" t="s">
        <v>67</v>
      </c>
      <c r="X24" s="432" t="s">
        <v>67</v>
      </c>
      <c r="Y24" s="397"/>
      <c r="Z24" s="163"/>
      <c r="AA24" s="397"/>
      <c r="AB24" s="282"/>
      <c r="AC24" s="322"/>
      <c r="AD24" s="432"/>
      <c r="AE24" s="432"/>
      <c r="AF24" s="432"/>
      <c r="AG24" s="397"/>
      <c r="AH24" s="163"/>
      <c r="AI24" s="397"/>
    </row>
    <row r="25">
      <c r="A25" s="397"/>
      <c r="B25" s="201">
        <f t="shared" si="9"/>
        <v>18</v>
      </c>
      <c r="C25" s="399" t="s">
        <v>14</v>
      </c>
      <c r="D25" s="398"/>
      <c r="E25" s="399" t="s">
        <v>24</v>
      </c>
      <c r="F25" s="397"/>
      <c r="G25" s="214" t="s">
        <v>158</v>
      </c>
      <c r="H25" s="400" t="s">
        <v>3919</v>
      </c>
      <c r="I25" s="525" t="s">
        <v>3920</v>
      </c>
      <c r="J25" s="428" t="s">
        <v>3921</v>
      </c>
      <c r="K25" s="526" t="s">
        <v>2516</v>
      </c>
      <c r="L25" s="174" t="s">
        <v>3922</v>
      </c>
      <c r="M25" s="322">
        <f t="shared" si="10"/>
        <v>12</v>
      </c>
      <c r="N25" s="401"/>
      <c r="O25" s="511" t="str">
        <f>VLOOKUP("3유형_v1"&amp;"_"&amp;H25,'GPT결과_3'!$A:$D,4,FALSE)</f>
        <v>스마트폰, 소셜 미디어 애플리케이션 인터페이스, 만화 이미지.</v>
      </c>
      <c r="P25" s="322">
        <f t="shared" si="11"/>
        <v>34</v>
      </c>
      <c r="Q25" s="432" t="s">
        <v>67</v>
      </c>
      <c r="R25" s="397"/>
      <c r="S25" s="322">
        <f t="shared" si="12"/>
        <v>0</v>
      </c>
      <c r="T25" s="282" t="str">
        <f>VLOOKUP("3유형_v2"&amp;"_"&amp;H25,'GPT결과_3'!$A:$D,4,FALSE)</f>
        <v>스마트폰 화면에 소셜 미디어 애플리케이션이 표시된 그림입니다.</v>
      </c>
      <c r="U25" s="322">
        <f t="shared" si="14"/>
        <v>34</v>
      </c>
      <c r="V25" s="432" t="s">
        <v>67</v>
      </c>
      <c r="W25" s="432" t="s">
        <v>67</v>
      </c>
      <c r="X25" s="432" t="s">
        <v>67</v>
      </c>
      <c r="Y25" s="397"/>
      <c r="Z25" s="260" t="s">
        <v>3923</v>
      </c>
      <c r="AA25" s="397"/>
      <c r="AB25" s="282"/>
      <c r="AC25" s="322"/>
      <c r="AD25" s="432"/>
      <c r="AE25" s="432"/>
      <c r="AF25" s="432"/>
      <c r="AG25" s="397"/>
      <c r="AH25" s="260"/>
      <c r="AI25" s="397"/>
    </row>
    <row r="26">
      <c r="A26" s="397"/>
      <c r="B26" s="201">
        <f t="shared" si="9"/>
        <v>19</v>
      </c>
      <c r="C26" s="399" t="s">
        <v>14</v>
      </c>
      <c r="D26" s="398"/>
      <c r="E26" s="399" t="s">
        <v>24</v>
      </c>
      <c r="F26" s="397"/>
      <c r="G26" s="214" t="s">
        <v>158</v>
      </c>
      <c r="H26" s="400" t="s">
        <v>3924</v>
      </c>
      <c r="I26" s="525" t="s">
        <v>3925</v>
      </c>
      <c r="J26" s="428" t="s">
        <v>3926</v>
      </c>
      <c r="K26" s="526" t="s">
        <v>333</v>
      </c>
      <c r="L26" s="184" t="s">
        <v>3927</v>
      </c>
      <c r="M26" s="322">
        <f t="shared" si="10"/>
        <v>30</v>
      </c>
      <c r="N26" s="401"/>
      <c r="O26" s="511" t="str">
        <f>VLOOKUP("3유형_v1"&amp;"_"&amp;H26,'GPT결과_3'!$A:$D,4,FALSE)</f>
        <v>걷고 있는 만화 소녀 캐릭터 이미지.</v>
      </c>
      <c r="P26" s="322">
        <f t="shared" si="11"/>
        <v>20</v>
      </c>
      <c r="Q26" s="432" t="s">
        <v>67</v>
      </c>
      <c r="R26" s="397"/>
      <c r="S26" s="322">
        <f t="shared" si="12"/>
        <v>0</v>
      </c>
      <c r="T26" s="282" t="str">
        <f>VLOOKUP("3유형_v2"&amp;"_"&amp;H26,'GPT결과_3'!$A:$D,4,FALSE)</f>
        <v>금발 머리 여성 캐릭터가 걷는 모습 그림.</v>
      </c>
      <c r="U26" s="322">
        <f t="shared" si="14"/>
        <v>23</v>
      </c>
      <c r="V26" s="432" t="s">
        <v>67</v>
      </c>
      <c r="W26" s="432" t="s">
        <v>67</v>
      </c>
      <c r="X26" s="432" t="s">
        <v>67</v>
      </c>
      <c r="Y26" s="397"/>
      <c r="Z26" s="163"/>
      <c r="AA26" s="397"/>
      <c r="AB26" s="282"/>
      <c r="AC26" s="322"/>
      <c r="AD26" s="432"/>
      <c r="AE26" s="432"/>
      <c r="AF26" s="432"/>
      <c r="AG26" s="397"/>
      <c r="AH26" s="163"/>
      <c r="AI26" s="397"/>
    </row>
    <row r="27">
      <c r="A27" s="397"/>
      <c r="B27" s="201">
        <f t="shared" si="9"/>
        <v>20</v>
      </c>
      <c r="C27" s="399" t="s">
        <v>14</v>
      </c>
      <c r="D27" s="398"/>
      <c r="E27" s="399" t="s">
        <v>24</v>
      </c>
      <c r="F27" s="397"/>
      <c r="G27" s="528" t="s">
        <v>298</v>
      </c>
      <c r="H27" s="400" t="s">
        <v>3928</v>
      </c>
      <c r="I27" s="525" t="s">
        <v>3929</v>
      </c>
      <c r="J27" s="428" t="s">
        <v>3930</v>
      </c>
      <c r="K27" s="526" t="s">
        <v>3821</v>
      </c>
      <c r="L27" s="174" t="s">
        <v>3931</v>
      </c>
      <c r="M27" s="322">
        <f t="shared" si="10"/>
        <v>19</v>
      </c>
      <c r="N27" s="401"/>
      <c r="O27" s="511" t="str">
        <f>VLOOKUP("3유형_v1"&amp;"_"&amp;H27,'GPT결과_3'!$A:$D,4,FALSE)</f>
        <v>사람, 등산 가방, 들판, 길, 하이킹, 낮.</v>
      </c>
      <c r="P27" s="322">
        <f t="shared" si="11"/>
        <v>25</v>
      </c>
      <c r="Q27" s="432" t="s">
        <v>67</v>
      </c>
      <c r="R27" s="397"/>
      <c r="S27" s="322">
        <f t="shared" si="12"/>
        <v>0</v>
      </c>
      <c r="T27" s="282" t="str">
        <f>VLOOKUP("3유형_v2"&amp;"_"&amp;H27,'GPT결과_3'!$A:$D,4,FALSE)</f>
        <v>들판을 걷는 배낭 착용한 등산객</v>
      </c>
      <c r="U27" s="322">
        <f t="shared" si="14"/>
        <v>17</v>
      </c>
      <c r="V27" s="432" t="s">
        <v>67</v>
      </c>
      <c r="W27" s="432" t="s">
        <v>67</v>
      </c>
      <c r="X27" s="432" t="s">
        <v>67</v>
      </c>
      <c r="Y27" s="397"/>
      <c r="Z27" s="163"/>
      <c r="AA27" s="397"/>
      <c r="AB27" s="282"/>
      <c r="AC27" s="322"/>
      <c r="AD27" s="432"/>
      <c r="AE27" s="432"/>
      <c r="AF27" s="432"/>
      <c r="AG27" s="397"/>
      <c r="AH27" s="163"/>
      <c r="AI27" s="397"/>
    </row>
    <row r="28">
      <c r="A28" s="397"/>
      <c r="B28" s="201">
        <f t="shared" si="9"/>
        <v>21</v>
      </c>
      <c r="C28" s="399" t="s">
        <v>14</v>
      </c>
      <c r="D28" s="398"/>
      <c r="E28" s="399" t="s">
        <v>24</v>
      </c>
      <c r="F28" s="397"/>
      <c r="G28" s="214" t="s">
        <v>158</v>
      </c>
      <c r="H28" s="400" t="s">
        <v>3932</v>
      </c>
      <c r="I28" s="525" t="s">
        <v>3933</v>
      </c>
      <c r="J28" s="428" t="s">
        <v>3934</v>
      </c>
      <c r="K28" s="526" t="s">
        <v>3935</v>
      </c>
      <c r="L28" s="174" t="s">
        <v>3936</v>
      </c>
      <c r="M28" s="322">
        <f t="shared" si="10"/>
        <v>20</v>
      </c>
      <c r="N28" s="401"/>
      <c r="O28" s="511" t="str">
        <f>VLOOKUP("3유형_v1"&amp;"_"&amp;H28,'GPT결과_3'!$A:$D,4,FALSE)</f>
        <v>스케치, 사람들, 전통복장, 식사, 문화적, 실내.</v>
      </c>
      <c r="P28" s="322">
        <f t="shared" si="11"/>
        <v>28</v>
      </c>
      <c r="Q28" s="432" t="s">
        <v>67</v>
      </c>
      <c r="R28" s="397"/>
      <c r="S28" s="322">
        <f t="shared" si="12"/>
        <v>0</v>
      </c>
      <c r="T28" s="282" t="str">
        <f>VLOOKUP("3유형_v2"&amp;"_"&amp;H28,'GPT결과_3'!$A:$D,4,FALSE)</f>
        <v>세 사람이 식사하는 그림 내용.</v>
      </c>
      <c r="U28" s="322">
        <f t="shared" si="14"/>
        <v>17</v>
      </c>
      <c r="V28" s="432" t="s">
        <v>67</v>
      </c>
      <c r="W28" s="432" t="s">
        <v>67</v>
      </c>
      <c r="X28" s="432" t="s">
        <v>67</v>
      </c>
      <c r="Y28" s="397"/>
      <c r="Z28" s="260" t="s">
        <v>3937</v>
      </c>
      <c r="AA28" s="397"/>
      <c r="AB28" s="282"/>
      <c r="AC28" s="322"/>
      <c r="AD28" s="432"/>
      <c r="AE28" s="432"/>
      <c r="AF28" s="432"/>
      <c r="AG28" s="397"/>
      <c r="AH28" s="260"/>
      <c r="AI28" s="397"/>
    </row>
    <row r="29">
      <c r="A29" s="397"/>
      <c r="B29" s="201">
        <f t="shared" si="9"/>
        <v>22</v>
      </c>
      <c r="C29" s="399" t="s">
        <v>14</v>
      </c>
      <c r="D29" s="398"/>
      <c r="E29" s="399" t="s">
        <v>24</v>
      </c>
      <c r="F29" s="397"/>
      <c r="G29" s="214" t="s">
        <v>158</v>
      </c>
      <c r="H29" s="400" t="s">
        <v>3938</v>
      </c>
      <c r="I29" s="525" t="s">
        <v>3939</v>
      </c>
      <c r="J29" s="428" t="s">
        <v>3940</v>
      </c>
      <c r="K29" s="526" t="s">
        <v>3941</v>
      </c>
      <c r="L29" s="174" t="s">
        <v>3942</v>
      </c>
      <c r="M29" s="322">
        <f t="shared" si="10"/>
        <v>27</v>
      </c>
      <c r="N29" s="401"/>
      <c r="O29" s="511" t="str">
        <f>VLOOKUP("3유형_v1"&amp;"_"&amp;H29,'GPT결과_3'!$A:$D,4,FALSE)</f>
        <v>만화 스타일, 웃는 얼굴, 손바닥 보여줌, 줄무늬 셔츠.</v>
      </c>
      <c r="P29" s="322">
        <f t="shared" si="11"/>
        <v>31</v>
      </c>
      <c r="Q29" s="432" t="s">
        <v>67</v>
      </c>
      <c r="R29" s="397"/>
      <c r="S29" s="322">
        <f t="shared" si="12"/>
        <v>0</v>
      </c>
      <c r="T29" s="282" t="str">
        <f>VLOOKUP("3유형_v2"&amp;"_"&amp;H29,'GPT결과_3'!$A:$D,4,FALSE)</f>
        <v>손으로 볼을 받치며 웃는 만화 소년의 일러스트입니다.</v>
      </c>
      <c r="U29" s="322">
        <f t="shared" si="14"/>
        <v>29</v>
      </c>
      <c r="V29" s="432" t="s">
        <v>67</v>
      </c>
      <c r="W29" s="432" t="s">
        <v>67</v>
      </c>
      <c r="X29" s="432" t="s">
        <v>67</v>
      </c>
      <c r="Y29" s="397"/>
      <c r="Z29" s="163"/>
      <c r="AA29" s="397"/>
      <c r="AB29" s="282"/>
      <c r="AC29" s="322"/>
      <c r="AD29" s="432"/>
      <c r="AE29" s="432"/>
      <c r="AF29" s="432"/>
      <c r="AG29" s="397"/>
      <c r="AH29" s="163"/>
      <c r="AI29" s="397"/>
    </row>
    <row r="30">
      <c r="A30" s="397"/>
      <c r="B30" s="201">
        <f t="shared" si="9"/>
        <v>23</v>
      </c>
      <c r="C30" s="399" t="s">
        <v>14</v>
      </c>
      <c r="D30" s="398"/>
      <c r="E30" s="399" t="s">
        <v>24</v>
      </c>
      <c r="F30" s="397"/>
      <c r="G30" s="528" t="s">
        <v>298</v>
      </c>
      <c r="H30" s="400" t="s">
        <v>3943</v>
      </c>
      <c r="I30" s="525" t="s">
        <v>3944</v>
      </c>
      <c r="J30" s="428" t="s">
        <v>3945</v>
      </c>
      <c r="K30" s="526" t="s">
        <v>3946</v>
      </c>
      <c r="L30" s="174" t="s">
        <v>3947</v>
      </c>
      <c r="M30" s="322">
        <f t="shared" si="10"/>
        <v>13</v>
      </c>
      <c r="N30" s="401"/>
      <c r="O30" s="511" t="str">
        <f>VLOOKUP("3유형_v1"&amp;"_"&amp;H30,'GPT결과_3'!$A:$D,4,FALSE)</f>
        <v>음악 관련 모바일 애플리케이션 화면 스크린샷들.</v>
      </c>
      <c r="P30" s="322">
        <f t="shared" si="11"/>
        <v>26</v>
      </c>
      <c r="Q30" s="432" t="s">
        <v>67</v>
      </c>
      <c r="R30" s="397"/>
      <c r="S30" s="322">
        <f t="shared" si="12"/>
        <v>0</v>
      </c>
      <c r="T30" s="282" t="str">
        <f>VLOOKUP("3유형_v2"&amp;"_"&amp;H30,'GPT결과_3'!$A:$D,4,FALSE)</f>
        <v>음악 관련 모바일 앱 화면 여러 장 표시 조합.</v>
      </c>
      <c r="U30" s="322">
        <f t="shared" si="14"/>
        <v>26</v>
      </c>
      <c r="V30" s="432" t="s">
        <v>67</v>
      </c>
      <c r="W30" s="432" t="s">
        <v>67</v>
      </c>
      <c r="X30" s="432" t="s">
        <v>67</v>
      </c>
      <c r="Y30" s="397"/>
      <c r="Z30" s="163"/>
      <c r="AA30" s="397"/>
      <c r="AB30" s="282"/>
      <c r="AC30" s="322"/>
      <c r="AD30" s="432"/>
      <c r="AE30" s="432"/>
      <c r="AF30" s="432"/>
      <c r="AG30" s="397"/>
      <c r="AH30" s="163"/>
      <c r="AI30" s="397"/>
    </row>
    <row r="31">
      <c r="A31" s="397"/>
      <c r="B31" s="201">
        <f t="shared" si="9"/>
        <v>24</v>
      </c>
      <c r="C31" s="399" t="s">
        <v>14</v>
      </c>
      <c r="D31" s="398"/>
      <c r="E31" s="399" t="s">
        <v>24</v>
      </c>
      <c r="F31" s="397"/>
      <c r="G31" s="528" t="s">
        <v>298</v>
      </c>
      <c r="H31" s="400" t="s">
        <v>3948</v>
      </c>
      <c r="I31" s="525" t="s">
        <v>3949</v>
      </c>
      <c r="J31" s="428" t="s">
        <v>3950</v>
      </c>
      <c r="K31" s="526" t="s">
        <v>3951</v>
      </c>
      <c r="L31" s="174" t="s">
        <v>3952</v>
      </c>
      <c r="M31" s="322">
        <f t="shared" si="10"/>
        <v>15</v>
      </c>
      <c r="N31" s="401"/>
      <c r="O31" s="511" t="str">
        <f>VLOOKUP("3유형_v1"&amp;"_"&amp;H31,'GPT결과_3'!$A:$D,4,FALSE)</f>
        <v>남자, 현미경, 실험실, 빈티지 사진, 연구, 테이블, 유리병.</v>
      </c>
      <c r="P31" s="322">
        <f t="shared" si="11"/>
        <v>35</v>
      </c>
      <c r="Q31" s="432" t="s">
        <v>67</v>
      </c>
      <c r="R31" s="397"/>
      <c r="S31" s="322">
        <f t="shared" si="12"/>
        <v>0</v>
      </c>
      <c r="T31" s="282" t="str">
        <f>VLOOKUP("3유형_v2"&amp;"_"&amp;H31,'GPT결과_3'!$A:$D,4,FALSE)</f>
        <v>남성이 현미경을 사용하는 모습의 흑백 사진입니다.</v>
      </c>
      <c r="U31" s="322">
        <f t="shared" si="14"/>
        <v>27</v>
      </c>
      <c r="V31" s="432" t="s">
        <v>67</v>
      </c>
      <c r="W31" s="432" t="s">
        <v>67</v>
      </c>
      <c r="X31" s="432" t="s">
        <v>67</v>
      </c>
      <c r="Y31" s="397"/>
      <c r="Z31" s="260" t="s">
        <v>3953</v>
      </c>
      <c r="AA31" s="397"/>
      <c r="AB31" s="282"/>
      <c r="AC31" s="322"/>
      <c r="AD31" s="432"/>
      <c r="AE31" s="432"/>
      <c r="AF31" s="432"/>
      <c r="AG31" s="397"/>
      <c r="AH31" s="260"/>
      <c r="AI31" s="397"/>
    </row>
    <row r="32">
      <c r="A32" s="397"/>
      <c r="B32" s="201">
        <f t="shared" si="9"/>
        <v>25</v>
      </c>
      <c r="C32" s="399" t="s">
        <v>14</v>
      </c>
      <c r="D32" s="398"/>
      <c r="E32" s="399" t="s">
        <v>24</v>
      </c>
      <c r="F32" s="397"/>
      <c r="G32" s="528" t="s">
        <v>298</v>
      </c>
      <c r="H32" s="400" t="s">
        <v>3954</v>
      </c>
      <c r="I32" s="525" t="s">
        <v>3955</v>
      </c>
      <c r="J32" s="428" t="s">
        <v>3956</v>
      </c>
      <c r="K32" s="526" t="s">
        <v>3957</v>
      </c>
      <c r="L32" s="174" t="s">
        <v>3958</v>
      </c>
      <c r="M32" s="322">
        <f t="shared" si="10"/>
        <v>24</v>
      </c>
      <c r="N32" s="401"/>
      <c r="O32" s="511" t="str">
        <f>VLOOKUP("3유형_v1"&amp;"_"&amp;H32,'GPT결과_3'!$A:$D,4,FALSE)</f>
        <v>남자, 나비넥타이, 카메라, 스튜디오, 블루백그라운드</v>
      </c>
      <c r="P32" s="322">
        <f t="shared" si="11"/>
        <v>29</v>
      </c>
      <c r="Q32" s="432" t="s">
        <v>67</v>
      </c>
      <c r="R32" s="397"/>
      <c r="S32" s="322">
        <f t="shared" si="12"/>
        <v>0</v>
      </c>
      <c r="T32" s="282" t="str">
        <f>VLOOKUP("3유형_v2"&amp;"_"&amp;H32,'GPT결과_3'!$A:$D,4,FALSE)</f>
        <v>남자가 카메라를 향해 미소 짓는 셀피.</v>
      </c>
      <c r="U32" s="322">
        <f t="shared" si="14"/>
        <v>21</v>
      </c>
      <c r="V32" s="432" t="s">
        <v>67</v>
      </c>
      <c r="W32" s="432" t="s">
        <v>67</v>
      </c>
      <c r="X32" s="432" t="s">
        <v>67</v>
      </c>
      <c r="Y32" s="397"/>
      <c r="Z32" s="163"/>
      <c r="AA32" s="397"/>
      <c r="AB32" s="282"/>
      <c r="AC32" s="322"/>
      <c r="AD32" s="432"/>
      <c r="AE32" s="432"/>
      <c r="AF32" s="432"/>
      <c r="AG32" s="397"/>
      <c r="AH32" s="163"/>
      <c r="AI32" s="397"/>
    </row>
    <row r="33">
      <c r="A33" s="397"/>
      <c r="B33" s="201">
        <f t="shared" si="9"/>
        <v>26</v>
      </c>
      <c r="C33" s="399" t="s">
        <v>14</v>
      </c>
      <c r="D33" s="398"/>
      <c r="E33" s="399" t="s">
        <v>24</v>
      </c>
      <c r="F33" s="397"/>
      <c r="G33" s="528" t="s">
        <v>298</v>
      </c>
      <c r="H33" s="400" t="s">
        <v>3959</v>
      </c>
      <c r="I33" s="525" t="s">
        <v>3960</v>
      </c>
      <c r="J33" s="428" t="s">
        <v>3961</v>
      </c>
      <c r="K33" s="526" t="s">
        <v>3962</v>
      </c>
      <c r="L33" s="174" t="s">
        <v>3963</v>
      </c>
      <c r="M33" s="322">
        <f t="shared" si="10"/>
        <v>15</v>
      </c>
      <c r="N33" s="401"/>
      <c r="O33" s="511" t="str">
        <f>VLOOKUP("3유형_v1"&amp;"_"&amp;H33,'GPT결과_3'!$A:$D,4,FALSE)</f>
        <v>사무실, 회의, 문서, 노트북, 직장인, 테이블, 작업.</v>
      </c>
      <c r="P33" s="322">
        <f t="shared" si="11"/>
        <v>31</v>
      </c>
      <c r="Q33" s="432" t="s">
        <v>67</v>
      </c>
      <c r="R33" s="397"/>
      <c r="S33" s="322">
        <f t="shared" si="12"/>
        <v>0</v>
      </c>
      <c r="T33" s="282" t="str">
        <f>VLOOKUP("3유형_v2"&amp;"_"&amp;H33,'GPT결과_3'!$A:$D,4,FALSE)</f>
        <v>세 사람 회의 테이블에 자료 검토 흑백 사진.</v>
      </c>
      <c r="U33" s="322">
        <f t="shared" si="14"/>
        <v>25</v>
      </c>
      <c r="V33" s="432" t="s">
        <v>67</v>
      </c>
      <c r="W33" s="432" t="s">
        <v>67</v>
      </c>
      <c r="X33" s="432" t="s">
        <v>67</v>
      </c>
      <c r="Y33" s="397"/>
      <c r="Z33" s="260" t="s">
        <v>3964</v>
      </c>
      <c r="AA33" s="397"/>
      <c r="AB33" s="282"/>
      <c r="AC33" s="322"/>
      <c r="AD33" s="432"/>
      <c r="AE33" s="432"/>
      <c r="AF33" s="432"/>
      <c r="AG33" s="397"/>
      <c r="AH33" s="260"/>
      <c r="AI33" s="397"/>
    </row>
    <row r="34">
      <c r="A34" s="397"/>
      <c r="B34" s="201">
        <f t="shared" si="9"/>
        <v>27</v>
      </c>
      <c r="C34" s="399" t="s">
        <v>14</v>
      </c>
      <c r="D34" s="398"/>
      <c r="E34" s="399" t="s">
        <v>24</v>
      </c>
      <c r="F34" s="397"/>
      <c r="G34" s="528" t="s">
        <v>298</v>
      </c>
      <c r="H34" s="400" t="s">
        <v>3965</v>
      </c>
      <c r="I34" s="525" t="s">
        <v>3966</v>
      </c>
      <c r="J34" s="428" t="s">
        <v>3967</v>
      </c>
      <c r="K34" s="526" t="s">
        <v>3968</v>
      </c>
      <c r="L34" s="174" t="s">
        <v>3969</v>
      </c>
      <c r="M34" s="322">
        <f t="shared" si="10"/>
        <v>15</v>
      </c>
      <c r="N34" s="401"/>
      <c r="O34" s="511" t="str">
        <f>VLOOKUP("3유형_v1"&amp;"_"&amp;H34,'GPT결과_3'!$A:$D,4,FALSE)</f>
        <v>대형 스투파, 방문객들, 불교 사원, 구름 낀 하늘.</v>
      </c>
      <c r="P34" s="322">
        <f t="shared" si="11"/>
        <v>29</v>
      </c>
      <c r="Q34" s="432" t="s">
        <v>67</v>
      </c>
      <c r="R34" s="397"/>
      <c r="S34" s="322">
        <f t="shared" si="12"/>
        <v>0</v>
      </c>
      <c r="T34" s="282" t="str">
        <f>VLOOKUP("3유형_v2"&amp;"_"&amp;H34,'GPT결과_3'!$A:$D,4,FALSE)</f>
        <v>사람들이 대형 스투파 주변을 걷는 모습.</v>
      </c>
      <c r="U34" s="322">
        <f t="shared" si="14"/>
        <v>22</v>
      </c>
      <c r="V34" s="432" t="s">
        <v>67</v>
      </c>
      <c r="W34" s="432" t="s">
        <v>2715</v>
      </c>
      <c r="X34" s="432" t="s">
        <v>67</v>
      </c>
      <c r="Y34" s="397"/>
      <c r="Z34" s="260" t="s">
        <v>3970</v>
      </c>
      <c r="AA34" s="397"/>
      <c r="AB34" s="282"/>
      <c r="AC34" s="322"/>
      <c r="AD34" s="432"/>
      <c r="AE34" s="432"/>
      <c r="AF34" s="432"/>
      <c r="AG34" s="397"/>
      <c r="AH34" s="260"/>
      <c r="AI34" s="397"/>
    </row>
    <row r="35">
      <c r="A35" s="397"/>
      <c r="B35" s="201">
        <f t="shared" si="9"/>
        <v>28</v>
      </c>
      <c r="C35" s="399" t="s">
        <v>14</v>
      </c>
      <c r="D35" s="398"/>
      <c r="E35" s="399" t="s">
        <v>24</v>
      </c>
      <c r="F35" s="397"/>
      <c r="G35" s="528" t="s">
        <v>298</v>
      </c>
      <c r="H35" s="400" t="s">
        <v>3971</v>
      </c>
      <c r="I35" s="525" t="s">
        <v>3972</v>
      </c>
      <c r="J35" s="428" t="s">
        <v>3973</v>
      </c>
      <c r="K35" s="526" t="s">
        <v>1062</v>
      </c>
      <c r="L35" s="174" t="s">
        <v>3974</v>
      </c>
      <c r="M35" s="322">
        <f t="shared" si="10"/>
        <v>35</v>
      </c>
      <c r="N35" s="401"/>
      <c r="O35" s="511" t="str">
        <f>VLOOKUP("3유형_v1"&amp;"_"&amp;H35,'GPT결과_3'!$A:$D,4,FALSE)</f>
        <v>손글씨로 작성된 계획, 목표, 다이어그램이 있는 노트 페이지.</v>
      </c>
      <c r="P35" s="322">
        <f t="shared" si="11"/>
        <v>34</v>
      </c>
      <c r="Q35" s="432" t="s">
        <v>67</v>
      </c>
      <c r="R35" s="397"/>
      <c r="S35" s="322">
        <f t="shared" si="12"/>
        <v>0</v>
      </c>
      <c r="T35" s="282" t="str">
        <f>VLOOKUP("3유형_v2"&amp;"_"&amp;H35,'GPT결과_3'!$A:$D,4,FALSE)</f>
        <v>노트에 한글 필기와 타임라인 그래프 있는 페이지.</v>
      </c>
      <c r="U35" s="322">
        <f t="shared" si="14"/>
        <v>27</v>
      </c>
      <c r="V35" s="432" t="s">
        <v>67</v>
      </c>
      <c r="W35" s="432" t="s">
        <v>67</v>
      </c>
      <c r="X35" s="432" t="s">
        <v>67</v>
      </c>
      <c r="Y35" s="397"/>
      <c r="Z35" s="260" t="s">
        <v>3975</v>
      </c>
      <c r="AA35" s="397"/>
      <c r="AB35" s="282"/>
      <c r="AC35" s="322"/>
      <c r="AD35" s="432"/>
      <c r="AE35" s="432"/>
      <c r="AF35" s="432"/>
      <c r="AG35" s="397"/>
      <c r="AH35" s="260"/>
      <c r="AI35" s="397"/>
    </row>
    <row r="36">
      <c r="A36" s="397"/>
      <c r="B36" s="201">
        <f t="shared" si="9"/>
        <v>29</v>
      </c>
      <c r="C36" s="399" t="s">
        <v>14</v>
      </c>
      <c r="D36" s="398"/>
      <c r="E36" s="399" t="s">
        <v>24</v>
      </c>
      <c r="F36" s="397"/>
      <c r="G36" s="214" t="s">
        <v>158</v>
      </c>
      <c r="H36" s="400" t="s">
        <v>3976</v>
      </c>
      <c r="I36" s="525" t="s">
        <v>3977</v>
      </c>
      <c r="J36" s="428" t="s">
        <v>3978</v>
      </c>
      <c r="K36" s="526" t="s">
        <v>3979</v>
      </c>
      <c r="L36" s="174" t="s">
        <v>3980</v>
      </c>
      <c r="M36" s="322">
        <f t="shared" si="10"/>
        <v>22</v>
      </c>
      <c r="N36" s="401"/>
      <c r="O36" s="511" t="str">
        <f>VLOOKUP("3유형_v1"&amp;"_"&amp;H36,'GPT결과_3'!$A:$D,4,FALSE)</f>
        <v>애니메이션 캐릭터, 책 읽기, 테이블, 친근함.</v>
      </c>
      <c r="P36" s="322">
        <f t="shared" si="11"/>
        <v>26</v>
      </c>
      <c r="Q36" s="432" t="s">
        <v>67</v>
      </c>
      <c r="R36" s="397"/>
      <c r="S36" s="322">
        <f t="shared" si="12"/>
        <v>0</v>
      </c>
      <c r="T36" s="282" t="str">
        <f>VLOOKUP("3유형_v2"&amp;"_"&amp;H36,'GPT결과_3'!$A:$D,4,FALSE)</f>
        <v>애니메이션 스타일 소녀 두 명이 책을 보는 그림.</v>
      </c>
      <c r="U36" s="322">
        <f t="shared" si="14"/>
        <v>27</v>
      </c>
      <c r="V36" s="432" t="s">
        <v>67</v>
      </c>
      <c r="W36" s="432" t="s">
        <v>67</v>
      </c>
      <c r="X36" s="432" t="s">
        <v>67</v>
      </c>
      <c r="Y36" s="397"/>
      <c r="Z36" s="163"/>
      <c r="AA36" s="397"/>
      <c r="AB36" s="282"/>
      <c r="AC36" s="322"/>
      <c r="AD36" s="432"/>
      <c r="AE36" s="432"/>
      <c r="AF36" s="432"/>
      <c r="AG36" s="397"/>
      <c r="AH36" s="163"/>
      <c r="AI36" s="397"/>
    </row>
    <row r="37">
      <c r="A37" s="397"/>
      <c r="B37" s="201">
        <f t="shared" si="9"/>
        <v>30</v>
      </c>
      <c r="C37" s="399" t="s">
        <v>14</v>
      </c>
      <c r="D37" s="398"/>
      <c r="E37" s="399" t="s">
        <v>24</v>
      </c>
      <c r="F37" s="397"/>
      <c r="G37" s="528" t="s">
        <v>298</v>
      </c>
      <c r="H37" s="400" t="s">
        <v>3981</v>
      </c>
      <c r="I37" s="525" t="s">
        <v>3982</v>
      </c>
      <c r="J37" s="428" t="s">
        <v>3983</v>
      </c>
      <c r="K37" s="526" t="s">
        <v>947</v>
      </c>
      <c r="L37" s="174" t="s">
        <v>3984</v>
      </c>
      <c r="M37" s="322">
        <f t="shared" si="10"/>
        <v>19</v>
      </c>
      <c r="N37" s="401"/>
      <c r="O37" s="511" t="str">
        <f>VLOOKUP("3유형_v1"&amp;"_"&amp;H37,'GPT결과_3'!$A:$D,4,FALSE)</f>
        <v>역사적 기차역 내부, 타일 벽화, 아치형 창문.</v>
      </c>
      <c r="P37" s="322">
        <f t="shared" si="11"/>
        <v>26</v>
      </c>
      <c r="Q37" s="432" t="s">
        <v>67</v>
      </c>
      <c r="R37" s="397"/>
      <c r="S37" s="322">
        <f t="shared" si="12"/>
        <v>0</v>
      </c>
      <c r="T37" s="282" t="str">
        <f>VLOOKUP("3유형_v2"&amp;"_"&amp;H37,'GPT결과_3'!$A:$D,4,FALSE)</f>
        <v>천장 장식이 있는 역사 내부 파란 타일 벽화 장식의 전경.</v>
      </c>
      <c r="U37" s="322">
        <f t="shared" si="14"/>
        <v>32</v>
      </c>
      <c r="V37" s="432" t="s">
        <v>67</v>
      </c>
      <c r="W37" s="432" t="s">
        <v>67</v>
      </c>
      <c r="X37" s="432" t="s">
        <v>67</v>
      </c>
      <c r="Y37" s="397"/>
      <c r="Z37" s="163"/>
      <c r="AA37" s="397"/>
      <c r="AB37" s="282"/>
      <c r="AC37" s="322"/>
      <c r="AD37" s="432"/>
      <c r="AE37" s="432"/>
      <c r="AF37" s="432"/>
      <c r="AG37" s="397"/>
      <c r="AH37" s="163"/>
      <c r="AI37" s="397"/>
    </row>
    <row r="38">
      <c r="A38" s="397"/>
      <c r="B38" s="201">
        <f t="shared" si="9"/>
        <v>31</v>
      </c>
      <c r="C38" s="399" t="s">
        <v>14</v>
      </c>
      <c r="D38" s="398"/>
      <c r="E38" s="399" t="s">
        <v>24</v>
      </c>
      <c r="F38" s="397"/>
      <c r="G38" s="214" t="s">
        <v>158</v>
      </c>
      <c r="H38" s="400" t="s">
        <v>3985</v>
      </c>
      <c r="I38" s="525" t="s">
        <v>3986</v>
      </c>
      <c r="J38" s="428" t="s">
        <v>3987</v>
      </c>
      <c r="K38" s="526" t="s">
        <v>3988</v>
      </c>
      <c r="L38" s="174" t="s">
        <v>3989</v>
      </c>
      <c r="M38" s="322">
        <f t="shared" si="10"/>
        <v>10</v>
      </c>
      <c r="N38" s="401"/>
      <c r="O38" s="511" t="str">
        <f>VLOOKUP("3유형_v1"&amp;"_"&amp;H38,'GPT결과_3'!$A:$D,4,FALSE)</f>
        <v>수채화식물그림, 노란색톤, 태그 "내"</v>
      </c>
      <c r="P38" s="322">
        <f t="shared" si="11"/>
        <v>21</v>
      </c>
      <c r="Q38" s="432" t="s">
        <v>68</v>
      </c>
      <c r="R38" s="397"/>
      <c r="S38" s="322">
        <f t="shared" si="12"/>
        <v>0</v>
      </c>
      <c r="T38" s="282" t="str">
        <f>VLOOKUP("3유형_v2"&amp;"_"&amp;H38,'GPT결과_3'!$A:$D,4,FALSE)</f>
        <v>수채화 기법 사용한 꽃 일러스트 이미지입니다.</v>
      </c>
      <c r="U38" s="322">
        <f t="shared" si="14"/>
        <v>25</v>
      </c>
      <c r="V38" s="432" t="s">
        <v>67</v>
      </c>
      <c r="W38" s="432" t="s">
        <v>67</v>
      </c>
      <c r="X38" s="432" t="s">
        <v>67</v>
      </c>
      <c r="Y38" s="397"/>
      <c r="Z38" s="260" t="s">
        <v>3953</v>
      </c>
      <c r="AA38" s="397"/>
      <c r="AB38" s="282"/>
      <c r="AC38" s="322"/>
      <c r="AD38" s="432"/>
      <c r="AE38" s="432"/>
      <c r="AF38" s="432"/>
      <c r="AG38" s="397"/>
      <c r="AH38" s="260"/>
      <c r="AI38" s="397"/>
    </row>
    <row r="39">
      <c r="A39" s="397"/>
      <c r="B39" s="201">
        <f t="shared" si="9"/>
        <v>32</v>
      </c>
      <c r="C39" s="399" t="s">
        <v>14</v>
      </c>
      <c r="D39" s="398"/>
      <c r="E39" s="399" t="s">
        <v>24</v>
      </c>
      <c r="F39" s="397"/>
      <c r="G39" s="214" t="s">
        <v>158</v>
      </c>
      <c r="H39" s="400" t="s">
        <v>3990</v>
      </c>
      <c r="I39" s="525" t="s">
        <v>3991</v>
      </c>
      <c r="J39" s="428" t="s">
        <v>3992</v>
      </c>
      <c r="K39" s="526" t="s">
        <v>3993</v>
      </c>
      <c r="L39" s="174" t="s">
        <v>3994</v>
      </c>
      <c r="M39" s="322">
        <f t="shared" si="10"/>
        <v>16</v>
      </c>
      <c r="N39" s="401"/>
      <c r="O39" s="511" t="str">
        <f>VLOOKUP("3유형_v1"&amp;"_"&amp;H39,'GPT결과_3'!$A:$D,4,FALSE)</f>
        <v>휠체어 탄 노년 여성 그림.</v>
      </c>
      <c r="P39" s="322">
        <f t="shared" si="11"/>
        <v>15</v>
      </c>
      <c r="Q39" s="432" t="s">
        <v>67</v>
      </c>
      <c r="R39" s="397"/>
      <c r="S39" s="322">
        <f t="shared" si="12"/>
        <v>0</v>
      </c>
      <c r="T39" s="282" t="str">
        <f>VLOOKUP("3유형_v2"&amp;"_"&amp;H39,'GPT결과_3'!$A:$D,4,FALSE)</f>
        <v>휠체어에 앉아 있는 노인의 모습 그림입니다.</v>
      </c>
      <c r="U39" s="322">
        <f t="shared" si="14"/>
        <v>24</v>
      </c>
      <c r="V39" s="432" t="s">
        <v>67</v>
      </c>
      <c r="W39" s="432" t="s">
        <v>67</v>
      </c>
      <c r="X39" s="432" t="s">
        <v>67</v>
      </c>
      <c r="Y39" s="397"/>
      <c r="Z39" s="260" t="s">
        <v>3953</v>
      </c>
      <c r="AA39" s="397"/>
      <c r="AB39" s="282"/>
      <c r="AC39" s="322"/>
      <c r="AD39" s="432"/>
      <c r="AE39" s="432"/>
      <c r="AF39" s="432"/>
      <c r="AG39" s="397"/>
      <c r="AH39" s="260"/>
      <c r="AI39" s="397"/>
    </row>
    <row r="40">
      <c r="A40" s="397"/>
      <c r="B40" s="201">
        <f t="shared" si="9"/>
        <v>33</v>
      </c>
      <c r="C40" s="399" t="s">
        <v>14</v>
      </c>
      <c r="D40" s="398"/>
      <c r="E40" s="399" t="s">
        <v>24</v>
      </c>
      <c r="F40" s="397"/>
      <c r="G40" s="528" t="s">
        <v>298</v>
      </c>
      <c r="H40" s="400" t="s">
        <v>3995</v>
      </c>
      <c r="I40" s="525" t="s">
        <v>3996</v>
      </c>
      <c r="J40" s="428" t="s">
        <v>3997</v>
      </c>
      <c r="K40" s="526" t="s">
        <v>3998</v>
      </c>
      <c r="L40" s="174" t="s">
        <v>3999</v>
      </c>
      <c r="M40" s="322">
        <f t="shared" si="10"/>
        <v>11</v>
      </c>
      <c r="N40" s="401"/>
      <c r="O40" s="511" t="str">
        <f>VLOOKUP("3유형_v1"&amp;"_"&amp;H40,'GPT결과_3'!$A:$D,4,FALSE)</f>
        <v>남자, 고양이, 책상, 흑백 사진.</v>
      </c>
      <c r="P40" s="322">
        <f t="shared" si="11"/>
        <v>19</v>
      </c>
      <c r="Q40" s="432" t="s">
        <v>67</v>
      </c>
      <c r="R40" s="397"/>
      <c r="S40" s="322">
        <f t="shared" si="12"/>
        <v>0</v>
      </c>
      <c r="T40" s="282" t="str">
        <f>VLOOKUP("3유형_v2"&amp;"_"&amp;H40,'GPT결과_3'!$A:$D,4,FALSE)</f>
        <v>안경 쓴 남성이 고양이 옆 테이블에 앉아있는 모습.</v>
      </c>
      <c r="U40" s="322">
        <f t="shared" si="14"/>
        <v>28</v>
      </c>
      <c r="V40" s="432" t="s">
        <v>67</v>
      </c>
      <c r="W40" s="432" t="s">
        <v>68</v>
      </c>
      <c r="X40" s="432" t="s">
        <v>68</v>
      </c>
      <c r="Y40" s="397"/>
      <c r="Z40" s="260" t="s">
        <v>4000</v>
      </c>
      <c r="AA40" s="397"/>
      <c r="AB40" s="282"/>
      <c r="AC40" s="322"/>
      <c r="AD40" s="432"/>
      <c r="AE40" s="432"/>
      <c r="AF40" s="432"/>
      <c r="AG40" s="397"/>
      <c r="AH40" s="260"/>
      <c r="AI40" s="397"/>
    </row>
    <row r="41">
      <c r="A41" s="397"/>
      <c r="B41" s="201">
        <f t="shared" si="9"/>
        <v>34</v>
      </c>
      <c r="C41" s="399" t="s">
        <v>14</v>
      </c>
      <c r="D41" s="398"/>
      <c r="E41" s="399" t="s">
        <v>24</v>
      </c>
      <c r="F41" s="397"/>
      <c r="G41" s="528" t="s">
        <v>298</v>
      </c>
      <c r="H41" s="400" t="s">
        <v>4001</v>
      </c>
      <c r="I41" s="525" t="s">
        <v>4002</v>
      </c>
      <c r="J41" s="428" t="s">
        <v>4003</v>
      </c>
      <c r="K41" s="526" t="s">
        <v>4004</v>
      </c>
      <c r="L41" s="174" t="s">
        <v>4005</v>
      </c>
      <c r="M41" s="322">
        <f t="shared" si="10"/>
        <v>9</v>
      </c>
      <c r="N41" s="401"/>
      <c r="O41" s="511" t="str">
        <f>VLOOKUP("3유형_v1"&amp;"_"&amp;H41,'GPT결과_3'!$A:$D,4,FALSE)</f>
        <v>사람, 체크무늬 셔츠, 손 십자로, 검정색 밴드.</v>
      </c>
      <c r="P41" s="322">
        <f t="shared" si="11"/>
        <v>27</v>
      </c>
      <c r="Q41" s="432" t="s">
        <v>67</v>
      </c>
      <c r="R41" s="397"/>
      <c r="S41" s="322">
        <f t="shared" si="12"/>
        <v>0</v>
      </c>
      <c r="T41" s="282" t="str">
        <f>VLOOKUP("3유형_v2"&amp;"_"&amp;H41,'GPT결과_3'!$A:$D,4,FALSE)</f>
        <v>손으로 얼굴 가리는 남성 의상 체크무늬 셔츠 착용감.</v>
      </c>
      <c r="U41" s="322">
        <f t="shared" si="14"/>
        <v>29</v>
      </c>
      <c r="V41" s="432" t="s">
        <v>68</v>
      </c>
      <c r="W41" s="432" t="s">
        <v>2715</v>
      </c>
      <c r="X41" s="432" t="s">
        <v>68</v>
      </c>
      <c r="Y41" s="397"/>
      <c r="Z41" s="260" t="s">
        <v>4006</v>
      </c>
      <c r="AA41" s="397"/>
      <c r="AB41" s="282"/>
      <c r="AC41" s="322"/>
      <c r="AD41" s="432"/>
      <c r="AE41" s="432"/>
      <c r="AF41" s="432"/>
      <c r="AG41" s="397"/>
      <c r="AH41" s="260"/>
      <c r="AI41" s="397"/>
    </row>
    <row r="42">
      <c r="A42" s="397"/>
      <c r="B42" s="201">
        <f t="shared" si="9"/>
        <v>35</v>
      </c>
      <c r="C42" s="399" t="s">
        <v>14</v>
      </c>
      <c r="D42" s="398"/>
      <c r="E42" s="399" t="s">
        <v>24</v>
      </c>
      <c r="F42" s="397"/>
      <c r="G42" s="214" t="s">
        <v>158</v>
      </c>
      <c r="H42" s="400" t="s">
        <v>4007</v>
      </c>
      <c r="I42" s="525" t="s">
        <v>4008</v>
      </c>
      <c r="J42" s="428" t="s">
        <v>4009</v>
      </c>
      <c r="K42" s="526" t="s">
        <v>4010</v>
      </c>
      <c r="L42" s="174" t="s">
        <v>4011</v>
      </c>
      <c r="M42" s="322">
        <f t="shared" si="10"/>
        <v>10</v>
      </c>
      <c r="N42" s="401"/>
      <c r="O42" s="511" t="str">
        <f>VLOOKUP("3유형_v1"&amp;"_"&amp;H42,'GPT결과_3'!$A:$D,4,FALSE)</f>
        <v>수박, 그림, 외곽선, 단순, 한글 문자.</v>
      </c>
      <c r="P42" s="322">
        <f t="shared" si="11"/>
        <v>23</v>
      </c>
      <c r="Q42" s="432" t="s">
        <v>67</v>
      </c>
      <c r="R42" s="397"/>
      <c r="S42" s="322">
        <f t="shared" si="12"/>
        <v>0</v>
      </c>
      <c r="T42" s="282" t="str">
        <f>VLOOKUP("3유형_v2"&amp;"_"&amp;H42,'GPT결과_3'!$A:$D,4,FALSE)</f>
        <v>원형 내부에 점이 찍힌 낙서 그림과 텍스트 존재.</v>
      </c>
      <c r="U42" s="322">
        <f t="shared" si="14"/>
        <v>27</v>
      </c>
      <c r="V42" s="432" t="s">
        <v>67</v>
      </c>
      <c r="W42" s="432" t="s">
        <v>2715</v>
      </c>
      <c r="X42" s="432" t="s">
        <v>67</v>
      </c>
      <c r="Y42" s="397"/>
      <c r="Z42" s="532" t="s">
        <v>3970</v>
      </c>
      <c r="AA42" s="397"/>
      <c r="AB42" s="282"/>
      <c r="AC42" s="322"/>
      <c r="AD42" s="432"/>
      <c r="AE42" s="432"/>
      <c r="AF42" s="432"/>
      <c r="AG42" s="397"/>
      <c r="AH42" s="532"/>
      <c r="AI42" s="397"/>
    </row>
    <row r="43">
      <c r="A43" s="397"/>
      <c r="B43" s="201">
        <f t="shared" si="9"/>
        <v>36</v>
      </c>
      <c r="C43" s="399" t="s">
        <v>14</v>
      </c>
      <c r="D43" s="398"/>
      <c r="E43" s="399" t="s">
        <v>24</v>
      </c>
      <c r="F43" s="397"/>
      <c r="G43" s="528" t="s">
        <v>298</v>
      </c>
      <c r="H43" s="400" t="s">
        <v>4012</v>
      </c>
      <c r="I43" s="525" t="s">
        <v>4013</v>
      </c>
      <c r="J43" s="428" t="s">
        <v>4014</v>
      </c>
      <c r="K43" s="526" t="s">
        <v>4015</v>
      </c>
      <c r="L43" s="174" t="s">
        <v>4016</v>
      </c>
      <c r="M43" s="322">
        <f t="shared" si="10"/>
        <v>14</v>
      </c>
      <c r="N43" s="401"/>
      <c r="O43" s="511" t="str">
        <f>VLOOKUP("3유형_v1"&amp;"_"&amp;H43,'GPT결과_3'!$A:$D,4,FALSE)</f>
        <v>배낭, 생존 장비, 긴급 준비물.</v>
      </c>
      <c r="P43" s="322">
        <f t="shared" si="11"/>
        <v>18</v>
      </c>
      <c r="Q43" s="432" t="s">
        <v>67</v>
      </c>
      <c r="R43" s="397"/>
      <c r="S43" s="322">
        <f t="shared" si="12"/>
        <v>0</v>
      </c>
      <c r="T43" s="282" t="str">
        <f>VLOOKUP("3유형_v2"&amp;"_"&amp;H43,'GPT결과_3'!$A:$D,4,FALSE)</f>
        <v>다양한 물품이 담긴 배낭의 내용물 전시.</v>
      </c>
      <c r="U43" s="322">
        <f t="shared" si="14"/>
        <v>22</v>
      </c>
      <c r="V43" s="432" t="s">
        <v>67</v>
      </c>
      <c r="W43" s="432" t="s">
        <v>67</v>
      </c>
      <c r="X43" s="432" t="s">
        <v>67</v>
      </c>
      <c r="Y43" s="397"/>
      <c r="Z43" s="163"/>
      <c r="AA43" s="397"/>
      <c r="AB43" s="282"/>
      <c r="AC43" s="322"/>
      <c r="AD43" s="432"/>
      <c r="AE43" s="432"/>
      <c r="AF43" s="432"/>
      <c r="AG43" s="397"/>
      <c r="AH43" s="163"/>
      <c r="AI43" s="397"/>
    </row>
    <row r="44">
      <c r="A44" s="397"/>
      <c r="B44" s="201">
        <f t="shared" si="9"/>
        <v>37</v>
      </c>
      <c r="C44" s="399" t="s">
        <v>14</v>
      </c>
      <c r="D44" s="398"/>
      <c r="E44" s="399" t="s">
        <v>24</v>
      </c>
      <c r="F44" s="397"/>
      <c r="G44" s="528" t="s">
        <v>298</v>
      </c>
      <c r="H44" s="400" t="s">
        <v>4017</v>
      </c>
      <c r="I44" s="525" t="s">
        <v>4018</v>
      </c>
      <c r="J44" s="428" t="s">
        <v>4019</v>
      </c>
      <c r="K44" s="526" t="s">
        <v>4020</v>
      </c>
      <c r="L44" s="174" t="s">
        <v>4021</v>
      </c>
      <c r="M44" s="322">
        <f t="shared" si="10"/>
        <v>9</v>
      </c>
      <c r="N44" s="401"/>
      <c r="O44" s="511" t="str">
        <f>VLOOKUP("3유형_v1"&amp;"_"&amp;H44,'GPT결과_3'!$A:$D,4,FALSE)</f>
        <v>갈색 머리 물갈퀴 동물, 수중, 수영.</v>
      </c>
      <c r="P44" s="322">
        <f t="shared" si="11"/>
        <v>21</v>
      </c>
      <c r="Q44" s="432" t="s">
        <v>68</v>
      </c>
      <c r="R44" s="397"/>
      <c r="S44" s="322">
        <f t="shared" si="12"/>
        <v>0</v>
      </c>
      <c r="T44" s="282" t="str">
        <f>VLOOKUP("3유형_v2"&amp;"_"&amp;H44,'GPT결과_3'!$A:$D,4,FALSE)</f>
        <v>물 속 상어 평행한 모습 수중 사진.</v>
      </c>
      <c r="U44" s="322">
        <f t="shared" si="14"/>
        <v>20</v>
      </c>
      <c r="V44" s="432" t="s">
        <v>68</v>
      </c>
      <c r="W44" s="432" t="s">
        <v>69</v>
      </c>
      <c r="X44" s="432" t="s">
        <v>69</v>
      </c>
      <c r="Y44" s="397"/>
      <c r="Z44" s="260" t="s">
        <v>4022</v>
      </c>
      <c r="AA44" s="432" t="s">
        <v>4023</v>
      </c>
      <c r="AB44" s="282"/>
      <c r="AC44" s="322"/>
      <c r="AD44" s="432"/>
      <c r="AE44" s="432"/>
      <c r="AF44" s="432"/>
      <c r="AG44" s="397"/>
      <c r="AH44" s="260"/>
      <c r="AI44" s="432"/>
    </row>
    <row r="45">
      <c r="A45" s="397"/>
      <c r="B45" s="201">
        <f t="shared" si="9"/>
        <v>38</v>
      </c>
      <c r="C45" s="399" t="s">
        <v>14</v>
      </c>
      <c r="D45" s="398"/>
      <c r="E45" s="399" t="s">
        <v>24</v>
      </c>
      <c r="F45" s="397"/>
      <c r="G45" s="214" t="s">
        <v>158</v>
      </c>
      <c r="H45" s="400" t="s">
        <v>4024</v>
      </c>
      <c r="I45" s="525" t="s">
        <v>4025</v>
      </c>
      <c r="J45" s="428" t="s">
        <v>4026</v>
      </c>
      <c r="K45" s="526" t="s">
        <v>4027</v>
      </c>
      <c r="L45" s="174" t="s">
        <v>4028</v>
      </c>
      <c r="M45" s="322">
        <f t="shared" si="10"/>
        <v>11</v>
      </c>
      <c r="N45" s="401"/>
      <c r="O45" s="511" t="str">
        <f>VLOOKUP("3유형_v1"&amp;"_"&amp;H45,'GPT결과_3'!$A:$D,4,FALSE)</f>
        <v>쓰레기통, 폐기물, 스프레이병, 배터리, 플라스틱.</v>
      </c>
      <c r="P45" s="322">
        <f t="shared" si="11"/>
        <v>28</v>
      </c>
      <c r="Q45" s="432" t="s">
        <v>67</v>
      </c>
      <c r="R45" s="397"/>
      <c r="S45" s="322">
        <f t="shared" si="12"/>
        <v>0</v>
      </c>
      <c r="T45" s="282" t="str">
        <f>VLOOKUP("3유형_v2"&amp;"_"&amp;H45,'GPT결과_3'!$A:$D,4,FALSE)</f>
        <v>쓰레기통에 가득 찬 쓰레기 묘사.</v>
      </c>
      <c r="U45" s="322">
        <f t="shared" si="14"/>
        <v>18</v>
      </c>
      <c r="V45" s="432" t="s">
        <v>67</v>
      </c>
      <c r="W45" s="432" t="s">
        <v>67</v>
      </c>
      <c r="X45" s="432" t="s">
        <v>67</v>
      </c>
      <c r="Y45" s="397"/>
      <c r="Z45" s="163"/>
      <c r="AA45" s="397"/>
      <c r="AB45" s="282"/>
      <c r="AC45" s="322"/>
      <c r="AD45" s="432"/>
      <c r="AE45" s="432"/>
      <c r="AF45" s="432"/>
      <c r="AG45" s="397"/>
      <c r="AH45" s="163"/>
      <c r="AI45" s="397"/>
    </row>
    <row r="46">
      <c r="A46" s="397"/>
      <c r="B46" s="201">
        <f t="shared" si="9"/>
        <v>39</v>
      </c>
      <c r="C46" s="399" t="s">
        <v>14</v>
      </c>
      <c r="D46" s="398"/>
      <c r="E46" s="399" t="s">
        <v>24</v>
      </c>
      <c r="F46" s="397"/>
      <c r="G46" s="528" t="s">
        <v>298</v>
      </c>
      <c r="H46" s="400" t="s">
        <v>4029</v>
      </c>
      <c r="I46" s="525" t="s">
        <v>4030</v>
      </c>
      <c r="J46" s="428" t="s">
        <v>4031</v>
      </c>
      <c r="K46" s="526" t="s">
        <v>4032</v>
      </c>
      <c r="L46" s="174" t="s">
        <v>4033</v>
      </c>
      <c r="M46" s="322">
        <f t="shared" si="10"/>
        <v>28</v>
      </c>
      <c r="N46" s="401"/>
      <c r="O46" s="511" t="str">
        <f>VLOOKUP("3유형_v1"&amp;"_"&amp;H46,'GPT결과_3'!$A:$D,4,FALSE)</f>
        <v>방송 스튜디오, 마이크, 여성, 쪽지, 테이블, 소파.</v>
      </c>
      <c r="P46" s="322">
        <f t="shared" si="11"/>
        <v>30</v>
      </c>
      <c r="Q46" s="432" t="s">
        <v>67</v>
      </c>
      <c r="R46" s="397"/>
      <c r="S46" s="322">
        <f t="shared" si="12"/>
        <v>0</v>
      </c>
      <c r="T46" s="282" t="str">
        <f>VLOOKUP("3유형_v2"&amp;"_"&amp;H46,'GPT결과_3'!$A:$D,4,FALSE)</f>
        <v>미소 짓는 여성 녹음실 셀카 손글씨 종이 들고 스튜디오 앉은 여성 인터뷰 장면 소파.</v>
      </c>
      <c r="U46" s="322">
        <f t="shared" si="14"/>
        <v>47</v>
      </c>
      <c r="V46" s="432" t="s">
        <v>67</v>
      </c>
      <c r="W46" s="432" t="s">
        <v>2715</v>
      </c>
      <c r="X46" s="432" t="s">
        <v>67</v>
      </c>
      <c r="Y46" s="397"/>
      <c r="Z46" s="260" t="s">
        <v>4034</v>
      </c>
      <c r="AA46" s="397"/>
      <c r="AB46" s="282"/>
      <c r="AC46" s="322"/>
      <c r="AD46" s="432"/>
      <c r="AE46" s="432"/>
      <c r="AF46" s="432"/>
      <c r="AG46" s="397"/>
      <c r="AH46" s="260"/>
      <c r="AI46" s="397"/>
    </row>
    <row r="47">
      <c r="A47" s="397"/>
      <c r="B47" s="201">
        <f t="shared" si="9"/>
        <v>40</v>
      </c>
      <c r="C47" s="399" t="s">
        <v>14</v>
      </c>
      <c r="D47" s="398"/>
      <c r="E47" s="399" t="s">
        <v>24</v>
      </c>
      <c r="F47" s="397"/>
      <c r="G47" s="528" t="s">
        <v>298</v>
      </c>
      <c r="H47" s="400" t="s">
        <v>4035</v>
      </c>
      <c r="I47" s="525" t="s">
        <v>4036</v>
      </c>
      <c r="J47" s="428" t="s">
        <v>4037</v>
      </c>
      <c r="K47" s="526" t="s">
        <v>4038</v>
      </c>
      <c r="L47" s="174" t="s">
        <v>4039</v>
      </c>
      <c r="M47" s="322">
        <f t="shared" si="10"/>
        <v>5</v>
      </c>
      <c r="N47" s="401"/>
      <c r="O47" s="511" t="str">
        <f>VLOOKUP("3유형_v1"&amp;"_"&amp;H47,'GPT결과_3'!$A:$D,4,FALSE)</f>
        <v>백색, 스테이플러, 금속 스테이플, 건전지</v>
      </c>
      <c r="P47" s="322">
        <f t="shared" si="11"/>
        <v>23</v>
      </c>
      <c r="Q47" s="432" t="s">
        <v>68</v>
      </c>
      <c r="R47" s="397"/>
      <c r="S47" s="322">
        <f t="shared" si="12"/>
        <v>0</v>
      </c>
      <c r="T47" s="282" t="str">
        <f>VLOOKUP("3유형_v2"&amp;"_"&amp;H47,'GPT결과_3'!$A:$D,4,FALSE)</f>
        <v>백색 스테이플러가 흰색 배경 위에 있음.</v>
      </c>
      <c r="U47" s="322">
        <f t="shared" si="14"/>
        <v>22</v>
      </c>
      <c r="V47" s="432" t="s">
        <v>69</v>
      </c>
      <c r="W47" s="432" t="s">
        <v>69</v>
      </c>
      <c r="X47" s="432" t="s">
        <v>69</v>
      </c>
      <c r="Y47" s="397"/>
      <c r="Z47" s="530" t="s">
        <v>4040</v>
      </c>
      <c r="AA47" s="432" t="s">
        <v>4023</v>
      </c>
      <c r="AB47" s="282"/>
      <c r="AC47" s="322"/>
      <c r="AD47" s="432"/>
      <c r="AE47" s="432"/>
      <c r="AF47" s="432"/>
      <c r="AG47" s="397"/>
      <c r="AH47" s="530"/>
      <c r="AI47" s="432"/>
    </row>
    <row r="48">
      <c r="A48" s="397"/>
      <c r="B48" s="201">
        <f t="shared" si="9"/>
        <v>41</v>
      </c>
      <c r="C48" s="399" t="s">
        <v>14</v>
      </c>
      <c r="D48" s="398"/>
      <c r="E48" s="399" t="s">
        <v>24</v>
      </c>
      <c r="F48" s="397"/>
      <c r="G48" s="528" t="s">
        <v>298</v>
      </c>
      <c r="H48" s="400" t="s">
        <v>4041</v>
      </c>
      <c r="I48" s="525" t="s">
        <v>4042</v>
      </c>
      <c r="J48" s="428" t="s">
        <v>4043</v>
      </c>
      <c r="K48" s="526" t="s">
        <v>4044</v>
      </c>
      <c r="L48" s="174" t="s">
        <v>4045</v>
      </c>
      <c r="M48" s="322">
        <f t="shared" si="10"/>
        <v>24</v>
      </c>
      <c r="N48" s="401"/>
      <c r="O48" s="511" t="str">
        <f>VLOOKUP("3유형_v1"&amp;"_"&amp;H48,'GPT결과_3'!$A:$D,4,FALSE)</f>
        <v>홈쇼핑 방송 이미지, 여러 제품, 여성 진행자들.</v>
      </c>
      <c r="P48" s="322">
        <f t="shared" si="11"/>
        <v>27</v>
      </c>
      <c r="Q48" s="432" t="s">
        <v>67</v>
      </c>
      <c r="R48" s="397"/>
      <c r="S48" s="322">
        <f t="shared" si="12"/>
        <v>0</v>
      </c>
      <c r="T48" s="282" t="str">
        <f>VLOOKUP("3유형_v2"&amp;"_"&amp;H48,'GPT결과_3'!$A:$D,4,FALSE)</f>
        <v>다양한 장면들을 포함한 텔레비전 화면 모음집.</v>
      </c>
      <c r="U48" s="322">
        <f t="shared" si="14"/>
        <v>25</v>
      </c>
      <c r="V48" s="432" t="s">
        <v>67</v>
      </c>
      <c r="W48" s="432" t="s">
        <v>2715</v>
      </c>
      <c r="X48" s="432" t="s">
        <v>67</v>
      </c>
      <c r="Y48" s="397"/>
      <c r="Z48" s="260" t="s">
        <v>4046</v>
      </c>
      <c r="AA48" s="397"/>
      <c r="AB48" s="282"/>
      <c r="AC48" s="322"/>
      <c r="AD48" s="432"/>
      <c r="AE48" s="432"/>
      <c r="AF48" s="432"/>
      <c r="AG48" s="397"/>
      <c r="AH48" s="260"/>
      <c r="AI48" s="397"/>
    </row>
    <row r="49">
      <c r="A49" s="397"/>
      <c r="B49" s="201">
        <f t="shared" si="9"/>
        <v>42</v>
      </c>
      <c r="C49" s="399" t="s">
        <v>14</v>
      </c>
      <c r="D49" s="398"/>
      <c r="E49" s="399" t="s">
        <v>24</v>
      </c>
      <c r="F49" s="397"/>
      <c r="G49" s="214" t="s">
        <v>158</v>
      </c>
      <c r="H49" s="400" t="s">
        <v>4047</v>
      </c>
      <c r="I49" s="525" t="s">
        <v>4048</v>
      </c>
      <c r="J49" s="447" t="s">
        <v>4049</v>
      </c>
      <c r="K49" s="526" t="s">
        <v>4050</v>
      </c>
      <c r="L49" s="174" t="s">
        <v>4051</v>
      </c>
      <c r="M49" s="322">
        <f t="shared" si="10"/>
        <v>35</v>
      </c>
      <c r="N49" s="401"/>
      <c r="O49" s="511" t="str">
        <f>VLOOKUP("3유형_v1"&amp;"_"&amp;H49,'GPT결과_3'!$A:$D,4,FALSE)</f>
        <v>애니메이션 캐릭터, 거울, 반영, 화장품, 서 있는 자세.</v>
      </c>
      <c r="P49" s="322">
        <f t="shared" si="11"/>
        <v>32</v>
      </c>
      <c r="Q49" s="432" t="s">
        <v>67</v>
      </c>
      <c r="R49" s="397"/>
      <c r="S49" s="322">
        <f t="shared" si="12"/>
        <v>0</v>
      </c>
      <c r="T49" s="282" t="str">
        <f>VLOOKUP("3유형_v2"&amp;"_"&amp;H49,'GPT결과_3'!$A:$D,4,FALSE)</f>
        <v>애니메이션 스타일 남성이 거울 앞에서 생각에 잠긴 표정으로 있다.</v>
      </c>
      <c r="U49" s="322">
        <f t="shared" si="14"/>
        <v>36</v>
      </c>
      <c r="V49" s="432" t="s">
        <v>67</v>
      </c>
      <c r="W49" s="432" t="s">
        <v>67</v>
      </c>
      <c r="X49" s="432" t="s">
        <v>67</v>
      </c>
      <c r="Y49" s="397"/>
      <c r="Z49" s="163"/>
      <c r="AA49" s="397"/>
      <c r="AB49" s="282"/>
      <c r="AC49" s="322"/>
      <c r="AD49" s="432"/>
      <c r="AE49" s="432"/>
      <c r="AF49" s="432"/>
      <c r="AG49" s="397"/>
      <c r="AH49" s="163"/>
      <c r="AI49" s="397"/>
    </row>
    <row r="50">
      <c r="A50" s="28"/>
      <c r="B50" s="201">
        <f t="shared" si="9"/>
        <v>43</v>
      </c>
      <c r="C50" s="399" t="s">
        <v>15</v>
      </c>
      <c r="D50" s="30" t="s">
        <v>21</v>
      </c>
      <c r="E50" s="399" t="s">
        <v>24</v>
      </c>
      <c r="F50" s="30" t="s">
        <v>2907</v>
      </c>
      <c r="G50" s="214" t="s">
        <v>158</v>
      </c>
      <c r="H50" s="426" t="s">
        <v>4052</v>
      </c>
      <c r="I50" s="533" t="s">
        <v>4053</v>
      </c>
      <c r="J50" s="202" t="s">
        <v>4054</v>
      </c>
      <c r="K50" s="30" t="s">
        <v>242</v>
      </c>
      <c r="L50" s="34" t="s">
        <v>4055</v>
      </c>
      <c r="M50" s="322">
        <f t="shared" si="10"/>
        <v>28</v>
      </c>
      <c r="N50" s="394"/>
      <c r="O50" s="534" t="str">
        <f>VLOOKUP("3유형_v2"&amp;"_"&amp;H50,'GPT결과_3'!$A:$D,4,FALSE)</f>
        <v>#N/A</v>
      </c>
      <c r="P50" s="322" t="str">
        <f t="shared" si="11"/>
        <v>#N/A</v>
      </c>
      <c r="Q50" s="496"/>
      <c r="R50" s="496"/>
      <c r="S50" s="496"/>
      <c r="T50" s="535" t="str">
        <f>VLOOKUP("3유형_v2"&amp;"_"&amp;H50,'GPT결과_3'!$A:$D,4,FALSE)</f>
        <v>#N/A</v>
      </c>
      <c r="U50" s="322" t="str">
        <f t="shared" si="14"/>
        <v>#N/A</v>
      </c>
      <c r="V50" s="496"/>
      <c r="W50" s="496"/>
      <c r="X50" s="496"/>
      <c r="Y50" s="496"/>
      <c r="Z50" s="258"/>
      <c r="AA50" s="28"/>
      <c r="AB50" s="535"/>
      <c r="AC50" s="322"/>
      <c r="AD50" s="496"/>
      <c r="AE50" s="496"/>
      <c r="AF50" s="496"/>
      <c r="AG50" s="496"/>
      <c r="AH50" s="258"/>
      <c r="AI50" s="28"/>
    </row>
    <row r="51">
      <c r="A51" s="28"/>
      <c r="B51" s="201">
        <f t="shared" si="9"/>
        <v>44</v>
      </c>
      <c r="C51" s="399" t="s">
        <v>15</v>
      </c>
      <c r="D51" s="30" t="s">
        <v>21</v>
      </c>
      <c r="E51" s="399" t="s">
        <v>24</v>
      </c>
      <c r="F51" s="30" t="s">
        <v>2907</v>
      </c>
      <c r="G51" s="214" t="s">
        <v>158</v>
      </c>
      <c r="H51" s="426" t="s">
        <v>4056</v>
      </c>
      <c r="I51" s="533" t="s">
        <v>4057</v>
      </c>
      <c r="J51" s="202" t="s">
        <v>4058</v>
      </c>
      <c r="K51" s="30" t="s">
        <v>242</v>
      </c>
      <c r="L51" s="34" t="s">
        <v>4059</v>
      </c>
      <c r="M51" s="322">
        <f t="shared" si="10"/>
        <v>27</v>
      </c>
      <c r="N51" s="536"/>
      <c r="O51" s="534" t="str">
        <f>VLOOKUP("3유형_v1"&amp;"_"&amp;H51,'GPT결과_3'!$A:$D,4,FALSE)</f>
        <v>#N/A</v>
      </c>
      <c r="P51" s="322" t="str">
        <f t="shared" si="11"/>
        <v>#N/A</v>
      </c>
      <c r="Q51" s="496"/>
      <c r="R51" s="496"/>
      <c r="S51" s="496"/>
      <c r="T51" s="535" t="str">
        <f>VLOOKUP("3유형_v2"&amp;"_"&amp;H51,'GPT결과_3'!$A:$D,4,FALSE)</f>
        <v>#N/A</v>
      </c>
      <c r="U51" s="322" t="str">
        <f t="shared" si="14"/>
        <v>#N/A</v>
      </c>
      <c r="V51" s="496"/>
      <c r="W51" s="496"/>
      <c r="X51" s="496"/>
      <c r="Y51" s="496"/>
      <c r="Z51" s="258"/>
      <c r="AA51" s="28"/>
      <c r="AB51" s="535"/>
      <c r="AC51" s="322"/>
      <c r="AD51" s="496"/>
      <c r="AE51" s="496"/>
      <c r="AF51" s="496"/>
      <c r="AG51" s="496"/>
      <c r="AH51" s="258"/>
      <c r="AI51" s="28"/>
    </row>
    <row r="52">
      <c r="A52" s="28"/>
      <c r="B52" s="201">
        <f t="shared" si="9"/>
        <v>45</v>
      </c>
      <c r="C52" s="399" t="s">
        <v>15</v>
      </c>
      <c r="D52" s="30" t="s">
        <v>21</v>
      </c>
      <c r="E52" s="399" t="s">
        <v>24</v>
      </c>
      <c r="F52" s="30" t="s">
        <v>2907</v>
      </c>
      <c r="G52" s="214" t="s">
        <v>158</v>
      </c>
      <c r="H52" s="426" t="s">
        <v>4060</v>
      </c>
      <c r="I52" s="533" t="s">
        <v>4061</v>
      </c>
      <c r="J52" s="202" t="s">
        <v>4062</v>
      </c>
      <c r="K52" s="30" t="s">
        <v>242</v>
      </c>
      <c r="L52" s="34" t="s">
        <v>4063</v>
      </c>
      <c r="M52" s="322">
        <f t="shared" si="10"/>
        <v>21</v>
      </c>
      <c r="N52" s="394"/>
      <c r="O52" s="534" t="str">
        <f>VLOOKUP("3유형_v1"&amp;"_"&amp;H52,'GPT결과_3'!$A:$D,4,FALSE)</f>
        <v>#N/A</v>
      </c>
      <c r="P52" s="322" t="str">
        <f t="shared" si="11"/>
        <v>#N/A</v>
      </c>
      <c r="Q52" s="496"/>
      <c r="R52" s="496"/>
      <c r="S52" s="496"/>
      <c r="T52" s="535" t="str">
        <f>VLOOKUP("3유형_v2"&amp;"_"&amp;H52,'GPT결과_3'!$A:$D,4,FALSE)</f>
        <v>#N/A</v>
      </c>
      <c r="U52" s="322" t="str">
        <f t="shared" si="14"/>
        <v>#N/A</v>
      </c>
      <c r="V52" s="496"/>
      <c r="W52" s="496"/>
      <c r="X52" s="496"/>
      <c r="Y52" s="496"/>
      <c r="Z52" s="258"/>
      <c r="AA52" s="28"/>
      <c r="AB52" s="535"/>
      <c r="AC52" s="322"/>
      <c r="AD52" s="496"/>
      <c r="AE52" s="496"/>
      <c r="AF52" s="496"/>
      <c r="AG52" s="496"/>
      <c r="AH52" s="258"/>
      <c r="AI52" s="28"/>
    </row>
    <row r="53">
      <c r="A53" s="28"/>
      <c r="B53" s="201">
        <f t="shared" si="9"/>
        <v>46</v>
      </c>
      <c r="C53" s="399" t="s">
        <v>15</v>
      </c>
      <c r="D53" s="30" t="s">
        <v>21</v>
      </c>
      <c r="E53" s="399" t="s">
        <v>24</v>
      </c>
      <c r="F53" s="30" t="s">
        <v>2907</v>
      </c>
      <c r="G53" s="214" t="s">
        <v>158</v>
      </c>
      <c r="H53" s="426" t="s">
        <v>4064</v>
      </c>
      <c r="I53" s="537" t="s">
        <v>4065</v>
      </c>
      <c r="J53" s="202" t="s">
        <v>4066</v>
      </c>
      <c r="K53" s="30" t="s">
        <v>242</v>
      </c>
      <c r="L53" s="34" t="s">
        <v>4067</v>
      </c>
      <c r="M53" s="322">
        <f t="shared" si="10"/>
        <v>16</v>
      </c>
      <c r="N53" s="394"/>
      <c r="O53" s="534" t="str">
        <f>VLOOKUP("3유형_v1"&amp;"_"&amp;H53,'GPT결과_3'!$A:$D,4,FALSE)</f>
        <v>#N/A</v>
      </c>
      <c r="P53" s="322" t="str">
        <f t="shared" si="11"/>
        <v>#N/A</v>
      </c>
      <c r="Q53" s="496"/>
      <c r="R53" s="496"/>
      <c r="S53" s="496"/>
      <c r="T53" s="535" t="str">
        <f>VLOOKUP("3유형_v2"&amp;"_"&amp;H53,'GPT결과_3'!$A:$D,4,FALSE)</f>
        <v>#N/A</v>
      </c>
      <c r="U53" s="322" t="str">
        <f t="shared" si="14"/>
        <v>#N/A</v>
      </c>
      <c r="V53" s="496"/>
      <c r="W53" s="496"/>
      <c r="X53" s="496"/>
      <c r="Y53" s="496"/>
      <c r="Z53" s="258"/>
      <c r="AA53" s="28"/>
      <c r="AB53" s="535"/>
      <c r="AC53" s="322"/>
      <c r="AD53" s="496"/>
      <c r="AE53" s="496"/>
      <c r="AF53" s="496"/>
      <c r="AG53" s="496"/>
      <c r="AH53" s="258"/>
      <c r="AI53" s="28"/>
    </row>
    <row r="54">
      <c r="A54" s="28"/>
      <c r="B54" s="201">
        <f t="shared" si="9"/>
        <v>47</v>
      </c>
      <c r="C54" s="399" t="s">
        <v>15</v>
      </c>
      <c r="D54" s="30" t="s">
        <v>21</v>
      </c>
      <c r="E54" s="399" t="s">
        <v>24</v>
      </c>
      <c r="F54" s="30" t="s">
        <v>2907</v>
      </c>
      <c r="G54" s="214" t="s">
        <v>158</v>
      </c>
      <c r="H54" s="426" t="s">
        <v>4068</v>
      </c>
      <c r="I54" s="537" t="s">
        <v>4069</v>
      </c>
      <c r="J54" s="202" t="s">
        <v>4070</v>
      </c>
      <c r="K54" s="30" t="s">
        <v>242</v>
      </c>
      <c r="L54" s="34" t="s">
        <v>4071</v>
      </c>
      <c r="M54" s="322">
        <f t="shared" si="10"/>
        <v>32</v>
      </c>
      <c r="N54" s="536"/>
      <c r="O54" s="534" t="str">
        <f>VLOOKUP("3유형_v1"&amp;"_"&amp;H54,'GPT결과_3'!$A:$D,4,FALSE)</f>
        <v>#N/A</v>
      </c>
      <c r="P54" s="322" t="str">
        <f t="shared" si="11"/>
        <v>#N/A</v>
      </c>
      <c r="Q54" s="496"/>
      <c r="R54" s="496"/>
      <c r="S54" s="496"/>
      <c r="T54" s="535" t="str">
        <f>VLOOKUP("3유형_v2"&amp;"_"&amp;H54,'GPT결과_3'!$A:$D,4,FALSE)</f>
        <v>#N/A</v>
      </c>
      <c r="U54" s="322" t="str">
        <f t="shared" si="14"/>
        <v>#N/A</v>
      </c>
      <c r="V54" s="496"/>
      <c r="W54" s="496"/>
      <c r="X54" s="496"/>
      <c r="Y54" s="496"/>
      <c r="Z54" s="258"/>
      <c r="AA54" s="28"/>
      <c r="AB54" s="535"/>
      <c r="AC54" s="322"/>
      <c r="AD54" s="496"/>
      <c r="AE54" s="496"/>
      <c r="AF54" s="496"/>
      <c r="AG54" s="496"/>
      <c r="AH54" s="258"/>
      <c r="AI54" s="28"/>
    </row>
    <row r="55">
      <c r="A55" s="28"/>
      <c r="B55" s="201">
        <f t="shared" si="9"/>
        <v>48</v>
      </c>
      <c r="C55" s="399" t="s">
        <v>15</v>
      </c>
      <c r="D55" s="30" t="s">
        <v>21</v>
      </c>
      <c r="E55" s="399" t="s">
        <v>24</v>
      </c>
      <c r="F55" s="30" t="s">
        <v>2907</v>
      </c>
      <c r="G55" s="214" t="s">
        <v>158</v>
      </c>
      <c r="H55" s="426" t="s">
        <v>4072</v>
      </c>
      <c r="I55" s="537" t="s">
        <v>4073</v>
      </c>
      <c r="J55" s="202" t="s">
        <v>4074</v>
      </c>
      <c r="K55" s="30" t="s">
        <v>242</v>
      </c>
      <c r="L55" s="34" t="s">
        <v>4075</v>
      </c>
      <c r="M55" s="322">
        <f t="shared" si="10"/>
        <v>33</v>
      </c>
      <c r="N55" s="536"/>
      <c r="O55" s="534" t="str">
        <f>VLOOKUP("3유형_v1"&amp;"_"&amp;H55,'GPT결과_3'!$A:$D,4,FALSE)</f>
        <v>#N/A</v>
      </c>
      <c r="P55" s="322" t="str">
        <f t="shared" si="11"/>
        <v>#N/A</v>
      </c>
      <c r="Q55" s="496"/>
      <c r="R55" s="496"/>
      <c r="S55" s="496"/>
      <c r="T55" s="535" t="str">
        <f>VLOOKUP("3유형_v2"&amp;"_"&amp;H55,'GPT결과_3'!$A:$D,4,FALSE)</f>
        <v>#N/A</v>
      </c>
      <c r="U55" s="322" t="str">
        <f t="shared" si="14"/>
        <v>#N/A</v>
      </c>
      <c r="V55" s="496"/>
      <c r="W55" s="496"/>
      <c r="X55" s="496"/>
      <c r="Y55" s="496"/>
      <c r="Z55" s="258"/>
      <c r="AA55" s="28"/>
      <c r="AB55" s="535"/>
      <c r="AC55" s="322"/>
      <c r="AD55" s="496"/>
      <c r="AE55" s="496"/>
      <c r="AF55" s="496"/>
      <c r="AG55" s="496"/>
      <c r="AH55" s="258"/>
      <c r="AI55" s="28"/>
    </row>
    <row r="56">
      <c r="A56" s="28"/>
      <c r="B56" s="201">
        <f t="shared" si="9"/>
        <v>49</v>
      </c>
      <c r="C56" s="399" t="s">
        <v>15</v>
      </c>
      <c r="D56" s="30" t="s">
        <v>21</v>
      </c>
      <c r="E56" s="399" t="s">
        <v>24</v>
      </c>
      <c r="F56" s="30" t="s">
        <v>2907</v>
      </c>
      <c r="G56" s="214" t="s">
        <v>158</v>
      </c>
      <c r="H56" s="426" t="s">
        <v>4076</v>
      </c>
      <c r="I56" s="537" t="s">
        <v>4077</v>
      </c>
      <c r="J56" s="202" t="s">
        <v>4078</v>
      </c>
      <c r="K56" s="30" t="s">
        <v>242</v>
      </c>
      <c r="L56" s="34" t="s">
        <v>4079</v>
      </c>
      <c r="M56" s="322">
        <f t="shared" si="10"/>
        <v>19</v>
      </c>
      <c r="N56" s="536"/>
      <c r="O56" s="534" t="str">
        <f>VLOOKUP("3유형_v1"&amp;"_"&amp;H56,'GPT결과_3'!$A:$D,4,FALSE)</f>
        <v>#N/A</v>
      </c>
      <c r="P56" s="322" t="str">
        <f t="shared" si="11"/>
        <v>#N/A</v>
      </c>
      <c r="Q56" s="496"/>
      <c r="R56" s="496"/>
      <c r="S56" s="496"/>
      <c r="T56" s="535" t="str">
        <f>VLOOKUP("3유형_v2"&amp;"_"&amp;H56,'GPT결과_3'!$A:$D,4,FALSE)</f>
        <v>#N/A</v>
      </c>
      <c r="U56" s="322" t="str">
        <f t="shared" si="14"/>
        <v>#N/A</v>
      </c>
      <c r="V56" s="496"/>
      <c r="W56" s="496"/>
      <c r="X56" s="496"/>
      <c r="Y56" s="496"/>
      <c r="Z56" s="258"/>
      <c r="AA56" s="28"/>
      <c r="AB56" s="535"/>
      <c r="AC56" s="322"/>
      <c r="AD56" s="496"/>
      <c r="AE56" s="496"/>
      <c r="AF56" s="496"/>
      <c r="AG56" s="496"/>
      <c r="AH56" s="258"/>
      <c r="AI56" s="28"/>
    </row>
    <row r="57">
      <c r="A57" s="28"/>
      <c r="B57" s="201">
        <f t="shared" si="9"/>
        <v>50</v>
      </c>
      <c r="C57" s="399" t="s">
        <v>15</v>
      </c>
      <c r="D57" s="30" t="s">
        <v>21</v>
      </c>
      <c r="E57" s="399" t="s">
        <v>24</v>
      </c>
      <c r="F57" s="30" t="s">
        <v>2907</v>
      </c>
      <c r="G57" s="214" t="s">
        <v>158</v>
      </c>
      <c r="H57" s="426" t="s">
        <v>4080</v>
      </c>
      <c r="I57" s="537" t="s">
        <v>4081</v>
      </c>
      <c r="J57" s="202" t="s">
        <v>4082</v>
      </c>
      <c r="K57" s="30" t="s">
        <v>242</v>
      </c>
      <c r="L57" s="34" t="s">
        <v>4083</v>
      </c>
      <c r="M57" s="322">
        <f t="shared" si="10"/>
        <v>45</v>
      </c>
      <c r="N57" s="536"/>
      <c r="O57" s="534" t="str">
        <f>VLOOKUP("3유형_v1"&amp;"_"&amp;H57,'GPT결과_3'!$A:$D,4,FALSE)</f>
        <v>#N/A</v>
      </c>
      <c r="P57" s="322" t="str">
        <f t="shared" si="11"/>
        <v>#N/A</v>
      </c>
      <c r="Q57" s="496"/>
      <c r="R57" s="496"/>
      <c r="S57" s="496"/>
      <c r="T57" s="535" t="str">
        <f>VLOOKUP("3유형_v2"&amp;"_"&amp;H57,'GPT결과_3'!$A:$D,4,FALSE)</f>
        <v>#N/A</v>
      </c>
      <c r="U57" s="322" t="str">
        <f t="shared" si="14"/>
        <v>#N/A</v>
      </c>
      <c r="V57" s="496"/>
      <c r="W57" s="496"/>
      <c r="X57" s="496"/>
      <c r="Y57" s="496"/>
      <c r="Z57" s="258"/>
      <c r="AA57" s="28"/>
      <c r="AB57" s="535"/>
      <c r="AC57" s="322"/>
      <c r="AD57" s="496"/>
      <c r="AE57" s="496"/>
      <c r="AF57" s="496"/>
      <c r="AG57" s="496"/>
      <c r="AH57" s="258"/>
      <c r="AI57" s="28"/>
    </row>
    <row r="58">
      <c r="A58" s="28"/>
      <c r="B58" s="201">
        <f t="shared" si="9"/>
        <v>51</v>
      </c>
      <c r="C58" s="399" t="s">
        <v>15</v>
      </c>
      <c r="D58" s="30" t="s">
        <v>21</v>
      </c>
      <c r="E58" s="399" t="s">
        <v>24</v>
      </c>
      <c r="F58" s="30" t="s">
        <v>2907</v>
      </c>
      <c r="G58" s="214" t="s">
        <v>158</v>
      </c>
      <c r="H58" s="426" t="s">
        <v>4084</v>
      </c>
      <c r="I58" s="537" t="s">
        <v>4085</v>
      </c>
      <c r="J58" s="202" t="s">
        <v>4086</v>
      </c>
      <c r="K58" s="30" t="s">
        <v>242</v>
      </c>
      <c r="L58" s="34" t="s">
        <v>4087</v>
      </c>
      <c r="M58" s="322">
        <f t="shared" si="10"/>
        <v>19</v>
      </c>
      <c r="N58" s="536"/>
      <c r="O58" s="534" t="str">
        <f>VLOOKUP("3유형_v1"&amp;"_"&amp;H58,'GPT결과_3'!$A:$D,4,FALSE)</f>
        <v>#N/A</v>
      </c>
      <c r="P58" s="322" t="str">
        <f t="shared" si="11"/>
        <v>#N/A</v>
      </c>
      <c r="Q58" s="496"/>
      <c r="R58" s="496"/>
      <c r="S58" s="496"/>
      <c r="T58" s="535" t="str">
        <f>VLOOKUP("3유형_v2"&amp;"_"&amp;H58,'GPT결과_3'!$A:$D,4,FALSE)</f>
        <v>#N/A</v>
      </c>
      <c r="U58" s="322" t="str">
        <f t="shared" si="14"/>
        <v>#N/A</v>
      </c>
      <c r="V58" s="496"/>
      <c r="W58" s="496"/>
      <c r="X58" s="496"/>
      <c r="Y58" s="496"/>
      <c r="Z58" s="258"/>
      <c r="AA58" s="28"/>
      <c r="AB58" s="535"/>
      <c r="AC58" s="322"/>
      <c r="AD58" s="496"/>
      <c r="AE58" s="496"/>
      <c r="AF58" s="496"/>
      <c r="AG58" s="496"/>
      <c r="AH58" s="258"/>
      <c r="AI58" s="28"/>
    </row>
    <row r="59">
      <c r="A59" s="28"/>
      <c r="B59" s="201">
        <f t="shared" si="9"/>
        <v>52</v>
      </c>
      <c r="C59" s="399" t="s">
        <v>15</v>
      </c>
      <c r="D59" s="30" t="s">
        <v>21</v>
      </c>
      <c r="E59" s="399" t="s">
        <v>24</v>
      </c>
      <c r="F59" s="30" t="s">
        <v>2907</v>
      </c>
      <c r="G59" s="214" t="s">
        <v>158</v>
      </c>
      <c r="H59" s="426" t="s">
        <v>4088</v>
      </c>
      <c r="I59" s="537" t="s">
        <v>4085</v>
      </c>
      <c r="J59" s="202" t="s">
        <v>4089</v>
      </c>
      <c r="K59" s="30" t="s">
        <v>242</v>
      </c>
      <c r="L59" s="34" t="s">
        <v>4090</v>
      </c>
      <c r="M59" s="322">
        <f t="shared" si="10"/>
        <v>38</v>
      </c>
      <c r="N59" s="536"/>
      <c r="O59" s="534" t="str">
        <f>VLOOKUP("3유형_v1"&amp;"_"&amp;H59,'GPT결과_3'!$A:$D,4,FALSE)</f>
        <v>#N/A</v>
      </c>
      <c r="P59" s="322" t="str">
        <f t="shared" si="11"/>
        <v>#N/A</v>
      </c>
      <c r="Q59" s="496"/>
      <c r="R59" s="496"/>
      <c r="S59" s="496"/>
      <c r="T59" s="535" t="str">
        <f>VLOOKUP("3유형_v2"&amp;"_"&amp;H59,'GPT결과_3'!$A:$D,4,FALSE)</f>
        <v>#N/A</v>
      </c>
      <c r="U59" s="322" t="str">
        <f t="shared" si="14"/>
        <v>#N/A</v>
      </c>
      <c r="V59" s="496"/>
      <c r="W59" s="496"/>
      <c r="X59" s="496"/>
      <c r="Y59" s="496"/>
      <c r="Z59" s="258"/>
      <c r="AA59" s="28"/>
      <c r="AB59" s="535"/>
      <c r="AC59" s="322"/>
      <c r="AD59" s="496"/>
      <c r="AE59" s="496"/>
      <c r="AF59" s="496"/>
      <c r="AG59" s="496"/>
      <c r="AH59" s="258"/>
      <c r="AI59" s="28"/>
    </row>
    <row r="60">
      <c r="A60" s="28"/>
      <c r="B60" s="201">
        <f t="shared" si="9"/>
        <v>53</v>
      </c>
      <c r="C60" s="399" t="s">
        <v>15</v>
      </c>
      <c r="D60" s="30" t="s">
        <v>21</v>
      </c>
      <c r="E60" s="399" t="s">
        <v>24</v>
      </c>
      <c r="F60" s="30" t="s">
        <v>2907</v>
      </c>
      <c r="G60" s="214" t="s">
        <v>158</v>
      </c>
      <c r="H60" s="426" t="s">
        <v>4091</v>
      </c>
      <c r="I60" s="537" t="s">
        <v>4092</v>
      </c>
      <c r="J60" s="202" t="s">
        <v>4093</v>
      </c>
      <c r="K60" s="30" t="s">
        <v>242</v>
      </c>
      <c r="L60" s="34" t="s">
        <v>4094</v>
      </c>
      <c r="M60" s="322">
        <f t="shared" si="10"/>
        <v>27</v>
      </c>
      <c r="N60" s="536"/>
      <c r="O60" s="534" t="str">
        <f>VLOOKUP("3유형_v1"&amp;"_"&amp;H60,'GPT결과_3'!$A:$D,4,FALSE)</f>
        <v>#N/A</v>
      </c>
      <c r="P60" s="322" t="str">
        <f t="shared" si="11"/>
        <v>#N/A</v>
      </c>
      <c r="Q60" s="496"/>
      <c r="R60" s="496"/>
      <c r="S60" s="496"/>
      <c r="T60" s="535" t="str">
        <f>VLOOKUP("3유형_v2"&amp;"_"&amp;H60,'GPT결과_3'!$A:$D,4,FALSE)</f>
        <v>#N/A</v>
      </c>
      <c r="U60" s="322" t="str">
        <f t="shared" si="14"/>
        <v>#N/A</v>
      </c>
      <c r="V60" s="496"/>
      <c r="W60" s="496"/>
      <c r="X60" s="496"/>
      <c r="Y60" s="496"/>
      <c r="Z60" s="258"/>
      <c r="AA60" s="28"/>
      <c r="AB60" s="535"/>
      <c r="AC60" s="322"/>
      <c r="AD60" s="496"/>
      <c r="AE60" s="496"/>
      <c r="AF60" s="496"/>
      <c r="AG60" s="496"/>
      <c r="AH60" s="258"/>
      <c r="AI60" s="28"/>
    </row>
    <row r="61">
      <c r="A61" s="28"/>
      <c r="B61" s="201">
        <f t="shared" si="9"/>
        <v>54</v>
      </c>
      <c r="C61" s="399" t="s">
        <v>15</v>
      </c>
      <c r="D61" s="30" t="s">
        <v>21</v>
      </c>
      <c r="E61" s="399" t="s">
        <v>24</v>
      </c>
      <c r="F61" s="30" t="s">
        <v>2907</v>
      </c>
      <c r="G61" s="214" t="s">
        <v>158</v>
      </c>
      <c r="H61" s="426" t="s">
        <v>240</v>
      </c>
      <c r="I61" s="537" t="s">
        <v>4095</v>
      </c>
      <c r="J61" s="202" t="s">
        <v>241</v>
      </c>
      <c r="K61" s="30" t="s">
        <v>242</v>
      </c>
      <c r="L61" s="34" t="s">
        <v>4096</v>
      </c>
      <c r="M61" s="322">
        <f t="shared" si="10"/>
        <v>33</v>
      </c>
      <c r="N61" s="536"/>
      <c r="O61" s="534" t="str">
        <f>VLOOKUP("3유형_v1"&amp;"_"&amp;H61,'GPT결과_3'!$A:$D,4,FALSE)</f>
        <v>#N/A</v>
      </c>
      <c r="P61" s="322" t="str">
        <f t="shared" si="11"/>
        <v>#N/A</v>
      </c>
      <c r="Q61" s="496"/>
      <c r="R61" s="496"/>
      <c r="S61" s="496"/>
      <c r="T61" s="535" t="str">
        <f>VLOOKUP("3유형_v2"&amp;"_"&amp;H61,'GPT결과_3'!$A:$D,4,FALSE)</f>
        <v>#N/A</v>
      </c>
      <c r="U61" s="322" t="str">
        <f t="shared" si="14"/>
        <v>#N/A</v>
      </c>
      <c r="V61" s="496"/>
      <c r="W61" s="496"/>
      <c r="X61" s="496"/>
      <c r="Y61" s="496"/>
      <c r="Z61" s="258"/>
      <c r="AA61" s="28"/>
      <c r="AB61" s="535"/>
      <c r="AC61" s="322"/>
      <c r="AD61" s="496"/>
      <c r="AE61" s="496"/>
      <c r="AF61" s="496"/>
      <c r="AG61" s="496"/>
      <c r="AH61" s="258"/>
      <c r="AI61" s="28"/>
    </row>
    <row r="62">
      <c r="A62" s="28"/>
      <c r="B62" s="201">
        <f t="shared" si="9"/>
        <v>55</v>
      </c>
      <c r="C62" s="399" t="s">
        <v>15</v>
      </c>
      <c r="D62" s="30" t="s">
        <v>21</v>
      </c>
      <c r="E62" s="399" t="s">
        <v>24</v>
      </c>
      <c r="F62" s="30" t="s">
        <v>2907</v>
      </c>
      <c r="G62" s="214" t="s">
        <v>158</v>
      </c>
      <c r="H62" s="426" t="s">
        <v>4097</v>
      </c>
      <c r="I62" s="537" t="s">
        <v>4098</v>
      </c>
      <c r="J62" s="202" t="s">
        <v>4099</v>
      </c>
      <c r="K62" s="30" t="s">
        <v>242</v>
      </c>
      <c r="L62" s="34" t="s">
        <v>4100</v>
      </c>
      <c r="M62" s="322">
        <f t="shared" si="10"/>
        <v>17</v>
      </c>
      <c r="N62" s="536"/>
      <c r="O62" s="534" t="str">
        <f>VLOOKUP("3유형_v1"&amp;"_"&amp;H62,'GPT결과_3'!$A:$D,4,FALSE)</f>
        <v>#N/A</v>
      </c>
      <c r="P62" s="322" t="str">
        <f t="shared" si="11"/>
        <v>#N/A</v>
      </c>
      <c r="Q62" s="496"/>
      <c r="R62" s="496"/>
      <c r="S62" s="496"/>
      <c r="T62" s="535" t="str">
        <f>VLOOKUP("3유형_v2"&amp;"_"&amp;H62,'GPT결과_3'!$A:$D,4,FALSE)</f>
        <v>#N/A</v>
      </c>
      <c r="U62" s="322" t="str">
        <f t="shared" si="14"/>
        <v>#N/A</v>
      </c>
      <c r="V62" s="496"/>
      <c r="W62" s="496"/>
      <c r="X62" s="496"/>
      <c r="Y62" s="496"/>
      <c r="Z62" s="258"/>
      <c r="AA62" s="28"/>
      <c r="AB62" s="535"/>
      <c r="AC62" s="322"/>
      <c r="AD62" s="496"/>
      <c r="AE62" s="496"/>
      <c r="AF62" s="496"/>
      <c r="AG62" s="496"/>
      <c r="AH62" s="258"/>
      <c r="AI62" s="28"/>
    </row>
    <row r="63">
      <c r="A63" s="28"/>
      <c r="B63" s="201">
        <f t="shared" si="9"/>
        <v>56</v>
      </c>
      <c r="C63" s="399" t="s">
        <v>15</v>
      </c>
      <c r="D63" s="30" t="s">
        <v>21</v>
      </c>
      <c r="E63" s="399" t="s">
        <v>24</v>
      </c>
      <c r="F63" s="30" t="s">
        <v>2907</v>
      </c>
      <c r="G63" s="214" t="s">
        <v>158</v>
      </c>
      <c r="H63" s="426" t="s">
        <v>4101</v>
      </c>
      <c r="I63" s="537" t="s">
        <v>4102</v>
      </c>
      <c r="J63" s="202" t="s">
        <v>4103</v>
      </c>
      <c r="K63" s="30" t="s">
        <v>242</v>
      </c>
      <c r="L63" s="34" t="s">
        <v>4104</v>
      </c>
      <c r="M63" s="322">
        <f t="shared" si="10"/>
        <v>76</v>
      </c>
      <c r="N63" s="536"/>
      <c r="O63" s="534" t="str">
        <f>VLOOKUP("3유형_v1"&amp;"_"&amp;H63,'GPT결과_3'!$A:$D,4,FALSE)</f>
        <v>#N/A</v>
      </c>
      <c r="P63" s="322" t="str">
        <f t="shared" si="11"/>
        <v>#N/A</v>
      </c>
      <c r="Q63" s="496"/>
      <c r="R63" s="496"/>
      <c r="S63" s="496"/>
      <c r="T63" s="535" t="str">
        <f>VLOOKUP("3유형_v2"&amp;"_"&amp;H63,'GPT결과_3'!$A:$D,4,FALSE)</f>
        <v>#N/A</v>
      </c>
      <c r="U63" s="322" t="str">
        <f t="shared" si="14"/>
        <v>#N/A</v>
      </c>
      <c r="V63" s="496"/>
      <c r="W63" s="496"/>
      <c r="X63" s="496"/>
      <c r="Y63" s="496"/>
      <c r="Z63" s="258"/>
      <c r="AA63" s="28"/>
      <c r="AB63" s="535"/>
      <c r="AC63" s="322"/>
      <c r="AD63" s="496"/>
      <c r="AE63" s="496"/>
      <c r="AF63" s="496"/>
      <c r="AG63" s="496"/>
      <c r="AH63" s="258"/>
      <c r="AI63" s="28"/>
    </row>
    <row r="64">
      <c r="A64" s="28"/>
      <c r="B64" s="201">
        <f t="shared" si="9"/>
        <v>57</v>
      </c>
      <c r="C64" s="399" t="s">
        <v>15</v>
      </c>
      <c r="D64" s="30" t="s">
        <v>21</v>
      </c>
      <c r="E64" s="399" t="s">
        <v>24</v>
      </c>
      <c r="F64" s="30" t="s">
        <v>2907</v>
      </c>
      <c r="G64" s="214" t="s">
        <v>158</v>
      </c>
      <c r="H64" s="426" t="s">
        <v>4105</v>
      </c>
      <c r="I64" s="537" t="s">
        <v>4106</v>
      </c>
      <c r="J64" s="202" t="s">
        <v>4107</v>
      </c>
      <c r="K64" s="30" t="s">
        <v>242</v>
      </c>
      <c r="L64" s="34" t="s">
        <v>4108</v>
      </c>
      <c r="M64" s="322">
        <f t="shared" si="10"/>
        <v>35</v>
      </c>
      <c r="N64" s="536"/>
      <c r="O64" s="534" t="str">
        <f>VLOOKUP("3유형_v1"&amp;"_"&amp;H64,'GPT결과_3'!$A:$D,4,FALSE)</f>
        <v>#N/A</v>
      </c>
      <c r="P64" s="322" t="str">
        <f t="shared" si="11"/>
        <v>#N/A</v>
      </c>
      <c r="Q64" s="496"/>
      <c r="R64" s="496"/>
      <c r="S64" s="496"/>
      <c r="T64" s="535" t="str">
        <f>VLOOKUP("3유형_v2"&amp;"_"&amp;H64,'GPT결과_3'!$A:$D,4,FALSE)</f>
        <v>#N/A</v>
      </c>
      <c r="U64" s="322" t="str">
        <f t="shared" si="14"/>
        <v>#N/A</v>
      </c>
      <c r="V64" s="496"/>
      <c r="W64" s="496"/>
      <c r="X64" s="496"/>
      <c r="Y64" s="496"/>
      <c r="Z64" s="258"/>
      <c r="AA64" s="28"/>
      <c r="AB64" s="535"/>
      <c r="AC64" s="322"/>
      <c r="AD64" s="496"/>
      <c r="AE64" s="496"/>
      <c r="AF64" s="496"/>
      <c r="AG64" s="496"/>
      <c r="AH64" s="258"/>
      <c r="AI64" s="28"/>
    </row>
    <row r="65">
      <c r="A65" s="28"/>
      <c r="B65" s="201">
        <f t="shared" si="9"/>
        <v>58</v>
      </c>
      <c r="C65" s="399" t="s">
        <v>15</v>
      </c>
      <c r="D65" s="30" t="s">
        <v>21</v>
      </c>
      <c r="E65" s="399" t="s">
        <v>24</v>
      </c>
      <c r="F65" s="30" t="s">
        <v>2907</v>
      </c>
      <c r="G65" s="214" t="s">
        <v>158</v>
      </c>
      <c r="H65" s="426" t="s">
        <v>4109</v>
      </c>
      <c r="I65" s="537" t="s">
        <v>4110</v>
      </c>
      <c r="J65" s="202" t="s">
        <v>4111</v>
      </c>
      <c r="K65" s="30" t="s">
        <v>242</v>
      </c>
      <c r="L65" s="34" t="s">
        <v>4112</v>
      </c>
      <c r="M65" s="322">
        <f t="shared" si="10"/>
        <v>49</v>
      </c>
      <c r="N65" s="536"/>
      <c r="O65" s="534" t="str">
        <f>VLOOKUP("3유형_v1"&amp;"_"&amp;H65,'GPT결과_3'!$A:$D,4,FALSE)</f>
        <v>#N/A</v>
      </c>
      <c r="P65" s="322" t="str">
        <f t="shared" si="11"/>
        <v>#N/A</v>
      </c>
      <c r="Q65" s="496"/>
      <c r="R65" s="496"/>
      <c r="S65" s="496"/>
      <c r="T65" s="535" t="str">
        <f>VLOOKUP("3유형_v2"&amp;"_"&amp;H65,'GPT결과_3'!$A:$D,4,FALSE)</f>
        <v>#N/A</v>
      </c>
      <c r="U65" s="322" t="str">
        <f t="shared" si="14"/>
        <v>#N/A</v>
      </c>
      <c r="V65" s="496"/>
      <c r="W65" s="496"/>
      <c r="X65" s="496"/>
      <c r="Y65" s="496"/>
      <c r="Z65" s="258"/>
      <c r="AA65" s="28"/>
      <c r="AB65" s="535"/>
      <c r="AC65" s="322"/>
      <c r="AD65" s="496"/>
      <c r="AE65" s="496"/>
      <c r="AF65" s="496"/>
      <c r="AG65" s="496"/>
      <c r="AH65" s="258"/>
      <c r="AI65" s="28"/>
    </row>
    <row r="66">
      <c r="A66" s="28"/>
      <c r="B66" s="201">
        <f t="shared" si="9"/>
        <v>59</v>
      </c>
      <c r="C66" s="399" t="s">
        <v>15</v>
      </c>
      <c r="D66" s="30" t="s">
        <v>21</v>
      </c>
      <c r="E66" s="399" t="s">
        <v>24</v>
      </c>
      <c r="F66" s="30" t="s">
        <v>2907</v>
      </c>
      <c r="G66" s="214" t="s">
        <v>158</v>
      </c>
      <c r="H66" s="426" t="s">
        <v>4113</v>
      </c>
      <c r="I66" s="537" t="s">
        <v>4114</v>
      </c>
      <c r="J66" s="202" t="s">
        <v>4115</v>
      </c>
      <c r="K66" s="30" t="s">
        <v>242</v>
      </c>
      <c r="L66" s="34" t="s">
        <v>4116</v>
      </c>
      <c r="M66" s="322">
        <f t="shared" si="10"/>
        <v>26</v>
      </c>
      <c r="N66" s="536"/>
      <c r="O66" s="534" t="str">
        <f>VLOOKUP("3유형_v1"&amp;"_"&amp;H66,'GPT결과_3'!$A:$D,4,FALSE)</f>
        <v>#N/A</v>
      </c>
      <c r="P66" s="322" t="str">
        <f t="shared" si="11"/>
        <v>#N/A</v>
      </c>
      <c r="Q66" s="496"/>
      <c r="R66" s="496"/>
      <c r="S66" s="496"/>
      <c r="T66" s="535" t="str">
        <f>VLOOKUP("3유형_v2"&amp;"_"&amp;H66,'GPT결과_3'!$A:$D,4,FALSE)</f>
        <v>#N/A</v>
      </c>
      <c r="U66" s="322" t="str">
        <f t="shared" si="14"/>
        <v>#N/A</v>
      </c>
      <c r="V66" s="496"/>
      <c r="W66" s="496"/>
      <c r="X66" s="496"/>
      <c r="Y66" s="496"/>
      <c r="Z66" s="258"/>
      <c r="AA66" s="28"/>
      <c r="AB66" s="535"/>
      <c r="AC66" s="322"/>
      <c r="AD66" s="496"/>
      <c r="AE66" s="496"/>
      <c r="AF66" s="496"/>
      <c r="AG66" s="496"/>
      <c r="AH66" s="258"/>
      <c r="AI66" s="28"/>
    </row>
    <row r="67">
      <c r="A67" s="28"/>
      <c r="B67" s="201">
        <f t="shared" si="9"/>
        <v>60</v>
      </c>
      <c r="C67" s="399" t="s">
        <v>15</v>
      </c>
      <c r="D67" s="30" t="s">
        <v>21</v>
      </c>
      <c r="E67" s="399" t="s">
        <v>24</v>
      </c>
      <c r="F67" s="30" t="s">
        <v>2907</v>
      </c>
      <c r="G67" s="214" t="s">
        <v>158</v>
      </c>
      <c r="H67" s="426" t="s">
        <v>4117</v>
      </c>
      <c r="I67" s="537" t="s">
        <v>4118</v>
      </c>
      <c r="J67" s="202" t="s">
        <v>4119</v>
      </c>
      <c r="K67" s="30" t="s">
        <v>242</v>
      </c>
      <c r="L67" s="34" t="s">
        <v>4120</v>
      </c>
      <c r="M67" s="322">
        <f t="shared" si="10"/>
        <v>37</v>
      </c>
      <c r="N67" s="536"/>
      <c r="O67" s="534" t="str">
        <f>VLOOKUP("3유형_v1"&amp;"_"&amp;H67,'GPT결과_3'!$A:$D,4,FALSE)</f>
        <v>#N/A</v>
      </c>
      <c r="P67" s="322" t="str">
        <f t="shared" si="11"/>
        <v>#N/A</v>
      </c>
      <c r="Q67" s="496"/>
      <c r="R67" s="496"/>
      <c r="S67" s="496"/>
      <c r="T67" s="535" t="str">
        <f>VLOOKUP("3유형_v2"&amp;"_"&amp;H67,'GPT결과_3'!$A:$D,4,FALSE)</f>
        <v>#N/A</v>
      </c>
      <c r="U67" s="322" t="str">
        <f t="shared" si="14"/>
        <v>#N/A</v>
      </c>
      <c r="V67" s="496"/>
      <c r="W67" s="496"/>
      <c r="X67" s="496"/>
      <c r="Y67" s="496"/>
      <c r="Z67" s="258"/>
      <c r="AA67" s="28"/>
      <c r="AB67" s="535"/>
      <c r="AC67" s="322"/>
      <c r="AD67" s="496"/>
      <c r="AE67" s="496"/>
      <c r="AF67" s="496"/>
      <c r="AG67" s="496"/>
      <c r="AH67" s="258"/>
      <c r="AI67" s="28"/>
    </row>
    <row r="68">
      <c r="A68" s="28"/>
      <c r="B68" s="201">
        <f t="shared" si="9"/>
        <v>61</v>
      </c>
      <c r="C68" s="399" t="s">
        <v>15</v>
      </c>
      <c r="D68" s="30" t="s">
        <v>21</v>
      </c>
      <c r="E68" s="399" t="s">
        <v>24</v>
      </c>
      <c r="F68" s="30" t="s">
        <v>2907</v>
      </c>
      <c r="G68" s="214" t="s">
        <v>158</v>
      </c>
      <c r="H68" s="426" t="s">
        <v>4121</v>
      </c>
      <c r="I68" s="537" t="s">
        <v>4122</v>
      </c>
      <c r="J68" s="202" t="s">
        <v>4123</v>
      </c>
      <c r="K68" s="30" t="s">
        <v>242</v>
      </c>
      <c r="L68" s="34" t="s">
        <v>4124</v>
      </c>
      <c r="M68" s="322">
        <f t="shared" si="10"/>
        <v>24</v>
      </c>
      <c r="N68" s="536"/>
      <c r="O68" s="534" t="str">
        <f>VLOOKUP("3유형_v1"&amp;"_"&amp;H68,'GPT결과_3'!$A:$D,4,FALSE)</f>
        <v>#N/A</v>
      </c>
      <c r="P68" s="322" t="str">
        <f t="shared" si="11"/>
        <v>#N/A</v>
      </c>
      <c r="Q68" s="496"/>
      <c r="R68" s="496"/>
      <c r="S68" s="496"/>
      <c r="T68" s="535" t="str">
        <f>VLOOKUP("3유형_v2"&amp;"_"&amp;H68,'GPT결과_3'!$A:$D,4,FALSE)</f>
        <v>#N/A</v>
      </c>
      <c r="U68" s="322" t="str">
        <f t="shared" si="14"/>
        <v>#N/A</v>
      </c>
      <c r="V68" s="496"/>
      <c r="W68" s="496"/>
      <c r="X68" s="496"/>
      <c r="Y68" s="496"/>
      <c r="Z68" s="258"/>
      <c r="AA68" s="28"/>
      <c r="AB68" s="535"/>
      <c r="AC68" s="322"/>
      <c r="AD68" s="496"/>
      <c r="AE68" s="496"/>
      <c r="AF68" s="496"/>
      <c r="AG68" s="496"/>
      <c r="AH68" s="258"/>
      <c r="AI68" s="28"/>
    </row>
    <row r="69">
      <c r="A69" s="28"/>
      <c r="B69" s="201">
        <f t="shared" si="9"/>
        <v>62</v>
      </c>
      <c r="C69" s="399" t="s">
        <v>15</v>
      </c>
      <c r="D69" s="30" t="s">
        <v>21</v>
      </c>
      <c r="E69" s="399" t="s">
        <v>24</v>
      </c>
      <c r="F69" s="30" t="s">
        <v>2907</v>
      </c>
      <c r="G69" s="214" t="s">
        <v>158</v>
      </c>
      <c r="H69" s="426" t="s">
        <v>4125</v>
      </c>
      <c r="I69" s="537" t="s">
        <v>4126</v>
      </c>
      <c r="J69" s="202" t="s">
        <v>4127</v>
      </c>
      <c r="K69" s="30" t="s">
        <v>242</v>
      </c>
      <c r="L69" s="34" t="s">
        <v>4128</v>
      </c>
      <c r="M69" s="322">
        <f t="shared" si="10"/>
        <v>37</v>
      </c>
      <c r="N69" s="536"/>
      <c r="O69" s="534" t="str">
        <f>VLOOKUP("3유형_v1"&amp;"_"&amp;H69,'GPT결과_3'!$A:$D,4,FALSE)</f>
        <v>#N/A</v>
      </c>
      <c r="P69" s="322" t="str">
        <f t="shared" si="11"/>
        <v>#N/A</v>
      </c>
      <c r="Q69" s="496"/>
      <c r="R69" s="496"/>
      <c r="S69" s="496"/>
      <c r="T69" s="535" t="str">
        <f>VLOOKUP("3유형_v2"&amp;"_"&amp;H69,'GPT결과_3'!$A:$D,4,FALSE)</f>
        <v>#N/A</v>
      </c>
      <c r="U69" s="322" t="str">
        <f t="shared" si="14"/>
        <v>#N/A</v>
      </c>
      <c r="V69" s="496"/>
      <c r="W69" s="496"/>
      <c r="X69" s="496"/>
      <c r="Y69" s="496"/>
      <c r="Z69" s="258"/>
      <c r="AA69" s="28"/>
      <c r="AB69" s="535"/>
      <c r="AC69" s="322"/>
      <c r="AD69" s="496"/>
      <c r="AE69" s="496"/>
      <c r="AF69" s="496"/>
      <c r="AG69" s="496"/>
      <c r="AH69" s="258"/>
      <c r="AI69" s="28"/>
    </row>
    <row r="70">
      <c r="A70" s="28"/>
      <c r="B70" s="201">
        <f t="shared" si="9"/>
        <v>63</v>
      </c>
      <c r="C70" s="399" t="s">
        <v>15</v>
      </c>
      <c r="D70" s="30" t="s">
        <v>21</v>
      </c>
      <c r="E70" s="399" t="s">
        <v>24</v>
      </c>
      <c r="F70" s="30" t="s">
        <v>2907</v>
      </c>
      <c r="G70" s="214" t="s">
        <v>158</v>
      </c>
      <c r="H70" s="426" t="s">
        <v>4129</v>
      </c>
      <c r="I70" s="537" t="s">
        <v>4130</v>
      </c>
      <c r="J70" s="202" t="s">
        <v>4131</v>
      </c>
      <c r="K70" s="30" t="s">
        <v>242</v>
      </c>
      <c r="L70" s="34" t="s">
        <v>4132</v>
      </c>
      <c r="M70" s="322">
        <f t="shared" si="10"/>
        <v>41</v>
      </c>
      <c r="N70" s="536"/>
      <c r="O70" s="534" t="str">
        <f>VLOOKUP("3유형_v1"&amp;"_"&amp;H70,'GPT결과_3'!$A:$D,4,FALSE)</f>
        <v>#N/A</v>
      </c>
      <c r="P70" s="322" t="str">
        <f t="shared" si="11"/>
        <v>#N/A</v>
      </c>
      <c r="Q70" s="496"/>
      <c r="R70" s="496"/>
      <c r="S70" s="496"/>
      <c r="T70" s="535" t="str">
        <f>VLOOKUP("3유형_v2"&amp;"_"&amp;H70,'GPT결과_3'!$A:$D,4,FALSE)</f>
        <v>#N/A</v>
      </c>
      <c r="U70" s="322" t="str">
        <f t="shared" si="14"/>
        <v>#N/A</v>
      </c>
      <c r="V70" s="496"/>
      <c r="W70" s="496"/>
      <c r="X70" s="496"/>
      <c r="Y70" s="496"/>
      <c r="Z70" s="258"/>
      <c r="AA70" s="28"/>
      <c r="AB70" s="535"/>
      <c r="AC70" s="322"/>
      <c r="AD70" s="496"/>
      <c r="AE70" s="496"/>
      <c r="AF70" s="496"/>
      <c r="AG70" s="496"/>
      <c r="AH70" s="258"/>
      <c r="AI70" s="28"/>
    </row>
    <row r="71">
      <c r="A71" s="28"/>
      <c r="B71" s="201">
        <f t="shared" si="9"/>
        <v>64</v>
      </c>
      <c r="C71" s="399" t="s">
        <v>15</v>
      </c>
      <c r="D71" s="30" t="s">
        <v>21</v>
      </c>
      <c r="E71" s="399" t="s">
        <v>24</v>
      </c>
      <c r="F71" s="30" t="s">
        <v>2907</v>
      </c>
      <c r="G71" s="214" t="s">
        <v>158</v>
      </c>
      <c r="H71" s="426" t="s">
        <v>4133</v>
      </c>
      <c r="I71" s="537" t="s">
        <v>4134</v>
      </c>
      <c r="J71" s="202" t="s">
        <v>4135</v>
      </c>
      <c r="K71" s="30" t="s">
        <v>242</v>
      </c>
      <c r="L71" s="34" t="s">
        <v>4136</v>
      </c>
      <c r="M71" s="322">
        <f t="shared" si="10"/>
        <v>14</v>
      </c>
      <c r="N71" s="536"/>
      <c r="O71" s="534" t="str">
        <f>VLOOKUP("3유형_v1"&amp;"_"&amp;H71,'GPT결과_3'!$A:$D,4,FALSE)</f>
        <v>#N/A</v>
      </c>
      <c r="P71" s="322" t="str">
        <f t="shared" si="11"/>
        <v>#N/A</v>
      </c>
      <c r="Q71" s="496"/>
      <c r="R71" s="496"/>
      <c r="S71" s="496"/>
      <c r="T71" s="535" t="str">
        <f>VLOOKUP("3유형_v2"&amp;"_"&amp;H71,'GPT결과_3'!$A:$D,4,FALSE)</f>
        <v>#N/A</v>
      </c>
      <c r="U71" s="322" t="str">
        <f t="shared" si="14"/>
        <v>#N/A</v>
      </c>
      <c r="V71" s="496"/>
      <c r="W71" s="496"/>
      <c r="X71" s="496"/>
      <c r="Y71" s="496"/>
      <c r="Z71" s="258"/>
      <c r="AA71" s="28"/>
      <c r="AB71" s="535"/>
      <c r="AC71" s="322"/>
      <c r="AD71" s="496"/>
      <c r="AE71" s="496"/>
      <c r="AF71" s="496"/>
      <c r="AG71" s="496"/>
      <c r="AH71" s="258"/>
      <c r="AI71" s="28"/>
    </row>
    <row r="72">
      <c r="A72" s="28"/>
      <c r="B72" s="201">
        <f t="shared" si="9"/>
        <v>65</v>
      </c>
      <c r="C72" s="399" t="s">
        <v>15</v>
      </c>
      <c r="D72" s="30" t="s">
        <v>21</v>
      </c>
      <c r="E72" s="399" t="s">
        <v>24</v>
      </c>
      <c r="F72" s="30" t="s">
        <v>2907</v>
      </c>
      <c r="G72" s="214" t="s">
        <v>158</v>
      </c>
      <c r="H72" s="426" t="s">
        <v>4137</v>
      </c>
      <c r="I72" s="537" t="s">
        <v>4138</v>
      </c>
      <c r="J72" s="202" t="s">
        <v>4139</v>
      </c>
      <c r="K72" s="30" t="s">
        <v>242</v>
      </c>
      <c r="L72" s="34" t="s">
        <v>4140</v>
      </c>
      <c r="M72" s="322">
        <f t="shared" si="10"/>
        <v>35</v>
      </c>
      <c r="N72" s="536"/>
      <c r="O72" s="534" t="str">
        <f>VLOOKUP("3유형_v1"&amp;"_"&amp;H72,'GPT결과_3'!$A:$D,4,FALSE)</f>
        <v>#N/A</v>
      </c>
      <c r="P72" s="322" t="str">
        <f t="shared" si="11"/>
        <v>#N/A</v>
      </c>
      <c r="Q72" s="496"/>
      <c r="R72" s="496"/>
      <c r="S72" s="496"/>
      <c r="T72" s="535" t="str">
        <f>VLOOKUP("3유형_v2"&amp;"_"&amp;H72,'GPT결과_3'!$A:$D,4,FALSE)</f>
        <v>#N/A</v>
      </c>
      <c r="U72" s="322" t="str">
        <f t="shared" si="14"/>
        <v>#N/A</v>
      </c>
      <c r="V72" s="496"/>
      <c r="W72" s="496"/>
      <c r="X72" s="496"/>
      <c r="Y72" s="496"/>
      <c r="Z72" s="258"/>
      <c r="AA72" s="28"/>
      <c r="AB72" s="535"/>
      <c r="AC72" s="322"/>
      <c r="AD72" s="496"/>
      <c r="AE72" s="496"/>
      <c r="AF72" s="496"/>
      <c r="AG72" s="496"/>
      <c r="AH72" s="258"/>
      <c r="AI72" s="28"/>
    </row>
    <row r="73">
      <c r="A73" s="28"/>
      <c r="B73" s="201">
        <f t="shared" si="9"/>
        <v>66</v>
      </c>
      <c r="C73" s="399" t="s">
        <v>15</v>
      </c>
      <c r="D73" s="30" t="s">
        <v>21</v>
      </c>
      <c r="E73" s="399" t="s">
        <v>24</v>
      </c>
      <c r="F73" s="30" t="s">
        <v>2907</v>
      </c>
      <c r="G73" s="214" t="s">
        <v>158</v>
      </c>
      <c r="H73" s="426" t="s">
        <v>4141</v>
      </c>
      <c r="I73" s="28"/>
      <c r="J73" s="202" t="s">
        <v>4142</v>
      </c>
      <c r="K73" s="30" t="s">
        <v>242</v>
      </c>
      <c r="L73" s="34" t="s">
        <v>4143</v>
      </c>
      <c r="M73" s="322">
        <f t="shared" si="10"/>
        <v>37</v>
      </c>
      <c r="N73" s="536"/>
      <c r="O73" s="534" t="str">
        <f>VLOOKUP("3유형_v1"&amp;"_"&amp;H73,'GPT결과_3'!$A:$D,4,FALSE)</f>
        <v>#N/A</v>
      </c>
      <c r="P73" s="322" t="str">
        <f t="shared" si="11"/>
        <v>#N/A</v>
      </c>
      <c r="Q73" s="496"/>
      <c r="R73" s="496"/>
      <c r="S73" s="496"/>
      <c r="T73" s="535" t="str">
        <f>VLOOKUP("3유형_v2"&amp;"_"&amp;H73,'GPT결과_3'!$A:$D,4,FALSE)</f>
        <v>#N/A</v>
      </c>
      <c r="U73" s="322" t="str">
        <f t="shared" si="14"/>
        <v>#N/A</v>
      </c>
      <c r="V73" s="496"/>
      <c r="W73" s="496"/>
      <c r="X73" s="496"/>
      <c r="Y73" s="496"/>
      <c r="Z73" s="258"/>
      <c r="AA73" s="28"/>
      <c r="AB73" s="535"/>
      <c r="AC73" s="322"/>
      <c r="AD73" s="496"/>
      <c r="AE73" s="496"/>
      <c r="AF73" s="496"/>
      <c r="AG73" s="496"/>
      <c r="AH73" s="258"/>
      <c r="AI73" s="28"/>
    </row>
    <row r="74">
      <c r="A74" s="28"/>
      <c r="B74" s="201">
        <f t="shared" si="9"/>
        <v>67</v>
      </c>
      <c r="C74" s="399" t="s">
        <v>15</v>
      </c>
      <c r="D74" s="30" t="s">
        <v>21</v>
      </c>
      <c r="E74" s="399" t="s">
        <v>24</v>
      </c>
      <c r="F74" s="30" t="s">
        <v>2907</v>
      </c>
      <c r="G74" s="214" t="s">
        <v>158</v>
      </c>
      <c r="H74" s="426" t="s">
        <v>4144</v>
      </c>
      <c r="I74" s="28"/>
      <c r="J74" s="202" t="s">
        <v>4145</v>
      </c>
      <c r="K74" s="30" t="s">
        <v>242</v>
      </c>
      <c r="L74" s="34" t="s">
        <v>4146</v>
      </c>
      <c r="M74" s="322">
        <f t="shared" si="10"/>
        <v>34</v>
      </c>
      <c r="N74" s="536"/>
      <c r="O74" s="534" t="str">
        <f>VLOOKUP("3유형_v1"&amp;"_"&amp;H74,'GPT결과_3'!$A:$D,4,FALSE)</f>
        <v>#N/A</v>
      </c>
      <c r="P74" s="322" t="str">
        <f t="shared" si="11"/>
        <v>#N/A</v>
      </c>
      <c r="Q74" s="496"/>
      <c r="R74" s="496"/>
      <c r="S74" s="496"/>
      <c r="T74" s="535" t="str">
        <f>VLOOKUP("3유형_v2"&amp;"_"&amp;H74,'GPT결과_3'!$A:$D,4,FALSE)</f>
        <v>#N/A</v>
      </c>
      <c r="U74" s="322" t="str">
        <f t="shared" si="14"/>
        <v>#N/A</v>
      </c>
      <c r="V74" s="496"/>
      <c r="W74" s="496"/>
      <c r="X74" s="496"/>
      <c r="Y74" s="496"/>
      <c r="Z74" s="258"/>
      <c r="AA74" s="28"/>
      <c r="AB74" s="535"/>
      <c r="AC74" s="322"/>
      <c r="AD74" s="496"/>
      <c r="AE74" s="496"/>
      <c r="AF74" s="496"/>
      <c r="AG74" s="496"/>
      <c r="AH74" s="258"/>
      <c r="AI74" s="28"/>
    </row>
    <row r="75">
      <c r="A75" s="28"/>
      <c r="B75" s="201">
        <f t="shared" si="9"/>
        <v>68</v>
      </c>
      <c r="C75" s="399" t="s">
        <v>15</v>
      </c>
      <c r="D75" s="30" t="s">
        <v>21</v>
      </c>
      <c r="E75" s="399" t="s">
        <v>24</v>
      </c>
      <c r="F75" s="30" t="s">
        <v>2907</v>
      </c>
      <c r="G75" s="214" t="s">
        <v>158</v>
      </c>
      <c r="H75" s="426" t="s">
        <v>4147</v>
      </c>
      <c r="I75" s="28"/>
      <c r="J75" s="202" t="s">
        <v>4148</v>
      </c>
      <c r="K75" s="30" t="s">
        <v>242</v>
      </c>
      <c r="L75" s="34" t="s">
        <v>4149</v>
      </c>
      <c r="M75" s="322">
        <f t="shared" si="10"/>
        <v>37</v>
      </c>
      <c r="N75" s="536"/>
      <c r="O75" s="534" t="str">
        <f>VLOOKUP("3유형_v1"&amp;"_"&amp;H75,'GPT결과_3'!$A:$D,4,FALSE)</f>
        <v>#N/A</v>
      </c>
      <c r="P75" s="322" t="str">
        <f t="shared" si="11"/>
        <v>#N/A</v>
      </c>
      <c r="Q75" s="496"/>
      <c r="R75" s="496"/>
      <c r="S75" s="496"/>
      <c r="T75" s="535" t="str">
        <f>VLOOKUP("3유형_v2"&amp;"_"&amp;H75,'GPT결과_3'!$A:$D,4,FALSE)</f>
        <v>#N/A</v>
      </c>
      <c r="U75" s="322" t="str">
        <f t="shared" si="14"/>
        <v>#N/A</v>
      </c>
      <c r="V75" s="496"/>
      <c r="W75" s="496"/>
      <c r="X75" s="496"/>
      <c r="Y75" s="496"/>
      <c r="Z75" s="258"/>
      <c r="AA75" s="28"/>
      <c r="AB75" s="535"/>
      <c r="AC75" s="322"/>
      <c r="AD75" s="496"/>
      <c r="AE75" s="496"/>
      <c r="AF75" s="496"/>
      <c r="AG75" s="496"/>
      <c r="AH75" s="258"/>
      <c r="AI75" s="28"/>
    </row>
    <row r="76">
      <c r="A76" s="28"/>
      <c r="B76" s="201">
        <f t="shared" si="9"/>
        <v>69</v>
      </c>
      <c r="C76" s="399" t="s">
        <v>15</v>
      </c>
      <c r="D76" s="30" t="s">
        <v>21</v>
      </c>
      <c r="E76" s="399" t="s">
        <v>24</v>
      </c>
      <c r="F76" s="30" t="s">
        <v>2907</v>
      </c>
      <c r="G76" s="214" t="s">
        <v>158</v>
      </c>
      <c r="H76" s="426" t="s">
        <v>4150</v>
      </c>
      <c r="I76" s="28"/>
      <c r="J76" s="202" t="s">
        <v>4151</v>
      </c>
      <c r="K76" s="30" t="s">
        <v>242</v>
      </c>
      <c r="L76" s="34" t="s">
        <v>4152</v>
      </c>
      <c r="M76" s="322">
        <f t="shared" si="10"/>
        <v>29</v>
      </c>
      <c r="N76" s="536"/>
      <c r="O76" s="534" t="str">
        <f>VLOOKUP("3유형_v1"&amp;"_"&amp;H76,'GPT결과_3'!$A:$D,4,FALSE)</f>
        <v>#N/A</v>
      </c>
      <c r="P76" s="322" t="str">
        <f t="shared" si="11"/>
        <v>#N/A</v>
      </c>
      <c r="Q76" s="496"/>
      <c r="R76" s="496"/>
      <c r="S76" s="496"/>
      <c r="T76" s="535" t="str">
        <f>VLOOKUP("3유형_v2"&amp;"_"&amp;H76,'GPT결과_3'!$A:$D,4,FALSE)</f>
        <v>#N/A</v>
      </c>
      <c r="U76" s="322" t="str">
        <f t="shared" si="14"/>
        <v>#N/A</v>
      </c>
      <c r="V76" s="496"/>
      <c r="W76" s="496"/>
      <c r="X76" s="496"/>
      <c r="Y76" s="496"/>
      <c r="Z76" s="258"/>
      <c r="AA76" s="28"/>
      <c r="AB76" s="535"/>
      <c r="AC76" s="322"/>
      <c r="AD76" s="496"/>
      <c r="AE76" s="496"/>
      <c r="AF76" s="496"/>
      <c r="AG76" s="496"/>
      <c r="AH76" s="258"/>
      <c r="AI76" s="28"/>
    </row>
    <row r="77">
      <c r="A77" s="28"/>
      <c r="B77" s="201">
        <f t="shared" si="9"/>
        <v>70</v>
      </c>
      <c r="C77" s="399" t="s">
        <v>15</v>
      </c>
      <c r="D77" s="30" t="s">
        <v>21</v>
      </c>
      <c r="E77" s="399" t="s">
        <v>24</v>
      </c>
      <c r="F77" s="30" t="s">
        <v>2907</v>
      </c>
      <c r="G77" s="214" t="s">
        <v>158</v>
      </c>
      <c r="H77" s="426" t="s">
        <v>4153</v>
      </c>
      <c r="I77" s="28"/>
      <c r="J77" s="202" t="s">
        <v>4154</v>
      </c>
      <c r="K77" s="30" t="s">
        <v>242</v>
      </c>
      <c r="L77" s="34" t="s">
        <v>4155</v>
      </c>
      <c r="M77" s="322">
        <f t="shared" si="10"/>
        <v>20</v>
      </c>
      <c r="N77" s="536"/>
      <c r="O77" s="534" t="str">
        <f>VLOOKUP("3유형_v1"&amp;"_"&amp;H77,'GPT결과_3'!$A:$D,4,FALSE)</f>
        <v>#N/A</v>
      </c>
      <c r="P77" s="322" t="str">
        <f t="shared" si="11"/>
        <v>#N/A</v>
      </c>
      <c r="Q77" s="496"/>
      <c r="R77" s="496"/>
      <c r="S77" s="496"/>
      <c r="T77" s="535" t="str">
        <f>VLOOKUP("3유형_v2"&amp;"_"&amp;H77,'GPT결과_3'!$A:$D,4,FALSE)</f>
        <v>#N/A</v>
      </c>
      <c r="U77" s="322" t="str">
        <f t="shared" si="14"/>
        <v>#N/A</v>
      </c>
      <c r="V77" s="496"/>
      <c r="W77" s="496"/>
      <c r="X77" s="496"/>
      <c r="Y77" s="496"/>
      <c r="Z77" s="258"/>
      <c r="AA77" s="28"/>
      <c r="AB77" s="535"/>
      <c r="AC77" s="322"/>
      <c r="AD77" s="496"/>
      <c r="AE77" s="496"/>
      <c r="AF77" s="496"/>
      <c r="AG77" s="496"/>
      <c r="AH77" s="258"/>
      <c r="AI77" s="28"/>
    </row>
    <row r="78">
      <c r="A78" s="28"/>
      <c r="B78" s="201">
        <f t="shared" si="9"/>
        <v>71</v>
      </c>
      <c r="C78" s="399" t="s">
        <v>15</v>
      </c>
      <c r="D78" s="30" t="s">
        <v>21</v>
      </c>
      <c r="E78" s="399" t="s">
        <v>24</v>
      </c>
      <c r="F78" s="30" t="s">
        <v>2907</v>
      </c>
      <c r="G78" s="214" t="s">
        <v>158</v>
      </c>
      <c r="H78" s="426" t="s">
        <v>4156</v>
      </c>
      <c r="I78" s="28"/>
      <c r="J78" s="202" t="s">
        <v>4157</v>
      </c>
      <c r="K78" s="30" t="s">
        <v>242</v>
      </c>
      <c r="L78" s="34" t="s">
        <v>4158</v>
      </c>
      <c r="M78" s="322">
        <f t="shared" si="10"/>
        <v>26</v>
      </c>
      <c r="N78" s="536"/>
      <c r="O78" s="534" t="str">
        <f>VLOOKUP("3유형_v1"&amp;"_"&amp;H78,'GPT결과_3'!$A:$D,4,FALSE)</f>
        <v>#N/A</v>
      </c>
      <c r="P78" s="322" t="str">
        <f t="shared" si="11"/>
        <v>#N/A</v>
      </c>
      <c r="Q78" s="496"/>
      <c r="R78" s="496"/>
      <c r="S78" s="496"/>
      <c r="T78" s="535" t="str">
        <f>VLOOKUP("3유형_v2"&amp;"_"&amp;H78,'GPT결과_3'!$A:$D,4,FALSE)</f>
        <v>#N/A</v>
      </c>
      <c r="U78" s="322" t="str">
        <f t="shared" si="14"/>
        <v>#N/A</v>
      </c>
      <c r="V78" s="496"/>
      <c r="W78" s="496"/>
      <c r="X78" s="496"/>
      <c r="Y78" s="496"/>
      <c r="Z78" s="258"/>
      <c r="AA78" s="28"/>
      <c r="AB78" s="535"/>
      <c r="AC78" s="322"/>
      <c r="AD78" s="496"/>
      <c r="AE78" s="496"/>
      <c r="AF78" s="496"/>
      <c r="AG78" s="496"/>
      <c r="AH78" s="258"/>
      <c r="AI78" s="28"/>
    </row>
    <row r="79">
      <c r="A79" s="28"/>
      <c r="B79" s="201">
        <f t="shared" si="9"/>
        <v>72</v>
      </c>
      <c r="C79" s="399" t="s">
        <v>15</v>
      </c>
      <c r="D79" s="30" t="s">
        <v>21</v>
      </c>
      <c r="E79" s="399" t="s">
        <v>24</v>
      </c>
      <c r="F79" s="30" t="s">
        <v>2907</v>
      </c>
      <c r="G79" s="214" t="s">
        <v>158</v>
      </c>
      <c r="H79" s="426" t="s">
        <v>244</v>
      </c>
      <c r="I79" s="28"/>
      <c r="J79" s="202" t="s">
        <v>245</v>
      </c>
      <c r="K79" s="30" t="s">
        <v>242</v>
      </c>
      <c r="L79" s="34" t="s">
        <v>4159</v>
      </c>
      <c r="M79" s="322">
        <f t="shared" si="10"/>
        <v>29</v>
      </c>
      <c r="N79" s="536"/>
      <c r="O79" s="534" t="str">
        <f>VLOOKUP("3유형_v1"&amp;"_"&amp;H79,'GPT결과_3'!$A:$D,4,FALSE)</f>
        <v>#N/A</v>
      </c>
      <c r="P79" s="322" t="str">
        <f t="shared" si="11"/>
        <v>#N/A</v>
      </c>
      <c r="Q79" s="496"/>
      <c r="R79" s="496"/>
      <c r="S79" s="496"/>
      <c r="T79" s="535" t="str">
        <f>VLOOKUP("3유형_v2"&amp;"_"&amp;H79,'GPT결과_3'!$A:$D,4,FALSE)</f>
        <v>#N/A</v>
      </c>
      <c r="U79" s="322" t="str">
        <f t="shared" si="14"/>
        <v>#N/A</v>
      </c>
      <c r="V79" s="496"/>
      <c r="W79" s="496"/>
      <c r="X79" s="496"/>
      <c r="Y79" s="496"/>
      <c r="Z79" s="258"/>
      <c r="AA79" s="28"/>
      <c r="AB79" s="535"/>
      <c r="AC79" s="322"/>
      <c r="AD79" s="496"/>
      <c r="AE79" s="496"/>
      <c r="AF79" s="496"/>
      <c r="AG79" s="496"/>
      <c r="AH79" s="258"/>
      <c r="AI79" s="28"/>
    </row>
    <row r="80">
      <c r="A80" s="28"/>
      <c r="B80" s="201">
        <f t="shared" si="9"/>
        <v>73</v>
      </c>
      <c r="C80" s="399" t="s">
        <v>15</v>
      </c>
      <c r="D80" s="30" t="s">
        <v>21</v>
      </c>
      <c r="E80" s="399" t="s">
        <v>24</v>
      </c>
      <c r="F80" s="30" t="s">
        <v>2907</v>
      </c>
      <c r="G80" s="214" t="s">
        <v>158</v>
      </c>
      <c r="H80" s="426" t="s">
        <v>4160</v>
      </c>
      <c r="I80" s="28"/>
      <c r="J80" s="202" t="s">
        <v>4161</v>
      </c>
      <c r="K80" s="30" t="s">
        <v>242</v>
      </c>
      <c r="L80" s="34" t="s">
        <v>4162</v>
      </c>
      <c r="M80" s="322">
        <f t="shared" si="10"/>
        <v>41</v>
      </c>
      <c r="N80" s="536"/>
      <c r="O80" s="534" t="str">
        <f>VLOOKUP("3유형_v1"&amp;"_"&amp;H80,'GPT결과_3'!$A:$D,4,FALSE)</f>
        <v>#N/A</v>
      </c>
      <c r="P80" s="322" t="str">
        <f t="shared" si="11"/>
        <v>#N/A</v>
      </c>
      <c r="Q80" s="496"/>
      <c r="R80" s="496"/>
      <c r="S80" s="496"/>
      <c r="T80" s="535" t="str">
        <f>VLOOKUP("3유형_v2"&amp;"_"&amp;H80,'GPT결과_3'!$A:$D,4,FALSE)</f>
        <v>#N/A</v>
      </c>
      <c r="U80" s="322" t="str">
        <f t="shared" si="14"/>
        <v>#N/A</v>
      </c>
      <c r="V80" s="496"/>
      <c r="W80" s="496"/>
      <c r="X80" s="496"/>
      <c r="Y80" s="496"/>
      <c r="Z80" s="258"/>
      <c r="AA80" s="28"/>
      <c r="AB80" s="535"/>
      <c r="AC80" s="322"/>
      <c r="AD80" s="496"/>
      <c r="AE80" s="496"/>
      <c r="AF80" s="496"/>
      <c r="AG80" s="496"/>
      <c r="AH80" s="258"/>
      <c r="AI80" s="28"/>
    </row>
    <row r="81">
      <c r="A81" s="28"/>
      <c r="B81" s="201">
        <f t="shared" si="9"/>
        <v>74</v>
      </c>
      <c r="C81" s="399" t="s">
        <v>15</v>
      </c>
      <c r="D81" s="30" t="s">
        <v>21</v>
      </c>
      <c r="E81" s="399" t="s">
        <v>24</v>
      </c>
      <c r="F81" s="30" t="s">
        <v>2907</v>
      </c>
      <c r="G81" s="214" t="s">
        <v>158</v>
      </c>
      <c r="H81" s="426" t="s">
        <v>4163</v>
      </c>
      <c r="I81" s="28"/>
      <c r="J81" s="202" t="s">
        <v>4164</v>
      </c>
      <c r="K81" s="30" t="s">
        <v>242</v>
      </c>
      <c r="L81" s="34" t="s">
        <v>4165</v>
      </c>
      <c r="M81" s="322">
        <f t="shared" si="10"/>
        <v>43</v>
      </c>
      <c r="N81" s="536"/>
      <c r="O81" s="534" t="str">
        <f>VLOOKUP("3유형_v1"&amp;"_"&amp;H81,'GPT결과_3'!$A:$D,4,FALSE)</f>
        <v>#N/A</v>
      </c>
      <c r="P81" s="322" t="str">
        <f t="shared" si="11"/>
        <v>#N/A</v>
      </c>
      <c r="Q81" s="496"/>
      <c r="R81" s="496"/>
      <c r="S81" s="496"/>
      <c r="T81" s="535" t="str">
        <f>VLOOKUP("3유형_v2"&amp;"_"&amp;H81,'GPT결과_3'!$A:$D,4,FALSE)</f>
        <v>#N/A</v>
      </c>
      <c r="U81" s="322" t="str">
        <f t="shared" si="14"/>
        <v>#N/A</v>
      </c>
      <c r="V81" s="496"/>
      <c r="W81" s="496"/>
      <c r="X81" s="496"/>
      <c r="Y81" s="496"/>
      <c r="Z81" s="258"/>
      <c r="AA81" s="28"/>
      <c r="AB81" s="535"/>
      <c r="AC81" s="322"/>
      <c r="AD81" s="496"/>
      <c r="AE81" s="496"/>
      <c r="AF81" s="496"/>
      <c r="AG81" s="496"/>
      <c r="AH81" s="258"/>
      <c r="AI81" s="28"/>
    </row>
    <row r="82">
      <c r="A82" s="28"/>
      <c r="B82" s="201">
        <f t="shared" si="9"/>
        <v>75</v>
      </c>
      <c r="C82" s="399" t="s">
        <v>15</v>
      </c>
      <c r="D82" s="30" t="s">
        <v>21</v>
      </c>
      <c r="E82" s="399" t="s">
        <v>24</v>
      </c>
      <c r="F82" s="30" t="s">
        <v>2907</v>
      </c>
      <c r="G82" s="214" t="s">
        <v>158</v>
      </c>
      <c r="H82" s="426" t="s">
        <v>4166</v>
      </c>
      <c r="I82" s="28"/>
      <c r="J82" s="202" t="s">
        <v>4167</v>
      </c>
      <c r="K82" s="30" t="s">
        <v>242</v>
      </c>
      <c r="L82" s="34" t="s">
        <v>4168</v>
      </c>
      <c r="M82" s="322">
        <f t="shared" si="10"/>
        <v>18</v>
      </c>
      <c r="N82" s="536"/>
      <c r="O82" s="534" t="str">
        <f>VLOOKUP("3유형_v1"&amp;"_"&amp;H82,'GPT결과_3'!$A:$D,4,FALSE)</f>
        <v>#N/A</v>
      </c>
      <c r="P82" s="322" t="str">
        <f t="shared" si="11"/>
        <v>#N/A</v>
      </c>
      <c r="Q82" s="496"/>
      <c r="R82" s="496"/>
      <c r="S82" s="496"/>
      <c r="T82" s="535" t="str">
        <f>VLOOKUP("3유형_v2"&amp;"_"&amp;H82,'GPT결과_3'!$A:$D,4,FALSE)</f>
        <v>#N/A</v>
      </c>
      <c r="U82" s="322" t="str">
        <f t="shared" si="14"/>
        <v>#N/A</v>
      </c>
      <c r="V82" s="496"/>
      <c r="W82" s="496"/>
      <c r="X82" s="496"/>
      <c r="Y82" s="496"/>
      <c r="Z82" s="258"/>
      <c r="AA82" s="28"/>
      <c r="AB82" s="535"/>
      <c r="AC82" s="322"/>
      <c r="AD82" s="496"/>
      <c r="AE82" s="496"/>
      <c r="AF82" s="496"/>
      <c r="AG82" s="496"/>
      <c r="AH82" s="258"/>
      <c r="AI82" s="28"/>
    </row>
    <row r="83">
      <c r="A83" s="28"/>
      <c r="B83" s="201">
        <f t="shared" si="9"/>
        <v>76</v>
      </c>
      <c r="C83" s="399" t="s">
        <v>15</v>
      </c>
      <c r="D83" s="30" t="s">
        <v>21</v>
      </c>
      <c r="E83" s="399" t="s">
        <v>24</v>
      </c>
      <c r="F83" s="30" t="s">
        <v>2907</v>
      </c>
      <c r="G83" s="214" t="s">
        <v>158</v>
      </c>
      <c r="H83" s="426" t="s">
        <v>4169</v>
      </c>
      <c r="I83" s="28"/>
      <c r="J83" s="202" t="s">
        <v>4170</v>
      </c>
      <c r="K83" s="30" t="s">
        <v>242</v>
      </c>
      <c r="L83" s="34" t="s">
        <v>4171</v>
      </c>
      <c r="M83" s="322">
        <f t="shared" si="10"/>
        <v>50</v>
      </c>
      <c r="N83" s="536"/>
      <c r="O83" s="534" t="str">
        <f>VLOOKUP("3유형_v1"&amp;"_"&amp;H83,'GPT결과_3'!$A:$D,4,FALSE)</f>
        <v>#N/A</v>
      </c>
      <c r="P83" s="322" t="str">
        <f t="shared" si="11"/>
        <v>#N/A</v>
      </c>
      <c r="Q83" s="496"/>
      <c r="R83" s="496"/>
      <c r="S83" s="496"/>
      <c r="T83" s="535" t="str">
        <f>VLOOKUP("3유형_v2"&amp;"_"&amp;H83,'GPT결과_3'!$A:$D,4,FALSE)</f>
        <v>#N/A</v>
      </c>
      <c r="U83" s="322" t="str">
        <f t="shared" si="14"/>
        <v>#N/A</v>
      </c>
      <c r="V83" s="496"/>
      <c r="W83" s="496"/>
      <c r="X83" s="496"/>
      <c r="Y83" s="496"/>
      <c r="Z83" s="258"/>
      <c r="AA83" s="28"/>
      <c r="AB83" s="535"/>
      <c r="AC83" s="322"/>
      <c r="AD83" s="496"/>
      <c r="AE83" s="496"/>
      <c r="AF83" s="496"/>
      <c r="AG83" s="496"/>
      <c r="AH83" s="258"/>
      <c r="AI83" s="28"/>
    </row>
    <row r="84">
      <c r="A84" s="28"/>
      <c r="B84" s="201">
        <f t="shared" si="9"/>
        <v>77</v>
      </c>
      <c r="C84" s="399" t="s">
        <v>15</v>
      </c>
      <c r="D84" s="30" t="s">
        <v>21</v>
      </c>
      <c r="E84" s="399" t="s">
        <v>24</v>
      </c>
      <c r="F84" s="30" t="s">
        <v>2907</v>
      </c>
      <c r="G84" s="214" t="s">
        <v>158</v>
      </c>
      <c r="H84" s="426" t="s">
        <v>4172</v>
      </c>
      <c r="I84" s="28"/>
      <c r="J84" s="202" t="s">
        <v>4173</v>
      </c>
      <c r="K84" s="30" t="s">
        <v>242</v>
      </c>
      <c r="L84" s="34" t="s">
        <v>4174</v>
      </c>
      <c r="M84" s="322">
        <f t="shared" si="10"/>
        <v>35</v>
      </c>
      <c r="N84" s="536"/>
      <c r="O84" s="534" t="str">
        <f>VLOOKUP("3유형_v1"&amp;"_"&amp;H84,'GPT결과_3'!$A:$D,4,FALSE)</f>
        <v>#N/A</v>
      </c>
      <c r="P84" s="322" t="str">
        <f t="shared" si="11"/>
        <v>#N/A</v>
      </c>
      <c r="Q84" s="496"/>
      <c r="R84" s="496"/>
      <c r="S84" s="496"/>
      <c r="T84" s="535" t="str">
        <f>VLOOKUP("3유형_v2"&amp;"_"&amp;H84,'GPT결과_3'!$A:$D,4,FALSE)</f>
        <v>#N/A</v>
      </c>
      <c r="U84" s="322" t="str">
        <f t="shared" si="14"/>
        <v>#N/A</v>
      </c>
      <c r="V84" s="496"/>
      <c r="W84" s="496"/>
      <c r="X84" s="496"/>
      <c r="Y84" s="496"/>
      <c r="Z84" s="258"/>
      <c r="AA84" s="28"/>
      <c r="AB84" s="535"/>
      <c r="AC84" s="322"/>
      <c r="AD84" s="496"/>
      <c r="AE84" s="496"/>
      <c r="AF84" s="496"/>
      <c r="AG84" s="496"/>
      <c r="AH84" s="258"/>
      <c r="AI84" s="28"/>
    </row>
    <row r="85">
      <c r="A85" s="28"/>
      <c r="B85" s="201">
        <f t="shared" si="9"/>
        <v>78</v>
      </c>
      <c r="C85" s="399" t="s">
        <v>15</v>
      </c>
      <c r="D85" s="30" t="s">
        <v>21</v>
      </c>
      <c r="E85" s="399" t="s">
        <v>24</v>
      </c>
      <c r="F85" s="30" t="s">
        <v>2907</v>
      </c>
      <c r="G85" s="214" t="s">
        <v>158</v>
      </c>
      <c r="H85" s="426" t="s">
        <v>4175</v>
      </c>
      <c r="I85" s="28"/>
      <c r="J85" s="202" t="s">
        <v>4176</v>
      </c>
      <c r="K85" s="30" t="s">
        <v>242</v>
      </c>
      <c r="L85" s="34" t="s">
        <v>4177</v>
      </c>
      <c r="M85" s="322">
        <f t="shared" si="10"/>
        <v>20</v>
      </c>
      <c r="N85" s="536"/>
      <c r="O85" s="534" t="str">
        <f>VLOOKUP("3유형_v1"&amp;"_"&amp;H85,'GPT결과_3'!$A:$D,4,FALSE)</f>
        <v>#N/A</v>
      </c>
      <c r="P85" s="322" t="str">
        <f t="shared" si="11"/>
        <v>#N/A</v>
      </c>
      <c r="Q85" s="496"/>
      <c r="R85" s="496"/>
      <c r="S85" s="496"/>
      <c r="T85" s="535" t="str">
        <f>VLOOKUP("3유형_v2"&amp;"_"&amp;H85,'GPT결과_3'!$A:$D,4,FALSE)</f>
        <v>#N/A</v>
      </c>
      <c r="U85" s="322" t="str">
        <f t="shared" si="14"/>
        <v>#N/A</v>
      </c>
      <c r="V85" s="496"/>
      <c r="W85" s="496"/>
      <c r="X85" s="496"/>
      <c r="Y85" s="496"/>
      <c r="Z85" s="258"/>
      <c r="AA85" s="28"/>
      <c r="AB85" s="535"/>
      <c r="AC85" s="322"/>
      <c r="AD85" s="496"/>
      <c r="AE85" s="496"/>
      <c r="AF85" s="496"/>
      <c r="AG85" s="496"/>
      <c r="AH85" s="258"/>
      <c r="AI85" s="28"/>
    </row>
    <row r="86">
      <c r="A86" s="28"/>
      <c r="B86" s="201">
        <f t="shared" si="9"/>
        <v>79</v>
      </c>
      <c r="C86" s="399" t="s">
        <v>15</v>
      </c>
      <c r="D86" s="30" t="s">
        <v>21</v>
      </c>
      <c r="E86" s="399" t="s">
        <v>24</v>
      </c>
      <c r="F86" s="30" t="s">
        <v>2907</v>
      </c>
      <c r="G86" s="214" t="s">
        <v>158</v>
      </c>
      <c r="H86" s="426" t="s">
        <v>4178</v>
      </c>
      <c r="I86" s="28"/>
      <c r="J86" s="202" t="s">
        <v>4179</v>
      </c>
      <c r="K86" s="30" t="s">
        <v>242</v>
      </c>
      <c r="L86" s="34" t="s">
        <v>4180</v>
      </c>
      <c r="M86" s="322">
        <f t="shared" si="10"/>
        <v>32</v>
      </c>
      <c r="N86" s="536"/>
      <c r="O86" s="534" t="str">
        <f>VLOOKUP("3유형_v1"&amp;"_"&amp;H86,'GPT결과_3'!$A:$D,4,FALSE)</f>
        <v>#N/A</v>
      </c>
      <c r="P86" s="322" t="str">
        <f t="shared" si="11"/>
        <v>#N/A</v>
      </c>
      <c r="Q86" s="496"/>
      <c r="R86" s="496"/>
      <c r="S86" s="496"/>
      <c r="T86" s="535" t="str">
        <f>VLOOKUP("3유형_v2"&amp;"_"&amp;H86,'GPT결과_3'!$A:$D,4,FALSE)</f>
        <v>#N/A</v>
      </c>
      <c r="U86" s="322" t="str">
        <f t="shared" si="14"/>
        <v>#N/A</v>
      </c>
      <c r="V86" s="496"/>
      <c r="W86" s="496"/>
      <c r="X86" s="496"/>
      <c r="Y86" s="496"/>
      <c r="Z86" s="258"/>
      <c r="AA86" s="28"/>
      <c r="AB86" s="535"/>
      <c r="AC86" s="322"/>
      <c r="AD86" s="496"/>
      <c r="AE86" s="496"/>
      <c r="AF86" s="496"/>
      <c r="AG86" s="496"/>
      <c r="AH86" s="258"/>
      <c r="AI86" s="28"/>
    </row>
    <row r="87">
      <c r="A87" s="28"/>
      <c r="B87" s="201">
        <f t="shared" si="9"/>
        <v>80</v>
      </c>
      <c r="C87" s="399" t="s">
        <v>15</v>
      </c>
      <c r="D87" s="30" t="s">
        <v>21</v>
      </c>
      <c r="E87" s="399" t="s">
        <v>24</v>
      </c>
      <c r="F87" s="30" t="s">
        <v>2907</v>
      </c>
      <c r="G87" s="214" t="s">
        <v>158</v>
      </c>
      <c r="H87" s="426" t="s">
        <v>4181</v>
      </c>
      <c r="I87" s="28"/>
      <c r="J87" s="202" t="s">
        <v>4182</v>
      </c>
      <c r="K87" s="30" t="s">
        <v>242</v>
      </c>
      <c r="L87" s="34" t="s">
        <v>4183</v>
      </c>
      <c r="M87" s="322">
        <f t="shared" si="10"/>
        <v>27</v>
      </c>
      <c r="N87" s="536"/>
      <c r="O87" s="534" t="str">
        <f>VLOOKUP("3유형_v1"&amp;"_"&amp;H87,'GPT결과_3'!$A:$D,4,FALSE)</f>
        <v>#N/A</v>
      </c>
      <c r="P87" s="322" t="str">
        <f t="shared" si="11"/>
        <v>#N/A</v>
      </c>
      <c r="Q87" s="496"/>
      <c r="R87" s="496"/>
      <c r="S87" s="496"/>
      <c r="T87" s="535" t="str">
        <f>VLOOKUP("3유형_v2"&amp;"_"&amp;H87,'GPT결과_3'!$A:$D,4,FALSE)</f>
        <v>#N/A</v>
      </c>
      <c r="U87" s="322" t="str">
        <f t="shared" si="14"/>
        <v>#N/A</v>
      </c>
      <c r="V87" s="496"/>
      <c r="W87" s="496"/>
      <c r="X87" s="496"/>
      <c r="Y87" s="496"/>
      <c r="Z87" s="258"/>
      <c r="AA87" s="28"/>
      <c r="AB87" s="535"/>
      <c r="AC87" s="322"/>
      <c r="AD87" s="496"/>
      <c r="AE87" s="496"/>
      <c r="AF87" s="496"/>
      <c r="AG87" s="496"/>
      <c r="AH87" s="258"/>
      <c r="AI87" s="28"/>
    </row>
    <row r="88">
      <c r="A88" s="28"/>
      <c r="B88" s="201">
        <f t="shared" si="9"/>
        <v>81</v>
      </c>
      <c r="C88" s="399" t="s">
        <v>15</v>
      </c>
      <c r="D88" s="30" t="s">
        <v>21</v>
      </c>
      <c r="E88" s="399" t="s">
        <v>24</v>
      </c>
      <c r="F88" s="30" t="s">
        <v>2907</v>
      </c>
      <c r="G88" s="214" t="s">
        <v>158</v>
      </c>
      <c r="H88" s="426" t="s">
        <v>4184</v>
      </c>
      <c r="I88" s="28"/>
      <c r="J88" s="202" t="s">
        <v>4185</v>
      </c>
      <c r="K88" s="30" t="s">
        <v>242</v>
      </c>
      <c r="L88" s="34" t="s">
        <v>4186</v>
      </c>
      <c r="M88" s="322">
        <f t="shared" si="10"/>
        <v>26</v>
      </c>
      <c r="N88" s="536"/>
      <c r="O88" s="534" t="str">
        <f>VLOOKUP("3유형_v1"&amp;"_"&amp;H88,'GPT결과_3'!$A:$D,4,FALSE)</f>
        <v>#N/A</v>
      </c>
      <c r="P88" s="322" t="str">
        <f t="shared" si="11"/>
        <v>#N/A</v>
      </c>
      <c r="Q88" s="496"/>
      <c r="R88" s="496"/>
      <c r="S88" s="496"/>
      <c r="T88" s="535" t="str">
        <f>VLOOKUP("3유형_v2"&amp;"_"&amp;H88,'GPT결과_3'!$A:$D,4,FALSE)</f>
        <v>#N/A</v>
      </c>
      <c r="U88" s="322" t="str">
        <f t="shared" si="14"/>
        <v>#N/A</v>
      </c>
      <c r="V88" s="496"/>
      <c r="W88" s="496"/>
      <c r="X88" s="496"/>
      <c r="Y88" s="496"/>
      <c r="Z88" s="258"/>
      <c r="AA88" s="28"/>
      <c r="AB88" s="535"/>
      <c r="AC88" s="322"/>
      <c r="AD88" s="496"/>
      <c r="AE88" s="496"/>
      <c r="AF88" s="496"/>
      <c r="AG88" s="496"/>
      <c r="AH88" s="258"/>
      <c r="AI88" s="28"/>
    </row>
    <row r="89">
      <c r="A89" s="28"/>
      <c r="B89" s="201">
        <f t="shared" si="9"/>
        <v>82</v>
      </c>
      <c r="C89" s="399" t="s">
        <v>15</v>
      </c>
      <c r="D89" s="30" t="s">
        <v>21</v>
      </c>
      <c r="E89" s="399" t="s">
        <v>24</v>
      </c>
      <c r="F89" s="30" t="s">
        <v>3036</v>
      </c>
      <c r="G89" s="214" t="s">
        <v>158</v>
      </c>
      <c r="H89" s="426" t="s">
        <v>4187</v>
      </c>
      <c r="I89" s="533" t="s">
        <v>4188</v>
      </c>
      <c r="J89" s="202" t="s">
        <v>4189</v>
      </c>
      <c r="K89" s="30" t="s">
        <v>221</v>
      </c>
      <c r="L89" s="34" t="s">
        <v>4190</v>
      </c>
      <c r="M89" s="322">
        <f t="shared" si="10"/>
        <v>41</v>
      </c>
      <c r="N89" s="394"/>
      <c r="O89" s="534" t="str">
        <f>VLOOKUP("3유형_v1"&amp;"_"&amp;H89,'GPT결과_3'!$A:$D,4,FALSE)</f>
        <v>#N/A</v>
      </c>
      <c r="P89" s="322" t="str">
        <f t="shared" si="11"/>
        <v>#N/A</v>
      </c>
      <c r="Q89" s="496"/>
      <c r="R89" s="496"/>
      <c r="S89" s="496"/>
      <c r="T89" s="535" t="str">
        <f>VLOOKUP("3유형_v2"&amp;"_"&amp;H89,'GPT결과_3'!$A:$D,4,FALSE)</f>
        <v>#N/A</v>
      </c>
      <c r="U89" s="322" t="str">
        <f t="shared" si="14"/>
        <v>#N/A</v>
      </c>
      <c r="V89" s="496"/>
      <c r="W89" s="496"/>
      <c r="X89" s="496"/>
      <c r="Y89" s="496"/>
      <c r="Z89" s="258"/>
      <c r="AA89" s="28"/>
      <c r="AB89" s="535"/>
      <c r="AC89" s="322"/>
      <c r="AD89" s="496"/>
      <c r="AE89" s="496"/>
      <c r="AF89" s="496"/>
      <c r="AG89" s="496"/>
      <c r="AH89" s="258"/>
      <c r="AI89" s="28"/>
    </row>
    <row r="90">
      <c r="A90" s="28"/>
      <c r="B90" s="201">
        <f t="shared" si="9"/>
        <v>83</v>
      </c>
      <c r="C90" s="399" t="s">
        <v>15</v>
      </c>
      <c r="D90" s="30" t="s">
        <v>21</v>
      </c>
      <c r="E90" s="399" t="s">
        <v>24</v>
      </c>
      <c r="F90" s="30" t="s">
        <v>3036</v>
      </c>
      <c r="G90" s="214" t="s">
        <v>158</v>
      </c>
      <c r="H90" s="426" t="s">
        <v>4191</v>
      </c>
      <c r="I90" s="533" t="s">
        <v>4192</v>
      </c>
      <c r="J90" s="202" t="s">
        <v>4193</v>
      </c>
      <c r="K90" s="30" t="s">
        <v>221</v>
      </c>
      <c r="L90" s="34" t="s">
        <v>4194</v>
      </c>
      <c r="M90" s="322">
        <f t="shared" si="10"/>
        <v>28</v>
      </c>
      <c r="N90" s="34" t="s">
        <v>4195</v>
      </c>
      <c r="O90" s="534" t="str">
        <f>VLOOKUP("3유형_v1"&amp;"_"&amp;H90,'GPT결과_3'!$A:$D,4,FALSE)</f>
        <v>#N/A</v>
      </c>
      <c r="P90" s="322" t="str">
        <f t="shared" si="11"/>
        <v>#N/A</v>
      </c>
      <c r="Q90" s="496"/>
      <c r="R90" s="496"/>
      <c r="S90" s="496"/>
      <c r="T90" s="535" t="str">
        <f>VLOOKUP("3유형_v2"&amp;"_"&amp;H90,'GPT결과_3'!$A:$D,4,FALSE)</f>
        <v>#N/A</v>
      </c>
      <c r="U90" s="322" t="str">
        <f t="shared" si="14"/>
        <v>#N/A</v>
      </c>
      <c r="V90" s="496"/>
      <c r="W90" s="496"/>
      <c r="X90" s="496"/>
      <c r="Y90" s="496"/>
      <c r="Z90" s="258"/>
      <c r="AA90" s="28"/>
      <c r="AB90" s="535"/>
      <c r="AC90" s="322"/>
      <c r="AD90" s="496"/>
      <c r="AE90" s="496"/>
      <c r="AF90" s="496"/>
      <c r="AG90" s="496"/>
      <c r="AH90" s="258"/>
      <c r="AI90" s="28"/>
    </row>
    <row r="91">
      <c r="A91" s="28"/>
      <c r="B91" s="201">
        <f t="shared" si="9"/>
        <v>84</v>
      </c>
      <c r="C91" s="399" t="s">
        <v>15</v>
      </c>
      <c r="D91" s="30" t="s">
        <v>21</v>
      </c>
      <c r="E91" s="399" t="s">
        <v>24</v>
      </c>
      <c r="F91" s="30" t="s">
        <v>3036</v>
      </c>
      <c r="G91" s="214" t="s">
        <v>158</v>
      </c>
      <c r="H91" s="426" t="s">
        <v>247</v>
      </c>
      <c r="I91" s="533" t="s">
        <v>4196</v>
      </c>
      <c r="J91" s="202" t="s">
        <v>248</v>
      </c>
      <c r="K91" s="30" t="s">
        <v>221</v>
      </c>
      <c r="L91" s="34" t="s">
        <v>4197</v>
      </c>
      <c r="M91" s="322">
        <f t="shared" si="10"/>
        <v>25</v>
      </c>
      <c r="N91" s="394"/>
      <c r="O91" s="534" t="str">
        <f>VLOOKUP("3유형_v1"&amp;"_"&amp;H91,'GPT결과_3'!$A:$D,4,FALSE)</f>
        <v>#N/A</v>
      </c>
      <c r="P91" s="322" t="str">
        <f t="shared" si="11"/>
        <v>#N/A</v>
      </c>
      <c r="Q91" s="496"/>
      <c r="R91" s="496"/>
      <c r="S91" s="496"/>
      <c r="T91" s="535" t="str">
        <f>VLOOKUP("3유형_v2"&amp;"_"&amp;H91,'GPT결과_3'!$A:$D,4,FALSE)</f>
        <v>#N/A</v>
      </c>
      <c r="U91" s="322" t="str">
        <f t="shared" si="14"/>
        <v>#N/A</v>
      </c>
      <c r="V91" s="496"/>
      <c r="W91" s="496"/>
      <c r="X91" s="496"/>
      <c r="Y91" s="496"/>
      <c r="Z91" s="258"/>
      <c r="AA91" s="28"/>
      <c r="AB91" s="535"/>
      <c r="AC91" s="322"/>
      <c r="AD91" s="496"/>
      <c r="AE91" s="496"/>
      <c r="AF91" s="496"/>
      <c r="AG91" s="496"/>
      <c r="AH91" s="258"/>
      <c r="AI91" s="28"/>
    </row>
    <row r="92">
      <c r="A92" s="28"/>
      <c r="B92" s="201">
        <f t="shared" si="9"/>
        <v>85</v>
      </c>
      <c r="C92" s="399" t="s">
        <v>15</v>
      </c>
      <c r="D92" s="30" t="s">
        <v>21</v>
      </c>
      <c r="E92" s="399" t="s">
        <v>24</v>
      </c>
      <c r="F92" s="30" t="s">
        <v>3036</v>
      </c>
      <c r="G92" s="214" t="s">
        <v>158</v>
      </c>
      <c r="H92" s="426" t="s">
        <v>4198</v>
      </c>
      <c r="I92" s="533" t="s">
        <v>4199</v>
      </c>
      <c r="J92" s="202" t="s">
        <v>4200</v>
      </c>
      <c r="K92" s="30" t="s">
        <v>221</v>
      </c>
      <c r="L92" s="34" t="s">
        <v>4201</v>
      </c>
      <c r="M92" s="322">
        <f t="shared" si="10"/>
        <v>43</v>
      </c>
      <c r="N92" s="34"/>
      <c r="O92" s="534" t="str">
        <f>VLOOKUP("3유형_v1"&amp;"_"&amp;H92,'GPT결과_3'!$A:$D,4,FALSE)</f>
        <v>#N/A</v>
      </c>
      <c r="P92" s="322" t="str">
        <f t="shared" si="11"/>
        <v>#N/A</v>
      </c>
      <c r="Q92" s="496"/>
      <c r="R92" s="496"/>
      <c r="S92" s="496"/>
      <c r="T92" s="535" t="str">
        <f>VLOOKUP("3유형_v2"&amp;"_"&amp;H92,'GPT결과_3'!$A:$D,4,FALSE)</f>
        <v>#N/A</v>
      </c>
      <c r="U92" s="322" t="str">
        <f t="shared" si="14"/>
        <v>#N/A</v>
      </c>
      <c r="V92" s="496"/>
      <c r="W92" s="496"/>
      <c r="X92" s="496"/>
      <c r="Y92" s="496"/>
      <c r="Z92" s="258"/>
      <c r="AA92" s="28"/>
      <c r="AB92" s="535"/>
      <c r="AC92" s="322"/>
      <c r="AD92" s="496"/>
      <c r="AE92" s="496"/>
      <c r="AF92" s="496"/>
      <c r="AG92" s="496"/>
      <c r="AH92" s="258"/>
      <c r="AI92" s="28"/>
    </row>
    <row r="93">
      <c r="A93" s="28"/>
      <c r="B93" s="201">
        <f t="shared" si="9"/>
        <v>86</v>
      </c>
      <c r="C93" s="399" t="s">
        <v>15</v>
      </c>
      <c r="D93" s="30" t="s">
        <v>21</v>
      </c>
      <c r="E93" s="399" t="s">
        <v>24</v>
      </c>
      <c r="F93" s="30" t="s">
        <v>3036</v>
      </c>
      <c r="G93" s="214" t="s">
        <v>158</v>
      </c>
      <c r="H93" s="426" t="s">
        <v>4202</v>
      </c>
      <c r="I93" s="533" t="s">
        <v>4203</v>
      </c>
      <c r="J93" s="202" t="s">
        <v>4204</v>
      </c>
      <c r="K93" s="30" t="s">
        <v>221</v>
      </c>
      <c r="L93" s="34" t="s">
        <v>4205</v>
      </c>
      <c r="M93" s="322">
        <f t="shared" si="10"/>
        <v>35</v>
      </c>
      <c r="N93" s="34" t="s">
        <v>4206</v>
      </c>
      <c r="O93" s="534" t="str">
        <f>VLOOKUP("3유형_v1"&amp;"_"&amp;H93,'GPT결과_3'!$A:$D,4,FALSE)</f>
        <v>#N/A</v>
      </c>
      <c r="P93" s="322" t="str">
        <f t="shared" si="11"/>
        <v>#N/A</v>
      </c>
      <c r="Q93" s="496"/>
      <c r="R93" s="496"/>
      <c r="S93" s="496"/>
      <c r="T93" s="535" t="str">
        <f>VLOOKUP("3유형_v2"&amp;"_"&amp;H93,'GPT결과_3'!$A:$D,4,FALSE)</f>
        <v>#N/A</v>
      </c>
      <c r="U93" s="322" t="str">
        <f t="shared" si="14"/>
        <v>#N/A</v>
      </c>
      <c r="V93" s="496"/>
      <c r="W93" s="496"/>
      <c r="X93" s="496"/>
      <c r="Y93" s="496"/>
      <c r="Z93" s="258"/>
      <c r="AA93" s="28"/>
      <c r="AB93" s="535"/>
      <c r="AC93" s="322"/>
      <c r="AD93" s="496"/>
      <c r="AE93" s="496"/>
      <c r="AF93" s="496"/>
      <c r="AG93" s="496"/>
      <c r="AH93" s="258"/>
      <c r="AI93" s="28"/>
    </row>
    <row r="94">
      <c r="A94" s="28"/>
      <c r="B94" s="201">
        <f t="shared" si="9"/>
        <v>87</v>
      </c>
      <c r="C94" s="399" t="s">
        <v>15</v>
      </c>
      <c r="D94" s="30" t="s">
        <v>21</v>
      </c>
      <c r="E94" s="399" t="s">
        <v>24</v>
      </c>
      <c r="F94" s="30" t="s">
        <v>3036</v>
      </c>
      <c r="G94" s="214" t="s">
        <v>158</v>
      </c>
      <c r="H94" s="426" t="s">
        <v>4207</v>
      </c>
      <c r="I94" s="533" t="s">
        <v>4208</v>
      </c>
      <c r="J94" s="202" t="s">
        <v>4209</v>
      </c>
      <c r="K94" s="30" t="s">
        <v>221</v>
      </c>
      <c r="L94" s="34" t="s">
        <v>4210</v>
      </c>
      <c r="M94" s="322">
        <f t="shared" si="10"/>
        <v>23</v>
      </c>
      <c r="N94" s="394"/>
      <c r="O94" s="534" t="str">
        <f>VLOOKUP("3유형_v1"&amp;"_"&amp;H94,'GPT결과_3'!$A:$D,4,FALSE)</f>
        <v>#N/A</v>
      </c>
      <c r="P94" s="322" t="str">
        <f t="shared" si="11"/>
        <v>#N/A</v>
      </c>
      <c r="Q94" s="496"/>
      <c r="R94" s="496"/>
      <c r="S94" s="496"/>
      <c r="T94" s="535" t="str">
        <f>VLOOKUP("3유형_v2"&amp;"_"&amp;H94,'GPT결과_3'!$A:$D,4,FALSE)</f>
        <v>#N/A</v>
      </c>
      <c r="U94" s="322" t="str">
        <f t="shared" si="14"/>
        <v>#N/A</v>
      </c>
      <c r="V94" s="496"/>
      <c r="W94" s="496"/>
      <c r="X94" s="496"/>
      <c r="Y94" s="496"/>
      <c r="Z94" s="258"/>
      <c r="AA94" s="28"/>
      <c r="AB94" s="535"/>
      <c r="AC94" s="322"/>
      <c r="AD94" s="496"/>
      <c r="AE94" s="496"/>
      <c r="AF94" s="496"/>
      <c r="AG94" s="496"/>
      <c r="AH94" s="258"/>
      <c r="AI94" s="28"/>
    </row>
    <row r="95">
      <c r="A95" s="28"/>
      <c r="B95" s="201">
        <f t="shared" si="9"/>
        <v>88</v>
      </c>
      <c r="C95" s="399" t="s">
        <v>15</v>
      </c>
      <c r="D95" s="30" t="s">
        <v>21</v>
      </c>
      <c r="E95" s="399" t="s">
        <v>24</v>
      </c>
      <c r="F95" s="30" t="s">
        <v>3036</v>
      </c>
      <c r="G95" s="214" t="s">
        <v>158</v>
      </c>
      <c r="H95" s="426" t="s">
        <v>4211</v>
      </c>
      <c r="I95" s="533" t="s">
        <v>4212</v>
      </c>
      <c r="J95" s="202" t="s">
        <v>4213</v>
      </c>
      <c r="K95" s="30" t="s">
        <v>221</v>
      </c>
      <c r="L95" s="34" t="s">
        <v>4214</v>
      </c>
      <c r="M95" s="322">
        <f t="shared" si="10"/>
        <v>24</v>
      </c>
      <c r="N95" s="34" t="s">
        <v>4215</v>
      </c>
      <c r="O95" s="534" t="str">
        <f>VLOOKUP("3유형_v1"&amp;"_"&amp;H95,'GPT결과_3'!$A:$D,4,FALSE)</f>
        <v>#N/A</v>
      </c>
      <c r="P95" s="322" t="str">
        <f t="shared" si="11"/>
        <v>#N/A</v>
      </c>
      <c r="Q95" s="496"/>
      <c r="R95" s="496"/>
      <c r="S95" s="496"/>
      <c r="T95" s="535" t="str">
        <f>VLOOKUP("3유형_v2"&amp;"_"&amp;H95,'GPT결과_3'!$A:$D,4,FALSE)</f>
        <v>#N/A</v>
      </c>
      <c r="U95" s="322" t="str">
        <f t="shared" si="14"/>
        <v>#N/A</v>
      </c>
      <c r="V95" s="496"/>
      <c r="W95" s="496"/>
      <c r="X95" s="496"/>
      <c r="Y95" s="496"/>
      <c r="Z95" s="258"/>
      <c r="AA95" s="28"/>
      <c r="AB95" s="535"/>
      <c r="AC95" s="322"/>
      <c r="AD95" s="496"/>
      <c r="AE95" s="496"/>
      <c r="AF95" s="496"/>
      <c r="AG95" s="496"/>
      <c r="AH95" s="258"/>
      <c r="AI95" s="28"/>
    </row>
    <row r="96">
      <c r="A96" s="28"/>
      <c r="B96" s="201">
        <f t="shared" si="9"/>
        <v>89</v>
      </c>
      <c r="C96" s="399" t="s">
        <v>15</v>
      </c>
      <c r="D96" s="30" t="s">
        <v>21</v>
      </c>
      <c r="E96" s="399" t="s">
        <v>24</v>
      </c>
      <c r="F96" s="30" t="s">
        <v>3036</v>
      </c>
      <c r="G96" s="214" t="s">
        <v>158</v>
      </c>
      <c r="H96" s="426" t="s">
        <v>4216</v>
      </c>
      <c r="I96" s="533" t="s">
        <v>4217</v>
      </c>
      <c r="J96" s="202" t="s">
        <v>4218</v>
      </c>
      <c r="K96" s="30" t="s">
        <v>221</v>
      </c>
      <c r="L96" s="34" t="s">
        <v>4219</v>
      </c>
      <c r="M96" s="322">
        <f t="shared" si="10"/>
        <v>27</v>
      </c>
      <c r="N96" s="394"/>
      <c r="O96" s="534" t="str">
        <f>VLOOKUP("3유형_v1"&amp;"_"&amp;H96,'GPT결과_3'!$A:$D,4,FALSE)</f>
        <v>#N/A</v>
      </c>
      <c r="P96" s="322" t="str">
        <f t="shared" si="11"/>
        <v>#N/A</v>
      </c>
      <c r="Q96" s="496"/>
      <c r="R96" s="496"/>
      <c r="S96" s="496"/>
      <c r="T96" s="535" t="str">
        <f>VLOOKUP("3유형_v2"&amp;"_"&amp;H96,'GPT결과_3'!$A:$D,4,FALSE)</f>
        <v>#N/A</v>
      </c>
      <c r="U96" s="322" t="str">
        <f t="shared" si="14"/>
        <v>#N/A</v>
      </c>
      <c r="V96" s="496"/>
      <c r="W96" s="496"/>
      <c r="X96" s="496"/>
      <c r="Y96" s="496"/>
      <c r="Z96" s="258"/>
      <c r="AA96" s="28"/>
      <c r="AB96" s="535"/>
      <c r="AC96" s="322"/>
      <c r="AD96" s="496"/>
      <c r="AE96" s="496"/>
      <c r="AF96" s="496"/>
      <c r="AG96" s="496"/>
      <c r="AH96" s="258"/>
      <c r="AI96" s="28"/>
    </row>
    <row r="97">
      <c r="A97" s="28"/>
      <c r="B97" s="201">
        <f t="shared" si="9"/>
        <v>90</v>
      </c>
      <c r="C97" s="399" t="s">
        <v>15</v>
      </c>
      <c r="D97" s="30" t="s">
        <v>21</v>
      </c>
      <c r="E97" s="399" t="s">
        <v>24</v>
      </c>
      <c r="F97" s="30" t="s">
        <v>3036</v>
      </c>
      <c r="G97" s="214" t="s">
        <v>158</v>
      </c>
      <c r="H97" s="426" t="s">
        <v>4220</v>
      </c>
      <c r="I97" s="533" t="s">
        <v>4221</v>
      </c>
      <c r="J97" s="202" t="s">
        <v>4222</v>
      </c>
      <c r="K97" s="30" t="s">
        <v>221</v>
      </c>
      <c r="L97" s="34" t="s">
        <v>4223</v>
      </c>
      <c r="M97" s="322">
        <f t="shared" si="10"/>
        <v>30</v>
      </c>
      <c r="N97" s="394"/>
      <c r="O97" s="534" t="str">
        <f>VLOOKUP("3유형_v1"&amp;"_"&amp;H97,'GPT결과_3'!$A:$D,4,FALSE)</f>
        <v>#N/A</v>
      </c>
      <c r="P97" s="322" t="str">
        <f t="shared" si="11"/>
        <v>#N/A</v>
      </c>
      <c r="Q97" s="496"/>
      <c r="R97" s="496"/>
      <c r="S97" s="496"/>
      <c r="T97" s="535" t="str">
        <f>VLOOKUP("3유형_v2"&amp;"_"&amp;H97,'GPT결과_3'!$A:$D,4,FALSE)</f>
        <v>#N/A</v>
      </c>
      <c r="U97" s="322" t="str">
        <f t="shared" si="14"/>
        <v>#N/A</v>
      </c>
      <c r="V97" s="496"/>
      <c r="W97" s="496"/>
      <c r="X97" s="496"/>
      <c r="Y97" s="496"/>
      <c r="Z97" s="258"/>
      <c r="AA97" s="28"/>
      <c r="AB97" s="535"/>
      <c r="AC97" s="322"/>
      <c r="AD97" s="496"/>
      <c r="AE97" s="496"/>
      <c r="AF97" s="496"/>
      <c r="AG97" s="496"/>
      <c r="AH97" s="258"/>
      <c r="AI97" s="28"/>
    </row>
    <row r="98">
      <c r="A98" s="28"/>
      <c r="B98" s="201">
        <f t="shared" si="9"/>
        <v>91</v>
      </c>
      <c r="C98" s="399" t="s">
        <v>15</v>
      </c>
      <c r="D98" s="30" t="s">
        <v>21</v>
      </c>
      <c r="E98" s="399" t="s">
        <v>24</v>
      </c>
      <c r="F98" s="30" t="s">
        <v>3036</v>
      </c>
      <c r="G98" s="214" t="s">
        <v>158</v>
      </c>
      <c r="H98" s="426" t="s">
        <v>4224</v>
      </c>
      <c r="I98" s="533" t="s">
        <v>4225</v>
      </c>
      <c r="J98" s="202" t="s">
        <v>4226</v>
      </c>
      <c r="K98" s="30" t="s">
        <v>221</v>
      </c>
      <c r="L98" s="34" t="s">
        <v>4227</v>
      </c>
      <c r="M98" s="322">
        <f t="shared" si="10"/>
        <v>44</v>
      </c>
      <c r="N98" s="394"/>
      <c r="O98" s="534" t="str">
        <f>VLOOKUP("3유형_v1"&amp;"_"&amp;H98,'GPT결과_3'!$A:$D,4,FALSE)</f>
        <v>#N/A</v>
      </c>
      <c r="P98" s="322" t="str">
        <f t="shared" si="11"/>
        <v>#N/A</v>
      </c>
      <c r="Q98" s="496"/>
      <c r="R98" s="496"/>
      <c r="S98" s="496"/>
      <c r="T98" s="535" t="str">
        <f>VLOOKUP("3유형_v2"&amp;"_"&amp;H98,'GPT결과_3'!$A:$D,4,FALSE)</f>
        <v>#N/A</v>
      </c>
      <c r="U98" s="322" t="str">
        <f t="shared" si="14"/>
        <v>#N/A</v>
      </c>
      <c r="V98" s="496"/>
      <c r="W98" s="496"/>
      <c r="X98" s="496"/>
      <c r="Y98" s="496"/>
      <c r="Z98" s="258"/>
      <c r="AA98" s="28"/>
      <c r="AB98" s="535"/>
      <c r="AC98" s="322"/>
      <c r="AD98" s="496"/>
      <c r="AE98" s="496"/>
      <c r="AF98" s="496"/>
      <c r="AG98" s="496"/>
      <c r="AH98" s="258"/>
      <c r="AI98" s="28"/>
    </row>
    <row r="99">
      <c r="A99" s="28"/>
      <c r="B99" s="201">
        <f t="shared" si="9"/>
        <v>92</v>
      </c>
      <c r="C99" s="399" t="s">
        <v>15</v>
      </c>
      <c r="D99" s="30" t="s">
        <v>21</v>
      </c>
      <c r="E99" s="399" t="s">
        <v>24</v>
      </c>
      <c r="F99" s="30" t="s">
        <v>3036</v>
      </c>
      <c r="G99" s="214" t="s">
        <v>158</v>
      </c>
      <c r="H99" s="426" t="s">
        <v>4228</v>
      </c>
      <c r="I99" s="533" t="s">
        <v>4229</v>
      </c>
      <c r="J99" s="202" t="s">
        <v>4230</v>
      </c>
      <c r="K99" s="30" t="s">
        <v>221</v>
      </c>
      <c r="L99" s="34" t="s">
        <v>4231</v>
      </c>
      <c r="M99" s="322">
        <f t="shared" si="10"/>
        <v>22</v>
      </c>
      <c r="N99" s="34"/>
      <c r="O99" s="534" t="str">
        <f>VLOOKUP("3유형_v1"&amp;"_"&amp;H99,'GPT결과_3'!$A:$D,4,FALSE)</f>
        <v>#N/A</v>
      </c>
      <c r="P99" s="322" t="str">
        <f t="shared" si="11"/>
        <v>#N/A</v>
      </c>
      <c r="Q99" s="496"/>
      <c r="R99" s="496"/>
      <c r="S99" s="496"/>
      <c r="T99" s="535" t="str">
        <f>VLOOKUP("3유형_v2"&amp;"_"&amp;H99,'GPT결과_3'!$A:$D,4,FALSE)</f>
        <v>#N/A</v>
      </c>
      <c r="U99" s="322" t="str">
        <f t="shared" si="14"/>
        <v>#N/A</v>
      </c>
      <c r="V99" s="496"/>
      <c r="W99" s="496"/>
      <c r="X99" s="496"/>
      <c r="Y99" s="496"/>
      <c r="Z99" s="258"/>
      <c r="AA99" s="28"/>
      <c r="AB99" s="535"/>
      <c r="AC99" s="322"/>
      <c r="AD99" s="496"/>
      <c r="AE99" s="496"/>
      <c r="AF99" s="496"/>
      <c r="AG99" s="496"/>
      <c r="AH99" s="258"/>
      <c r="AI99" s="28"/>
    </row>
    <row r="100">
      <c r="A100" s="28"/>
      <c r="B100" s="201">
        <f t="shared" si="9"/>
        <v>93</v>
      </c>
      <c r="C100" s="399" t="s">
        <v>15</v>
      </c>
      <c r="D100" s="30" t="s">
        <v>13</v>
      </c>
      <c r="E100" s="399" t="s">
        <v>24</v>
      </c>
      <c r="F100" s="30" t="s">
        <v>2907</v>
      </c>
      <c r="G100" s="136" t="s">
        <v>158</v>
      </c>
      <c r="H100" s="426" t="s">
        <v>4232</v>
      </c>
      <c r="I100" s="537" t="s">
        <v>4233</v>
      </c>
      <c r="J100" s="218" t="s">
        <v>4234</v>
      </c>
      <c r="K100" s="30" t="s">
        <v>3172</v>
      </c>
      <c r="L100" s="34" t="s">
        <v>4235</v>
      </c>
      <c r="M100" s="322">
        <f t="shared" si="10"/>
        <v>21</v>
      </c>
      <c r="N100" s="394"/>
      <c r="O100" s="534" t="str">
        <f>VLOOKUP("3유형_v1"&amp;"_"&amp;H100,'GPT결과_3'!$A:$D,4,FALSE)</f>
        <v>#N/A</v>
      </c>
      <c r="P100" s="322" t="str">
        <f t="shared" si="11"/>
        <v>#N/A</v>
      </c>
      <c r="Q100" s="496"/>
      <c r="R100" s="496"/>
      <c r="S100" s="496"/>
      <c r="T100" s="535" t="str">
        <f>VLOOKUP("3유형_v2"&amp;"_"&amp;H100,'GPT결과_3'!$A:$D,4,FALSE)</f>
        <v>#N/A</v>
      </c>
      <c r="U100" s="322" t="str">
        <f t="shared" si="14"/>
        <v>#N/A</v>
      </c>
      <c r="V100" s="496"/>
      <c r="W100" s="496"/>
      <c r="X100" s="496"/>
      <c r="Y100" s="496"/>
      <c r="Z100" s="258"/>
      <c r="AA100" s="28"/>
      <c r="AB100" s="535"/>
      <c r="AC100" s="322"/>
      <c r="AD100" s="496"/>
      <c r="AE100" s="496"/>
      <c r="AF100" s="496"/>
      <c r="AG100" s="496"/>
      <c r="AH100" s="258"/>
      <c r="AI100" s="28"/>
    </row>
    <row r="101">
      <c r="A101" s="28"/>
      <c r="B101" s="201">
        <f t="shared" si="9"/>
        <v>94</v>
      </c>
      <c r="C101" s="399" t="s">
        <v>15</v>
      </c>
      <c r="D101" s="30" t="s">
        <v>13</v>
      </c>
      <c r="E101" s="399" t="s">
        <v>24</v>
      </c>
      <c r="F101" s="30" t="s">
        <v>2907</v>
      </c>
      <c r="G101" s="136" t="s">
        <v>158</v>
      </c>
      <c r="H101" s="426" t="s">
        <v>4236</v>
      </c>
      <c r="I101" s="537" t="s">
        <v>4237</v>
      </c>
      <c r="J101" s="217" t="s">
        <v>4238</v>
      </c>
      <c r="K101" s="30" t="s">
        <v>3172</v>
      </c>
      <c r="L101" s="34" t="s">
        <v>4239</v>
      </c>
      <c r="M101" s="322">
        <f t="shared" si="10"/>
        <v>8</v>
      </c>
      <c r="N101" s="394"/>
      <c r="O101" s="534" t="str">
        <f>VLOOKUP("3유형_v1"&amp;"_"&amp;H101,'GPT결과_3'!$A:$D,4,FALSE)</f>
        <v>#N/A</v>
      </c>
      <c r="P101" s="322" t="str">
        <f t="shared" si="11"/>
        <v>#N/A</v>
      </c>
      <c r="Q101" s="496"/>
      <c r="R101" s="496"/>
      <c r="S101" s="496"/>
      <c r="T101" s="535" t="str">
        <f>VLOOKUP("3유형_v2"&amp;"_"&amp;H101,'GPT결과_3'!$A:$D,4,FALSE)</f>
        <v>#N/A</v>
      </c>
      <c r="U101" s="322" t="str">
        <f t="shared" si="14"/>
        <v>#N/A</v>
      </c>
      <c r="V101" s="496"/>
      <c r="W101" s="496"/>
      <c r="X101" s="496"/>
      <c r="Y101" s="496"/>
      <c r="Z101" s="258"/>
      <c r="AA101" s="28"/>
      <c r="AB101" s="535"/>
      <c r="AC101" s="322"/>
      <c r="AD101" s="496"/>
      <c r="AE101" s="496"/>
      <c r="AF101" s="496"/>
      <c r="AG101" s="496"/>
      <c r="AH101" s="258"/>
      <c r="AI101" s="28"/>
    </row>
    <row r="102">
      <c r="A102" s="28"/>
      <c r="B102" s="201">
        <f t="shared" si="9"/>
        <v>95</v>
      </c>
      <c r="C102" s="399" t="s">
        <v>15</v>
      </c>
      <c r="D102" s="30" t="s">
        <v>13</v>
      </c>
      <c r="E102" s="399" t="s">
        <v>24</v>
      </c>
      <c r="F102" s="30" t="s">
        <v>2907</v>
      </c>
      <c r="G102" s="136" t="s">
        <v>158</v>
      </c>
      <c r="H102" s="426" t="s">
        <v>4240</v>
      </c>
      <c r="I102" s="537" t="s">
        <v>4241</v>
      </c>
      <c r="J102" s="217" t="s">
        <v>4242</v>
      </c>
      <c r="K102" s="30" t="s">
        <v>1410</v>
      </c>
      <c r="L102" s="34" t="s">
        <v>4243</v>
      </c>
      <c r="M102" s="322">
        <f t="shared" si="10"/>
        <v>11</v>
      </c>
      <c r="N102" s="394"/>
      <c r="O102" s="534" t="str">
        <f>VLOOKUP("3유형_v1"&amp;"_"&amp;H102,'GPT결과_3'!$A:$D,4,FALSE)</f>
        <v>#N/A</v>
      </c>
      <c r="P102" s="322" t="str">
        <f t="shared" si="11"/>
        <v>#N/A</v>
      </c>
      <c r="Q102" s="496"/>
      <c r="R102" s="496"/>
      <c r="S102" s="496"/>
      <c r="T102" s="535" t="str">
        <f>VLOOKUP("3유형_v2"&amp;"_"&amp;H102,'GPT결과_3'!$A:$D,4,FALSE)</f>
        <v>#N/A</v>
      </c>
      <c r="U102" s="322" t="str">
        <f t="shared" si="14"/>
        <v>#N/A</v>
      </c>
      <c r="V102" s="496"/>
      <c r="W102" s="496"/>
      <c r="X102" s="496"/>
      <c r="Y102" s="496"/>
      <c r="Z102" s="258"/>
      <c r="AA102" s="28"/>
      <c r="AB102" s="535"/>
      <c r="AC102" s="322"/>
      <c r="AD102" s="496"/>
      <c r="AE102" s="496"/>
      <c r="AF102" s="496"/>
      <c r="AG102" s="496"/>
      <c r="AH102" s="258"/>
      <c r="AI102" s="28"/>
    </row>
    <row r="103">
      <c r="A103" s="28"/>
      <c r="B103" s="201">
        <f t="shared" si="9"/>
        <v>96</v>
      </c>
      <c r="C103" s="399" t="s">
        <v>15</v>
      </c>
      <c r="D103" s="30" t="s">
        <v>13</v>
      </c>
      <c r="E103" s="399" t="s">
        <v>24</v>
      </c>
      <c r="F103" s="30" t="s">
        <v>2907</v>
      </c>
      <c r="G103" s="136" t="s">
        <v>158</v>
      </c>
      <c r="H103" s="426" t="s">
        <v>4244</v>
      </c>
      <c r="I103" s="537" t="s">
        <v>4245</v>
      </c>
      <c r="J103" s="217" t="s">
        <v>4246</v>
      </c>
      <c r="K103" s="30" t="s">
        <v>1410</v>
      </c>
      <c r="L103" s="34" t="s">
        <v>4247</v>
      </c>
      <c r="M103" s="322">
        <f t="shared" si="10"/>
        <v>21</v>
      </c>
      <c r="N103" s="394"/>
      <c r="O103" s="534" t="str">
        <f>VLOOKUP("3유형_v1"&amp;"_"&amp;H103,'GPT결과_3'!$A:$D,4,FALSE)</f>
        <v>#N/A</v>
      </c>
      <c r="P103" s="322" t="str">
        <f t="shared" si="11"/>
        <v>#N/A</v>
      </c>
      <c r="Q103" s="496"/>
      <c r="R103" s="496"/>
      <c r="S103" s="496"/>
      <c r="T103" s="535" t="str">
        <f>VLOOKUP("3유형_v2"&amp;"_"&amp;H103,'GPT결과_3'!$A:$D,4,FALSE)</f>
        <v>#N/A</v>
      </c>
      <c r="U103" s="322" t="str">
        <f t="shared" si="14"/>
        <v>#N/A</v>
      </c>
      <c r="V103" s="496"/>
      <c r="W103" s="496"/>
      <c r="X103" s="496"/>
      <c r="Y103" s="496"/>
      <c r="Z103" s="258"/>
      <c r="AA103" s="28"/>
      <c r="AB103" s="535"/>
      <c r="AC103" s="322"/>
      <c r="AD103" s="496"/>
      <c r="AE103" s="496"/>
      <c r="AF103" s="496"/>
      <c r="AG103" s="496"/>
      <c r="AH103" s="258"/>
      <c r="AI103" s="28"/>
    </row>
    <row r="104">
      <c r="A104" s="28"/>
      <c r="B104" s="201">
        <f t="shared" si="9"/>
        <v>97</v>
      </c>
      <c r="C104" s="399" t="s">
        <v>15</v>
      </c>
      <c r="D104" s="30" t="s">
        <v>13</v>
      </c>
      <c r="E104" s="399" t="s">
        <v>24</v>
      </c>
      <c r="F104" s="28"/>
      <c r="G104" s="136" t="s">
        <v>158</v>
      </c>
      <c r="H104" s="426" t="s">
        <v>4248</v>
      </c>
      <c r="I104" s="537" t="s">
        <v>4249</v>
      </c>
      <c r="J104" s="217" t="s">
        <v>4250</v>
      </c>
      <c r="K104" s="30" t="s">
        <v>1410</v>
      </c>
      <c r="L104" s="34" t="s">
        <v>4251</v>
      </c>
      <c r="M104" s="322">
        <f t="shared" si="10"/>
        <v>54</v>
      </c>
      <c r="N104" s="394"/>
      <c r="O104" s="534" t="str">
        <f>VLOOKUP("3유형_v1"&amp;"_"&amp;H104,'GPT결과_3'!$A:$D,4,FALSE)</f>
        <v>#N/A</v>
      </c>
      <c r="P104" s="322" t="str">
        <f t="shared" si="11"/>
        <v>#N/A</v>
      </c>
      <c r="Q104" s="496"/>
      <c r="R104" s="496"/>
      <c r="S104" s="496"/>
      <c r="T104" s="535" t="str">
        <f>VLOOKUP("3유형_v2"&amp;"_"&amp;H104,'GPT결과_3'!$A:$D,4,FALSE)</f>
        <v>#N/A</v>
      </c>
      <c r="U104" s="322" t="str">
        <f t="shared" si="14"/>
        <v>#N/A</v>
      </c>
      <c r="V104" s="496"/>
      <c r="W104" s="496"/>
      <c r="X104" s="496"/>
      <c r="Y104" s="496"/>
      <c r="Z104" s="258"/>
      <c r="AA104" s="28"/>
      <c r="AB104" s="535"/>
      <c r="AC104" s="322"/>
      <c r="AD104" s="496"/>
      <c r="AE104" s="496"/>
      <c r="AF104" s="496"/>
      <c r="AG104" s="496"/>
      <c r="AH104" s="258"/>
      <c r="AI104" s="28"/>
    </row>
    <row r="105">
      <c r="A105" s="28"/>
      <c r="B105" s="201">
        <f t="shared" si="9"/>
        <v>98</v>
      </c>
      <c r="C105" s="399" t="s">
        <v>15</v>
      </c>
      <c r="D105" s="30" t="s">
        <v>13</v>
      </c>
      <c r="E105" s="399" t="s">
        <v>24</v>
      </c>
      <c r="F105" s="28"/>
      <c r="G105" s="136" t="s">
        <v>4252</v>
      </c>
      <c r="H105" s="426" t="s">
        <v>4253</v>
      </c>
      <c r="I105" s="537" t="s">
        <v>4254</v>
      </c>
      <c r="J105" s="202" t="s">
        <v>4255</v>
      </c>
      <c r="K105" s="30" t="s">
        <v>3206</v>
      </c>
      <c r="L105" s="34" t="s">
        <v>4256</v>
      </c>
      <c r="M105" s="322">
        <f t="shared" si="10"/>
        <v>28</v>
      </c>
      <c r="N105" s="394"/>
      <c r="O105" s="534" t="str">
        <f>VLOOKUP("3유형_v1"&amp;"_"&amp;H105,'GPT결과_3'!$A:$D,4,FALSE)</f>
        <v>#N/A</v>
      </c>
      <c r="P105" s="322" t="str">
        <f t="shared" si="11"/>
        <v>#N/A</v>
      </c>
      <c r="Q105" s="496"/>
      <c r="R105" s="496"/>
      <c r="S105" s="496"/>
      <c r="T105" s="535" t="str">
        <f>VLOOKUP("3유형_v2"&amp;"_"&amp;H105,'GPT결과_3'!$A:$D,4,FALSE)</f>
        <v>#N/A</v>
      </c>
      <c r="U105" s="322" t="str">
        <f t="shared" si="14"/>
        <v>#N/A</v>
      </c>
      <c r="V105" s="496"/>
      <c r="W105" s="496"/>
      <c r="X105" s="496"/>
      <c r="Y105" s="496"/>
      <c r="Z105" s="258"/>
      <c r="AA105" s="28"/>
      <c r="AB105" s="535"/>
      <c r="AC105" s="322"/>
      <c r="AD105" s="496"/>
      <c r="AE105" s="496"/>
      <c r="AF105" s="496"/>
      <c r="AG105" s="496"/>
      <c r="AH105" s="258"/>
      <c r="AI105" s="28"/>
    </row>
    <row r="106">
      <c r="A106" s="28"/>
      <c r="B106" s="201">
        <f t="shared" si="9"/>
        <v>99</v>
      </c>
      <c r="C106" s="399" t="s">
        <v>15</v>
      </c>
      <c r="D106" s="30" t="s">
        <v>13</v>
      </c>
      <c r="E106" s="399" t="s">
        <v>24</v>
      </c>
      <c r="F106" s="28"/>
      <c r="G106" s="136" t="s">
        <v>235</v>
      </c>
      <c r="H106" s="426" t="s">
        <v>4257</v>
      </c>
      <c r="I106" s="28"/>
      <c r="J106" s="217" t="s">
        <v>4258</v>
      </c>
      <c r="K106" s="30" t="s">
        <v>3212</v>
      </c>
      <c r="L106" s="34" t="s">
        <v>4259</v>
      </c>
      <c r="M106" s="322">
        <f t="shared" si="10"/>
        <v>10</v>
      </c>
      <c r="N106" s="394"/>
      <c r="O106" s="534" t="str">
        <f>VLOOKUP("3유형_v1"&amp;"_"&amp;H106,'GPT결과_3'!$A:$D,4,FALSE)</f>
        <v>#N/A</v>
      </c>
      <c r="P106" s="322" t="str">
        <f t="shared" si="11"/>
        <v>#N/A</v>
      </c>
      <c r="Q106" s="496"/>
      <c r="R106" s="496"/>
      <c r="S106" s="496"/>
      <c r="T106" s="535" t="str">
        <f>VLOOKUP("3유형_v2"&amp;"_"&amp;H106,'GPT결과_3'!$A:$D,4,FALSE)</f>
        <v>#N/A</v>
      </c>
      <c r="U106" s="322" t="str">
        <f t="shared" si="14"/>
        <v>#N/A</v>
      </c>
      <c r="V106" s="496"/>
      <c r="W106" s="496"/>
      <c r="X106" s="496"/>
      <c r="Y106" s="496"/>
      <c r="Z106" s="258"/>
      <c r="AA106" s="28"/>
      <c r="AB106" s="535"/>
      <c r="AC106" s="322"/>
      <c r="AD106" s="496"/>
      <c r="AE106" s="496"/>
      <c r="AF106" s="496"/>
      <c r="AG106" s="496"/>
      <c r="AH106" s="258"/>
      <c r="AI106" s="28"/>
    </row>
    <row r="107">
      <c r="A107" s="28"/>
      <c r="B107" s="201">
        <f t="shared" si="9"/>
        <v>100</v>
      </c>
      <c r="C107" s="399" t="s">
        <v>15</v>
      </c>
      <c r="D107" s="30" t="s">
        <v>13</v>
      </c>
      <c r="E107" s="399" t="s">
        <v>24</v>
      </c>
      <c r="F107" s="28"/>
      <c r="G107" s="136" t="s">
        <v>4260</v>
      </c>
      <c r="H107" s="426" t="s">
        <v>4261</v>
      </c>
      <c r="I107" s="537" t="s">
        <v>4262</v>
      </c>
      <c r="J107" s="217" t="s">
        <v>4263</v>
      </c>
      <c r="K107" s="30" t="s">
        <v>3212</v>
      </c>
      <c r="L107" s="34" t="s">
        <v>4264</v>
      </c>
      <c r="M107" s="322">
        <f t="shared" si="10"/>
        <v>10</v>
      </c>
      <c r="N107" s="394"/>
      <c r="O107" s="534" t="str">
        <f>VLOOKUP("3유형_v1"&amp;"_"&amp;H107,'GPT결과_3'!$A:$D,4,FALSE)</f>
        <v>#N/A</v>
      </c>
      <c r="P107" s="322" t="str">
        <f t="shared" si="11"/>
        <v>#N/A</v>
      </c>
      <c r="Q107" s="496"/>
      <c r="R107" s="496"/>
      <c r="S107" s="496"/>
      <c r="T107" s="535" t="str">
        <f>VLOOKUP("3유형_v2"&amp;"_"&amp;H107,'GPT결과_3'!$A:$D,4,FALSE)</f>
        <v>#N/A</v>
      </c>
      <c r="U107" s="322" t="str">
        <f t="shared" si="14"/>
        <v>#N/A</v>
      </c>
      <c r="V107" s="496"/>
      <c r="W107" s="496"/>
      <c r="X107" s="496"/>
      <c r="Y107" s="496"/>
      <c r="Z107" s="258"/>
      <c r="AA107" s="28"/>
      <c r="AB107" s="535"/>
      <c r="AC107" s="322"/>
      <c r="AD107" s="496"/>
      <c r="AE107" s="496"/>
      <c r="AF107" s="496"/>
      <c r="AG107" s="496"/>
      <c r="AH107" s="258"/>
      <c r="AI107" s="28"/>
    </row>
    <row r="108">
      <c r="A108" s="28"/>
      <c r="B108" s="201">
        <f t="shared" si="9"/>
        <v>101</v>
      </c>
      <c r="C108" s="399" t="s">
        <v>15</v>
      </c>
      <c r="D108" s="30" t="s">
        <v>13</v>
      </c>
      <c r="E108" s="399" t="s">
        <v>24</v>
      </c>
      <c r="F108" s="28"/>
      <c r="G108" s="136" t="s">
        <v>235</v>
      </c>
      <c r="H108" s="426" t="s">
        <v>4265</v>
      </c>
      <c r="I108" s="537" t="s">
        <v>4266</v>
      </c>
      <c r="J108" s="217" t="s">
        <v>4267</v>
      </c>
      <c r="K108" s="30" t="s">
        <v>3212</v>
      </c>
      <c r="L108" s="34" t="s">
        <v>4268</v>
      </c>
      <c r="M108" s="322">
        <f t="shared" si="10"/>
        <v>9</v>
      </c>
      <c r="N108" s="394"/>
      <c r="O108" s="534" t="str">
        <f>VLOOKUP("3유형_v1"&amp;"_"&amp;H108,'GPT결과_3'!$A:$D,4,FALSE)</f>
        <v>#N/A</v>
      </c>
      <c r="P108" s="322" t="str">
        <f t="shared" si="11"/>
        <v>#N/A</v>
      </c>
      <c r="Q108" s="496"/>
      <c r="R108" s="496"/>
      <c r="S108" s="496"/>
      <c r="T108" s="535" t="str">
        <f>VLOOKUP("3유형_v2"&amp;"_"&amp;H108,'GPT결과_3'!$A:$D,4,FALSE)</f>
        <v>#N/A</v>
      </c>
      <c r="U108" s="322" t="str">
        <f t="shared" si="14"/>
        <v>#N/A</v>
      </c>
      <c r="V108" s="496"/>
      <c r="W108" s="496"/>
      <c r="X108" s="496"/>
      <c r="Y108" s="496"/>
      <c r="Z108" s="258"/>
      <c r="AA108" s="28"/>
      <c r="AB108" s="535"/>
      <c r="AC108" s="322"/>
      <c r="AD108" s="496"/>
      <c r="AE108" s="496"/>
      <c r="AF108" s="496"/>
      <c r="AG108" s="496"/>
      <c r="AH108" s="258"/>
      <c r="AI108" s="28"/>
    </row>
    <row r="109">
      <c r="A109" s="28"/>
      <c r="B109" s="201">
        <f t="shared" si="9"/>
        <v>102</v>
      </c>
      <c r="C109" s="399" t="s">
        <v>15</v>
      </c>
      <c r="D109" s="30" t="s">
        <v>13</v>
      </c>
      <c r="E109" s="399" t="s">
        <v>24</v>
      </c>
      <c r="F109" s="30" t="s">
        <v>2907</v>
      </c>
      <c r="G109" s="136" t="s">
        <v>158</v>
      </c>
      <c r="H109" s="426" t="s">
        <v>4269</v>
      </c>
      <c r="I109" s="537" t="s">
        <v>4270</v>
      </c>
      <c r="J109" s="217" t="s">
        <v>4271</v>
      </c>
      <c r="K109" s="30" t="s">
        <v>1458</v>
      </c>
      <c r="L109" s="34" t="s">
        <v>4272</v>
      </c>
      <c r="M109" s="322">
        <f t="shared" si="10"/>
        <v>11</v>
      </c>
      <c r="N109" s="394"/>
      <c r="O109" s="534" t="str">
        <f>VLOOKUP("3유형_v1"&amp;"_"&amp;H109,'GPT결과_3'!$A:$D,4,FALSE)</f>
        <v>#N/A</v>
      </c>
      <c r="P109" s="322" t="str">
        <f t="shared" si="11"/>
        <v>#N/A</v>
      </c>
      <c r="Q109" s="496"/>
      <c r="R109" s="496"/>
      <c r="S109" s="496"/>
      <c r="T109" s="535" t="str">
        <f>VLOOKUP("3유형_v2"&amp;"_"&amp;H109,'GPT결과_3'!$A:$D,4,FALSE)</f>
        <v>#N/A</v>
      </c>
      <c r="U109" s="322" t="str">
        <f t="shared" si="14"/>
        <v>#N/A</v>
      </c>
      <c r="V109" s="496"/>
      <c r="W109" s="496"/>
      <c r="X109" s="496"/>
      <c r="Y109" s="496"/>
      <c r="Z109" s="258"/>
      <c r="AA109" s="28"/>
      <c r="AB109" s="535"/>
      <c r="AC109" s="322"/>
      <c r="AD109" s="496"/>
      <c r="AE109" s="496"/>
      <c r="AF109" s="496"/>
      <c r="AG109" s="496"/>
      <c r="AH109" s="258"/>
      <c r="AI109" s="28"/>
    </row>
    <row r="110">
      <c r="A110" s="28"/>
      <c r="B110" s="201">
        <f t="shared" si="9"/>
        <v>103</v>
      </c>
      <c r="C110" s="399" t="s">
        <v>15</v>
      </c>
      <c r="D110" s="30" t="s">
        <v>13</v>
      </c>
      <c r="E110" s="399" t="s">
        <v>24</v>
      </c>
      <c r="F110" s="30" t="s">
        <v>2907</v>
      </c>
      <c r="G110" s="136" t="s">
        <v>158</v>
      </c>
      <c r="H110" s="426" t="s">
        <v>4273</v>
      </c>
      <c r="I110" s="537" t="s">
        <v>4274</v>
      </c>
      <c r="J110" s="218" t="s">
        <v>4275</v>
      </c>
      <c r="K110" s="30" t="s">
        <v>1458</v>
      </c>
      <c r="L110" s="34" t="s">
        <v>4276</v>
      </c>
      <c r="M110" s="322">
        <f t="shared" si="10"/>
        <v>12</v>
      </c>
      <c r="N110" s="394"/>
      <c r="O110" s="534" t="str">
        <f>VLOOKUP("3유형_v1"&amp;"_"&amp;H110,'GPT결과_3'!$A:$D,4,FALSE)</f>
        <v>#N/A</v>
      </c>
      <c r="P110" s="322" t="str">
        <f t="shared" si="11"/>
        <v>#N/A</v>
      </c>
      <c r="Q110" s="496"/>
      <c r="R110" s="496"/>
      <c r="S110" s="496"/>
      <c r="T110" s="535" t="str">
        <f>VLOOKUP("3유형_v2"&amp;"_"&amp;H110,'GPT결과_3'!$A:$D,4,FALSE)</f>
        <v>#N/A</v>
      </c>
      <c r="U110" s="322" t="str">
        <f t="shared" si="14"/>
        <v>#N/A</v>
      </c>
      <c r="V110" s="496"/>
      <c r="W110" s="496"/>
      <c r="X110" s="496"/>
      <c r="Y110" s="496"/>
      <c r="Z110" s="258"/>
      <c r="AA110" s="28"/>
      <c r="AB110" s="535"/>
      <c r="AC110" s="322"/>
      <c r="AD110" s="496"/>
      <c r="AE110" s="496"/>
      <c r="AF110" s="496"/>
      <c r="AG110" s="496"/>
      <c r="AH110" s="258"/>
      <c r="AI110" s="28"/>
    </row>
    <row r="111">
      <c r="A111" s="28"/>
      <c r="B111" s="201">
        <f t="shared" si="9"/>
        <v>104</v>
      </c>
      <c r="C111" s="399" t="s">
        <v>15</v>
      </c>
      <c r="D111" s="30" t="s">
        <v>13</v>
      </c>
      <c r="E111" s="399" t="s">
        <v>24</v>
      </c>
      <c r="F111" s="30" t="s">
        <v>2907</v>
      </c>
      <c r="G111" s="136" t="s">
        <v>158</v>
      </c>
      <c r="H111" s="426" t="s">
        <v>4277</v>
      </c>
      <c r="I111" s="537" t="s">
        <v>4278</v>
      </c>
      <c r="J111" s="217" t="s">
        <v>4279</v>
      </c>
      <c r="K111" s="30" t="s">
        <v>1458</v>
      </c>
      <c r="L111" s="34" t="s">
        <v>4280</v>
      </c>
      <c r="M111" s="322">
        <f t="shared" si="10"/>
        <v>22</v>
      </c>
      <c r="N111" s="394"/>
      <c r="O111" s="534" t="str">
        <f>VLOOKUP("3유형_v1"&amp;"_"&amp;H111,'GPT결과_3'!$A:$D,4,FALSE)</f>
        <v>#N/A</v>
      </c>
      <c r="P111" s="322" t="str">
        <f t="shared" si="11"/>
        <v>#N/A</v>
      </c>
      <c r="Q111" s="496"/>
      <c r="R111" s="496"/>
      <c r="S111" s="496"/>
      <c r="T111" s="535" t="str">
        <f>VLOOKUP("3유형_v2"&amp;"_"&amp;H111,'GPT결과_3'!$A:$D,4,FALSE)</f>
        <v>#N/A</v>
      </c>
      <c r="U111" s="322" t="str">
        <f t="shared" si="14"/>
        <v>#N/A</v>
      </c>
      <c r="V111" s="496"/>
      <c r="W111" s="496"/>
      <c r="X111" s="496"/>
      <c r="Y111" s="496"/>
      <c r="Z111" s="258"/>
      <c r="AA111" s="28"/>
      <c r="AB111" s="535"/>
      <c r="AC111" s="322"/>
      <c r="AD111" s="496"/>
      <c r="AE111" s="496"/>
      <c r="AF111" s="496"/>
      <c r="AG111" s="496"/>
      <c r="AH111" s="258"/>
      <c r="AI111" s="28"/>
    </row>
    <row r="112">
      <c r="A112" s="28"/>
      <c r="B112" s="201">
        <f t="shared" si="9"/>
        <v>105</v>
      </c>
      <c r="C112" s="399" t="s">
        <v>15</v>
      </c>
      <c r="D112" s="30" t="s">
        <v>13</v>
      </c>
      <c r="E112" s="399" t="s">
        <v>24</v>
      </c>
      <c r="F112" s="30" t="s">
        <v>2907</v>
      </c>
      <c r="G112" s="136" t="s">
        <v>1436</v>
      </c>
      <c r="H112" s="426" t="s">
        <v>4281</v>
      </c>
      <c r="I112" s="537" t="s">
        <v>4282</v>
      </c>
      <c r="J112" s="217" t="s">
        <v>4283</v>
      </c>
      <c r="K112" s="30" t="s">
        <v>1458</v>
      </c>
      <c r="L112" s="34" t="s">
        <v>4284</v>
      </c>
      <c r="M112" s="322">
        <f t="shared" si="10"/>
        <v>24</v>
      </c>
      <c r="N112" s="394"/>
      <c r="O112" s="534" t="str">
        <f>VLOOKUP("3유형_v1"&amp;"_"&amp;H112,'GPT결과_3'!$A:$D,4,FALSE)</f>
        <v>#N/A</v>
      </c>
      <c r="P112" s="322" t="str">
        <f t="shared" si="11"/>
        <v>#N/A</v>
      </c>
      <c r="Q112" s="496"/>
      <c r="R112" s="496"/>
      <c r="S112" s="496"/>
      <c r="T112" s="535" t="str">
        <f>VLOOKUP("3유형_v2"&amp;"_"&amp;H112,'GPT결과_3'!$A:$D,4,FALSE)</f>
        <v>#N/A</v>
      </c>
      <c r="U112" s="322" t="str">
        <f t="shared" si="14"/>
        <v>#N/A</v>
      </c>
      <c r="V112" s="496"/>
      <c r="W112" s="496"/>
      <c r="X112" s="496"/>
      <c r="Y112" s="496"/>
      <c r="Z112" s="258"/>
      <c r="AA112" s="28"/>
      <c r="AB112" s="535"/>
      <c r="AC112" s="322"/>
      <c r="AD112" s="496"/>
      <c r="AE112" s="496"/>
      <c r="AF112" s="496"/>
      <c r="AG112" s="496"/>
      <c r="AH112" s="258"/>
      <c r="AI112" s="28"/>
    </row>
    <row r="113">
      <c r="A113" s="28"/>
      <c r="B113" s="201">
        <f t="shared" si="9"/>
        <v>106</v>
      </c>
      <c r="C113" s="399" t="s">
        <v>15</v>
      </c>
      <c r="D113" s="30" t="s">
        <v>13</v>
      </c>
      <c r="E113" s="399" t="s">
        <v>24</v>
      </c>
      <c r="F113" s="30" t="s">
        <v>2907</v>
      </c>
      <c r="G113" s="136" t="s">
        <v>235</v>
      </c>
      <c r="H113" s="426" t="s">
        <v>4285</v>
      </c>
      <c r="I113" s="537" t="s">
        <v>4286</v>
      </c>
      <c r="J113" s="217" t="s">
        <v>4287</v>
      </c>
      <c r="K113" s="30" t="s">
        <v>1490</v>
      </c>
      <c r="L113" s="34" t="s">
        <v>4288</v>
      </c>
      <c r="M113" s="322">
        <f t="shared" si="10"/>
        <v>18</v>
      </c>
      <c r="N113" s="394"/>
      <c r="O113" s="534" t="str">
        <f>VLOOKUP("3유형_v1"&amp;"_"&amp;H113,'GPT결과_3'!$A:$D,4,FALSE)</f>
        <v>#N/A</v>
      </c>
      <c r="P113" s="322" t="str">
        <f t="shared" si="11"/>
        <v>#N/A</v>
      </c>
      <c r="Q113" s="496"/>
      <c r="R113" s="496"/>
      <c r="S113" s="496"/>
      <c r="T113" s="535" t="str">
        <f>VLOOKUP("3유형_v2"&amp;"_"&amp;H113,'GPT결과_3'!$A:$D,4,FALSE)</f>
        <v>#N/A</v>
      </c>
      <c r="U113" s="322" t="str">
        <f t="shared" si="14"/>
        <v>#N/A</v>
      </c>
      <c r="V113" s="496"/>
      <c r="W113" s="496"/>
      <c r="X113" s="496"/>
      <c r="Y113" s="496"/>
      <c r="Z113" s="258"/>
      <c r="AA113" s="28"/>
      <c r="AB113" s="535"/>
      <c r="AC113" s="322"/>
      <c r="AD113" s="496"/>
      <c r="AE113" s="496"/>
      <c r="AF113" s="496"/>
      <c r="AG113" s="496"/>
      <c r="AH113" s="258"/>
      <c r="AI113" s="28"/>
    </row>
    <row r="114">
      <c r="A114" s="28"/>
      <c r="B114" s="201">
        <f t="shared" si="9"/>
        <v>107</v>
      </c>
      <c r="C114" s="399" t="s">
        <v>15</v>
      </c>
      <c r="D114" s="30" t="s">
        <v>13</v>
      </c>
      <c r="E114" s="399" t="s">
        <v>24</v>
      </c>
      <c r="F114" s="30" t="s">
        <v>2907</v>
      </c>
      <c r="G114" s="136" t="s">
        <v>235</v>
      </c>
      <c r="H114" s="426" t="s">
        <v>4289</v>
      </c>
      <c r="I114" s="537" t="s">
        <v>4290</v>
      </c>
      <c r="J114" s="217" t="s">
        <v>4291</v>
      </c>
      <c r="K114" s="30" t="s">
        <v>1490</v>
      </c>
      <c r="L114" s="34" t="s">
        <v>4292</v>
      </c>
      <c r="M114" s="322">
        <f t="shared" si="10"/>
        <v>12</v>
      </c>
      <c r="N114" s="394"/>
      <c r="O114" s="534" t="str">
        <f>VLOOKUP("3유형_v1"&amp;"_"&amp;H114,'GPT결과_3'!$A:$D,4,FALSE)</f>
        <v>#N/A</v>
      </c>
      <c r="P114" s="322" t="str">
        <f t="shared" si="11"/>
        <v>#N/A</v>
      </c>
      <c r="Q114" s="496"/>
      <c r="R114" s="496"/>
      <c r="S114" s="496"/>
      <c r="T114" s="535" t="str">
        <f>VLOOKUP("3유형_v2"&amp;"_"&amp;H114,'GPT결과_3'!$A:$D,4,FALSE)</f>
        <v>#N/A</v>
      </c>
      <c r="U114" s="322" t="str">
        <f t="shared" si="14"/>
        <v>#N/A</v>
      </c>
      <c r="V114" s="496"/>
      <c r="W114" s="496"/>
      <c r="X114" s="496"/>
      <c r="Y114" s="496"/>
      <c r="Z114" s="258"/>
      <c r="AA114" s="28"/>
      <c r="AB114" s="535"/>
      <c r="AC114" s="322"/>
      <c r="AD114" s="496"/>
      <c r="AE114" s="496"/>
      <c r="AF114" s="496"/>
      <c r="AG114" s="496"/>
      <c r="AH114" s="258"/>
      <c r="AI114" s="28"/>
    </row>
    <row r="115">
      <c r="A115" s="28"/>
      <c r="B115" s="201">
        <f t="shared" si="9"/>
        <v>108</v>
      </c>
      <c r="C115" s="399" t="s">
        <v>15</v>
      </c>
      <c r="D115" s="30" t="s">
        <v>13</v>
      </c>
      <c r="E115" s="399" t="s">
        <v>24</v>
      </c>
      <c r="F115" s="30" t="s">
        <v>2907</v>
      </c>
      <c r="G115" s="136" t="s">
        <v>158</v>
      </c>
      <c r="H115" s="426" t="s">
        <v>4293</v>
      </c>
      <c r="I115" s="537" t="s">
        <v>4294</v>
      </c>
      <c r="J115" s="217" t="s">
        <v>4295</v>
      </c>
      <c r="K115" s="30" t="s">
        <v>1490</v>
      </c>
      <c r="L115" s="34" t="s">
        <v>4296</v>
      </c>
      <c r="M115" s="322">
        <f t="shared" si="10"/>
        <v>26</v>
      </c>
      <c r="N115" s="394"/>
      <c r="O115" s="534" t="str">
        <f>VLOOKUP("3유형_v1"&amp;"_"&amp;H115,'GPT결과_3'!$A:$D,4,FALSE)</f>
        <v>#N/A</v>
      </c>
      <c r="P115" s="322" t="str">
        <f t="shared" si="11"/>
        <v>#N/A</v>
      </c>
      <c r="Q115" s="496"/>
      <c r="R115" s="496"/>
      <c r="S115" s="496"/>
      <c r="T115" s="535" t="str">
        <f>VLOOKUP("3유형_v2"&amp;"_"&amp;H115,'GPT결과_3'!$A:$D,4,FALSE)</f>
        <v>#N/A</v>
      </c>
      <c r="U115" s="322" t="str">
        <f t="shared" si="14"/>
        <v>#N/A</v>
      </c>
      <c r="V115" s="496"/>
      <c r="W115" s="496"/>
      <c r="X115" s="496"/>
      <c r="Y115" s="496"/>
      <c r="Z115" s="258"/>
      <c r="AA115" s="28"/>
      <c r="AB115" s="535"/>
      <c r="AC115" s="322"/>
      <c r="AD115" s="496"/>
      <c r="AE115" s="496"/>
      <c r="AF115" s="496"/>
      <c r="AG115" s="496"/>
      <c r="AH115" s="258"/>
      <c r="AI115" s="28"/>
    </row>
    <row r="116">
      <c r="A116" s="28"/>
      <c r="B116" s="201">
        <f t="shared" si="9"/>
        <v>109</v>
      </c>
      <c r="C116" s="399" t="s">
        <v>15</v>
      </c>
      <c r="D116" s="30" t="s">
        <v>13</v>
      </c>
      <c r="E116" s="399" t="s">
        <v>24</v>
      </c>
      <c r="F116" s="30" t="s">
        <v>2907</v>
      </c>
      <c r="G116" s="136" t="s">
        <v>158</v>
      </c>
      <c r="H116" s="426" t="s">
        <v>4297</v>
      </c>
      <c r="I116" s="537" t="s">
        <v>4298</v>
      </c>
      <c r="J116" s="202" t="s">
        <v>4299</v>
      </c>
      <c r="K116" s="30" t="s">
        <v>1490</v>
      </c>
      <c r="L116" s="34" t="s">
        <v>4300</v>
      </c>
      <c r="M116" s="322">
        <f t="shared" si="10"/>
        <v>42</v>
      </c>
      <c r="N116" s="394"/>
      <c r="O116" s="534" t="str">
        <f>VLOOKUP("3유형_v1"&amp;"_"&amp;H116,'GPT결과_3'!$A:$D,4,FALSE)</f>
        <v>#N/A</v>
      </c>
      <c r="P116" s="322" t="str">
        <f t="shared" si="11"/>
        <v>#N/A</v>
      </c>
      <c r="Q116" s="496"/>
      <c r="R116" s="496"/>
      <c r="S116" s="496"/>
      <c r="T116" s="535" t="str">
        <f>VLOOKUP("3유형_v2"&amp;"_"&amp;H116,'GPT결과_3'!$A:$D,4,FALSE)</f>
        <v>#N/A</v>
      </c>
      <c r="U116" s="322" t="str">
        <f t="shared" si="14"/>
        <v>#N/A</v>
      </c>
      <c r="V116" s="496"/>
      <c r="W116" s="496"/>
      <c r="X116" s="496"/>
      <c r="Y116" s="496"/>
      <c r="Z116" s="258"/>
      <c r="AA116" s="28"/>
      <c r="AB116" s="535"/>
      <c r="AC116" s="322"/>
      <c r="AD116" s="496"/>
      <c r="AE116" s="496"/>
      <c r="AF116" s="496"/>
      <c r="AG116" s="496"/>
      <c r="AH116" s="258"/>
      <c r="AI116" s="28"/>
    </row>
    <row r="117">
      <c r="A117" s="28"/>
      <c r="B117" s="201">
        <f t="shared" si="9"/>
        <v>110</v>
      </c>
      <c r="C117" s="399" t="s">
        <v>15</v>
      </c>
      <c r="D117" s="30" t="s">
        <v>13</v>
      </c>
      <c r="E117" s="399" t="s">
        <v>24</v>
      </c>
      <c r="F117" s="30" t="s">
        <v>2907</v>
      </c>
      <c r="G117" s="136" t="s">
        <v>158</v>
      </c>
      <c r="H117" s="426" t="s">
        <v>4301</v>
      </c>
      <c r="I117" s="537" t="s">
        <v>4302</v>
      </c>
      <c r="J117" s="217" t="s">
        <v>4303</v>
      </c>
      <c r="K117" s="30" t="s">
        <v>1490</v>
      </c>
      <c r="L117" s="34" t="s">
        <v>4304</v>
      </c>
      <c r="M117" s="322">
        <f t="shared" si="10"/>
        <v>36</v>
      </c>
      <c r="N117" s="394"/>
      <c r="O117" s="534" t="str">
        <f>VLOOKUP("3유형_v1"&amp;"_"&amp;H117,'GPT결과_3'!$A:$D,4,FALSE)</f>
        <v>#N/A</v>
      </c>
      <c r="P117" s="322" t="str">
        <f t="shared" si="11"/>
        <v>#N/A</v>
      </c>
      <c r="Q117" s="496"/>
      <c r="R117" s="496"/>
      <c r="S117" s="496"/>
      <c r="T117" s="535" t="str">
        <f>VLOOKUP("3유형_v2"&amp;"_"&amp;H117,'GPT결과_3'!$A:$D,4,FALSE)</f>
        <v>#N/A</v>
      </c>
      <c r="U117" s="322" t="str">
        <f t="shared" si="14"/>
        <v>#N/A</v>
      </c>
      <c r="V117" s="496"/>
      <c r="W117" s="496"/>
      <c r="X117" s="496"/>
      <c r="Y117" s="496"/>
      <c r="Z117" s="258"/>
      <c r="AA117" s="28"/>
      <c r="AB117" s="535"/>
      <c r="AC117" s="322"/>
      <c r="AD117" s="496"/>
      <c r="AE117" s="496"/>
      <c r="AF117" s="496"/>
      <c r="AG117" s="496"/>
      <c r="AH117" s="258"/>
      <c r="AI117" s="28"/>
    </row>
    <row r="118">
      <c r="A118" s="28"/>
      <c r="B118" s="201">
        <f t="shared" si="9"/>
        <v>111</v>
      </c>
      <c r="C118" s="399" t="s">
        <v>15</v>
      </c>
      <c r="D118" s="30" t="s">
        <v>13</v>
      </c>
      <c r="E118" s="399" t="s">
        <v>24</v>
      </c>
      <c r="F118" s="30" t="s">
        <v>2907</v>
      </c>
      <c r="G118" s="136" t="s">
        <v>158</v>
      </c>
      <c r="H118" s="426" t="s">
        <v>4305</v>
      </c>
      <c r="I118" s="537" t="s">
        <v>4306</v>
      </c>
      <c r="J118" s="217" t="s">
        <v>4307</v>
      </c>
      <c r="K118" s="30" t="s">
        <v>3257</v>
      </c>
      <c r="L118" s="34" t="s">
        <v>4308</v>
      </c>
      <c r="M118" s="322">
        <f t="shared" si="10"/>
        <v>14</v>
      </c>
      <c r="N118" s="394"/>
      <c r="O118" s="534" t="str">
        <f>VLOOKUP("3유형_v1"&amp;"_"&amp;H118,'GPT결과_3'!$A:$D,4,FALSE)</f>
        <v>#N/A</v>
      </c>
      <c r="P118" s="322" t="str">
        <f t="shared" si="11"/>
        <v>#N/A</v>
      </c>
      <c r="Q118" s="496"/>
      <c r="R118" s="496"/>
      <c r="S118" s="496"/>
      <c r="T118" s="535" t="str">
        <f>VLOOKUP("3유형_v2"&amp;"_"&amp;H118,'GPT결과_3'!$A:$D,4,FALSE)</f>
        <v>#N/A</v>
      </c>
      <c r="U118" s="322" t="str">
        <f t="shared" si="14"/>
        <v>#N/A</v>
      </c>
      <c r="V118" s="496"/>
      <c r="W118" s="496"/>
      <c r="X118" s="496"/>
      <c r="Y118" s="496"/>
      <c r="Z118" s="258"/>
      <c r="AA118" s="28"/>
      <c r="AB118" s="535"/>
      <c r="AC118" s="322"/>
      <c r="AD118" s="496"/>
      <c r="AE118" s="496"/>
      <c r="AF118" s="496"/>
      <c r="AG118" s="496"/>
      <c r="AH118" s="258"/>
      <c r="AI118" s="28"/>
    </row>
    <row r="119">
      <c r="A119" s="28"/>
      <c r="B119" s="201">
        <f t="shared" si="9"/>
        <v>112</v>
      </c>
      <c r="C119" s="399" t="s">
        <v>15</v>
      </c>
      <c r="D119" s="30" t="s">
        <v>13</v>
      </c>
      <c r="E119" s="399" t="s">
        <v>24</v>
      </c>
      <c r="F119" s="30" t="s">
        <v>2907</v>
      </c>
      <c r="G119" s="136" t="s">
        <v>158</v>
      </c>
      <c r="H119" s="426" t="s">
        <v>4309</v>
      </c>
      <c r="I119" s="537" t="s">
        <v>4310</v>
      </c>
      <c r="J119" s="217" t="s">
        <v>4311</v>
      </c>
      <c r="K119" s="30" t="s">
        <v>3257</v>
      </c>
      <c r="L119" s="34" t="s">
        <v>4312</v>
      </c>
      <c r="M119" s="322">
        <f t="shared" si="10"/>
        <v>32</v>
      </c>
      <c r="N119" s="394"/>
      <c r="O119" s="534" t="str">
        <f>VLOOKUP("3유형_v1"&amp;"_"&amp;H119,'GPT결과_3'!$A:$D,4,FALSE)</f>
        <v>#N/A</v>
      </c>
      <c r="P119" s="322" t="str">
        <f t="shared" si="11"/>
        <v>#N/A</v>
      </c>
      <c r="Q119" s="496"/>
      <c r="R119" s="496"/>
      <c r="S119" s="496"/>
      <c r="T119" s="535" t="str">
        <f>VLOOKUP("3유형_v2"&amp;"_"&amp;H119,'GPT결과_3'!$A:$D,4,FALSE)</f>
        <v>#N/A</v>
      </c>
      <c r="U119" s="322" t="str">
        <f t="shared" si="14"/>
        <v>#N/A</v>
      </c>
      <c r="V119" s="496"/>
      <c r="W119" s="496"/>
      <c r="X119" s="496"/>
      <c r="Y119" s="496"/>
      <c r="Z119" s="258"/>
      <c r="AA119" s="28"/>
      <c r="AB119" s="535"/>
      <c r="AC119" s="322"/>
      <c r="AD119" s="496"/>
      <c r="AE119" s="496"/>
      <c r="AF119" s="496"/>
      <c r="AG119" s="496"/>
      <c r="AH119" s="258"/>
      <c r="AI119" s="28"/>
    </row>
    <row r="120">
      <c r="A120" s="28"/>
      <c r="B120" s="201">
        <f t="shared" si="9"/>
        <v>113</v>
      </c>
      <c r="C120" s="399" t="s">
        <v>15</v>
      </c>
      <c r="D120" s="30" t="s">
        <v>13</v>
      </c>
      <c r="E120" s="399" t="s">
        <v>24</v>
      </c>
      <c r="F120" s="30" t="s">
        <v>2907</v>
      </c>
      <c r="G120" s="136" t="s">
        <v>158</v>
      </c>
      <c r="H120" s="426" t="s">
        <v>4313</v>
      </c>
      <c r="I120" s="537" t="s">
        <v>4314</v>
      </c>
      <c r="J120" s="217" t="s">
        <v>4315</v>
      </c>
      <c r="K120" s="30" t="s">
        <v>3257</v>
      </c>
      <c r="L120" s="34" t="s">
        <v>4316</v>
      </c>
      <c r="M120" s="322">
        <f t="shared" si="10"/>
        <v>17</v>
      </c>
      <c r="N120" s="394"/>
      <c r="O120" s="534" t="str">
        <f>VLOOKUP("3유형_v1"&amp;"_"&amp;H120,'GPT결과_3'!$A:$D,4,FALSE)</f>
        <v>#N/A</v>
      </c>
      <c r="P120" s="322" t="str">
        <f t="shared" si="11"/>
        <v>#N/A</v>
      </c>
      <c r="Q120" s="496"/>
      <c r="R120" s="496"/>
      <c r="S120" s="496"/>
      <c r="T120" s="535" t="str">
        <f>VLOOKUP("3유형_v2"&amp;"_"&amp;H120,'GPT결과_3'!$A:$D,4,FALSE)</f>
        <v>#N/A</v>
      </c>
      <c r="U120" s="322" t="str">
        <f t="shared" si="14"/>
        <v>#N/A</v>
      </c>
      <c r="V120" s="496"/>
      <c r="W120" s="496"/>
      <c r="X120" s="496"/>
      <c r="Y120" s="496"/>
      <c r="Z120" s="258"/>
      <c r="AA120" s="28"/>
      <c r="AB120" s="535"/>
      <c r="AC120" s="322"/>
      <c r="AD120" s="496"/>
      <c r="AE120" s="496"/>
      <c r="AF120" s="496"/>
      <c r="AG120" s="496"/>
      <c r="AH120" s="258"/>
      <c r="AI120" s="28"/>
    </row>
    <row r="121">
      <c r="A121" s="28"/>
      <c r="B121" s="201">
        <f t="shared" si="9"/>
        <v>114</v>
      </c>
      <c r="C121" s="399" t="s">
        <v>15</v>
      </c>
      <c r="D121" s="30" t="s">
        <v>13</v>
      </c>
      <c r="E121" s="399" t="s">
        <v>24</v>
      </c>
      <c r="F121" s="30" t="s">
        <v>2907</v>
      </c>
      <c r="G121" s="136" t="s">
        <v>158</v>
      </c>
      <c r="H121" s="426" t="s">
        <v>4317</v>
      </c>
      <c r="I121" s="537" t="s">
        <v>4318</v>
      </c>
      <c r="J121" s="217" t="s">
        <v>4319</v>
      </c>
      <c r="K121" s="30" t="s">
        <v>3257</v>
      </c>
      <c r="L121" s="34" t="s">
        <v>4320</v>
      </c>
      <c r="M121" s="322">
        <f t="shared" si="10"/>
        <v>13</v>
      </c>
      <c r="N121" s="394"/>
      <c r="O121" s="534" t="str">
        <f>VLOOKUP("3유형_v1"&amp;"_"&amp;H121,'GPT결과_3'!$A:$D,4,FALSE)</f>
        <v>#N/A</v>
      </c>
      <c r="P121" s="322" t="str">
        <f t="shared" si="11"/>
        <v>#N/A</v>
      </c>
      <c r="Q121" s="496"/>
      <c r="R121" s="496"/>
      <c r="S121" s="496"/>
      <c r="T121" s="535" t="str">
        <f>VLOOKUP("3유형_v2"&amp;"_"&amp;H121,'GPT결과_3'!$A:$D,4,FALSE)</f>
        <v>#N/A</v>
      </c>
      <c r="U121" s="322" t="str">
        <f t="shared" si="14"/>
        <v>#N/A</v>
      </c>
      <c r="V121" s="496"/>
      <c r="W121" s="496"/>
      <c r="X121" s="496"/>
      <c r="Y121" s="496"/>
      <c r="Z121" s="258"/>
      <c r="AA121" s="28"/>
      <c r="AB121" s="535"/>
      <c r="AC121" s="322"/>
      <c r="AD121" s="496"/>
      <c r="AE121" s="496"/>
      <c r="AF121" s="496"/>
      <c r="AG121" s="496"/>
      <c r="AH121" s="258"/>
      <c r="AI121" s="28"/>
    </row>
    <row r="122">
      <c r="A122" s="28"/>
      <c r="B122" s="201">
        <f t="shared" si="9"/>
        <v>115</v>
      </c>
      <c r="C122" s="399" t="s">
        <v>15</v>
      </c>
      <c r="D122" s="30" t="s">
        <v>13</v>
      </c>
      <c r="E122" s="399" t="s">
        <v>24</v>
      </c>
      <c r="F122" s="30" t="s">
        <v>2907</v>
      </c>
      <c r="G122" s="136" t="s">
        <v>158</v>
      </c>
      <c r="H122" s="426" t="s">
        <v>4321</v>
      </c>
      <c r="I122" s="537" t="s">
        <v>4322</v>
      </c>
      <c r="J122" s="217" t="s">
        <v>4323</v>
      </c>
      <c r="K122" s="30" t="s">
        <v>261</v>
      </c>
      <c r="L122" s="34" t="s">
        <v>4324</v>
      </c>
      <c r="M122" s="322">
        <f t="shared" si="10"/>
        <v>41</v>
      </c>
      <c r="N122" s="394"/>
      <c r="O122" s="534" t="str">
        <f>VLOOKUP("3유형_v1"&amp;"_"&amp;H122,'GPT결과_3'!$A:$D,4,FALSE)</f>
        <v>#N/A</v>
      </c>
      <c r="P122" s="322" t="str">
        <f t="shared" si="11"/>
        <v>#N/A</v>
      </c>
      <c r="Q122" s="496"/>
      <c r="R122" s="496"/>
      <c r="S122" s="496"/>
      <c r="T122" s="535" t="str">
        <f>VLOOKUP("3유형_v2"&amp;"_"&amp;H122,'GPT결과_3'!$A:$D,4,FALSE)</f>
        <v>#N/A</v>
      </c>
      <c r="U122" s="322" t="str">
        <f t="shared" si="14"/>
        <v>#N/A</v>
      </c>
      <c r="V122" s="496"/>
      <c r="W122" s="496"/>
      <c r="X122" s="496"/>
      <c r="Y122" s="496"/>
      <c r="Z122" s="258"/>
      <c r="AA122" s="28"/>
      <c r="AB122" s="535"/>
      <c r="AC122" s="322"/>
      <c r="AD122" s="496"/>
      <c r="AE122" s="496"/>
      <c r="AF122" s="496"/>
      <c r="AG122" s="496"/>
      <c r="AH122" s="258"/>
      <c r="AI122" s="28"/>
    </row>
    <row r="123">
      <c r="A123" s="28"/>
      <c r="B123" s="201">
        <f t="shared" si="9"/>
        <v>116</v>
      </c>
      <c r="C123" s="399" t="s">
        <v>15</v>
      </c>
      <c r="D123" s="30" t="s">
        <v>13</v>
      </c>
      <c r="E123" s="399" t="s">
        <v>24</v>
      </c>
      <c r="F123" s="30" t="s">
        <v>2907</v>
      </c>
      <c r="G123" s="136" t="s">
        <v>258</v>
      </c>
      <c r="H123" s="426" t="s">
        <v>259</v>
      </c>
      <c r="I123" s="537" t="s">
        <v>4325</v>
      </c>
      <c r="J123" s="217" t="s">
        <v>260</v>
      </c>
      <c r="K123" s="30" t="s">
        <v>261</v>
      </c>
      <c r="L123" s="34" t="s">
        <v>262</v>
      </c>
      <c r="M123" s="322">
        <f t="shared" si="10"/>
        <v>13</v>
      </c>
      <c r="N123" s="394"/>
      <c r="O123" s="534" t="str">
        <f>VLOOKUP("3유형_v1"&amp;"_"&amp;H123,'GPT결과_3'!$A:$D,4,FALSE)</f>
        <v>#N/A</v>
      </c>
      <c r="P123" s="322" t="str">
        <f t="shared" si="11"/>
        <v>#N/A</v>
      </c>
      <c r="Q123" s="496"/>
      <c r="R123" s="496"/>
      <c r="S123" s="496"/>
      <c r="T123" s="535" t="str">
        <f>VLOOKUP("3유형_v2"&amp;"_"&amp;H123,'GPT결과_3'!$A:$D,4,FALSE)</f>
        <v>#N/A</v>
      </c>
      <c r="U123" s="322" t="str">
        <f t="shared" si="14"/>
        <v>#N/A</v>
      </c>
      <c r="V123" s="496"/>
      <c r="W123" s="496"/>
      <c r="X123" s="496"/>
      <c r="Y123" s="496"/>
      <c r="Z123" s="258"/>
      <c r="AA123" s="28"/>
      <c r="AB123" s="535"/>
      <c r="AC123" s="322"/>
      <c r="AD123" s="496"/>
      <c r="AE123" s="496"/>
      <c r="AF123" s="496"/>
      <c r="AG123" s="496"/>
      <c r="AH123" s="258"/>
      <c r="AI123" s="28"/>
    </row>
    <row r="124">
      <c r="A124" s="28"/>
      <c r="B124" s="201">
        <f t="shared" si="9"/>
        <v>117</v>
      </c>
      <c r="C124" s="399" t="s">
        <v>15</v>
      </c>
      <c r="D124" s="30" t="s">
        <v>13</v>
      </c>
      <c r="E124" s="399" t="s">
        <v>24</v>
      </c>
      <c r="F124" s="30" t="s">
        <v>2907</v>
      </c>
      <c r="G124" s="136" t="s">
        <v>158</v>
      </c>
      <c r="H124" s="426" t="s">
        <v>4326</v>
      </c>
      <c r="I124" s="537" t="s">
        <v>4327</v>
      </c>
      <c r="J124" s="217" t="s">
        <v>4328</v>
      </c>
      <c r="K124" s="30" t="s">
        <v>261</v>
      </c>
      <c r="L124" s="34" t="s">
        <v>4329</v>
      </c>
      <c r="M124" s="322">
        <f t="shared" si="10"/>
        <v>12</v>
      </c>
      <c r="N124" s="394"/>
      <c r="O124" s="534" t="str">
        <f>VLOOKUP("3유형_v1"&amp;"_"&amp;H124,'GPT결과_3'!$A:$D,4,FALSE)</f>
        <v>#N/A</v>
      </c>
      <c r="P124" s="322" t="str">
        <f t="shared" si="11"/>
        <v>#N/A</v>
      </c>
      <c r="Q124" s="496"/>
      <c r="R124" s="496"/>
      <c r="S124" s="496"/>
      <c r="T124" s="535" t="str">
        <f>VLOOKUP("3유형_v2"&amp;"_"&amp;H124,'GPT결과_3'!$A:$D,4,FALSE)</f>
        <v>#N/A</v>
      </c>
      <c r="U124" s="322" t="str">
        <f t="shared" si="14"/>
        <v>#N/A</v>
      </c>
      <c r="V124" s="496"/>
      <c r="W124" s="496"/>
      <c r="X124" s="496"/>
      <c r="Y124" s="496"/>
      <c r="Z124" s="258"/>
      <c r="AA124" s="28"/>
      <c r="AB124" s="535"/>
      <c r="AC124" s="322"/>
      <c r="AD124" s="496"/>
      <c r="AE124" s="496"/>
      <c r="AF124" s="496"/>
      <c r="AG124" s="496"/>
      <c r="AH124" s="258"/>
      <c r="AI124" s="28"/>
    </row>
    <row r="125">
      <c r="A125" s="28"/>
      <c r="B125" s="201">
        <f t="shared" si="9"/>
        <v>118</v>
      </c>
      <c r="C125" s="399" t="s">
        <v>15</v>
      </c>
      <c r="D125" s="30" t="s">
        <v>13</v>
      </c>
      <c r="E125" s="399" t="s">
        <v>24</v>
      </c>
      <c r="F125" s="30" t="s">
        <v>2907</v>
      </c>
      <c r="G125" s="136" t="s">
        <v>158</v>
      </c>
      <c r="H125" s="426" t="s">
        <v>4330</v>
      </c>
      <c r="I125" s="537" t="s">
        <v>4331</v>
      </c>
      <c r="J125" s="202" t="s">
        <v>4332</v>
      </c>
      <c r="K125" s="30" t="s">
        <v>256</v>
      </c>
      <c r="L125" s="34" t="s">
        <v>4333</v>
      </c>
      <c r="M125" s="322">
        <f t="shared" si="10"/>
        <v>22</v>
      </c>
      <c r="N125" s="394"/>
      <c r="O125" s="534" t="str">
        <f>VLOOKUP("3유형_v1"&amp;"_"&amp;H125,'GPT결과_3'!$A:$D,4,FALSE)</f>
        <v>#N/A</v>
      </c>
      <c r="P125" s="322" t="str">
        <f t="shared" si="11"/>
        <v>#N/A</v>
      </c>
      <c r="Q125" s="496"/>
      <c r="R125" s="496"/>
      <c r="S125" s="496"/>
      <c r="T125" s="535" t="str">
        <f>VLOOKUP("3유형_v2"&amp;"_"&amp;H125,'GPT결과_3'!$A:$D,4,FALSE)</f>
        <v>#N/A</v>
      </c>
      <c r="U125" s="322" t="str">
        <f t="shared" si="14"/>
        <v>#N/A</v>
      </c>
      <c r="V125" s="496"/>
      <c r="W125" s="496"/>
      <c r="X125" s="496"/>
      <c r="Y125" s="496"/>
      <c r="Z125" s="258"/>
      <c r="AA125" s="28"/>
      <c r="AB125" s="535"/>
      <c r="AC125" s="322"/>
      <c r="AD125" s="496"/>
      <c r="AE125" s="496"/>
      <c r="AF125" s="496"/>
      <c r="AG125" s="496"/>
      <c r="AH125" s="258"/>
      <c r="AI125" s="28"/>
    </row>
    <row r="126">
      <c r="A126" s="28"/>
      <c r="B126" s="201">
        <f t="shared" si="9"/>
        <v>119</v>
      </c>
      <c r="C126" s="399" t="s">
        <v>15</v>
      </c>
      <c r="D126" s="30" t="s">
        <v>13</v>
      </c>
      <c r="E126" s="399" t="s">
        <v>24</v>
      </c>
      <c r="F126" s="30" t="s">
        <v>2907</v>
      </c>
      <c r="G126" s="136" t="s">
        <v>158</v>
      </c>
      <c r="H126" s="426" t="s">
        <v>254</v>
      </c>
      <c r="I126" s="537" t="s">
        <v>4334</v>
      </c>
      <c r="J126" s="218" t="s">
        <v>255</v>
      </c>
      <c r="K126" s="30" t="s">
        <v>256</v>
      </c>
      <c r="L126" s="34" t="s">
        <v>4335</v>
      </c>
      <c r="M126" s="322">
        <f t="shared" si="10"/>
        <v>12</v>
      </c>
      <c r="N126" s="394"/>
      <c r="O126" s="534" t="str">
        <f>VLOOKUP("3유형_v1"&amp;"_"&amp;H126,'GPT결과_3'!$A:$D,4,FALSE)</f>
        <v>#N/A</v>
      </c>
      <c r="P126" s="322" t="str">
        <f t="shared" si="11"/>
        <v>#N/A</v>
      </c>
      <c r="Q126" s="496"/>
      <c r="R126" s="496"/>
      <c r="S126" s="496"/>
      <c r="T126" s="535" t="str">
        <f>VLOOKUP("3유형_v2"&amp;"_"&amp;H126,'GPT결과_3'!$A:$D,4,FALSE)</f>
        <v>#N/A</v>
      </c>
      <c r="U126" s="322" t="str">
        <f t="shared" si="14"/>
        <v>#N/A</v>
      </c>
      <c r="V126" s="496"/>
      <c r="W126" s="496"/>
      <c r="X126" s="496"/>
      <c r="Y126" s="496"/>
      <c r="Z126" s="258"/>
      <c r="AA126" s="28"/>
      <c r="AB126" s="535"/>
      <c r="AC126" s="322"/>
      <c r="AD126" s="496"/>
      <c r="AE126" s="496"/>
      <c r="AF126" s="496"/>
      <c r="AG126" s="496"/>
      <c r="AH126" s="258"/>
      <c r="AI126" s="28"/>
    </row>
    <row r="127">
      <c r="A127" s="28"/>
      <c r="B127" s="201">
        <f t="shared" si="9"/>
        <v>120</v>
      </c>
      <c r="C127" s="399" t="s">
        <v>15</v>
      </c>
      <c r="D127" s="30" t="s">
        <v>13</v>
      </c>
      <c r="E127" s="399" t="s">
        <v>24</v>
      </c>
      <c r="F127" s="30" t="s">
        <v>2907</v>
      </c>
      <c r="G127" s="136" t="s">
        <v>158</v>
      </c>
      <c r="H127" s="426" t="s">
        <v>4336</v>
      </c>
      <c r="I127" s="537" t="s">
        <v>4337</v>
      </c>
      <c r="J127" s="217" t="s">
        <v>4338</v>
      </c>
      <c r="K127" s="30" t="s">
        <v>256</v>
      </c>
      <c r="L127" s="34" t="s">
        <v>4339</v>
      </c>
      <c r="M127" s="322">
        <f t="shared" si="10"/>
        <v>23</v>
      </c>
      <c r="N127" s="394"/>
      <c r="O127" s="534" t="str">
        <f>VLOOKUP("3유형_v1"&amp;"_"&amp;H127,'GPT결과_3'!$A:$D,4,FALSE)</f>
        <v>#N/A</v>
      </c>
      <c r="P127" s="322" t="str">
        <f t="shared" si="11"/>
        <v>#N/A</v>
      </c>
      <c r="Q127" s="496"/>
      <c r="R127" s="496"/>
      <c r="S127" s="496"/>
      <c r="T127" s="535" t="str">
        <f>VLOOKUP("3유형_v2"&amp;"_"&amp;H127,'GPT결과_3'!$A:$D,4,FALSE)</f>
        <v>#N/A</v>
      </c>
      <c r="U127" s="322" t="str">
        <f t="shared" si="14"/>
        <v>#N/A</v>
      </c>
      <c r="V127" s="496"/>
      <c r="W127" s="496"/>
      <c r="X127" s="496"/>
      <c r="Y127" s="496"/>
      <c r="Z127" s="258"/>
      <c r="AA127" s="28"/>
      <c r="AB127" s="535"/>
      <c r="AC127" s="322"/>
      <c r="AD127" s="496"/>
      <c r="AE127" s="496"/>
      <c r="AF127" s="496"/>
      <c r="AG127" s="496"/>
      <c r="AH127" s="258"/>
      <c r="AI127" s="28"/>
    </row>
    <row r="128">
      <c r="A128" s="28"/>
      <c r="B128" s="201">
        <f t="shared" si="9"/>
        <v>121</v>
      </c>
      <c r="C128" s="399" t="s">
        <v>15</v>
      </c>
      <c r="D128" s="30" t="s">
        <v>13</v>
      </c>
      <c r="E128" s="399" t="s">
        <v>24</v>
      </c>
      <c r="F128" s="30" t="s">
        <v>2907</v>
      </c>
      <c r="G128" s="136" t="s">
        <v>195</v>
      </c>
      <c r="H128" s="426" t="s">
        <v>4340</v>
      </c>
      <c r="I128" s="537" t="s">
        <v>4341</v>
      </c>
      <c r="J128" s="217" t="s">
        <v>4342</v>
      </c>
      <c r="K128" s="168" t="s">
        <v>198</v>
      </c>
      <c r="L128" s="34" t="s">
        <v>4343</v>
      </c>
      <c r="M128" s="322">
        <f t="shared" si="10"/>
        <v>16</v>
      </c>
      <c r="N128" s="394"/>
      <c r="O128" s="534" t="str">
        <f>VLOOKUP("3유형_v1"&amp;"_"&amp;H128,'GPT결과_3'!$A:$D,4,FALSE)</f>
        <v>#N/A</v>
      </c>
      <c r="P128" s="322" t="str">
        <f t="shared" si="11"/>
        <v>#N/A</v>
      </c>
      <c r="Q128" s="496"/>
      <c r="R128" s="496"/>
      <c r="S128" s="496"/>
      <c r="T128" s="535" t="str">
        <f>VLOOKUP("3유형_v2"&amp;"_"&amp;H128,'GPT결과_3'!$A:$D,4,FALSE)</f>
        <v>#N/A</v>
      </c>
      <c r="U128" s="322" t="str">
        <f t="shared" si="14"/>
        <v>#N/A</v>
      </c>
      <c r="V128" s="496"/>
      <c r="W128" s="496"/>
      <c r="X128" s="496"/>
      <c r="Y128" s="496"/>
      <c r="Z128" s="258"/>
      <c r="AA128" s="28"/>
      <c r="AB128" s="535"/>
      <c r="AC128" s="322"/>
      <c r="AD128" s="496"/>
      <c r="AE128" s="496"/>
      <c r="AF128" s="496"/>
      <c r="AG128" s="496"/>
      <c r="AH128" s="258"/>
      <c r="AI128" s="28"/>
    </row>
    <row r="129">
      <c r="A129" s="28"/>
      <c r="B129" s="201">
        <f t="shared" si="9"/>
        <v>122</v>
      </c>
      <c r="C129" s="399" t="s">
        <v>15</v>
      </c>
      <c r="D129" s="30" t="s">
        <v>13</v>
      </c>
      <c r="E129" s="399" t="s">
        <v>24</v>
      </c>
      <c r="F129" s="30" t="s">
        <v>2907</v>
      </c>
      <c r="G129" s="136" t="s">
        <v>195</v>
      </c>
      <c r="H129" s="426" t="s">
        <v>4344</v>
      </c>
      <c r="I129" s="537" t="s">
        <v>4345</v>
      </c>
      <c r="J129" s="202" t="s">
        <v>4346</v>
      </c>
      <c r="K129" s="168" t="s">
        <v>198</v>
      </c>
      <c r="L129" s="34" t="s">
        <v>4347</v>
      </c>
      <c r="M129" s="322">
        <f t="shared" si="10"/>
        <v>24</v>
      </c>
      <c r="N129" s="394"/>
      <c r="O129" s="534" t="str">
        <f>VLOOKUP("3유형_v1"&amp;"_"&amp;H129,'GPT결과_3'!$A:$D,4,FALSE)</f>
        <v>#N/A</v>
      </c>
      <c r="P129" s="322" t="str">
        <f t="shared" si="11"/>
        <v>#N/A</v>
      </c>
      <c r="Q129" s="496"/>
      <c r="R129" s="496"/>
      <c r="S129" s="496"/>
      <c r="T129" s="535" t="str">
        <f>VLOOKUP("3유형_v2"&amp;"_"&amp;H129,'GPT결과_3'!$A:$D,4,FALSE)</f>
        <v>#N/A</v>
      </c>
      <c r="U129" s="322" t="str">
        <f t="shared" si="14"/>
        <v>#N/A</v>
      </c>
      <c r="V129" s="496"/>
      <c r="W129" s="496"/>
      <c r="X129" s="496"/>
      <c r="Y129" s="496"/>
      <c r="Z129" s="258"/>
      <c r="AA129" s="28"/>
      <c r="AB129" s="535"/>
      <c r="AC129" s="322"/>
      <c r="AD129" s="496"/>
      <c r="AE129" s="496"/>
      <c r="AF129" s="496"/>
      <c r="AG129" s="496"/>
      <c r="AH129" s="258"/>
      <c r="AI129" s="28"/>
    </row>
    <row r="130">
      <c r="A130" s="28"/>
      <c r="B130" s="201">
        <f t="shared" si="9"/>
        <v>123</v>
      </c>
      <c r="C130" s="399" t="s">
        <v>15</v>
      </c>
      <c r="D130" s="30" t="s">
        <v>13</v>
      </c>
      <c r="E130" s="399" t="s">
        <v>24</v>
      </c>
      <c r="F130" s="30"/>
      <c r="G130" s="136" t="s">
        <v>195</v>
      </c>
      <c r="H130" s="426" t="s">
        <v>4348</v>
      </c>
      <c r="I130" s="537" t="s">
        <v>4349</v>
      </c>
      <c r="J130" s="217" t="s">
        <v>4350</v>
      </c>
      <c r="K130" s="168" t="s">
        <v>198</v>
      </c>
      <c r="L130" s="34" t="s">
        <v>1540</v>
      </c>
      <c r="M130" s="322">
        <f t="shared" si="10"/>
        <v>9</v>
      </c>
      <c r="N130" s="394"/>
      <c r="O130" s="534" t="str">
        <f>VLOOKUP("3유형_v1"&amp;"_"&amp;H130,'GPT결과_3'!$A:$D,4,FALSE)</f>
        <v>#N/A</v>
      </c>
      <c r="P130" s="322" t="str">
        <f t="shared" si="11"/>
        <v>#N/A</v>
      </c>
      <c r="Q130" s="496"/>
      <c r="R130" s="496"/>
      <c r="S130" s="496"/>
      <c r="T130" s="535" t="str">
        <f>VLOOKUP("3유형_v2"&amp;"_"&amp;H130,'GPT결과_3'!$A:$D,4,FALSE)</f>
        <v>#N/A</v>
      </c>
      <c r="U130" s="322" t="str">
        <f t="shared" si="14"/>
        <v>#N/A</v>
      </c>
      <c r="V130" s="496"/>
      <c r="W130" s="496"/>
      <c r="X130" s="496"/>
      <c r="Y130" s="496"/>
      <c r="Z130" s="258"/>
      <c r="AA130" s="28"/>
      <c r="AB130" s="535"/>
      <c r="AC130" s="322"/>
      <c r="AD130" s="496"/>
      <c r="AE130" s="496"/>
      <c r="AF130" s="496"/>
      <c r="AG130" s="496"/>
      <c r="AH130" s="258"/>
      <c r="AI130" s="28"/>
    </row>
    <row r="131">
      <c r="A131" s="28"/>
      <c r="B131" s="201">
        <f t="shared" si="9"/>
        <v>124</v>
      </c>
      <c r="C131" s="399" t="s">
        <v>15</v>
      </c>
      <c r="D131" s="30" t="s">
        <v>13</v>
      </c>
      <c r="E131" s="399" t="s">
        <v>24</v>
      </c>
      <c r="F131" s="28"/>
      <c r="G131" s="136" t="s">
        <v>195</v>
      </c>
      <c r="H131" s="426" t="s">
        <v>4351</v>
      </c>
      <c r="I131" s="537" t="s">
        <v>4352</v>
      </c>
      <c r="J131" s="217" t="s">
        <v>4353</v>
      </c>
      <c r="K131" s="168" t="s">
        <v>198</v>
      </c>
      <c r="L131" s="34" t="s">
        <v>4354</v>
      </c>
      <c r="M131" s="322">
        <f t="shared" si="10"/>
        <v>14</v>
      </c>
      <c r="N131" s="394"/>
      <c r="O131" s="534" t="str">
        <f>VLOOKUP("3유형_v1"&amp;"_"&amp;H131,'GPT결과_3'!$A:$D,4,FALSE)</f>
        <v>#N/A</v>
      </c>
      <c r="P131" s="322" t="str">
        <f t="shared" si="11"/>
        <v>#N/A</v>
      </c>
      <c r="Q131" s="496"/>
      <c r="R131" s="496"/>
      <c r="S131" s="496"/>
      <c r="T131" s="535" t="str">
        <f>VLOOKUP("3유형_v2"&amp;"_"&amp;H131,'GPT결과_3'!$A:$D,4,FALSE)</f>
        <v>#N/A</v>
      </c>
      <c r="U131" s="322" t="str">
        <f t="shared" si="14"/>
        <v>#N/A</v>
      </c>
      <c r="V131" s="496"/>
      <c r="W131" s="496"/>
      <c r="X131" s="496"/>
      <c r="Y131" s="496"/>
      <c r="Z131" s="258"/>
      <c r="AA131" s="28"/>
      <c r="AB131" s="535"/>
      <c r="AC131" s="322"/>
      <c r="AD131" s="496"/>
      <c r="AE131" s="496"/>
      <c r="AF131" s="496"/>
      <c r="AG131" s="496"/>
      <c r="AH131" s="258"/>
      <c r="AI131" s="28"/>
    </row>
    <row r="132">
      <c r="A132" s="28"/>
      <c r="B132" s="201">
        <f t="shared" si="9"/>
        <v>125</v>
      </c>
      <c r="C132" s="399" t="s">
        <v>15</v>
      </c>
      <c r="D132" s="30" t="s">
        <v>13</v>
      </c>
      <c r="E132" s="399" t="s">
        <v>24</v>
      </c>
      <c r="F132" s="28"/>
      <c r="G132" s="136" t="s">
        <v>4355</v>
      </c>
      <c r="H132" s="426" t="s">
        <v>4356</v>
      </c>
      <c r="I132" s="537" t="s">
        <v>4357</v>
      </c>
      <c r="J132" s="217" t="s">
        <v>4358</v>
      </c>
      <c r="K132" s="30" t="s">
        <v>4359</v>
      </c>
      <c r="L132" s="34" t="s">
        <v>4360</v>
      </c>
      <c r="M132" s="322">
        <f t="shared" si="10"/>
        <v>9</v>
      </c>
      <c r="N132" s="394"/>
      <c r="O132" s="534" t="str">
        <f t="shared" ref="O132:O149" si="15">VLOOKUP(H132,$V:$Z,2,0)</f>
        <v>#N/A</v>
      </c>
      <c r="P132" s="322" t="str">
        <f t="shared" si="11"/>
        <v>#N/A</v>
      </c>
      <c r="Q132" s="496"/>
      <c r="R132" s="496"/>
      <c r="S132" s="496"/>
      <c r="T132" s="535" t="str">
        <f>VLOOKUP("3유형_v2"&amp;"_"&amp;H132,'GPT결과_3'!$A:$D,4,FALSE)</f>
        <v>#N/A</v>
      </c>
      <c r="U132" s="322" t="str">
        <f t="shared" si="14"/>
        <v>#N/A</v>
      </c>
      <c r="V132" s="496"/>
      <c r="W132" s="496"/>
      <c r="X132" s="496"/>
      <c r="Y132" s="496"/>
      <c r="Z132" s="258"/>
      <c r="AA132" s="28"/>
      <c r="AB132" s="535"/>
      <c r="AC132" s="322"/>
      <c r="AD132" s="496"/>
      <c r="AE132" s="496"/>
      <c r="AF132" s="496"/>
      <c r="AG132" s="496"/>
      <c r="AH132" s="258"/>
      <c r="AI132" s="28"/>
    </row>
    <row r="133">
      <c r="A133" s="28"/>
      <c r="B133" s="201">
        <f t="shared" si="9"/>
        <v>126</v>
      </c>
      <c r="C133" s="399" t="s">
        <v>15</v>
      </c>
      <c r="D133" s="30" t="s">
        <v>13</v>
      </c>
      <c r="E133" s="399" t="s">
        <v>24</v>
      </c>
      <c r="F133" s="28"/>
      <c r="G133" s="136" t="s">
        <v>229</v>
      </c>
      <c r="H133" s="426" t="s">
        <v>4361</v>
      </c>
      <c r="I133" s="537" t="s">
        <v>4362</v>
      </c>
      <c r="J133" s="217" t="s">
        <v>4363</v>
      </c>
      <c r="K133" s="30" t="s">
        <v>4359</v>
      </c>
      <c r="L133" s="34" t="s">
        <v>4364</v>
      </c>
      <c r="M133" s="322">
        <f t="shared" si="10"/>
        <v>17</v>
      </c>
      <c r="N133" s="394"/>
      <c r="O133" s="534" t="str">
        <f t="shared" si="15"/>
        <v>#N/A</v>
      </c>
      <c r="P133" s="322" t="str">
        <f t="shared" si="11"/>
        <v>#N/A</v>
      </c>
      <c r="Q133" s="496"/>
      <c r="R133" s="496"/>
      <c r="S133" s="496"/>
      <c r="T133" s="535" t="str">
        <f>VLOOKUP("3유형_v2"&amp;"_"&amp;H133,'GPT결과_3'!$A:$D,4,FALSE)</f>
        <v>#N/A</v>
      </c>
      <c r="U133" s="322" t="str">
        <f t="shared" si="14"/>
        <v>#N/A</v>
      </c>
      <c r="V133" s="496"/>
      <c r="W133" s="496"/>
      <c r="X133" s="496"/>
      <c r="Y133" s="496"/>
      <c r="Z133" s="258"/>
      <c r="AA133" s="28"/>
      <c r="AB133" s="535"/>
      <c r="AC133" s="322"/>
      <c r="AD133" s="496"/>
      <c r="AE133" s="496"/>
      <c r="AF133" s="496"/>
      <c r="AG133" s="496"/>
      <c r="AH133" s="258"/>
      <c r="AI133" s="28"/>
    </row>
    <row r="134">
      <c r="A134" s="28"/>
      <c r="B134" s="201">
        <f t="shared" si="9"/>
        <v>127</v>
      </c>
      <c r="C134" s="399" t="s">
        <v>15</v>
      </c>
      <c r="D134" s="30" t="s">
        <v>13</v>
      </c>
      <c r="E134" s="399" t="s">
        <v>24</v>
      </c>
      <c r="F134" s="28"/>
      <c r="G134" s="136" t="s">
        <v>158</v>
      </c>
      <c r="H134" s="426" t="s">
        <v>4365</v>
      </c>
      <c r="I134" s="533" t="s">
        <v>4366</v>
      </c>
      <c r="J134" s="217" t="s">
        <v>4367</v>
      </c>
      <c r="K134" s="30" t="s">
        <v>4368</v>
      </c>
      <c r="L134" s="34" t="s">
        <v>4369</v>
      </c>
      <c r="M134" s="322">
        <f t="shared" si="10"/>
        <v>15</v>
      </c>
      <c r="N134" s="394"/>
      <c r="O134" s="534" t="str">
        <f t="shared" si="15"/>
        <v>#N/A</v>
      </c>
      <c r="P134" s="322" t="str">
        <f t="shared" si="11"/>
        <v>#N/A</v>
      </c>
      <c r="Q134" s="496"/>
      <c r="R134" s="496"/>
      <c r="S134" s="496"/>
      <c r="T134" s="535" t="str">
        <f>VLOOKUP("3유형_v2"&amp;"_"&amp;H134,'GPT결과_3'!$A:$D,4,FALSE)</f>
        <v>#N/A</v>
      </c>
      <c r="U134" s="322" t="str">
        <f t="shared" si="14"/>
        <v>#N/A</v>
      </c>
      <c r="V134" s="496"/>
      <c r="W134" s="496"/>
      <c r="X134" s="496"/>
      <c r="Y134" s="496"/>
      <c r="Z134" s="258"/>
      <c r="AA134" s="28"/>
      <c r="AB134" s="535"/>
      <c r="AC134" s="322"/>
      <c r="AD134" s="496"/>
      <c r="AE134" s="496"/>
      <c r="AF134" s="496"/>
      <c r="AG134" s="496"/>
      <c r="AH134" s="258"/>
      <c r="AI134" s="28"/>
    </row>
    <row r="135">
      <c r="A135" s="28"/>
      <c r="B135" s="201">
        <f t="shared" si="9"/>
        <v>128</v>
      </c>
      <c r="C135" s="399" t="s">
        <v>15</v>
      </c>
      <c r="D135" s="30" t="s">
        <v>13</v>
      </c>
      <c r="E135" s="399" t="s">
        <v>24</v>
      </c>
      <c r="F135" s="28"/>
      <c r="G135" s="136" t="s">
        <v>158</v>
      </c>
      <c r="H135" s="426" t="s">
        <v>4370</v>
      </c>
      <c r="I135" s="537" t="s">
        <v>4371</v>
      </c>
      <c r="J135" s="217" t="s">
        <v>4372</v>
      </c>
      <c r="K135" s="30" t="s">
        <v>4368</v>
      </c>
      <c r="L135" s="34" t="s">
        <v>4373</v>
      </c>
      <c r="M135" s="322">
        <f t="shared" si="10"/>
        <v>13</v>
      </c>
      <c r="N135" s="394"/>
      <c r="O135" s="534" t="str">
        <f t="shared" si="15"/>
        <v>#N/A</v>
      </c>
      <c r="P135" s="322" t="str">
        <f t="shared" si="11"/>
        <v>#N/A</v>
      </c>
      <c r="Q135" s="496"/>
      <c r="R135" s="496"/>
      <c r="S135" s="496"/>
      <c r="T135" s="535" t="str">
        <f>VLOOKUP("3유형_v2"&amp;"_"&amp;H135,'GPT결과_3'!$A:$D,4,FALSE)</f>
        <v>#N/A</v>
      </c>
      <c r="U135" s="322" t="str">
        <f t="shared" si="14"/>
        <v>#N/A</v>
      </c>
      <c r="V135" s="496"/>
      <c r="W135" s="496"/>
      <c r="X135" s="496"/>
      <c r="Y135" s="496"/>
      <c r="Z135" s="258"/>
      <c r="AA135" s="28"/>
      <c r="AB135" s="535"/>
      <c r="AC135" s="322"/>
      <c r="AD135" s="496"/>
      <c r="AE135" s="496"/>
      <c r="AF135" s="496"/>
      <c r="AG135" s="496"/>
      <c r="AH135" s="258"/>
      <c r="AI135" s="28"/>
    </row>
    <row r="136">
      <c r="A136" s="28"/>
      <c r="B136" s="201">
        <f t="shared" si="9"/>
        <v>129</v>
      </c>
      <c r="C136" s="399" t="s">
        <v>15</v>
      </c>
      <c r="D136" s="30" t="s">
        <v>13</v>
      </c>
      <c r="E136" s="399" t="s">
        <v>24</v>
      </c>
      <c r="F136" s="28"/>
      <c r="G136" s="136" t="s">
        <v>229</v>
      </c>
      <c r="H136" s="426" t="s">
        <v>4374</v>
      </c>
      <c r="I136" s="537" t="s">
        <v>4375</v>
      </c>
      <c r="J136" s="217" t="s">
        <v>4376</v>
      </c>
      <c r="K136" s="30" t="s">
        <v>4368</v>
      </c>
      <c r="L136" s="34" t="s">
        <v>4377</v>
      </c>
      <c r="M136" s="322">
        <f t="shared" si="10"/>
        <v>24</v>
      </c>
      <c r="N136" s="394"/>
      <c r="O136" s="534" t="str">
        <f t="shared" si="15"/>
        <v>#N/A</v>
      </c>
      <c r="P136" s="322" t="str">
        <f t="shared" si="11"/>
        <v>#N/A</v>
      </c>
      <c r="Q136" s="496"/>
      <c r="R136" s="496"/>
      <c r="S136" s="496"/>
      <c r="T136" s="535" t="str">
        <f>VLOOKUP("3유형_v2"&amp;"_"&amp;H136,'GPT결과_3'!$A:$D,4,FALSE)</f>
        <v>#N/A</v>
      </c>
      <c r="U136" s="322" t="str">
        <f t="shared" si="14"/>
        <v>#N/A</v>
      </c>
      <c r="V136" s="496"/>
      <c r="W136" s="496"/>
      <c r="X136" s="496"/>
      <c r="Y136" s="496"/>
      <c r="Z136" s="258"/>
      <c r="AA136" s="28"/>
      <c r="AB136" s="535"/>
      <c r="AC136" s="322"/>
      <c r="AD136" s="496"/>
      <c r="AE136" s="496"/>
      <c r="AF136" s="496"/>
      <c r="AG136" s="496"/>
      <c r="AH136" s="258"/>
      <c r="AI136" s="28"/>
    </row>
    <row r="137">
      <c r="A137" s="28"/>
      <c r="B137" s="201">
        <f t="shared" si="9"/>
        <v>130</v>
      </c>
      <c r="C137" s="399" t="s">
        <v>15</v>
      </c>
      <c r="D137" s="30" t="s">
        <v>13</v>
      </c>
      <c r="E137" s="399" t="s">
        <v>24</v>
      </c>
      <c r="F137" s="28"/>
      <c r="G137" s="136" t="s">
        <v>158</v>
      </c>
      <c r="H137" s="426" t="s">
        <v>250</v>
      </c>
      <c r="I137" s="537" t="s">
        <v>4378</v>
      </c>
      <c r="J137" s="202" t="s">
        <v>4379</v>
      </c>
      <c r="K137" s="30" t="s">
        <v>252</v>
      </c>
      <c r="L137" s="34" t="s">
        <v>4380</v>
      </c>
      <c r="M137" s="322">
        <f t="shared" si="10"/>
        <v>8</v>
      </c>
      <c r="N137" s="394"/>
      <c r="O137" s="534" t="str">
        <f t="shared" si="15"/>
        <v>#N/A</v>
      </c>
      <c r="P137" s="322" t="str">
        <f t="shared" si="11"/>
        <v>#N/A</v>
      </c>
      <c r="Q137" s="496"/>
      <c r="R137" s="496"/>
      <c r="S137" s="496"/>
      <c r="T137" s="535" t="str">
        <f>VLOOKUP("3유형_v2"&amp;"_"&amp;H137,'GPT결과_3'!$A:$D,4,FALSE)</f>
        <v>#N/A</v>
      </c>
      <c r="U137" s="322" t="str">
        <f t="shared" si="14"/>
        <v>#N/A</v>
      </c>
      <c r="V137" s="496"/>
      <c r="W137" s="496"/>
      <c r="X137" s="496"/>
      <c r="Y137" s="496"/>
      <c r="Z137" s="258"/>
      <c r="AA137" s="28"/>
      <c r="AB137" s="535"/>
      <c r="AC137" s="322"/>
      <c r="AD137" s="496"/>
      <c r="AE137" s="496"/>
      <c r="AF137" s="496"/>
      <c r="AG137" s="496"/>
      <c r="AH137" s="258"/>
      <c r="AI137" s="28"/>
    </row>
    <row r="138">
      <c r="A138" s="28"/>
      <c r="B138" s="201">
        <f t="shared" si="9"/>
        <v>131</v>
      </c>
      <c r="C138" s="399" t="s">
        <v>15</v>
      </c>
      <c r="D138" s="30" t="s">
        <v>13</v>
      </c>
      <c r="E138" s="399" t="s">
        <v>24</v>
      </c>
      <c r="F138" s="28"/>
      <c r="G138" s="136" t="s">
        <v>158</v>
      </c>
      <c r="H138" s="426" t="s">
        <v>4381</v>
      </c>
      <c r="I138" s="537" t="s">
        <v>4382</v>
      </c>
      <c r="J138" s="217" t="s">
        <v>251</v>
      </c>
      <c r="K138" s="30" t="s">
        <v>252</v>
      </c>
      <c r="L138" s="34" t="s">
        <v>4383</v>
      </c>
      <c r="M138" s="322">
        <f t="shared" si="10"/>
        <v>18</v>
      </c>
      <c r="N138" s="394"/>
      <c r="O138" s="534" t="str">
        <f t="shared" si="15"/>
        <v>#N/A</v>
      </c>
      <c r="P138" s="322" t="str">
        <f t="shared" si="11"/>
        <v>#N/A</v>
      </c>
      <c r="Q138" s="496"/>
      <c r="R138" s="496"/>
      <c r="S138" s="496"/>
      <c r="T138" s="535" t="str">
        <f>VLOOKUP("3유형_v2"&amp;"_"&amp;H138,'GPT결과_3'!$A:$D,4,FALSE)</f>
        <v>#N/A</v>
      </c>
      <c r="U138" s="322" t="str">
        <f t="shared" si="14"/>
        <v>#N/A</v>
      </c>
      <c r="V138" s="496"/>
      <c r="W138" s="496"/>
      <c r="X138" s="496"/>
      <c r="Y138" s="496"/>
      <c r="Z138" s="258"/>
      <c r="AA138" s="28"/>
      <c r="AB138" s="535"/>
      <c r="AC138" s="322"/>
      <c r="AD138" s="496"/>
      <c r="AE138" s="496"/>
      <c r="AF138" s="496"/>
      <c r="AG138" s="496"/>
      <c r="AH138" s="258"/>
      <c r="AI138" s="28"/>
    </row>
    <row r="139">
      <c r="A139" s="28"/>
      <c r="B139" s="201">
        <f t="shared" si="9"/>
        <v>132</v>
      </c>
      <c r="C139" s="399" t="s">
        <v>15</v>
      </c>
      <c r="D139" s="30" t="s">
        <v>13</v>
      </c>
      <c r="E139" s="399" t="s">
        <v>24</v>
      </c>
      <c r="F139" s="28"/>
      <c r="G139" s="136" t="s">
        <v>158</v>
      </c>
      <c r="H139" s="426" t="s">
        <v>4384</v>
      </c>
      <c r="I139" s="537" t="s">
        <v>4385</v>
      </c>
      <c r="J139" s="217" t="s">
        <v>4386</v>
      </c>
      <c r="K139" s="30" t="s">
        <v>4387</v>
      </c>
      <c r="L139" s="34" t="s">
        <v>4388</v>
      </c>
      <c r="M139" s="322">
        <f t="shared" si="10"/>
        <v>12</v>
      </c>
      <c r="N139" s="394"/>
      <c r="O139" s="534" t="str">
        <f t="shared" si="15"/>
        <v>#N/A</v>
      </c>
      <c r="P139" s="322" t="str">
        <f t="shared" si="11"/>
        <v>#N/A</v>
      </c>
      <c r="Q139" s="496"/>
      <c r="R139" s="496"/>
      <c r="S139" s="496"/>
      <c r="T139" s="535" t="str">
        <f>VLOOKUP("3유형_v2"&amp;"_"&amp;H139,'GPT결과_3'!$A:$D,4,FALSE)</f>
        <v>#N/A</v>
      </c>
      <c r="U139" s="322" t="str">
        <f t="shared" si="14"/>
        <v>#N/A</v>
      </c>
      <c r="V139" s="496"/>
      <c r="W139" s="496"/>
      <c r="X139" s="496"/>
      <c r="Y139" s="496"/>
      <c r="Z139" s="258"/>
      <c r="AA139" s="28"/>
      <c r="AB139" s="535"/>
      <c r="AC139" s="322"/>
      <c r="AD139" s="496"/>
      <c r="AE139" s="496"/>
      <c r="AF139" s="496"/>
      <c r="AG139" s="496"/>
      <c r="AH139" s="258"/>
      <c r="AI139" s="28"/>
    </row>
    <row r="140">
      <c r="A140" s="28"/>
      <c r="B140" s="201">
        <f t="shared" si="9"/>
        <v>133</v>
      </c>
      <c r="C140" s="399" t="s">
        <v>15</v>
      </c>
      <c r="D140" s="30" t="s">
        <v>13</v>
      </c>
      <c r="E140" s="399" t="s">
        <v>24</v>
      </c>
      <c r="F140" s="28"/>
      <c r="G140" s="136" t="s">
        <v>158</v>
      </c>
      <c r="H140" s="426" t="s">
        <v>4389</v>
      </c>
      <c r="I140" s="537" t="s">
        <v>4390</v>
      </c>
      <c r="J140" s="217" t="s">
        <v>4391</v>
      </c>
      <c r="K140" s="30" t="s">
        <v>4387</v>
      </c>
      <c r="L140" s="34" t="s">
        <v>4392</v>
      </c>
      <c r="M140" s="322">
        <f t="shared" si="10"/>
        <v>20</v>
      </c>
      <c r="N140" s="394"/>
      <c r="O140" s="534" t="str">
        <f t="shared" si="15"/>
        <v>#N/A</v>
      </c>
      <c r="P140" s="322" t="str">
        <f t="shared" si="11"/>
        <v>#N/A</v>
      </c>
      <c r="Q140" s="496"/>
      <c r="R140" s="496"/>
      <c r="S140" s="496"/>
      <c r="T140" s="535" t="str">
        <f>VLOOKUP("3유형_v2"&amp;"_"&amp;H140,'GPT결과_3'!$A:$D,4,FALSE)</f>
        <v>#N/A</v>
      </c>
      <c r="U140" s="322" t="str">
        <f t="shared" si="14"/>
        <v>#N/A</v>
      </c>
      <c r="V140" s="496"/>
      <c r="W140" s="496"/>
      <c r="X140" s="496"/>
      <c r="Y140" s="496"/>
      <c r="Z140" s="258"/>
      <c r="AA140" s="28"/>
      <c r="AB140" s="535"/>
      <c r="AC140" s="322"/>
      <c r="AD140" s="496"/>
      <c r="AE140" s="496"/>
      <c r="AF140" s="496"/>
      <c r="AG140" s="496"/>
      <c r="AH140" s="258"/>
      <c r="AI140" s="28"/>
    </row>
    <row r="141">
      <c r="A141" s="28"/>
      <c r="B141" s="201">
        <f t="shared" si="9"/>
        <v>134</v>
      </c>
      <c r="C141" s="399" t="s">
        <v>15</v>
      </c>
      <c r="D141" s="30" t="s">
        <v>13</v>
      </c>
      <c r="E141" s="399" t="s">
        <v>24</v>
      </c>
      <c r="F141" s="28"/>
      <c r="G141" s="136" t="s">
        <v>158</v>
      </c>
      <c r="H141" s="426" t="s">
        <v>4393</v>
      </c>
      <c r="I141" s="537" t="s">
        <v>4394</v>
      </c>
      <c r="J141" s="217" t="s">
        <v>4395</v>
      </c>
      <c r="K141" s="30" t="s">
        <v>4387</v>
      </c>
      <c r="L141" s="34" t="s">
        <v>4396</v>
      </c>
      <c r="M141" s="322">
        <f t="shared" si="10"/>
        <v>10</v>
      </c>
      <c r="N141" s="394"/>
      <c r="O141" s="534" t="str">
        <f t="shared" si="15"/>
        <v>#N/A</v>
      </c>
      <c r="P141" s="322" t="str">
        <f t="shared" si="11"/>
        <v>#N/A</v>
      </c>
      <c r="Q141" s="496"/>
      <c r="R141" s="496"/>
      <c r="S141" s="496"/>
      <c r="T141" s="535" t="str">
        <f>VLOOKUP("3유형_v2"&amp;"_"&amp;H141,'GPT결과_3'!$A:$D,4,FALSE)</f>
        <v>#N/A</v>
      </c>
      <c r="U141" s="322" t="str">
        <f t="shared" si="14"/>
        <v>#N/A</v>
      </c>
      <c r="V141" s="496"/>
      <c r="W141" s="496"/>
      <c r="X141" s="496"/>
      <c r="Y141" s="496"/>
      <c r="Z141" s="258"/>
      <c r="AA141" s="28"/>
      <c r="AB141" s="535"/>
      <c r="AC141" s="322"/>
      <c r="AD141" s="496"/>
      <c r="AE141" s="496"/>
      <c r="AF141" s="496"/>
      <c r="AG141" s="496"/>
      <c r="AH141" s="258"/>
      <c r="AI141" s="28"/>
    </row>
    <row r="142">
      <c r="A142" s="28"/>
      <c r="B142" s="201">
        <f t="shared" si="9"/>
        <v>135</v>
      </c>
      <c r="C142" s="399" t="s">
        <v>15</v>
      </c>
      <c r="D142" s="30" t="s">
        <v>13</v>
      </c>
      <c r="E142" s="399" t="s">
        <v>24</v>
      </c>
      <c r="F142" s="28"/>
      <c r="G142" s="136" t="s">
        <v>158</v>
      </c>
      <c r="H142" s="426" t="s">
        <v>4397</v>
      </c>
      <c r="I142" s="537" t="s">
        <v>4398</v>
      </c>
      <c r="J142" s="217" t="s">
        <v>4399</v>
      </c>
      <c r="K142" s="30" t="s">
        <v>4387</v>
      </c>
      <c r="L142" s="34" t="s">
        <v>4400</v>
      </c>
      <c r="M142" s="322">
        <f t="shared" si="10"/>
        <v>40</v>
      </c>
      <c r="N142" s="394"/>
      <c r="O142" s="534" t="str">
        <f t="shared" si="15"/>
        <v>#N/A</v>
      </c>
      <c r="P142" s="322" t="str">
        <f t="shared" si="11"/>
        <v>#N/A</v>
      </c>
      <c r="Q142" s="496"/>
      <c r="R142" s="496"/>
      <c r="S142" s="496"/>
      <c r="T142" s="535" t="str">
        <f>VLOOKUP("3유형_v2"&amp;"_"&amp;H142,'GPT결과_3'!$A:$D,4,FALSE)</f>
        <v>#N/A</v>
      </c>
      <c r="U142" s="322" t="str">
        <f t="shared" si="14"/>
        <v>#N/A</v>
      </c>
      <c r="V142" s="496"/>
      <c r="W142" s="496"/>
      <c r="X142" s="496"/>
      <c r="Y142" s="496"/>
      <c r="Z142" s="258"/>
      <c r="AA142" s="28"/>
      <c r="AB142" s="535"/>
      <c r="AC142" s="322"/>
      <c r="AD142" s="496"/>
      <c r="AE142" s="496"/>
      <c r="AF142" s="496"/>
      <c r="AG142" s="496"/>
      <c r="AH142" s="258"/>
      <c r="AI142" s="28"/>
    </row>
    <row r="143">
      <c r="A143" s="28"/>
      <c r="B143" s="201">
        <f t="shared" si="9"/>
        <v>136</v>
      </c>
      <c r="C143" s="399" t="s">
        <v>15</v>
      </c>
      <c r="D143" s="30" t="s">
        <v>13</v>
      </c>
      <c r="E143" s="399" t="s">
        <v>24</v>
      </c>
      <c r="F143" s="28"/>
      <c r="G143" s="136" t="s">
        <v>158</v>
      </c>
      <c r="H143" s="426" t="s">
        <v>4401</v>
      </c>
      <c r="I143" s="537" t="s">
        <v>4402</v>
      </c>
      <c r="J143" s="217" t="s">
        <v>4403</v>
      </c>
      <c r="K143" s="30" t="s">
        <v>4387</v>
      </c>
      <c r="L143" s="34" t="s">
        <v>4404</v>
      </c>
      <c r="M143" s="322">
        <f t="shared" si="10"/>
        <v>15</v>
      </c>
      <c r="N143" s="394"/>
      <c r="O143" s="534" t="str">
        <f t="shared" si="15"/>
        <v>#N/A</v>
      </c>
      <c r="P143" s="322" t="str">
        <f t="shared" si="11"/>
        <v>#N/A</v>
      </c>
      <c r="Q143" s="496"/>
      <c r="R143" s="496"/>
      <c r="S143" s="496"/>
      <c r="T143" s="535" t="str">
        <f>VLOOKUP("3유형_v2"&amp;"_"&amp;H143,'GPT결과_3'!$A:$D,4,FALSE)</f>
        <v>#N/A</v>
      </c>
      <c r="U143" s="322" t="str">
        <f t="shared" si="14"/>
        <v>#N/A</v>
      </c>
      <c r="V143" s="496"/>
      <c r="W143" s="496"/>
      <c r="X143" s="496"/>
      <c r="Y143" s="496"/>
      <c r="Z143" s="258"/>
      <c r="AA143" s="28"/>
      <c r="AB143" s="535"/>
      <c r="AC143" s="322"/>
      <c r="AD143" s="496"/>
      <c r="AE143" s="496"/>
      <c r="AF143" s="496"/>
      <c r="AG143" s="496"/>
      <c r="AH143" s="258"/>
      <c r="AI143" s="28"/>
    </row>
    <row r="144">
      <c r="A144" s="28"/>
      <c r="B144" s="201">
        <f t="shared" si="9"/>
        <v>137</v>
      </c>
      <c r="C144" s="399" t="s">
        <v>15</v>
      </c>
      <c r="D144" s="30" t="s">
        <v>13</v>
      </c>
      <c r="E144" s="399" t="s">
        <v>24</v>
      </c>
      <c r="F144" s="28"/>
      <c r="G144" s="136" t="s">
        <v>158</v>
      </c>
      <c r="H144" s="426" t="s">
        <v>4405</v>
      </c>
      <c r="I144" s="537" t="s">
        <v>4406</v>
      </c>
      <c r="J144" s="202" t="s">
        <v>4407</v>
      </c>
      <c r="K144" s="30" t="s">
        <v>4387</v>
      </c>
      <c r="L144" s="34" t="s">
        <v>4408</v>
      </c>
      <c r="M144" s="322">
        <f t="shared" si="10"/>
        <v>20</v>
      </c>
      <c r="N144" s="394"/>
      <c r="O144" s="534" t="str">
        <f t="shared" si="15"/>
        <v>#N/A</v>
      </c>
      <c r="P144" s="322" t="str">
        <f t="shared" si="11"/>
        <v>#N/A</v>
      </c>
      <c r="Q144" s="496"/>
      <c r="R144" s="496"/>
      <c r="S144" s="496"/>
      <c r="T144" s="535" t="str">
        <f>VLOOKUP("3유형_v2"&amp;"_"&amp;H144,'GPT결과_3'!$A:$D,4,FALSE)</f>
        <v>#N/A</v>
      </c>
      <c r="U144" s="322" t="str">
        <f t="shared" si="14"/>
        <v>#N/A</v>
      </c>
      <c r="V144" s="496"/>
      <c r="W144" s="496"/>
      <c r="X144" s="496"/>
      <c r="Y144" s="496"/>
      <c r="Z144" s="258"/>
      <c r="AA144" s="28"/>
      <c r="AB144" s="535"/>
      <c r="AC144" s="322"/>
      <c r="AD144" s="496"/>
      <c r="AE144" s="496"/>
      <c r="AF144" s="496"/>
      <c r="AG144" s="496"/>
      <c r="AH144" s="258"/>
      <c r="AI144" s="28"/>
    </row>
    <row r="145">
      <c r="A145" s="28"/>
      <c r="B145" s="201">
        <f t="shared" si="9"/>
        <v>138</v>
      </c>
      <c r="C145" s="399" t="s">
        <v>15</v>
      </c>
      <c r="D145" s="30" t="s">
        <v>13</v>
      </c>
      <c r="E145" s="399" t="s">
        <v>24</v>
      </c>
      <c r="F145" s="28"/>
      <c r="G145" s="136" t="s">
        <v>158</v>
      </c>
      <c r="H145" s="426" t="s">
        <v>4409</v>
      </c>
      <c r="I145" s="537" t="s">
        <v>4410</v>
      </c>
      <c r="J145" s="217" t="s">
        <v>4411</v>
      </c>
      <c r="K145" s="30" t="s">
        <v>4387</v>
      </c>
      <c r="L145" s="34" t="s">
        <v>4412</v>
      </c>
      <c r="M145" s="322">
        <f t="shared" si="10"/>
        <v>13</v>
      </c>
      <c r="N145" s="394"/>
      <c r="O145" s="534" t="str">
        <f t="shared" si="15"/>
        <v>#N/A</v>
      </c>
      <c r="P145" s="322" t="str">
        <f t="shared" si="11"/>
        <v>#N/A</v>
      </c>
      <c r="Q145" s="496"/>
      <c r="R145" s="496"/>
      <c r="S145" s="496"/>
      <c r="T145" s="535" t="str">
        <f>VLOOKUP("3유형_v2"&amp;"_"&amp;H145,'GPT결과_3'!$A:$D,4,FALSE)</f>
        <v>#N/A</v>
      </c>
      <c r="U145" s="322" t="str">
        <f t="shared" si="14"/>
        <v>#N/A</v>
      </c>
      <c r="V145" s="496"/>
      <c r="W145" s="496"/>
      <c r="X145" s="496"/>
      <c r="Y145" s="496"/>
      <c r="Z145" s="258"/>
      <c r="AA145" s="28"/>
      <c r="AB145" s="535"/>
      <c r="AC145" s="322"/>
      <c r="AD145" s="496"/>
      <c r="AE145" s="496"/>
      <c r="AF145" s="496"/>
      <c r="AG145" s="496"/>
      <c r="AH145" s="258"/>
      <c r="AI145" s="28"/>
    </row>
    <row r="146">
      <c r="A146" s="28"/>
      <c r="B146" s="201">
        <f t="shared" si="9"/>
        <v>139</v>
      </c>
      <c r="C146" s="399" t="s">
        <v>15</v>
      </c>
      <c r="D146" s="30" t="s">
        <v>13</v>
      </c>
      <c r="E146" s="399" t="s">
        <v>24</v>
      </c>
      <c r="F146" s="28"/>
      <c r="G146" s="136" t="s">
        <v>158</v>
      </c>
      <c r="H146" s="426" t="s">
        <v>4413</v>
      </c>
      <c r="I146" s="533" t="s">
        <v>4410</v>
      </c>
      <c r="J146" s="217" t="s">
        <v>4414</v>
      </c>
      <c r="K146" s="30" t="s">
        <v>1551</v>
      </c>
      <c r="L146" s="34" t="s">
        <v>4415</v>
      </c>
      <c r="M146" s="322">
        <f t="shared" si="10"/>
        <v>24</v>
      </c>
      <c r="N146" s="394"/>
      <c r="O146" s="534" t="str">
        <f t="shared" si="15"/>
        <v>#N/A</v>
      </c>
      <c r="P146" s="322" t="str">
        <f t="shared" si="11"/>
        <v>#N/A</v>
      </c>
      <c r="Q146" s="496"/>
      <c r="R146" s="496"/>
      <c r="S146" s="496"/>
      <c r="T146" s="535" t="str">
        <f>VLOOKUP("3유형_v2"&amp;"_"&amp;H146,'GPT결과_3'!$A:$D,4,FALSE)</f>
        <v>#N/A</v>
      </c>
      <c r="U146" s="322" t="str">
        <f t="shared" si="14"/>
        <v>#N/A</v>
      </c>
      <c r="V146" s="496"/>
      <c r="W146" s="496"/>
      <c r="X146" s="496"/>
      <c r="Y146" s="496"/>
      <c r="Z146" s="258"/>
      <c r="AA146" s="28"/>
      <c r="AB146" s="535"/>
      <c r="AC146" s="322"/>
      <c r="AD146" s="496"/>
      <c r="AE146" s="496"/>
      <c r="AF146" s="496"/>
      <c r="AG146" s="496"/>
      <c r="AH146" s="258"/>
      <c r="AI146" s="28"/>
    </row>
    <row r="147">
      <c r="A147" s="28"/>
      <c r="B147" s="201">
        <f t="shared" si="9"/>
        <v>140</v>
      </c>
      <c r="C147" s="399" t="s">
        <v>15</v>
      </c>
      <c r="D147" s="30" t="s">
        <v>13</v>
      </c>
      <c r="E147" s="399" t="s">
        <v>24</v>
      </c>
      <c r="F147" s="28"/>
      <c r="G147" s="136" t="s">
        <v>158</v>
      </c>
      <c r="H147" s="426" t="s">
        <v>4416</v>
      </c>
      <c r="I147" s="537" t="s">
        <v>4417</v>
      </c>
      <c r="J147" s="217" t="s">
        <v>4418</v>
      </c>
      <c r="K147" s="30" t="s">
        <v>1564</v>
      </c>
      <c r="L147" s="34" t="s">
        <v>4419</v>
      </c>
      <c r="M147" s="322">
        <f t="shared" si="10"/>
        <v>16</v>
      </c>
      <c r="N147" s="394"/>
      <c r="O147" s="534" t="str">
        <f t="shared" si="15"/>
        <v>#N/A</v>
      </c>
      <c r="P147" s="322" t="str">
        <f t="shared" si="11"/>
        <v>#N/A</v>
      </c>
      <c r="Q147" s="496"/>
      <c r="R147" s="496"/>
      <c r="S147" s="496"/>
      <c r="T147" s="535" t="str">
        <f>VLOOKUP("3유형_v2"&amp;"_"&amp;H147,'GPT결과_3'!$A:$D,4,FALSE)</f>
        <v>#N/A</v>
      </c>
      <c r="U147" s="322" t="str">
        <f t="shared" si="14"/>
        <v>#N/A</v>
      </c>
      <c r="V147" s="496"/>
      <c r="W147" s="496"/>
      <c r="X147" s="496"/>
      <c r="Y147" s="496"/>
      <c r="Z147" s="258"/>
      <c r="AA147" s="28"/>
      <c r="AB147" s="535"/>
      <c r="AC147" s="322"/>
      <c r="AD147" s="496"/>
      <c r="AE147" s="496"/>
      <c r="AF147" s="496"/>
      <c r="AG147" s="496"/>
      <c r="AH147" s="258"/>
      <c r="AI147" s="28"/>
    </row>
    <row r="148">
      <c r="A148" s="28"/>
      <c r="B148" s="201">
        <f t="shared" si="9"/>
        <v>141</v>
      </c>
      <c r="C148" s="399" t="s">
        <v>15</v>
      </c>
      <c r="D148" s="30" t="s">
        <v>13</v>
      </c>
      <c r="E148" s="399" t="s">
        <v>24</v>
      </c>
      <c r="F148" s="28"/>
      <c r="G148" s="136" t="s">
        <v>1436</v>
      </c>
      <c r="H148" s="426" t="s">
        <v>4420</v>
      </c>
      <c r="I148" s="537" t="s">
        <v>4421</v>
      </c>
      <c r="J148" s="217" t="s">
        <v>4422</v>
      </c>
      <c r="K148" s="30" t="s">
        <v>4423</v>
      </c>
      <c r="L148" s="34" t="s">
        <v>4424</v>
      </c>
      <c r="M148" s="322">
        <f t="shared" si="10"/>
        <v>17</v>
      </c>
      <c r="N148" s="394"/>
      <c r="O148" s="534" t="str">
        <f t="shared" si="15"/>
        <v>#N/A</v>
      </c>
      <c r="P148" s="322" t="str">
        <f t="shared" si="11"/>
        <v>#N/A</v>
      </c>
      <c r="Q148" s="496"/>
      <c r="R148" s="496"/>
      <c r="S148" s="496"/>
      <c r="T148" s="535" t="str">
        <f>VLOOKUP("3유형_v2"&amp;"_"&amp;H148,'GPT결과_3'!$A:$D,4,FALSE)</f>
        <v>#N/A</v>
      </c>
      <c r="U148" s="322" t="str">
        <f t="shared" si="14"/>
        <v>#N/A</v>
      </c>
      <c r="V148" s="496"/>
      <c r="W148" s="496"/>
      <c r="X148" s="496"/>
      <c r="Y148" s="496"/>
      <c r="Z148" s="258"/>
      <c r="AA148" s="28"/>
      <c r="AB148" s="535"/>
      <c r="AC148" s="322"/>
      <c r="AD148" s="496"/>
      <c r="AE148" s="496"/>
      <c r="AF148" s="496"/>
      <c r="AG148" s="496"/>
      <c r="AH148" s="258"/>
      <c r="AI148" s="28"/>
    </row>
    <row r="149">
      <c r="A149" s="28"/>
      <c r="B149" s="201">
        <f t="shared" si="9"/>
        <v>142</v>
      </c>
      <c r="C149" s="399" t="s">
        <v>15</v>
      </c>
      <c r="D149" s="30" t="s">
        <v>13</v>
      </c>
      <c r="E149" s="399" t="s">
        <v>24</v>
      </c>
      <c r="F149" s="28"/>
      <c r="G149" s="136" t="s">
        <v>158</v>
      </c>
      <c r="H149" s="426" t="s">
        <v>4425</v>
      </c>
      <c r="I149" s="537" t="s">
        <v>4426</v>
      </c>
      <c r="J149" s="217" t="s">
        <v>4427</v>
      </c>
      <c r="K149" s="30" t="s">
        <v>226</v>
      </c>
      <c r="L149" s="34" t="s">
        <v>4428</v>
      </c>
      <c r="M149" s="322">
        <f t="shared" si="10"/>
        <v>9</v>
      </c>
      <c r="N149" s="394"/>
      <c r="O149" s="534" t="str">
        <f t="shared" si="15"/>
        <v>#N/A</v>
      </c>
      <c r="P149" s="322" t="str">
        <f t="shared" si="11"/>
        <v>#N/A</v>
      </c>
      <c r="Q149" s="496"/>
      <c r="R149" s="496"/>
      <c r="S149" s="496"/>
      <c r="T149" s="535" t="str">
        <f>VLOOKUP("3유형_v2"&amp;"_"&amp;H149,'GPT결과_3'!$A:$D,4,FALSE)</f>
        <v>#N/A</v>
      </c>
      <c r="U149" s="322" t="str">
        <f t="shared" si="14"/>
        <v>#N/A</v>
      </c>
      <c r="V149" s="496"/>
      <c r="W149" s="496"/>
      <c r="X149" s="496"/>
      <c r="Y149" s="496"/>
      <c r="Z149" s="258"/>
      <c r="AA149" s="28"/>
      <c r="AB149" s="535"/>
      <c r="AC149" s="322"/>
      <c r="AD149" s="496"/>
      <c r="AE149" s="496"/>
      <c r="AF149" s="496"/>
      <c r="AG149" s="496"/>
      <c r="AH149" s="258"/>
      <c r="AI149" s="28"/>
    </row>
    <row r="150">
      <c r="A150" s="28"/>
      <c r="B150" s="28"/>
      <c r="C150" s="28"/>
      <c r="D150" s="136"/>
      <c r="E150" s="28"/>
      <c r="F150" s="28"/>
      <c r="G150" s="136"/>
      <c r="H150" s="426"/>
      <c r="I150" s="28"/>
      <c r="J150" s="426"/>
      <c r="K150" s="28"/>
      <c r="L150" s="394"/>
      <c r="M150" s="538"/>
      <c r="N150" s="394"/>
      <c r="O150" s="539"/>
      <c r="P150" s="538"/>
      <c r="Q150" s="28"/>
      <c r="R150" s="28"/>
      <c r="S150" s="28"/>
      <c r="T150" s="540"/>
      <c r="U150" s="538"/>
      <c r="V150" s="496"/>
      <c r="W150" s="28"/>
      <c r="X150" s="28"/>
      <c r="Y150" s="28"/>
      <c r="Z150" s="176"/>
      <c r="AA150" s="28"/>
      <c r="AB150" s="28"/>
      <c r="AC150" s="28"/>
      <c r="AD150" s="28"/>
      <c r="AE150" s="28"/>
      <c r="AF150" s="28"/>
      <c r="AG150" s="28"/>
      <c r="AH150" s="28"/>
      <c r="AI150" s="28"/>
    </row>
    <row r="151">
      <c r="A151" s="28"/>
      <c r="B151" s="28"/>
      <c r="C151" s="28"/>
      <c r="D151" s="136"/>
      <c r="E151" s="28"/>
      <c r="F151" s="28"/>
      <c r="G151" s="136"/>
      <c r="H151" s="426"/>
      <c r="I151" s="28"/>
      <c r="J151" s="426"/>
      <c r="K151" s="28"/>
      <c r="L151" s="394"/>
      <c r="M151" s="538"/>
      <c r="N151" s="394"/>
      <c r="O151" s="539"/>
      <c r="P151" s="538"/>
      <c r="Q151" s="28"/>
      <c r="R151" s="28"/>
      <c r="S151" s="28"/>
      <c r="T151" s="540"/>
      <c r="U151" s="538"/>
      <c r="V151" s="496"/>
      <c r="W151" s="28"/>
      <c r="X151" s="28"/>
      <c r="Y151" s="28"/>
      <c r="Z151" s="176"/>
      <c r="AA151" s="28"/>
      <c r="AB151" s="28"/>
      <c r="AC151" s="28"/>
      <c r="AD151" s="28"/>
      <c r="AE151" s="28"/>
      <c r="AF151" s="28"/>
      <c r="AG151" s="28"/>
      <c r="AH151" s="28"/>
      <c r="AI151" s="28"/>
    </row>
    <row r="152">
      <c r="A152" s="28"/>
      <c r="B152" s="28"/>
      <c r="C152" s="28"/>
      <c r="D152" s="136"/>
      <c r="E152" s="28"/>
      <c r="F152" s="28"/>
      <c r="G152" s="136"/>
      <c r="H152" s="426"/>
      <c r="I152" s="28"/>
      <c r="J152" s="426"/>
      <c r="K152" s="28"/>
      <c r="L152" s="394"/>
      <c r="M152" s="538"/>
      <c r="N152" s="394"/>
      <c r="O152" s="539"/>
      <c r="P152" s="538"/>
      <c r="Q152" s="28"/>
      <c r="R152" s="28"/>
      <c r="S152" s="28"/>
      <c r="T152" s="540"/>
      <c r="U152" s="538"/>
      <c r="V152" s="496"/>
      <c r="W152" s="28"/>
      <c r="X152" s="28"/>
      <c r="Y152" s="28"/>
      <c r="Z152" s="176"/>
      <c r="AA152" s="28"/>
      <c r="AB152" s="28"/>
      <c r="AC152" s="28"/>
      <c r="AD152" s="28"/>
      <c r="AE152" s="28"/>
      <c r="AF152" s="28"/>
      <c r="AG152" s="28"/>
      <c r="AH152" s="28"/>
      <c r="AI152" s="28"/>
    </row>
    <row r="153">
      <c r="A153" s="28"/>
      <c r="B153" s="28"/>
      <c r="C153" s="28"/>
      <c r="D153" s="136"/>
      <c r="E153" s="28"/>
      <c r="F153" s="28"/>
      <c r="G153" s="136"/>
      <c r="H153" s="426"/>
      <c r="I153" s="28"/>
      <c r="J153" s="426"/>
      <c r="K153" s="28"/>
      <c r="L153" s="394"/>
      <c r="M153" s="538"/>
      <c r="N153" s="394"/>
      <c r="O153" s="539"/>
      <c r="P153" s="538"/>
      <c r="Q153" s="28"/>
      <c r="R153" s="28"/>
      <c r="S153" s="28"/>
      <c r="T153" s="540"/>
      <c r="U153" s="538"/>
      <c r="V153" s="496"/>
      <c r="W153" s="28"/>
      <c r="X153" s="28"/>
      <c r="Y153" s="28"/>
      <c r="Z153" s="176"/>
      <c r="AA153" s="28"/>
      <c r="AB153" s="28"/>
      <c r="AC153" s="28"/>
      <c r="AD153" s="28"/>
      <c r="AE153" s="28"/>
      <c r="AF153" s="28"/>
      <c r="AG153" s="28"/>
      <c r="AH153" s="28"/>
      <c r="AI153" s="28"/>
    </row>
    <row r="154">
      <c r="A154" s="28"/>
      <c r="B154" s="28"/>
      <c r="C154" s="28"/>
      <c r="D154" s="136"/>
      <c r="E154" s="28"/>
      <c r="F154" s="28"/>
      <c r="G154" s="136"/>
      <c r="H154" s="426"/>
      <c r="I154" s="28"/>
      <c r="J154" s="426"/>
      <c r="K154" s="28"/>
      <c r="L154" s="394"/>
      <c r="M154" s="538"/>
      <c r="N154" s="394"/>
      <c r="O154" s="539"/>
      <c r="P154" s="538"/>
      <c r="Q154" s="28"/>
      <c r="R154" s="28"/>
      <c r="S154" s="28"/>
      <c r="T154" s="540"/>
      <c r="U154" s="538"/>
      <c r="V154" s="496"/>
      <c r="W154" s="28"/>
      <c r="X154" s="28"/>
      <c r="Y154" s="28"/>
      <c r="Z154" s="176"/>
      <c r="AA154" s="28"/>
      <c r="AB154" s="28"/>
      <c r="AC154" s="28"/>
      <c r="AD154" s="28"/>
      <c r="AE154" s="28"/>
      <c r="AF154" s="28"/>
      <c r="AG154" s="28"/>
      <c r="AH154" s="28"/>
      <c r="AI154" s="28"/>
    </row>
    <row r="155">
      <c r="A155" s="28"/>
      <c r="B155" s="28"/>
      <c r="C155" s="28"/>
      <c r="D155" s="136"/>
      <c r="E155" s="28"/>
      <c r="F155" s="28"/>
      <c r="G155" s="136"/>
      <c r="H155" s="426"/>
      <c r="I155" s="28"/>
      <c r="J155" s="426"/>
      <c r="K155" s="28"/>
      <c r="L155" s="394"/>
      <c r="M155" s="538"/>
      <c r="N155" s="394"/>
      <c r="O155" s="539"/>
      <c r="P155" s="538"/>
      <c r="Q155" s="28"/>
      <c r="R155" s="28"/>
      <c r="S155" s="28"/>
      <c r="T155" s="540"/>
      <c r="U155" s="538"/>
      <c r="V155" s="496"/>
      <c r="W155" s="28"/>
      <c r="X155" s="28"/>
      <c r="Y155" s="28"/>
      <c r="Z155" s="176"/>
      <c r="AA155" s="28"/>
      <c r="AB155" s="28"/>
      <c r="AC155" s="28"/>
      <c r="AD155" s="28"/>
      <c r="AE155" s="28"/>
      <c r="AF155" s="28"/>
      <c r="AG155" s="28"/>
      <c r="AH155" s="28"/>
      <c r="AI155" s="28"/>
    </row>
    <row r="156">
      <c r="A156" s="28"/>
      <c r="B156" s="28"/>
      <c r="C156" s="28"/>
      <c r="D156" s="136"/>
      <c r="E156" s="28"/>
      <c r="F156" s="28"/>
      <c r="G156" s="136"/>
      <c r="H156" s="426"/>
      <c r="I156" s="28"/>
      <c r="J156" s="426"/>
      <c r="K156" s="28"/>
      <c r="L156" s="394"/>
      <c r="M156" s="538"/>
      <c r="N156" s="394"/>
      <c r="O156" s="539"/>
      <c r="P156" s="538"/>
      <c r="Q156" s="28"/>
      <c r="R156" s="28"/>
      <c r="S156" s="28"/>
      <c r="T156" s="540"/>
      <c r="U156" s="538"/>
      <c r="V156" s="496"/>
      <c r="W156" s="28"/>
      <c r="X156" s="28"/>
      <c r="Y156" s="28"/>
      <c r="Z156" s="176"/>
      <c r="AA156" s="28"/>
      <c r="AB156" s="28"/>
      <c r="AC156" s="28"/>
      <c r="AD156" s="28"/>
      <c r="AE156" s="28"/>
      <c r="AF156" s="28"/>
      <c r="AG156" s="28"/>
      <c r="AH156" s="28"/>
      <c r="AI156" s="28"/>
    </row>
  </sheetData>
  <autoFilter ref="$A$7:$AC$149"/>
  <conditionalFormatting sqref="Q8 V8:X8 Y8:Y12 AD8:AF8 X11:X12 AF11:AF12 K128:K131">
    <cfRule type="expression" dxfId="6" priority="1">
      <formula>#REF!="x"</formula>
    </cfRule>
  </conditionalFormatting>
  <conditionalFormatting sqref="G1:G4 Q6:Q8 V6:V8 AD6:AD8 W7:X8 AE7:AF8 X11:X12 AF11:AF12">
    <cfRule type="containsText" dxfId="0" priority="2" operator="containsText" text="상">
      <formula>NOT(ISERROR(SEARCH(("상"),(G1))))</formula>
    </cfRule>
  </conditionalFormatting>
  <conditionalFormatting sqref="G6:G156">
    <cfRule type="cellIs" dxfId="3" priority="3" operator="equal">
      <formula>"그림"</formula>
    </cfRule>
  </conditionalFormatting>
  <conditionalFormatting sqref="G6:G156">
    <cfRule type="cellIs" dxfId="4" priority="4" operator="equal">
      <formula>"사진"</formula>
    </cfRule>
  </conditionalFormatting>
  <conditionalFormatting sqref="G6:G156">
    <cfRule type="cellIs" dxfId="5" priority="5" operator="equal">
      <formula>"지도"</formula>
    </cfRule>
  </conditionalFormatting>
  <conditionalFormatting sqref="G6:G156">
    <cfRule type="containsText" dxfId="2" priority="6" operator="containsText" text="다이어그램">
      <formula>NOT(ISERROR(SEARCH(("다이어그램"),(G6))))</formula>
    </cfRule>
  </conditionalFormatting>
  <conditionalFormatting sqref="G6:G156">
    <cfRule type="containsText" dxfId="1" priority="7" operator="containsText" text="그래프">
      <formula>NOT(ISERROR(SEARCH(("그래프"),(G6))))</formula>
    </cfRule>
  </conditionalFormatting>
  <conditionalFormatting sqref="G6:G156">
    <cfRule type="containsText" dxfId="7" priority="8" operator="containsText" text="도표">
      <formula>NOT(ISERROR(SEARCH(("도표"),(G6))))</formula>
    </cfRule>
  </conditionalFormatting>
  <dataValidations>
    <dataValidation type="list" allowBlank="1" sqref="G1:G4 Q8:Q49 V8:X49 AD8:AF49">
      <formula1>"상,중,하,제외,별도"</formula1>
    </dataValidation>
  </dataValidations>
  <hyperlinks>
    <hyperlink r:id="rId2" ref="I8"/>
    <hyperlink r:id="rId3" ref="J8"/>
    <hyperlink r:id="rId4" ref="I9"/>
    <hyperlink r:id="rId5" ref="J9"/>
    <hyperlink r:id="rId6" ref="I10"/>
    <hyperlink r:id="rId7" ref="J10"/>
    <hyperlink r:id="rId8" ref="I11"/>
    <hyperlink r:id="rId9" ref="J11"/>
    <hyperlink r:id="rId10" ref="I12"/>
    <hyperlink r:id="rId11" ref="J12"/>
    <hyperlink r:id="rId12" ref="I13"/>
    <hyperlink r:id="rId13" ref="J13"/>
    <hyperlink r:id="rId14" ref="I14"/>
    <hyperlink r:id="rId15" ref="J14"/>
    <hyperlink r:id="rId16" ref="I15"/>
    <hyperlink r:id="rId17" ref="J15"/>
    <hyperlink r:id="rId18" ref="I16"/>
    <hyperlink r:id="rId19" ref="J16"/>
    <hyperlink r:id="rId20" ref="I17"/>
    <hyperlink r:id="rId21" ref="J17"/>
    <hyperlink r:id="rId22" ref="I18"/>
    <hyperlink r:id="rId23" ref="J18"/>
    <hyperlink r:id="rId24" ref="I19"/>
    <hyperlink r:id="rId25" ref="J19"/>
    <hyperlink r:id="rId26" ref="I20"/>
    <hyperlink r:id="rId27" ref="J20"/>
    <hyperlink r:id="rId28" ref="I21"/>
    <hyperlink r:id="rId29" ref="J21"/>
    <hyperlink r:id="rId30" ref="I22"/>
    <hyperlink r:id="rId31" ref="J22"/>
    <hyperlink r:id="rId32" ref="I23"/>
    <hyperlink r:id="rId33" ref="J23"/>
    <hyperlink r:id="rId34" ref="I24"/>
    <hyperlink r:id="rId35" ref="J24"/>
    <hyperlink r:id="rId36" ref="I25"/>
    <hyperlink r:id="rId37" ref="J25"/>
    <hyperlink r:id="rId38" ref="I26"/>
    <hyperlink r:id="rId39" ref="J26"/>
    <hyperlink r:id="rId40" ref="I27"/>
    <hyperlink r:id="rId41" ref="J27"/>
    <hyperlink r:id="rId42" ref="I28"/>
    <hyperlink r:id="rId43" ref="J28"/>
    <hyperlink r:id="rId44" ref="I29"/>
    <hyperlink r:id="rId45" ref="J29"/>
    <hyperlink r:id="rId46" ref="I30"/>
    <hyperlink r:id="rId47" ref="J30"/>
    <hyperlink r:id="rId48" ref="I31"/>
    <hyperlink r:id="rId49" ref="J31"/>
    <hyperlink r:id="rId50" ref="I32"/>
    <hyperlink r:id="rId51" ref="J32"/>
    <hyperlink r:id="rId52" ref="I33"/>
    <hyperlink r:id="rId53" ref="J33"/>
    <hyperlink r:id="rId54" ref="I34"/>
    <hyperlink r:id="rId55" ref="J34"/>
    <hyperlink r:id="rId56" ref="I35"/>
    <hyperlink r:id="rId57" ref="J35"/>
    <hyperlink r:id="rId58" ref="I36"/>
    <hyperlink r:id="rId59" ref="J36"/>
    <hyperlink r:id="rId60" ref="I37"/>
    <hyperlink r:id="rId61" ref="J37"/>
    <hyperlink r:id="rId62" ref="I38"/>
    <hyperlink r:id="rId63" ref="J38"/>
    <hyperlink r:id="rId64" ref="I39"/>
    <hyperlink r:id="rId65" ref="J39"/>
    <hyperlink r:id="rId66" ref="I40"/>
    <hyperlink r:id="rId67" ref="J40"/>
    <hyperlink r:id="rId68" ref="I41"/>
    <hyperlink r:id="rId69" ref="J41"/>
    <hyperlink r:id="rId70" ref="I42"/>
    <hyperlink r:id="rId71" ref="J42"/>
    <hyperlink r:id="rId72" ref="I43"/>
    <hyperlink r:id="rId73" ref="J43"/>
    <hyperlink r:id="rId74" ref="I44"/>
    <hyperlink r:id="rId75" ref="J44"/>
    <hyperlink r:id="rId76" ref="I45"/>
    <hyperlink r:id="rId77" ref="J45"/>
    <hyperlink r:id="rId78" ref="I46"/>
    <hyperlink r:id="rId79" ref="J46"/>
    <hyperlink r:id="rId80" ref="I47"/>
    <hyperlink r:id="rId81" ref="J47"/>
    <hyperlink r:id="rId82" ref="I48"/>
    <hyperlink r:id="rId83" ref="J48"/>
    <hyperlink r:id="rId84" ref="I49"/>
    <hyperlink r:id="rId85" ref="J49"/>
    <hyperlink r:id="rId86" ref="I50"/>
    <hyperlink r:id="rId87" ref="J50"/>
    <hyperlink r:id="rId88" ref="I51"/>
    <hyperlink r:id="rId89" ref="J51"/>
    <hyperlink r:id="rId90" ref="I52"/>
    <hyperlink r:id="rId91" ref="J52"/>
    <hyperlink r:id="rId92" ref="I53"/>
    <hyperlink r:id="rId93" ref="J53"/>
    <hyperlink r:id="rId94" ref="I54"/>
    <hyperlink r:id="rId95" ref="J54"/>
    <hyperlink r:id="rId96" ref="I55"/>
    <hyperlink r:id="rId97" ref="J55"/>
    <hyperlink r:id="rId98" ref="I56"/>
    <hyperlink r:id="rId99" ref="J56"/>
    <hyperlink r:id="rId100" ref="I57"/>
    <hyperlink r:id="rId101" ref="J57"/>
    <hyperlink r:id="rId102" ref="I58"/>
    <hyperlink r:id="rId103" ref="J58"/>
    <hyperlink r:id="rId104" ref="I59"/>
    <hyperlink r:id="rId105" ref="J59"/>
    <hyperlink r:id="rId106" ref="I60"/>
    <hyperlink r:id="rId107" ref="J60"/>
    <hyperlink r:id="rId108" ref="I61"/>
    <hyperlink r:id="rId109" ref="J61"/>
    <hyperlink r:id="rId110" ref="I62"/>
    <hyperlink r:id="rId111" ref="J62"/>
    <hyperlink r:id="rId112" ref="I63"/>
    <hyperlink r:id="rId113" ref="J63"/>
    <hyperlink r:id="rId114" ref="I64"/>
    <hyperlink r:id="rId115" ref="J64"/>
    <hyperlink r:id="rId116" ref="I65"/>
    <hyperlink r:id="rId117" ref="J65"/>
    <hyperlink r:id="rId118" ref="I66"/>
    <hyperlink r:id="rId119" ref="J66"/>
    <hyperlink r:id="rId120" ref="I67"/>
    <hyperlink r:id="rId121" ref="J67"/>
    <hyperlink r:id="rId122" ref="I68"/>
    <hyperlink r:id="rId123" ref="J68"/>
    <hyperlink r:id="rId124" ref="I69"/>
    <hyperlink r:id="rId125" ref="J69"/>
    <hyperlink r:id="rId126" ref="I70"/>
    <hyperlink r:id="rId127" ref="J70"/>
    <hyperlink r:id="rId128" ref="I71"/>
    <hyperlink r:id="rId129" ref="J71"/>
    <hyperlink r:id="rId130" ref="I72"/>
    <hyperlink r:id="rId131" ref="J72"/>
    <hyperlink r:id="rId132" ref="J73"/>
    <hyperlink r:id="rId133" ref="J74"/>
    <hyperlink r:id="rId134" ref="J75"/>
    <hyperlink r:id="rId135" ref="J76"/>
    <hyperlink r:id="rId136" ref="J77"/>
    <hyperlink r:id="rId137" ref="J78"/>
    <hyperlink r:id="rId138" ref="J79"/>
    <hyperlink r:id="rId139" ref="J80"/>
    <hyperlink r:id="rId140" ref="J81"/>
    <hyperlink r:id="rId141" ref="J82"/>
    <hyperlink r:id="rId142" ref="J83"/>
    <hyperlink r:id="rId143" ref="J84"/>
    <hyperlink r:id="rId144" ref="J85"/>
    <hyperlink r:id="rId145" ref="J86"/>
    <hyperlink r:id="rId146" ref="J87"/>
    <hyperlink r:id="rId147" ref="J88"/>
    <hyperlink r:id="rId148" ref="I89"/>
    <hyperlink r:id="rId149" ref="J89"/>
    <hyperlink r:id="rId150" ref="I90"/>
    <hyperlink r:id="rId151" ref="J90"/>
    <hyperlink r:id="rId152" ref="I91"/>
    <hyperlink r:id="rId153" ref="J91"/>
    <hyperlink r:id="rId154" ref="I92"/>
    <hyperlink r:id="rId155" ref="J92"/>
    <hyperlink r:id="rId156" ref="I93"/>
    <hyperlink r:id="rId157" ref="J93"/>
    <hyperlink r:id="rId158" ref="I94"/>
    <hyperlink r:id="rId159" ref="J94"/>
    <hyperlink r:id="rId160" ref="I95"/>
    <hyperlink r:id="rId161" ref="J95"/>
    <hyperlink r:id="rId162" ref="I96"/>
    <hyperlink r:id="rId163" ref="J96"/>
    <hyperlink r:id="rId164" ref="I97"/>
    <hyperlink r:id="rId165" ref="J97"/>
    <hyperlink r:id="rId166" ref="I98"/>
    <hyperlink r:id="rId167" ref="J98"/>
    <hyperlink r:id="rId168" ref="I99"/>
    <hyperlink r:id="rId169" ref="J99"/>
    <hyperlink r:id="rId170" ref="I100"/>
    <hyperlink r:id="rId171" ref="J100"/>
    <hyperlink r:id="rId172" ref="I101"/>
    <hyperlink r:id="rId173" ref="J101"/>
    <hyperlink r:id="rId174" ref="I102"/>
    <hyperlink r:id="rId175" ref="J102"/>
    <hyperlink r:id="rId176" ref="I103"/>
    <hyperlink r:id="rId177" ref="J103"/>
    <hyperlink r:id="rId178" ref="I104"/>
    <hyperlink r:id="rId179" ref="J104"/>
    <hyperlink r:id="rId180" ref="I105"/>
    <hyperlink r:id="rId181" ref="J105"/>
    <hyperlink r:id="rId182" ref="J106"/>
    <hyperlink r:id="rId183" ref="I107"/>
    <hyperlink r:id="rId184" ref="J107"/>
    <hyperlink r:id="rId185" ref="I108"/>
    <hyperlink r:id="rId186" ref="J108"/>
    <hyperlink r:id="rId187" ref="I109"/>
    <hyperlink r:id="rId188" ref="J109"/>
    <hyperlink r:id="rId189" ref="I110"/>
    <hyperlink r:id="rId190" ref="J110"/>
    <hyperlink r:id="rId191" ref="I111"/>
    <hyperlink r:id="rId192" ref="J111"/>
    <hyperlink r:id="rId193" ref="I112"/>
    <hyperlink r:id="rId194" ref="J112"/>
    <hyperlink r:id="rId195" ref="I113"/>
    <hyperlink r:id="rId196" ref="J113"/>
    <hyperlink r:id="rId197" ref="I114"/>
    <hyperlink r:id="rId198" ref="J114"/>
    <hyperlink r:id="rId199" ref="I115"/>
    <hyperlink r:id="rId200" ref="J115"/>
    <hyperlink r:id="rId201" ref="I116"/>
    <hyperlink r:id="rId202" ref="J116"/>
    <hyperlink r:id="rId203" ref="I117"/>
    <hyperlink r:id="rId204" ref="J117"/>
    <hyperlink r:id="rId205" ref="I118"/>
    <hyperlink r:id="rId206" ref="J118"/>
    <hyperlink r:id="rId207" ref="I119"/>
    <hyperlink r:id="rId208" ref="J119"/>
    <hyperlink r:id="rId209" ref="I120"/>
    <hyperlink r:id="rId210" ref="J120"/>
    <hyperlink r:id="rId211" ref="I121"/>
    <hyperlink r:id="rId212" ref="J121"/>
    <hyperlink r:id="rId213" ref="I122"/>
    <hyperlink r:id="rId214" ref="J122"/>
    <hyperlink r:id="rId215" ref="I123"/>
    <hyperlink r:id="rId216" ref="J123"/>
    <hyperlink r:id="rId217" ref="I124"/>
    <hyperlink r:id="rId218" ref="J124"/>
    <hyperlink r:id="rId219" ref="I125"/>
    <hyperlink r:id="rId220" ref="J125"/>
    <hyperlink r:id="rId221" ref="I126"/>
    <hyperlink r:id="rId222" ref="J126"/>
    <hyperlink r:id="rId223" ref="I127"/>
    <hyperlink r:id="rId224" ref="J127"/>
    <hyperlink r:id="rId225" ref="I128"/>
    <hyperlink r:id="rId226" ref="J128"/>
    <hyperlink r:id="rId227" ref="I129"/>
    <hyperlink r:id="rId228" ref="J129"/>
    <hyperlink r:id="rId229" ref="I130"/>
    <hyperlink r:id="rId230" ref="J130"/>
    <hyperlink r:id="rId231" ref="I131"/>
    <hyperlink r:id="rId232" ref="J131"/>
    <hyperlink r:id="rId233" ref="I132"/>
    <hyperlink r:id="rId234" ref="J132"/>
    <hyperlink r:id="rId235" ref="I133"/>
    <hyperlink r:id="rId236" ref="J133"/>
    <hyperlink r:id="rId237" ref="I134"/>
    <hyperlink r:id="rId238" ref="J134"/>
    <hyperlink r:id="rId239" ref="I135"/>
    <hyperlink r:id="rId240" ref="J135"/>
    <hyperlink r:id="rId241" ref="I136"/>
    <hyperlink r:id="rId242" ref="J136"/>
    <hyperlink r:id="rId243" ref="I137"/>
    <hyperlink r:id="rId244" ref="J137"/>
    <hyperlink r:id="rId245" ref="I138"/>
    <hyperlink r:id="rId246" ref="J138"/>
    <hyperlink r:id="rId247" ref="I139"/>
    <hyperlink r:id="rId248" ref="J139"/>
    <hyperlink r:id="rId249" ref="I140"/>
    <hyperlink r:id="rId250" ref="J140"/>
    <hyperlink r:id="rId251" ref="I141"/>
    <hyperlink r:id="rId252" ref="J141"/>
    <hyperlink r:id="rId253" ref="I142"/>
    <hyperlink r:id="rId254" ref="J142"/>
    <hyperlink r:id="rId255" ref="I143"/>
    <hyperlink r:id="rId256" ref="J143"/>
    <hyperlink r:id="rId257" ref="I144"/>
    <hyperlink r:id="rId258" ref="J144"/>
    <hyperlink r:id="rId259" ref="I145"/>
    <hyperlink r:id="rId260" ref="J145"/>
    <hyperlink r:id="rId261" ref="I146"/>
    <hyperlink r:id="rId262" ref="J146"/>
    <hyperlink r:id="rId263" ref="I147"/>
    <hyperlink r:id="rId264" ref="J147"/>
    <hyperlink r:id="rId265" ref="I148"/>
    <hyperlink r:id="rId266" ref="J148"/>
    <hyperlink r:id="rId267" ref="I149"/>
    <hyperlink r:id="rId268" ref="J149"/>
  </hyperlinks>
  <drawing r:id="rId269"/>
  <legacyDrawing r:id="rId270"/>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3" max="3" width="25.5"/>
    <col customWidth="1" min="4" max="4" width="39.75"/>
  </cols>
  <sheetData>
    <row r="1">
      <c r="A1" s="12" t="s">
        <v>2034</v>
      </c>
      <c r="B1" s="381" t="s">
        <v>2035</v>
      </c>
      <c r="C1" s="12" t="s">
        <v>2036</v>
      </c>
      <c r="D1" s="381" t="s">
        <v>4429</v>
      </c>
      <c r="E1" s="383"/>
      <c r="G1" s="381"/>
      <c r="H1" s="381"/>
      <c r="I1" s="383"/>
      <c r="M1" s="383"/>
      <c r="N1" s="383"/>
      <c r="O1" s="383"/>
      <c r="P1" s="383"/>
      <c r="Q1" s="383"/>
      <c r="R1" s="383"/>
      <c r="S1" s="383"/>
      <c r="T1" s="383"/>
      <c r="U1" s="383"/>
      <c r="V1" s="383"/>
      <c r="W1" s="383"/>
      <c r="X1" s="383"/>
      <c r="Y1" s="383"/>
      <c r="Z1" s="383"/>
      <c r="AA1" s="383"/>
    </row>
    <row r="2">
      <c r="A2" s="508" t="str">
        <f t="shared" ref="A2:A85" si="1">B2&amp;"_"&amp;C2</f>
        <v>3유형_v1_img1_39</v>
      </c>
      <c r="B2" s="381" t="s">
        <v>4430</v>
      </c>
      <c r="C2" s="381" t="s">
        <v>3818</v>
      </c>
      <c r="D2" s="381" t="s">
        <v>4431</v>
      </c>
      <c r="E2" s="381"/>
      <c r="F2" s="381"/>
      <c r="G2" s="381"/>
      <c r="H2" s="381"/>
      <c r="I2" s="383"/>
      <c r="M2" s="383"/>
      <c r="N2" s="383"/>
      <c r="O2" s="383"/>
      <c r="P2" s="383"/>
      <c r="Q2" s="383"/>
      <c r="R2" s="383"/>
      <c r="S2" s="383"/>
      <c r="T2" s="383"/>
      <c r="U2" s="383"/>
      <c r="V2" s="383"/>
      <c r="W2" s="383"/>
      <c r="X2" s="383"/>
      <c r="Y2" s="383"/>
      <c r="Z2" s="383"/>
      <c r="AA2" s="383"/>
    </row>
    <row r="3">
      <c r="A3" s="508" t="str">
        <f t="shared" si="1"/>
        <v>3유형_v1_img2_29</v>
      </c>
      <c r="B3" s="381" t="s">
        <v>4430</v>
      </c>
      <c r="C3" s="381" t="s">
        <v>3825</v>
      </c>
      <c r="D3" s="381" t="s">
        <v>4432</v>
      </c>
      <c r="E3" s="381"/>
      <c r="F3" s="381"/>
      <c r="G3" s="381"/>
      <c r="H3" s="381"/>
      <c r="I3" s="383"/>
      <c r="M3" s="383"/>
      <c r="N3" s="383"/>
      <c r="O3" s="383"/>
      <c r="P3" s="383"/>
      <c r="Q3" s="383"/>
      <c r="R3" s="383"/>
      <c r="S3" s="383"/>
      <c r="T3" s="383"/>
      <c r="U3" s="383"/>
      <c r="V3" s="383"/>
      <c r="W3" s="383"/>
      <c r="X3" s="383"/>
      <c r="Y3" s="383"/>
      <c r="Z3" s="383"/>
      <c r="AA3" s="383"/>
    </row>
    <row r="4">
      <c r="A4" s="508" t="str">
        <f t="shared" si="1"/>
        <v>3유형_v1_img3_1</v>
      </c>
      <c r="B4" s="381" t="s">
        <v>4430</v>
      </c>
      <c r="C4" s="381" t="s">
        <v>3831</v>
      </c>
      <c r="D4" s="381" t="s">
        <v>4433</v>
      </c>
      <c r="E4" s="381"/>
      <c r="F4" s="381"/>
      <c r="G4" s="381"/>
      <c r="H4" s="381"/>
      <c r="I4" s="383"/>
      <c r="M4" s="383"/>
      <c r="N4" s="383"/>
      <c r="O4" s="383"/>
      <c r="P4" s="383"/>
      <c r="Q4" s="383"/>
      <c r="R4" s="383"/>
      <c r="S4" s="383"/>
      <c r="T4" s="383"/>
      <c r="U4" s="383"/>
      <c r="V4" s="383"/>
      <c r="W4" s="383"/>
      <c r="X4" s="383"/>
      <c r="Y4" s="383"/>
      <c r="Z4" s="383"/>
      <c r="AA4" s="383"/>
    </row>
    <row r="5">
      <c r="A5" s="508" t="str">
        <f t="shared" si="1"/>
        <v>3유형_v1_img3_2</v>
      </c>
      <c r="B5" s="381" t="s">
        <v>4430</v>
      </c>
      <c r="C5" s="381" t="s">
        <v>3838</v>
      </c>
      <c r="D5" s="381" t="s">
        <v>4434</v>
      </c>
      <c r="E5" s="381"/>
      <c r="F5" s="381"/>
      <c r="G5" s="381"/>
      <c r="H5" s="381"/>
      <c r="I5" s="383"/>
      <c r="M5" s="383"/>
      <c r="N5" s="383"/>
      <c r="O5" s="383"/>
      <c r="P5" s="383"/>
      <c r="Q5" s="383"/>
      <c r="R5" s="383"/>
      <c r="S5" s="383"/>
      <c r="T5" s="383"/>
      <c r="U5" s="383"/>
      <c r="V5" s="383"/>
      <c r="W5" s="383"/>
      <c r="X5" s="383"/>
      <c r="Y5" s="383"/>
      <c r="Z5" s="383"/>
      <c r="AA5" s="383"/>
    </row>
    <row r="6">
      <c r="A6" s="508" t="str">
        <f t="shared" si="1"/>
        <v>3유형_v1_img3_3</v>
      </c>
      <c r="B6" s="381" t="s">
        <v>4430</v>
      </c>
      <c r="C6" s="381" t="s">
        <v>3844</v>
      </c>
      <c r="D6" s="381" t="s">
        <v>4435</v>
      </c>
      <c r="E6" s="381"/>
      <c r="F6" s="381"/>
      <c r="G6" s="381"/>
      <c r="H6" s="381"/>
      <c r="I6" s="383"/>
      <c r="M6" s="383"/>
      <c r="N6" s="383"/>
      <c r="O6" s="383"/>
      <c r="P6" s="383"/>
      <c r="Q6" s="383"/>
      <c r="R6" s="383"/>
      <c r="S6" s="383"/>
      <c r="T6" s="383"/>
      <c r="U6" s="383"/>
      <c r="V6" s="383"/>
      <c r="W6" s="383"/>
      <c r="X6" s="383"/>
      <c r="Y6" s="383"/>
      <c r="Z6" s="383"/>
      <c r="AA6" s="383"/>
    </row>
    <row r="7">
      <c r="A7" s="508" t="str">
        <f t="shared" si="1"/>
        <v>3유형_v1_img3_4</v>
      </c>
      <c r="B7" s="381" t="s">
        <v>4430</v>
      </c>
      <c r="C7" s="381" t="s">
        <v>3850</v>
      </c>
      <c r="D7" s="381" t="s">
        <v>4436</v>
      </c>
      <c r="E7" s="381"/>
      <c r="F7" s="381"/>
      <c r="G7" s="381"/>
      <c r="H7" s="381"/>
      <c r="I7" s="383"/>
      <c r="M7" s="383"/>
      <c r="N7" s="383"/>
      <c r="O7" s="383"/>
      <c r="P7" s="383"/>
      <c r="Q7" s="383"/>
      <c r="R7" s="383"/>
      <c r="S7" s="383"/>
      <c r="T7" s="383"/>
      <c r="U7" s="383"/>
      <c r="V7" s="383"/>
      <c r="W7" s="383"/>
      <c r="X7" s="383"/>
      <c r="Y7" s="383"/>
      <c r="Z7" s="383"/>
      <c r="AA7" s="383"/>
    </row>
    <row r="8">
      <c r="A8" s="508" t="str">
        <f t="shared" si="1"/>
        <v>3유형_v1_img3_5</v>
      </c>
      <c r="B8" s="381" t="s">
        <v>4430</v>
      </c>
      <c r="C8" s="381" t="s">
        <v>3857</v>
      </c>
      <c r="D8" s="381" t="s">
        <v>4437</v>
      </c>
      <c r="E8" s="381"/>
      <c r="F8" s="381"/>
      <c r="G8" s="381"/>
      <c r="H8" s="381"/>
      <c r="I8" s="383"/>
      <c r="M8" s="383"/>
      <c r="N8" s="383"/>
      <c r="O8" s="383"/>
      <c r="P8" s="383"/>
      <c r="Q8" s="383"/>
      <c r="R8" s="383"/>
      <c r="S8" s="383"/>
      <c r="T8" s="383"/>
      <c r="U8" s="383"/>
      <c r="V8" s="383"/>
      <c r="W8" s="383"/>
      <c r="X8" s="383"/>
      <c r="Y8" s="383"/>
      <c r="Z8" s="383"/>
      <c r="AA8" s="383"/>
    </row>
    <row r="9">
      <c r="A9" s="508" t="str">
        <f t="shared" si="1"/>
        <v>3유형_v1_img3_6</v>
      </c>
      <c r="B9" s="381" t="s">
        <v>4430</v>
      </c>
      <c r="C9" s="381" t="s">
        <v>3861</v>
      </c>
      <c r="D9" s="381" t="s">
        <v>4438</v>
      </c>
      <c r="E9" s="381"/>
      <c r="F9" s="381"/>
      <c r="G9" s="381"/>
      <c r="H9" s="381"/>
      <c r="I9" s="383"/>
      <c r="M9" s="383"/>
      <c r="N9" s="383"/>
      <c r="O9" s="383"/>
      <c r="P9" s="383"/>
      <c r="Q9" s="383"/>
      <c r="R9" s="383"/>
      <c r="S9" s="383"/>
      <c r="T9" s="383"/>
      <c r="U9" s="383"/>
      <c r="V9" s="383"/>
      <c r="W9" s="383"/>
      <c r="X9" s="383"/>
      <c r="Y9" s="383"/>
      <c r="Z9" s="383"/>
      <c r="AA9" s="383"/>
    </row>
    <row r="10">
      <c r="A10" s="508" t="str">
        <f t="shared" si="1"/>
        <v>3유형_v1_img3_7</v>
      </c>
      <c r="B10" s="381" t="s">
        <v>4430</v>
      </c>
      <c r="C10" s="381" t="s">
        <v>3868</v>
      </c>
      <c r="D10" s="381" t="s">
        <v>4439</v>
      </c>
      <c r="E10" s="381"/>
      <c r="F10" s="381"/>
      <c r="G10" s="381"/>
      <c r="H10" s="381"/>
      <c r="I10" s="383"/>
      <c r="M10" s="383"/>
      <c r="N10" s="383"/>
      <c r="O10" s="383"/>
      <c r="P10" s="383"/>
      <c r="Q10" s="383"/>
      <c r="R10" s="383"/>
      <c r="S10" s="383"/>
      <c r="T10" s="383"/>
      <c r="U10" s="383"/>
      <c r="V10" s="383"/>
      <c r="W10" s="383"/>
      <c r="X10" s="383"/>
      <c r="Y10" s="383"/>
      <c r="Z10" s="383"/>
      <c r="AA10" s="383"/>
    </row>
    <row r="11">
      <c r="A11" s="508" t="str">
        <f t="shared" si="1"/>
        <v>3유형_v1_img3_8</v>
      </c>
      <c r="B11" s="381" t="s">
        <v>4430</v>
      </c>
      <c r="C11" s="381" t="s">
        <v>3875</v>
      </c>
      <c r="D11" s="381" t="s">
        <v>4440</v>
      </c>
      <c r="E11" s="381"/>
      <c r="F11" s="381"/>
      <c r="G11" s="381"/>
      <c r="H11" s="381"/>
      <c r="I11" s="383"/>
      <c r="M11" s="383"/>
      <c r="N11" s="383"/>
      <c r="O11" s="383"/>
      <c r="P11" s="383"/>
      <c r="Q11" s="383"/>
      <c r="R11" s="383"/>
      <c r="S11" s="383"/>
      <c r="T11" s="383"/>
      <c r="U11" s="383"/>
      <c r="V11" s="383"/>
      <c r="W11" s="383"/>
      <c r="X11" s="383"/>
      <c r="Y11" s="383"/>
      <c r="Z11" s="383"/>
      <c r="AA11" s="383"/>
    </row>
    <row r="12">
      <c r="A12" s="508" t="str">
        <f t="shared" si="1"/>
        <v>3유형_v1_img3_9</v>
      </c>
      <c r="B12" s="381" t="s">
        <v>4430</v>
      </c>
      <c r="C12" s="381" t="s">
        <v>3881</v>
      </c>
      <c r="D12" s="381" t="s">
        <v>4441</v>
      </c>
      <c r="E12" s="381"/>
      <c r="F12" s="381"/>
      <c r="G12" s="381"/>
      <c r="H12" s="381"/>
      <c r="I12" s="383"/>
      <c r="M12" s="383"/>
      <c r="N12" s="383"/>
      <c r="O12" s="383"/>
      <c r="P12" s="383"/>
      <c r="Q12" s="383"/>
      <c r="R12" s="383"/>
      <c r="S12" s="383"/>
      <c r="T12" s="383"/>
      <c r="U12" s="383"/>
      <c r="V12" s="383"/>
      <c r="W12" s="383"/>
      <c r="X12" s="383"/>
      <c r="Y12" s="383"/>
      <c r="Z12" s="383"/>
      <c r="AA12" s="383"/>
    </row>
    <row r="13">
      <c r="A13" s="508" t="str">
        <f t="shared" si="1"/>
        <v>3유형_v1_img3_10</v>
      </c>
      <c r="B13" s="381" t="s">
        <v>4430</v>
      </c>
      <c r="C13" s="381" t="s">
        <v>3888</v>
      </c>
      <c r="D13" s="381" t="s">
        <v>4442</v>
      </c>
      <c r="E13" s="381"/>
      <c r="F13" s="381"/>
      <c r="G13" s="381"/>
      <c r="H13" s="381"/>
      <c r="I13" s="383"/>
      <c r="M13" s="383"/>
      <c r="N13" s="383"/>
      <c r="O13" s="383"/>
      <c r="P13" s="383"/>
      <c r="Q13" s="383"/>
      <c r="R13" s="383"/>
      <c r="S13" s="383"/>
      <c r="T13" s="383"/>
      <c r="U13" s="383"/>
      <c r="V13" s="383"/>
      <c r="W13" s="383"/>
      <c r="X13" s="383"/>
      <c r="Y13" s="383"/>
      <c r="Z13" s="383"/>
      <c r="AA13" s="383"/>
    </row>
    <row r="14">
      <c r="A14" s="508" t="str">
        <f t="shared" si="1"/>
        <v>3유형_v1_img3_11</v>
      </c>
      <c r="B14" s="381" t="s">
        <v>4430</v>
      </c>
      <c r="C14" s="381" t="s">
        <v>3895</v>
      </c>
      <c r="D14" s="381" t="s">
        <v>4443</v>
      </c>
      <c r="E14" s="381"/>
      <c r="F14" s="381"/>
      <c r="G14" s="381"/>
      <c r="H14" s="381"/>
      <c r="I14" s="383"/>
      <c r="M14" s="383"/>
      <c r="N14" s="383"/>
      <c r="O14" s="383"/>
      <c r="P14" s="383"/>
      <c r="Q14" s="383"/>
      <c r="R14" s="383"/>
      <c r="S14" s="383"/>
      <c r="T14" s="383"/>
      <c r="U14" s="383"/>
      <c r="V14" s="383"/>
      <c r="W14" s="383"/>
      <c r="X14" s="383"/>
      <c r="Y14" s="383"/>
      <c r="Z14" s="383"/>
      <c r="AA14" s="383"/>
    </row>
    <row r="15">
      <c r="A15" s="508" t="str">
        <f t="shared" si="1"/>
        <v>3유형_v1_img3_12</v>
      </c>
      <c r="B15" s="381" t="s">
        <v>4430</v>
      </c>
      <c r="C15" s="381" t="s">
        <v>3901</v>
      </c>
      <c r="D15" s="381" t="s">
        <v>4444</v>
      </c>
      <c r="E15" s="381"/>
      <c r="F15" s="381"/>
      <c r="G15" s="381"/>
      <c r="H15" s="381"/>
      <c r="I15" s="383"/>
      <c r="M15" s="383"/>
      <c r="N15" s="383"/>
      <c r="O15" s="383"/>
      <c r="P15" s="383"/>
      <c r="Q15" s="383"/>
      <c r="R15" s="383"/>
      <c r="S15" s="383"/>
      <c r="T15" s="383"/>
      <c r="U15" s="383"/>
      <c r="V15" s="383"/>
      <c r="W15" s="383"/>
      <c r="X15" s="383"/>
      <c r="Y15" s="383"/>
      <c r="Z15" s="383"/>
      <c r="AA15" s="383"/>
    </row>
    <row r="16">
      <c r="A16" s="508" t="str">
        <f t="shared" si="1"/>
        <v>3유형_v1_img3_13</v>
      </c>
      <c r="B16" s="381" t="s">
        <v>4430</v>
      </c>
      <c r="C16" s="381" t="s">
        <v>3906</v>
      </c>
      <c r="D16" s="381" t="s">
        <v>4445</v>
      </c>
      <c r="E16" s="381"/>
      <c r="F16" s="381"/>
      <c r="G16" s="381"/>
      <c r="H16" s="381"/>
      <c r="I16" s="383"/>
      <c r="M16" s="383"/>
      <c r="N16" s="383"/>
      <c r="O16" s="383"/>
      <c r="P16" s="383"/>
      <c r="Q16" s="383"/>
      <c r="R16" s="383"/>
      <c r="S16" s="383"/>
      <c r="T16" s="383"/>
      <c r="U16" s="383"/>
      <c r="V16" s="383"/>
      <c r="W16" s="383"/>
      <c r="X16" s="383"/>
      <c r="Y16" s="383"/>
      <c r="Z16" s="383"/>
      <c r="AA16" s="383"/>
    </row>
    <row r="17">
      <c r="A17" s="508" t="str">
        <f t="shared" si="1"/>
        <v>3유형_v1_img3_14</v>
      </c>
      <c r="B17" s="381" t="s">
        <v>4430</v>
      </c>
      <c r="C17" s="381" t="s">
        <v>3911</v>
      </c>
      <c r="D17" s="381" t="s">
        <v>4446</v>
      </c>
      <c r="E17" s="381"/>
      <c r="F17" s="381"/>
      <c r="G17" s="381"/>
      <c r="H17" s="381"/>
      <c r="I17" s="383"/>
      <c r="M17" s="383"/>
      <c r="N17" s="383"/>
      <c r="O17" s="383"/>
      <c r="P17" s="383"/>
      <c r="Q17" s="383"/>
      <c r="R17" s="383"/>
      <c r="S17" s="383"/>
      <c r="T17" s="383"/>
      <c r="U17" s="383"/>
      <c r="V17" s="383"/>
      <c r="W17" s="383"/>
      <c r="X17" s="383"/>
      <c r="Y17" s="383"/>
      <c r="Z17" s="383"/>
      <c r="AA17" s="383"/>
    </row>
    <row r="18">
      <c r="A18" s="508" t="str">
        <f t="shared" si="1"/>
        <v>3유형_v1_img3_15</v>
      </c>
      <c r="B18" s="381" t="s">
        <v>4430</v>
      </c>
      <c r="C18" s="381" t="s">
        <v>3915</v>
      </c>
      <c r="D18" s="381" t="s">
        <v>4447</v>
      </c>
      <c r="E18" s="381"/>
      <c r="F18" s="381"/>
      <c r="G18" s="381"/>
      <c r="H18" s="381"/>
      <c r="I18" s="383"/>
      <c r="M18" s="383"/>
      <c r="N18" s="383"/>
      <c r="O18" s="383"/>
      <c r="P18" s="383"/>
      <c r="Q18" s="383"/>
      <c r="R18" s="383"/>
      <c r="S18" s="383"/>
      <c r="T18" s="383"/>
      <c r="U18" s="383"/>
      <c r="V18" s="383"/>
      <c r="W18" s="383"/>
      <c r="X18" s="383"/>
      <c r="Y18" s="383"/>
      <c r="Z18" s="383"/>
      <c r="AA18" s="383"/>
    </row>
    <row r="19">
      <c r="A19" s="508" t="str">
        <f t="shared" si="1"/>
        <v>3유형_v1_img3_16</v>
      </c>
      <c r="B19" s="381" t="s">
        <v>4430</v>
      </c>
      <c r="C19" s="381" t="s">
        <v>3919</v>
      </c>
      <c r="D19" s="381" t="s">
        <v>4448</v>
      </c>
      <c r="E19" s="381"/>
      <c r="F19" s="381"/>
      <c r="G19" s="381"/>
      <c r="H19" s="381"/>
      <c r="I19" s="383"/>
      <c r="M19" s="383"/>
      <c r="N19" s="383"/>
      <c r="O19" s="383"/>
      <c r="P19" s="383"/>
      <c r="Q19" s="383"/>
      <c r="R19" s="383"/>
      <c r="S19" s="383"/>
      <c r="T19" s="383"/>
      <c r="U19" s="383"/>
      <c r="V19" s="383"/>
      <c r="W19" s="383"/>
      <c r="X19" s="383"/>
      <c r="Y19" s="383"/>
      <c r="Z19" s="383"/>
      <c r="AA19" s="383"/>
    </row>
    <row r="20">
      <c r="A20" s="508" t="str">
        <f t="shared" si="1"/>
        <v>3유형_v1_img3_17</v>
      </c>
      <c r="B20" s="381" t="s">
        <v>4430</v>
      </c>
      <c r="C20" s="381" t="s">
        <v>3924</v>
      </c>
      <c r="D20" s="381" t="s">
        <v>4449</v>
      </c>
      <c r="E20" s="381"/>
      <c r="F20" s="381"/>
      <c r="G20" s="381"/>
      <c r="H20" s="383"/>
      <c r="I20" s="383"/>
      <c r="M20" s="383"/>
      <c r="N20" s="383"/>
      <c r="O20" s="383"/>
      <c r="P20" s="383"/>
      <c r="Q20" s="383"/>
      <c r="R20" s="383"/>
      <c r="S20" s="383"/>
      <c r="T20" s="383"/>
      <c r="U20" s="383"/>
      <c r="V20" s="383"/>
      <c r="W20" s="383"/>
      <c r="X20" s="383"/>
      <c r="Y20" s="383"/>
      <c r="Z20" s="383"/>
      <c r="AA20" s="383"/>
    </row>
    <row r="21">
      <c r="A21" s="508" t="str">
        <f t="shared" si="1"/>
        <v>3유형_v1_img3_18</v>
      </c>
      <c r="B21" s="381" t="s">
        <v>4430</v>
      </c>
      <c r="C21" s="381" t="s">
        <v>3928</v>
      </c>
      <c r="D21" s="381" t="s">
        <v>4450</v>
      </c>
      <c r="E21" s="381"/>
      <c r="F21" s="381"/>
      <c r="G21" s="381"/>
      <c r="H21" s="381"/>
      <c r="I21" s="383"/>
      <c r="M21" s="383"/>
      <c r="N21" s="383"/>
      <c r="O21" s="383"/>
      <c r="P21" s="383"/>
      <c r="Q21" s="383"/>
      <c r="R21" s="383"/>
      <c r="S21" s="383"/>
      <c r="T21" s="383"/>
      <c r="U21" s="383"/>
      <c r="V21" s="383"/>
      <c r="W21" s="383"/>
      <c r="X21" s="383"/>
      <c r="Y21" s="383"/>
      <c r="Z21" s="383"/>
      <c r="AA21" s="383"/>
    </row>
    <row r="22">
      <c r="A22" s="508" t="str">
        <f t="shared" si="1"/>
        <v>3유형_v1_img3_19</v>
      </c>
      <c r="B22" s="381" t="s">
        <v>4430</v>
      </c>
      <c r="C22" s="381" t="s">
        <v>3932</v>
      </c>
      <c r="D22" s="381" t="s">
        <v>4451</v>
      </c>
      <c r="E22" s="381"/>
      <c r="F22" s="381"/>
      <c r="G22" s="381"/>
      <c r="H22" s="381"/>
      <c r="I22" s="383"/>
      <c r="M22" s="383"/>
      <c r="N22" s="383"/>
      <c r="O22" s="383"/>
      <c r="P22" s="383"/>
      <c r="Q22" s="383"/>
      <c r="R22" s="383"/>
      <c r="S22" s="383"/>
      <c r="T22" s="383"/>
      <c r="U22" s="383"/>
      <c r="V22" s="383"/>
      <c r="W22" s="383"/>
      <c r="X22" s="383"/>
      <c r="Y22" s="383"/>
      <c r="Z22" s="383"/>
      <c r="AA22" s="383"/>
    </row>
    <row r="23">
      <c r="A23" s="508" t="str">
        <f t="shared" si="1"/>
        <v>3유형_v1_img3_20</v>
      </c>
      <c r="B23" s="381" t="s">
        <v>4430</v>
      </c>
      <c r="C23" s="381" t="s">
        <v>3938</v>
      </c>
      <c r="D23" s="381" t="s">
        <v>4452</v>
      </c>
      <c r="E23" s="381"/>
      <c r="F23" s="381"/>
      <c r="G23" s="381"/>
      <c r="H23" s="381"/>
      <c r="I23" s="383"/>
      <c r="M23" s="383"/>
      <c r="N23" s="383"/>
      <c r="O23" s="383"/>
      <c r="P23" s="383"/>
      <c r="Q23" s="383"/>
      <c r="R23" s="383"/>
      <c r="S23" s="383"/>
      <c r="T23" s="383"/>
      <c r="U23" s="383"/>
      <c r="V23" s="383"/>
      <c r="W23" s="383"/>
      <c r="X23" s="383"/>
      <c r="Y23" s="383"/>
      <c r="Z23" s="383"/>
      <c r="AA23" s="383"/>
    </row>
    <row r="24">
      <c r="A24" s="508" t="str">
        <f t="shared" si="1"/>
        <v>3유형_v1_img3_21</v>
      </c>
      <c r="B24" s="381" t="s">
        <v>4430</v>
      </c>
      <c r="C24" s="381" t="s">
        <v>3943</v>
      </c>
      <c r="D24" s="381" t="s">
        <v>4453</v>
      </c>
      <c r="E24" s="381"/>
      <c r="F24" s="381"/>
      <c r="G24" s="381"/>
      <c r="H24" s="381"/>
      <c r="I24" s="383"/>
      <c r="M24" s="383"/>
      <c r="N24" s="383"/>
      <c r="O24" s="383"/>
      <c r="P24" s="383"/>
      <c r="Q24" s="383"/>
      <c r="R24" s="383"/>
      <c r="S24" s="383"/>
      <c r="T24" s="383"/>
      <c r="U24" s="383"/>
      <c r="V24" s="383"/>
      <c r="W24" s="383"/>
      <c r="X24" s="383"/>
      <c r="Y24" s="383"/>
      <c r="Z24" s="383"/>
      <c r="AA24" s="383"/>
    </row>
    <row r="25">
      <c r="A25" s="508" t="str">
        <f t="shared" si="1"/>
        <v>3유형_v1_img3_22</v>
      </c>
      <c r="B25" s="381" t="s">
        <v>4430</v>
      </c>
      <c r="C25" s="381" t="s">
        <v>3948</v>
      </c>
      <c r="D25" s="381" t="s">
        <v>4454</v>
      </c>
      <c r="E25" s="381"/>
      <c r="F25" s="381"/>
      <c r="G25" s="381"/>
      <c r="H25" s="381"/>
      <c r="I25" s="383"/>
      <c r="M25" s="383"/>
      <c r="N25" s="383"/>
      <c r="O25" s="383"/>
      <c r="P25" s="383"/>
      <c r="Q25" s="383"/>
      <c r="R25" s="383"/>
      <c r="S25" s="383"/>
      <c r="T25" s="383"/>
      <c r="U25" s="383"/>
      <c r="V25" s="383"/>
      <c r="W25" s="383"/>
      <c r="X25" s="383"/>
      <c r="Y25" s="383"/>
      <c r="Z25" s="383"/>
      <c r="AA25" s="383"/>
    </row>
    <row r="26">
      <c r="A26" s="508" t="str">
        <f t="shared" si="1"/>
        <v>3유형_v1_img3_23</v>
      </c>
      <c r="B26" s="381" t="s">
        <v>4430</v>
      </c>
      <c r="C26" s="381" t="s">
        <v>3954</v>
      </c>
      <c r="D26" s="381" t="s">
        <v>4455</v>
      </c>
      <c r="E26" s="381"/>
      <c r="F26" s="381"/>
      <c r="G26" s="381"/>
      <c r="H26" s="381"/>
      <c r="I26" s="383"/>
      <c r="M26" s="383"/>
      <c r="N26" s="383"/>
      <c r="O26" s="383"/>
      <c r="P26" s="383"/>
      <c r="Q26" s="383"/>
      <c r="R26" s="383"/>
      <c r="S26" s="383"/>
      <c r="T26" s="383"/>
      <c r="U26" s="383"/>
      <c r="V26" s="383"/>
      <c r="W26" s="383"/>
      <c r="X26" s="383"/>
      <c r="Y26" s="383"/>
      <c r="Z26" s="383"/>
      <c r="AA26" s="383"/>
    </row>
    <row r="27">
      <c r="A27" s="508" t="str">
        <f t="shared" si="1"/>
        <v>3유형_v1_img3_24</v>
      </c>
      <c r="B27" s="381" t="s">
        <v>4430</v>
      </c>
      <c r="C27" s="381" t="s">
        <v>3959</v>
      </c>
      <c r="D27" s="381" t="s">
        <v>4456</v>
      </c>
      <c r="E27" s="381"/>
      <c r="F27" s="381"/>
      <c r="G27" s="381"/>
      <c r="H27" s="381"/>
      <c r="I27" s="383"/>
      <c r="M27" s="383"/>
      <c r="N27" s="383"/>
      <c r="O27" s="383"/>
      <c r="P27" s="383"/>
      <c r="Q27" s="383"/>
      <c r="R27" s="383"/>
      <c r="S27" s="383"/>
      <c r="T27" s="383"/>
      <c r="U27" s="383"/>
      <c r="V27" s="383"/>
      <c r="W27" s="383"/>
      <c r="X27" s="383"/>
      <c r="Y27" s="383"/>
      <c r="Z27" s="383"/>
      <c r="AA27" s="383"/>
    </row>
    <row r="28">
      <c r="A28" s="508" t="str">
        <f t="shared" si="1"/>
        <v>3유형_v1_img3_25</v>
      </c>
      <c r="B28" s="381" t="s">
        <v>4430</v>
      </c>
      <c r="C28" s="381" t="s">
        <v>3965</v>
      </c>
      <c r="D28" s="381" t="s">
        <v>4457</v>
      </c>
      <c r="E28" s="381"/>
      <c r="F28" s="381"/>
      <c r="G28" s="381"/>
      <c r="H28" s="381"/>
      <c r="I28" s="383"/>
      <c r="M28" s="383"/>
      <c r="N28" s="383"/>
      <c r="O28" s="383"/>
      <c r="P28" s="383"/>
      <c r="Q28" s="383"/>
      <c r="R28" s="383"/>
      <c r="S28" s="383"/>
      <c r="T28" s="383"/>
      <c r="U28" s="383"/>
      <c r="V28" s="383"/>
      <c r="W28" s="383"/>
      <c r="X28" s="383"/>
      <c r="Y28" s="383"/>
      <c r="Z28" s="383"/>
      <c r="AA28" s="383"/>
    </row>
    <row r="29">
      <c r="A29" s="508" t="str">
        <f t="shared" si="1"/>
        <v>3유형_v1_img3_26</v>
      </c>
      <c r="B29" s="381" t="s">
        <v>4430</v>
      </c>
      <c r="C29" s="381" t="s">
        <v>3971</v>
      </c>
      <c r="D29" s="381" t="s">
        <v>4458</v>
      </c>
      <c r="E29" s="381"/>
      <c r="F29" s="381"/>
      <c r="G29" s="381"/>
      <c r="H29" s="381"/>
      <c r="I29" s="383"/>
      <c r="M29" s="383"/>
      <c r="N29" s="383"/>
      <c r="O29" s="383"/>
      <c r="P29" s="383"/>
      <c r="Q29" s="383"/>
      <c r="R29" s="383"/>
      <c r="S29" s="383"/>
      <c r="T29" s="383"/>
      <c r="U29" s="383"/>
      <c r="V29" s="383"/>
      <c r="W29" s="383"/>
      <c r="X29" s="383"/>
      <c r="Y29" s="383"/>
      <c r="Z29" s="383"/>
      <c r="AA29" s="383"/>
    </row>
    <row r="30">
      <c r="A30" s="508" t="str">
        <f t="shared" si="1"/>
        <v>3유형_v1_img3_27</v>
      </c>
      <c r="B30" s="381" t="s">
        <v>4430</v>
      </c>
      <c r="C30" s="381" t="s">
        <v>3976</v>
      </c>
      <c r="D30" s="381" t="s">
        <v>4459</v>
      </c>
      <c r="E30" s="381"/>
      <c r="F30" s="381"/>
      <c r="G30" s="381"/>
      <c r="H30" s="381"/>
      <c r="I30" s="383"/>
      <c r="M30" s="383"/>
      <c r="N30" s="383"/>
      <c r="O30" s="383"/>
      <c r="P30" s="383"/>
      <c r="Q30" s="383"/>
      <c r="R30" s="383"/>
      <c r="S30" s="383"/>
      <c r="T30" s="383"/>
      <c r="U30" s="383"/>
      <c r="V30" s="383"/>
      <c r="W30" s="383"/>
      <c r="X30" s="383"/>
      <c r="Y30" s="383"/>
      <c r="Z30" s="383"/>
      <c r="AA30" s="383"/>
    </row>
    <row r="31">
      <c r="A31" s="508" t="str">
        <f t="shared" si="1"/>
        <v>3유형_v1_img3_28</v>
      </c>
      <c r="B31" s="381" t="s">
        <v>4430</v>
      </c>
      <c r="C31" s="381" t="s">
        <v>3981</v>
      </c>
      <c r="D31" s="381" t="s">
        <v>4460</v>
      </c>
      <c r="E31" s="381"/>
      <c r="F31" s="381"/>
      <c r="G31" s="381"/>
      <c r="H31" s="381"/>
      <c r="I31" s="383"/>
      <c r="M31" s="383"/>
      <c r="N31" s="383"/>
      <c r="O31" s="383"/>
      <c r="P31" s="383"/>
      <c r="Q31" s="383"/>
      <c r="R31" s="383"/>
      <c r="S31" s="383"/>
      <c r="T31" s="383"/>
      <c r="U31" s="383"/>
      <c r="V31" s="383"/>
      <c r="W31" s="383"/>
      <c r="X31" s="383"/>
      <c r="Y31" s="383"/>
      <c r="Z31" s="383"/>
      <c r="AA31" s="383"/>
    </row>
    <row r="32">
      <c r="A32" s="508" t="str">
        <f t="shared" si="1"/>
        <v>3유형_v1_img3_29</v>
      </c>
      <c r="B32" s="381" t="s">
        <v>4430</v>
      </c>
      <c r="C32" s="381" t="s">
        <v>3985</v>
      </c>
      <c r="D32" s="381" t="s">
        <v>4461</v>
      </c>
      <c r="E32" s="381"/>
      <c r="F32" s="381"/>
      <c r="G32" s="381"/>
      <c r="H32" s="381"/>
      <c r="I32" s="383"/>
      <c r="M32" s="383"/>
      <c r="N32" s="383"/>
      <c r="O32" s="383"/>
      <c r="P32" s="383"/>
      <c r="Q32" s="383"/>
      <c r="R32" s="383"/>
      <c r="S32" s="383"/>
      <c r="T32" s="383"/>
      <c r="U32" s="383"/>
      <c r="V32" s="383"/>
      <c r="W32" s="383"/>
      <c r="X32" s="383"/>
      <c r="Y32" s="383"/>
      <c r="Z32" s="383"/>
      <c r="AA32" s="383"/>
    </row>
    <row r="33">
      <c r="A33" s="508" t="str">
        <f t="shared" si="1"/>
        <v>3유형_v1_img3_30</v>
      </c>
      <c r="B33" s="381" t="s">
        <v>4430</v>
      </c>
      <c r="C33" s="381" t="s">
        <v>3990</v>
      </c>
      <c r="D33" s="381" t="s">
        <v>4462</v>
      </c>
      <c r="E33" s="381"/>
      <c r="F33" s="381"/>
      <c r="G33" s="381"/>
      <c r="H33" s="381"/>
      <c r="I33" s="383"/>
      <c r="M33" s="383"/>
      <c r="N33" s="383"/>
      <c r="O33" s="383"/>
      <c r="P33" s="383"/>
      <c r="Q33" s="383"/>
      <c r="R33" s="383"/>
      <c r="S33" s="383"/>
      <c r="T33" s="383"/>
      <c r="U33" s="383"/>
      <c r="V33" s="383"/>
      <c r="W33" s="383"/>
      <c r="X33" s="383"/>
      <c r="Y33" s="383"/>
      <c r="Z33" s="383"/>
      <c r="AA33" s="383"/>
    </row>
    <row r="34">
      <c r="A34" s="508" t="str">
        <f t="shared" si="1"/>
        <v>3유형_v1_img3_31</v>
      </c>
      <c r="B34" s="381" t="s">
        <v>4430</v>
      </c>
      <c r="C34" s="381" t="s">
        <v>3995</v>
      </c>
      <c r="D34" s="381" t="s">
        <v>4463</v>
      </c>
      <c r="E34" s="381"/>
      <c r="F34" s="381"/>
      <c r="G34" s="381"/>
      <c r="H34" s="381"/>
      <c r="I34" s="383"/>
      <c r="M34" s="383"/>
      <c r="N34" s="383"/>
      <c r="O34" s="383"/>
      <c r="P34" s="383"/>
      <c r="Q34" s="383"/>
      <c r="R34" s="383"/>
      <c r="S34" s="383"/>
      <c r="T34" s="383"/>
      <c r="U34" s="383"/>
      <c r="V34" s="383"/>
      <c r="W34" s="383"/>
      <c r="X34" s="383"/>
      <c r="Y34" s="383"/>
      <c r="Z34" s="383"/>
      <c r="AA34" s="383"/>
    </row>
    <row r="35">
      <c r="A35" s="508" t="str">
        <f t="shared" si="1"/>
        <v>3유형_v1_img3_32</v>
      </c>
      <c r="B35" s="381" t="s">
        <v>4430</v>
      </c>
      <c r="C35" s="381" t="s">
        <v>4001</v>
      </c>
      <c r="D35" s="381" t="s">
        <v>4464</v>
      </c>
      <c r="E35" s="381"/>
      <c r="F35" s="381"/>
      <c r="G35" s="381"/>
      <c r="H35" s="381"/>
      <c r="I35" s="383"/>
      <c r="M35" s="383"/>
      <c r="N35" s="383"/>
      <c r="O35" s="383"/>
      <c r="P35" s="383"/>
      <c r="Q35" s="383"/>
      <c r="R35" s="383"/>
      <c r="S35" s="383"/>
      <c r="T35" s="383"/>
      <c r="U35" s="383"/>
      <c r="V35" s="383"/>
      <c r="W35" s="383"/>
      <c r="X35" s="383"/>
      <c r="Y35" s="383"/>
      <c r="Z35" s="383"/>
      <c r="AA35" s="383"/>
    </row>
    <row r="36">
      <c r="A36" s="508" t="str">
        <f t="shared" si="1"/>
        <v>3유형_v1_img3_33</v>
      </c>
      <c r="B36" s="381" t="s">
        <v>4430</v>
      </c>
      <c r="C36" s="381" t="s">
        <v>4007</v>
      </c>
      <c r="D36" s="381" t="s">
        <v>4465</v>
      </c>
      <c r="E36" s="381"/>
      <c r="F36" s="381"/>
      <c r="G36" s="381"/>
      <c r="H36" s="381"/>
      <c r="I36" s="383"/>
      <c r="M36" s="383"/>
      <c r="N36" s="383"/>
      <c r="O36" s="383"/>
      <c r="P36" s="383"/>
      <c r="Q36" s="383"/>
      <c r="R36" s="383"/>
      <c r="S36" s="383"/>
      <c r="T36" s="383"/>
      <c r="U36" s="383"/>
      <c r="V36" s="383"/>
      <c r="W36" s="383"/>
      <c r="X36" s="383"/>
      <c r="Y36" s="383"/>
      <c r="Z36" s="383"/>
      <c r="AA36" s="383"/>
    </row>
    <row r="37">
      <c r="A37" s="508" t="str">
        <f t="shared" si="1"/>
        <v>3유형_v1_img3_34</v>
      </c>
      <c r="B37" s="381" t="s">
        <v>4430</v>
      </c>
      <c r="C37" s="381" t="s">
        <v>4012</v>
      </c>
      <c r="D37" s="381" t="s">
        <v>4466</v>
      </c>
      <c r="E37" s="381"/>
      <c r="F37" s="381"/>
      <c r="G37" s="381"/>
      <c r="H37" s="381"/>
      <c r="I37" s="383"/>
      <c r="M37" s="383"/>
      <c r="N37" s="383"/>
      <c r="O37" s="383"/>
      <c r="P37" s="383"/>
      <c r="Q37" s="383"/>
      <c r="R37" s="383"/>
      <c r="S37" s="383"/>
      <c r="T37" s="383"/>
      <c r="U37" s="383"/>
      <c r="V37" s="383"/>
      <c r="W37" s="383"/>
      <c r="X37" s="383"/>
      <c r="Y37" s="383"/>
      <c r="Z37" s="383"/>
      <c r="AA37" s="383"/>
    </row>
    <row r="38">
      <c r="A38" s="508" t="str">
        <f t="shared" si="1"/>
        <v>3유형_v1_img3_35</v>
      </c>
      <c r="B38" s="381" t="s">
        <v>4430</v>
      </c>
      <c r="C38" s="381" t="s">
        <v>4017</v>
      </c>
      <c r="D38" s="381" t="s">
        <v>4467</v>
      </c>
      <c r="E38" s="381"/>
      <c r="F38" s="381"/>
      <c r="G38" s="381"/>
      <c r="H38" s="381"/>
      <c r="I38" s="383"/>
      <c r="M38" s="383"/>
      <c r="N38" s="383"/>
      <c r="O38" s="383"/>
      <c r="P38" s="383"/>
      <c r="Q38" s="383"/>
      <c r="R38" s="383"/>
      <c r="S38" s="383"/>
      <c r="T38" s="383"/>
      <c r="U38" s="383"/>
      <c r="V38" s="383"/>
      <c r="W38" s="383"/>
      <c r="X38" s="383"/>
      <c r="Y38" s="383"/>
      <c r="Z38" s="383"/>
      <c r="AA38" s="383"/>
    </row>
    <row r="39">
      <c r="A39" s="508" t="str">
        <f t="shared" si="1"/>
        <v>3유형_v1_img3_36</v>
      </c>
      <c r="B39" s="381" t="s">
        <v>4430</v>
      </c>
      <c r="C39" s="381" t="s">
        <v>4024</v>
      </c>
      <c r="D39" s="381" t="s">
        <v>4468</v>
      </c>
      <c r="E39" s="381"/>
      <c r="F39" s="381"/>
      <c r="G39" s="381"/>
      <c r="H39" s="381"/>
      <c r="I39" s="383"/>
      <c r="M39" s="383"/>
      <c r="N39" s="383"/>
      <c r="O39" s="383"/>
      <c r="P39" s="383"/>
      <c r="Q39" s="383"/>
      <c r="R39" s="383"/>
      <c r="S39" s="383"/>
      <c r="T39" s="383"/>
      <c r="U39" s="383"/>
      <c r="V39" s="383"/>
      <c r="W39" s="383"/>
      <c r="X39" s="383"/>
      <c r="Y39" s="383"/>
      <c r="Z39" s="383"/>
      <c r="AA39" s="383"/>
    </row>
    <row r="40">
      <c r="A40" s="508" t="str">
        <f t="shared" si="1"/>
        <v>3유형_v1_img3_37</v>
      </c>
      <c r="B40" s="381" t="s">
        <v>4430</v>
      </c>
      <c r="C40" s="381" t="s">
        <v>4029</v>
      </c>
      <c r="D40" s="381" t="s">
        <v>4469</v>
      </c>
      <c r="E40" s="381"/>
      <c r="F40" s="381"/>
      <c r="G40" s="381"/>
      <c r="H40" s="381"/>
      <c r="I40" s="383"/>
      <c r="M40" s="383"/>
      <c r="N40" s="383"/>
      <c r="O40" s="383"/>
      <c r="P40" s="383"/>
      <c r="Q40" s="383"/>
      <c r="R40" s="383"/>
      <c r="S40" s="383"/>
      <c r="T40" s="383"/>
      <c r="U40" s="383"/>
      <c r="V40" s="383"/>
      <c r="W40" s="383"/>
      <c r="X40" s="383"/>
      <c r="Y40" s="383"/>
      <c r="Z40" s="383"/>
      <c r="AA40" s="383"/>
    </row>
    <row r="41">
      <c r="A41" s="508" t="str">
        <f t="shared" si="1"/>
        <v>3유형_v1_img3_38</v>
      </c>
      <c r="B41" s="381" t="s">
        <v>4430</v>
      </c>
      <c r="C41" s="381" t="s">
        <v>4035</v>
      </c>
      <c r="D41" s="381" t="s">
        <v>4470</v>
      </c>
      <c r="E41" s="381"/>
      <c r="F41" s="381"/>
      <c r="G41" s="381"/>
      <c r="H41" s="381"/>
      <c r="I41" s="383"/>
      <c r="M41" s="383"/>
      <c r="N41" s="383"/>
      <c r="O41" s="383"/>
      <c r="P41" s="383"/>
      <c r="Q41" s="383"/>
      <c r="R41" s="383"/>
      <c r="S41" s="383"/>
      <c r="T41" s="383"/>
      <c r="U41" s="383"/>
      <c r="V41" s="383"/>
      <c r="W41" s="383"/>
      <c r="X41" s="383"/>
      <c r="Y41" s="383"/>
      <c r="Z41" s="383"/>
      <c r="AA41" s="383"/>
    </row>
    <row r="42">
      <c r="A42" s="508" t="str">
        <f t="shared" si="1"/>
        <v>3유형_v1_img3_39</v>
      </c>
      <c r="B42" s="381" t="s">
        <v>4430</v>
      </c>
      <c r="C42" s="381" t="s">
        <v>4041</v>
      </c>
      <c r="D42" s="381" t="s">
        <v>4471</v>
      </c>
      <c r="E42" s="381"/>
      <c r="F42" s="381"/>
      <c r="G42" s="381"/>
      <c r="H42" s="381"/>
      <c r="I42" s="383"/>
      <c r="M42" s="383"/>
      <c r="N42" s="383"/>
      <c r="O42" s="383"/>
      <c r="P42" s="383"/>
      <c r="Q42" s="383"/>
      <c r="R42" s="383"/>
      <c r="S42" s="383"/>
      <c r="T42" s="383"/>
      <c r="U42" s="383"/>
      <c r="V42" s="383"/>
      <c r="W42" s="383"/>
      <c r="X42" s="383"/>
      <c r="Y42" s="383"/>
      <c r="Z42" s="383"/>
      <c r="AA42" s="383"/>
    </row>
    <row r="43">
      <c r="A43" s="508" t="str">
        <f t="shared" si="1"/>
        <v>3유형_v1_img3_40</v>
      </c>
      <c r="B43" s="381" t="s">
        <v>4430</v>
      </c>
      <c r="C43" s="381" t="s">
        <v>4047</v>
      </c>
      <c r="D43" s="381" t="s">
        <v>4472</v>
      </c>
      <c r="E43" s="381"/>
      <c r="F43" s="381"/>
      <c r="G43" s="381"/>
      <c r="H43" s="381"/>
      <c r="I43" s="383"/>
      <c r="M43" s="383"/>
      <c r="N43" s="383"/>
      <c r="O43" s="383"/>
      <c r="P43" s="383"/>
      <c r="Q43" s="383"/>
      <c r="R43" s="383"/>
      <c r="S43" s="383"/>
      <c r="T43" s="383"/>
      <c r="U43" s="383"/>
      <c r="V43" s="383"/>
      <c r="W43" s="383"/>
      <c r="X43" s="383"/>
      <c r="Y43" s="383"/>
      <c r="Z43" s="383"/>
      <c r="AA43" s="383"/>
    </row>
    <row r="44">
      <c r="A44" s="508" t="str">
        <f t="shared" si="1"/>
        <v>3유형_v2_img1_39</v>
      </c>
      <c r="B44" s="12" t="s">
        <v>4473</v>
      </c>
      <c r="C44" s="381" t="s">
        <v>3818</v>
      </c>
      <c r="D44" s="381" t="s">
        <v>4474</v>
      </c>
      <c r="E44" s="381"/>
      <c r="F44" s="381"/>
      <c r="G44" s="381"/>
      <c r="H44" s="381"/>
      <c r="I44" s="383"/>
      <c r="M44" s="383"/>
      <c r="N44" s="383"/>
      <c r="O44" s="383"/>
      <c r="P44" s="383"/>
      <c r="Q44" s="383"/>
      <c r="R44" s="383"/>
      <c r="S44" s="383"/>
      <c r="T44" s="383"/>
      <c r="U44" s="383"/>
      <c r="V44" s="383"/>
      <c r="W44" s="383"/>
      <c r="X44" s="383"/>
      <c r="Y44" s="383"/>
      <c r="Z44" s="383"/>
      <c r="AA44" s="383"/>
    </row>
    <row r="45">
      <c r="A45" s="508" t="str">
        <f t="shared" si="1"/>
        <v>3유형_v2_img2_29</v>
      </c>
      <c r="B45" s="12" t="s">
        <v>4473</v>
      </c>
      <c r="C45" s="381" t="s">
        <v>3825</v>
      </c>
      <c r="D45" s="381" t="s">
        <v>4475</v>
      </c>
      <c r="E45" s="381"/>
      <c r="F45" s="381"/>
      <c r="G45" s="381"/>
      <c r="H45" s="381"/>
      <c r="I45" s="383"/>
      <c r="M45" s="383"/>
      <c r="N45" s="383"/>
      <c r="O45" s="383"/>
      <c r="P45" s="383"/>
      <c r="Q45" s="383"/>
      <c r="R45" s="383"/>
      <c r="S45" s="383"/>
      <c r="T45" s="383"/>
      <c r="U45" s="383"/>
      <c r="V45" s="383"/>
      <c r="W45" s="383"/>
      <c r="X45" s="383"/>
      <c r="Y45" s="383"/>
      <c r="Z45" s="383"/>
      <c r="AA45" s="383"/>
    </row>
    <row r="46">
      <c r="A46" s="508" t="str">
        <f t="shared" si="1"/>
        <v>3유형_v2_img3_1</v>
      </c>
      <c r="B46" s="12" t="s">
        <v>4473</v>
      </c>
      <c r="C46" s="381" t="s">
        <v>3831</v>
      </c>
      <c r="D46" s="381" t="s">
        <v>4476</v>
      </c>
      <c r="E46" s="381"/>
      <c r="F46" s="381"/>
      <c r="G46" s="381"/>
      <c r="H46" s="381"/>
      <c r="I46" s="383"/>
      <c r="M46" s="383"/>
      <c r="N46" s="383"/>
      <c r="O46" s="383"/>
      <c r="P46" s="383"/>
      <c r="Q46" s="383"/>
      <c r="R46" s="383"/>
      <c r="S46" s="383"/>
      <c r="T46" s="383"/>
      <c r="U46" s="383"/>
      <c r="V46" s="383"/>
      <c r="W46" s="383"/>
      <c r="X46" s="383"/>
      <c r="Y46" s="383"/>
      <c r="Z46" s="383"/>
      <c r="AA46" s="383"/>
    </row>
    <row r="47">
      <c r="A47" s="508" t="str">
        <f t="shared" si="1"/>
        <v>3유형_v2_img3_2</v>
      </c>
      <c r="B47" s="12" t="s">
        <v>4473</v>
      </c>
      <c r="C47" s="381" t="s">
        <v>3838</v>
      </c>
      <c r="D47" s="381" t="s">
        <v>4477</v>
      </c>
      <c r="E47" s="381"/>
      <c r="F47" s="381"/>
      <c r="G47" s="381"/>
      <c r="H47" s="381"/>
      <c r="I47" s="383"/>
      <c r="M47" s="383"/>
      <c r="N47" s="383"/>
      <c r="O47" s="383"/>
      <c r="P47" s="383"/>
      <c r="Q47" s="383"/>
      <c r="R47" s="383"/>
      <c r="S47" s="383"/>
      <c r="T47" s="383"/>
      <c r="U47" s="383"/>
      <c r="V47" s="383"/>
      <c r="W47" s="383"/>
      <c r="X47" s="383"/>
      <c r="Y47" s="383"/>
      <c r="Z47" s="383"/>
      <c r="AA47" s="383"/>
    </row>
    <row r="48">
      <c r="A48" s="508" t="str">
        <f t="shared" si="1"/>
        <v>3유형_v2_img3_3</v>
      </c>
      <c r="B48" s="12" t="s">
        <v>4473</v>
      </c>
      <c r="C48" s="381" t="s">
        <v>3844</v>
      </c>
      <c r="D48" s="381" t="s">
        <v>4478</v>
      </c>
      <c r="E48" s="381"/>
      <c r="F48" s="381"/>
      <c r="G48" s="381"/>
      <c r="H48" s="381"/>
      <c r="I48" s="383"/>
      <c r="M48" s="383"/>
      <c r="N48" s="383"/>
      <c r="O48" s="383"/>
      <c r="P48" s="383"/>
      <c r="Q48" s="383"/>
      <c r="R48" s="383"/>
      <c r="S48" s="383"/>
      <c r="T48" s="383"/>
      <c r="U48" s="383"/>
      <c r="V48" s="383"/>
      <c r="W48" s="383"/>
      <c r="X48" s="383"/>
      <c r="Y48" s="383"/>
      <c r="Z48" s="383"/>
      <c r="AA48" s="383"/>
    </row>
    <row r="49">
      <c r="A49" s="508" t="str">
        <f t="shared" si="1"/>
        <v>3유형_v2_img3_4</v>
      </c>
      <c r="B49" s="12" t="s">
        <v>4473</v>
      </c>
      <c r="C49" s="381" t="s">
        <v>3850</v>
      </c>
      <c r="D49" s="381" t="s">
        <v>4479</v>
      </c>
      <c r="E49" s="381"/>
      <c r="F49" s="381"/>
      <c r="G49" s="381"/>
      <c r="H49" s="381"/>
      <c r="I49" s="383"/>
      <c r="M49" s="383"/>
      <c r="N49" s="383"/>
      <c r="O49" s="383"/>
      <c r="P49" s="383"/>
      <c r="Q49" s="383"/>
      <c r="R49" s="383"/>
      <c r="S49" s="383"/>
      <c r="T49" s="383"/>
      <c r="U49" s="383"/>
      <c r="V49" s="383"/>
      <c r="W49" s="383"/>
      <c r="X49" s="383"/>
      <c r="Y49" s="383"/>
      <c r="Z49" s="383"/>
      <c r="AA49" s="383"/>
    </row>
    <row r="50">
      <c r="A50" s="508" t="str">
        <f t="shared" si="1"/>
        <v>3유형_v2_img3_5</v>
      </c>
      <c r="B50" s="12" t="s">
        <v>4473</v>
      </c>
      <c r="C50" s="381" t="s">
        <v>3857</v>
      </c>
      <c r="D50" s="381" t="s">
        <v>4480</v>
      </c>
      <c r="E50" s="381"/>
      <c r="F50" s="381"/>
      <c r="G50" s="381"/>
      <c r="H50" s="381"/>
      <c r="I50" s="383"/>
      <c r="M50" s="383"/>
      <c r="N50" s="383"/>
      <c r="O50" s="383"/>
      <c r="P50" s="383"/>
      <c r="Q50" s="383"/>
      <c r="R50" s="383"/>
      <c r="S50" s="383"/>
      <c r="T50" s="383"/>
      <c r="U50" s="383"/>
      <c r="V50" s="383"/>
      <c r="W50" s="383"/>
      <c r="X50" s="383"/>
      <c r="Y50" s="383"/>
      <c r="Z50" s="383"/>
      <c r="AA50" s="383"/>
    </row>
    <row r="51">
      <c r="A51" s="508" t="str">
        <f t="shared" si="1"/>
        <v>3유형_v2_img3_6</v>
      </c>
      <c r="B51" s="12" t="s">
        <v>4473</v>
      </c>
      <c r="C51" s="381" t="s">
        <v>3861</v>
      </c>
      <c r="D51" s="381" t="s">
        <v>4481</v>
      </c>
      <c r="E51" s="381"/>
      <c r="F51" s="381"/>
      <c r="G51" s="381"/>
      <c r="H51" s="381"/>
      <c r="I51" s="383"/>
      <c r="M51" s="383"/>
      <c r="N51" s="383"/>
      <c r="O51" s="383"/>
      <c r="P51" s="383"/>
      <c r="Q51" s="383"/>
      <c r="R51" s="383"/>
      <c r="S51" s="383"/>
      <c r="T51" s="383"/>
      <c r="U51" s="383"/>
      <c r="V51" s="383"/>
      <c r="W51" s="383"/>
      <c r="X51" s="383"/>
      <c r="Y51" s="383"/>
      <c r="Z51" s="383"/>
      <c r="AA51" s="383"/>
    </row>
    <row r="52">
      <c r="A52" s="508" t="str">
        <f t="shared" si="1"/>
        <v>3유형_v2_img3_7</v>
      </c>
      <c r="B52" s="12" t="s">
        <v>4473</v>
      </c>
      <c r="C52" s="381" t="s">
        <v>3868</v>
      </c>
      <c r="D52" s="381" t="s">
        <v>4482</v>
      </c>
      <c r="E52" s="381"/>
      <c r="F52" s="381"/>
      <c r="G52" s="381"/>
      <c r="H52" s="381"/>
      <c r="I52" s="383"/>
      <c r="M52" s="383"/>
      <c r="N52" s="383"/>
      <c r="O52" s="383"/>
      <c r="P52" s="383"/>
      <c r="Q52" s="383"/>
      <c r="R52" s="383"/>
      <c r="S52" s="383"/>
      <c r="T52" s="383"/>
      <c r="U52" s="383"/>
      <c r="V52" s="383"/>
      <c r="W52" s="383"/>
      <c r="X52" s="383"/>
      <c r="Y52" s="383"/>
      <c r="Z52" s="383"/>
      <c r="AA52" s="383"/>
    </row>
    <row r="53">
      <c r="A53" s="508" t="str">
        <f t="shared" si="1"/>
        <v>3유형_v2_img3_8</v>
      </c>
      <c r="B53" s="12" t="s">
        <v>4473</v>
      </c>
      <c r="C53" s="381" t="s">
        <v>3875</v>
      </c>
      <c r="D53" s="381" t="s">
        <v>4483</v>
      </c>
      <c r="E53" s="381"/>
      <c r="F53" s="381"/>
      <c r="G53" s="381"/>
      <c r="H53" s="381"/>
      <c r="I53" s="383"/>
      <c r="M53" s="383"/>
      <c r="N53" s="383"/>
      <c r="O53" s="383"/>
      <c r="P53" s="383"/>
      <c r="Q53" s="383"/>
      <c r="R53" s="383"/>
      <c r="S53" s="383"/>
      <c r="T53" s="383"/>
      <c r="U53" s="383"/>
      <c r="V53" s="383"/>
      <c r="W53" s="383"/>
      <c r="X53" s="383"/>
      <c r="Y53" s="383"/>
      <c r="Z53" s="383"/>
      <c r="AA53" s="383"/>
    </row>
    <row r="54">
      <c r="A54" s="508" t="str">
        <f t="shared" si="1"/>
        <v>3유형_v2_img3_9</v>
      </c>
      <c r="B54" s="12" t="s">
        <v>4473</v>
      </c>
      <c r="C54" s="381" t="s">
        <v>3881</v>
      </c>
      <c r="D54" s="381" t="s">
        <v>4484</v>
      </c>
      <c r="E54" s="381"/>
      <c r="F54" s="381"/>
      <c r="G54" s="381"/>
      <c r="H54" s="381"/>
      <c r="I54" s="383"/>
      <c r="M54" s="383"/>
      <c r="N54" s="383"/>
      <c r="O54" s="383"/>
      <c r="P54" s="383"/>
      <c r="Q54" s="383"/>
      <c r="R54" s="383"/>
      <c r="S54" s="383"/>
      <c r="T54" s="383"/>
      <c r="U54" s="383"/>
      <c r="V54" s="383"/>
      <c r="W54" s="383"/>
      <c r="X54" s="383"/>
      <c r="Y54" s="383"/>
      <c r="Z54" s="383"/>
      <c r="AA54" s="383"/>
    </row>
    <row r="55">
      <c r="A55" s="508" t="str">
        <f t="shared" si="1"/>
        <v>3유형_v2_img3_10</v>
      </c>
      <c r="B55" s="12" t="s">
        <v>4473</v>
      </c>
      <c r="C55" s="381" t="s">
        <v>3888</v>
      </c>
      <c r="D55" s="381" t="s">
        <v>4485</v>
      </c>
      <c r="E55" s="381"/>
      <c r="F55" s="381"/>
      <c r="G55" s="381"/>
      <c r="H55" s="381"/>
      <c r="I55" s="383"/>
      <c r="M55" s="383"/>
      <c r="N55" s="383"/>
      <c r="O55" s="383"/>
      <c r="P55" s="383"/>
      <c r="Q55" s="383"/>
      <c r="R55" s="383"/>
      <c r="S55" s="383"/>
      <c r="T55" s="383"/>
      <c r="U55" s="383"/>
      <c r="V55" s="383"/>
      <c r="W55" s="383"/>
      <c r="X55" s="383"/>
      <c r="Y55" s="383"/>
      <c r="Z55" s="383"/>
      <c r="AA55" s="383"/>
    </row>
    <row r="56">
      <c r="A56" s="508" t="str">
        <f t="shared" si="1"/>
        <v>3유형_v2_img3_11</v>
      </c>
      <c r="B56" s="12" t="s">
        <v>4473</v>
      </c>
      <c r="C56" s="381" t="s">
        <v>3895</v>
      </c>
      <c r="D56" s="381" t="s">
        <v>4486</v>
      </c>
      <c r="E56" s="381"/>
      <c r="F56" s="381"/>
      <c r="G56" s="381"/>
      <c r="H56" s="381"/>
      <c r="I56" s="383"/>
      <c r="M56" s="383"/>
      <c r="N56" s="383"/>
      <c r="O56" s="383"/>
      <c r="P56" s="383"/>
      <c r="Q56" s="383"/>
      <c r="R56" s="383"/>
      <c r="S56" s="383"/>
      <c r="T56" s="383"/>
      <c r="U56" s="383"/>
      <c r="V56" s="383"/>
      <c r="W56" s="383"/>
      <c r="X56" s="383"/>
      <c r="Y56" s="383"/>
      <c r="Z56" s="383"/>
      <c r="AA56" s="383"/>
    </row>
    <row r="57">
      <c r="A57" s="508" t="str">
        <f t="shared" si="1"/>
        <v>3유형_v2_img3_12</v>
      </c>
      <c r="B57" s="12" t="s">
        <v>4473</v>
      </c>
      <c r="C57" s="381" t="s">
        <v>3901</v>
      </c>
      <c r="D57" s="381" t="s">
        <v>4487</v>
      </c>
      <c r="E57" s="381"/>
      <c r="F57" s="381"/>
      <c r="G57" s="381"/>
      <c r="H57" s="381"/>
      <c r="I57" s="383"/>
      <c r="M57" s="383"/>
      <c r="N57" s="383"/>
      <c r="O57" s="383"/>
      <c r="P57" s="383"/>
      <c r="Q57" s="383"/>
      <c r="R57" s="383"/>
      <c r="S57" s="383"/>
      <c r="T57" s="383"/>
      <c r="U57" s="383"/>
      <c r="V57" s="383"/>
      <c r="W57" s="383"/>
      <c r="X57" s="383"/>
      <c r="Y57" s="383"/>
      <c r="Z57" s="383"/>
      <c r="AA57" s="383"/>
    </row>
    <row r="58">
      <c r="A58" s="508" t="str">
        <f t="shared" si="1"/>
        <v>3유형_v2_img3_13</v>
      </c>
      <c r="B58" s="12" t="s">
        <v>4473</v>
      </c>
      <c r="C58" s="381" t="s">
        <v>3906</v>
      </c>
      <c r="D58" s="381" t="s">
        <v>4488</v>
      </c>
      <c r="E58" s="381"/>
      <c r="F58" s="381"/>
      <c r="G58" s="381"/>
      <c r="H58" s="381"/>
      <c r="I58" s="383"/>
      <c r="M58" s="383"/>
      <c r="N58" s="383"/>
      <c r="O58" s="383"/>
      <c r="P58" s="383"/>
      <c r="Q58" s="383"/>
      <c r="R58" s="383"/>
      <c r="S58" s="383"/>
      <c r="T58" s="383"/>
      <c r="U58" s="383"/>
      <c r="V58" s="383"/>
      <c r="W58" s="383"/>
      <c r="X58" s="383"/>
      <c r="Y58" s="383"/>
      <c r="Z58" s="383"/>
      <c r="AA58" s="383"/>
    </row>
    <row r="59">
      <c r="A59" s="508" t="str">
        <f t="shared" si="1"/>
        <v>3유형_v2_img3_14</v>
      </c>
      <c r="B59" s="12" t="s">
        <v>4473</v>
      </c>
      <c r="C59" s="381" t="s">
        <v>3911</v>
      </c>
      <c r="D59" s="381" t="s">
        <v>4489</v>
      </c>
      <c r="E59" s="381"/>
      <c r="F59" s="381"/>
      <c r="G59" s="381"/>
      <c r="H59" s="381"/>
      <c r="I59" s="383"/>
      <c r="M59" s="383"/>
      <c r="N59" s="383"/>
      <c r="O59" s="383"/>
      <c r="P59" s="383"/>
      <c r="Q59" s="383"/>
      <c r="R59" s="383"/>
      <c r="S59" s="383"/>
      <c r="T59" s="383"/>
      <c r="U59" s="383"/>
      <c r="V59" s="383"/>
      <c r="W59" s="383"/>
      <c r="X59" s="383"/>
      <c r="Y59" s="383"/>
      <c r="Z59" s="383"/>
      <c r="AA59" s="383"/>
    </row>
    <row r="60">
      <c r="A60" s="508" t="str">
        <f t="shared" si="1"/>
        <v>3유형_v2_img3_15</v>
      </c>
      <c r="B60" s="12" t="s">
        <v>4473</v>
      </c>
      <c r="C60" s="381" t="s">
        <v>3915</v>
      </c>
      <c r="D60" s="381" t="s">
        <v>4490</v>
      </c>
      <c r="E60" s="381"/>
      <c r="F60" s="381"/>
      <c r="G60" s="381"/>
      <c r="H60" s="381"/>
      <c r="I60" s="383"/>
      <c r="M60" s="383"/>
      <c r="N60" s="383"/>
      <c r="O60" s="383"/>
      <c r="P60" s="383"/>
      <c r="Q60" s="383"/>
      <c r="R60" s="383"/>
      <c r="S60" s="383"/>
      <c r="T60" s="383"/>
      <c r="U60" s="383"/>
      <c r="V60" s="383"/>
      <c r="W60" s="383"/>
      <c r="X60" s="383"/>
      <c r="Y60" s="383"/>
      <c r="Z60" s="383"/>
      <c r="AA60" s="383"/>
    </row>
    <row r="61">
      <c r="A61" s="508" t="str">
        <f t="shared" si="1"/>
        <v>3유형_v2_img3_16</v>
      </c>
      <c r="B61" s="12" t="s">
        <v>4473</v>
      </c>
      <c r="C61" s="381" t="s">
        <v>3919</v>
      </c>
      <c r="D61" s="381" t="s">
        <v>4491</v>
      </c>
      <c r="E61" s="381"/>
      <c r="F61" s="381"/>
      <c r="G61" s="381"/>
      <c r="H61" s="381"/>
      <c r="I61" s="383"/>
      <c r="M61" s="383"/>
      <c r="N61" s="383"/>
      <c r="O61" s="383"/>
      <c r="P61" s="383"/>
      <c r="Q61" s="383"/>
      <c r="R61" s="383"/>
      <c r="S61" s="383"/>
      <c r="T61" s="383"/>
      <c r="U61" s="383"/>
      <c r="V61" s="383"/>
      <c r="W61" s="383"/>
      <c r="X61" s="383"/>
      <c r="Y61" s="383"/>
      <c r="Z61" s="383"/>
      <c r="AA61" s="383"/>
    </row>
    <row r="62">
      <c r="A62" s="508" t="str">
        <f t="shared" si="1"/>
        <v>3유형_v2_img3_17</v>
      </c>
      <c r="B62" s="12" t="s">
        <v>4473</v>
      </c>
      <c r="C62" s="381" t="s">
        <v>3924</v>
      </c>
      <c r="D62" s="381" t="s">
        <v>4492</v>
      </c>
      <c r="E62" s="381"/>
      <c r="F62" s="381"/>
      <c r="G62" s="381"/>
      <c r="H62" s="381"/>
      <c r="I62" s="383"/>
      <c r="M62" s="383"/>
      <c r="N62" s="383"/>
      <c r="O62" s="383"/>
      <c r="P62" s="383"/>
      <c r="Q62" s="383"/>
      <c r="R62" s="383"/>
      <c r="S62" s="383"/>
      <c r="T62" s="383"/>
      <c r="U62" s="383"/>
      <c r="V62" s="383"/>
      <c r="W62" s="383"/>
      <c r="X62" s="383"/>
      <c r="Y62" s="383"/>
      <c r="Z62" s="383"/>
      <c r="AA62" s="383"/>
    </row>
    <row r="63">
      <c r="A63" s="508" t="str">
        <f t="shared" si="1"/>
        <v>3유형_v2_img3_18</v>
      </c>
      <c r="B63" s="12" t="s">
        <v>4473</v>
      </c>
      <c r="C63" s="381" t="s">
        <v>3928</v>
      </c>
      <c r="D63" s="381" t="s">
        <v>4493</v>
      </c>
      <c r="E63" s="381"/>
      <c r="F63" s="381"/>
      <c r="G63" s="381"/>
      <c r="H63" s="381"/>
      <c r="I63" s="383"/>
      <c r="M63" s="383"/>
      <c r="N63" s="383"/>
      <c r="O63" s="383"/>
      <c r="P63" s="383"/>
      <c r="Q63" s="383"/>
      <c r="R63" s="383"/>
      <c r="S63" s="383"/>
      <c r="T63" s="383"/>
      <c r="U63" s="383"/>
      <c r="V63" s="383"/>
      <c r="W63" s="383"/>
      <c r="X63" s="383"/>
      <c r="Y63" s="383"/>
      <c r="Z63" s="383"/>
      <c r="AA63" s="383"/>
    </row>
    <row r="64">
      <c r="A64" s="508" t="str">
        <f t="shared" si="1"/>
        <v>3유형_v2_img3_19</v>
      </c>
      <c r="B64" s="12" t="s">
        <v>4473</v>
      </c>
      <c r="C64" s="381" t="s">
        <v>3932</v>
      </c>
      <c r="D64" s="381" t="s">
        <v>4494</v>
      </c>
      <c r="E64" s="381"/>
      <c r="F64" s="381"/>
      <c r="G64" s="381"/>
      <c r="H64" s="381"/>
      <c r="I64" s="383"/>
      <c r="M64" s="383"/>
      <c r="N64" s="383"/>
      <c r="O64" s="383"/>
      <c r="P64" s="383"/>
      <c r="Q64" s="383"/>
      <c r="R64" s="383"/>
      <c r="S64" s="383"/>
      <c r="T64" s="383"/>
      <c r="U64" s="383"/>
      <c r="V64" s="383"/>
      <c r="W64" s="383"/>
      <c r="X64" s="383"/>
      <c r="Y64" s="383"/>
      <c r="Z64" s="383"/>
      <c r="AA64" s="383"/>
    </row>
    <row r="65">
      <c r="A65" s="508" t="str">
        <f t="shared" si="1"/>
        <v>3유형_v2_img3_20</v>
      </c>
      <c r="B65" s="12" t="s">
        <v>4473</v>
      </c>
      <c r="C65" s="381" t="s">
        <v>3938</v>
      </c>
      <c r="D65" s="381" t="s">
        <v>4495</v>
      </c>
      <c r="E65" s="381"/>
      <c r="F65" s="381"/>
      <c r="G65" s="381"/>
      <c r="H65" s="381"/>
      <c r="I65" s="383"/>
      <c r="M65" s="383"/>
      <c r="N65" s="383"/>
      <c r="O65" s="383"/>
      <c r="P65" s="383"/>
      <c r="Q65" s="383"/>
      <c r="R65" s="383"/>
      <c r="S65" s="383"/>
      <c r="T65" s="383"/>
      <c r="U65" s="383"/>
      <c r="V65" s="383"/>
      <c r="W65" s="383"/>
      <c r="X65" s="383"/>
      <c r="Y65" s="383"/>
      <c r="Z65" s="383"/>
      <c r="AA65" s="383"/>
    </row>
    <row r="66">
      <c r="A66" s="508" t="str">
        <f t="shared" si="1"/>
        <v>3유형_v2_img3_21</v>
      </c>
      <c r="B66" s="12" t="s">
        <v>4473</v>
      </c>
      <c r="C66" s="381" t="s">
        <v>3943</v>
      </c>
      <c r="D66" s="381" t="s">
        <v>4496</v>
      </c>
      <c r="E66" s="381"/>
      <c r="F66" s="381"/>
      <c r="G66" s="381"/>
      <c r="H66" s="381"/>
      <c r="I66" s="383"/>
      <c r="M66" s="383"/>
      <c r="N66" s="383"/>
      <c r="O66" s="383"/>
      <c r="P66" s="383"/>
      <c r="Q66" s="383"/>
      <c r="R66" s="383"/>
      <c r="S66" s="383"/>
      <c r="T66" s="383"/>
      <c r="U66" s="383"/>
      <c r="V66" s="383"/>
      <c r="W66" s="383"/>
      <c r="X66" s="383"/>
      <c r="Y66" s="383"/>
      <c r="Z66" s="383"/>
      <c r="AA66" s="383"/>
    </row>
    <row r="67">
      <c r="A67" s="508" t="str">
        <f t="shared" si="1"/>
        <v>3유형_v2_img3_22</v>
      </c>
      <c r="B67" s="12" t="s">
        <v>4473</v>
      </c>
      <c r="C67" s="381" t="s">
        <v>3948</v>
      </c>
      <c r="D67" s="381" t="s">
        <v>4497</v>
      </c>
      <c r="E67" s="381"/>
      <c r="F67" s="381"/>
      <c r="G67" s="381"/>
      <c r="H67" s="381"/>
      <c r="I67" s="383"/>
      <c r="M67" s="383"/>
      <c r="N67" s="383"/>
      <c r="O67" s="383"/>
      <c r="P67" s="383"/>
      <c r="Q67" s="383"/>
      <c r="R67" s="383"/>
      <c r="S67" s="383"/>
      <c r="T67" s="383"/>
      <c r="U67" s="383"/>
      <c r="V67" s="383"/>
      <c r="W67" s="383"/>
      <c r="X67" s="383"/>
      <c r="Y67" s="383"/>
      <c r="Z67" s="383"/>
      <c r="AA67" s="383"/>
    </row>
    <row r="68">
      <c r="A68" s="508" t="str">
        <f t="shared" si="1"/>
        <v>3유형_v2_img3_23</v>
      </c>
      <c r="B68" s="12" t="s">
        <v>4473</v>
      </c>
      <c r="C68" s="381" t="s">
        <v>3954</v>
      </c>
      <c r="D68" s="381" t="s">
        <v>4498</v>
      </c>
      <c r="E68" s="381"/>
      <c r="F68" s="381"/>
      <c r="G68" s="381"/>
      <c r="H68" s="381"/>
      <c r="I68" s="383"/>
      <c r="M68" s="383"/>
      <c r="N68" s="383"/>
      <c r="O68" s="383"/>
      <c r="P68" s="383"/>
      <c r="Q68" s="383"/>
      <c r="R68" s="383"/>
      <c r="S68" s="383"/>
      <c r="T68" s="383"/>
      <c r="U68" s="383"/>
      <c r="V68" s="383"/>
      <c r="W68" s="383"/>
      <c r="X68" s="383"/>
      <c r="Y68" s="383"/>
      <c r="Z68" s="383"/>
      <c r="AA68" s="383"/>
    </row>
    <row r="69">
      <c r="A69" s="508" t="str">
        <f t="shared" si="1"/>
        <v>3유형_v2_img3_24</v>
      </c>
      <c r="B69" s="12" t="s">
        <v>4473</v>
      </c>
      <c r="C69" s="381" t="s">
        <v>3959</v>
      </c>
      <c r="D69" s="381" t="s">
        <v>4499</v>
      </c>
      <c r="E69" s="381"/>
      <c r="F69" s="381"/>
      <c r="G69" s="381"/>
      <c r="H69" s="381"/>
      <c r="I69" s="383"/>
      <c r="M69" s="383"/>
      <c r="N69" s="383"/>
      <c r="O69" s="383"/>
      <c r="P69" s="383"/>
      <c r="Q69" s="383"/>
      <c r="R69" s="383"/>
      <c r="S69" s="383"/>
      <c r="T69" s="383"/>
      <c r="U69" s="383"/>
      <c r="V69" s="383"/>
      <c r="W69" s="383"/>
      <c r="X69" s="383"/>
      <c r="Y69" s="383"/>
      <c r="Z69" s="383"/>
      <c r="AA69" s="383"/>
    </row>
    <row r="70">
      <c r="A70" s="508" t="str">
        <f t="shared" si="1"/>
        <v>3유형_v2_img3_25</v>
      </c>
      <c r="B70" s="12" t="s">
        <v>4473</v>
      </c>
      <c r="C70" s="381" t="s">
        <v>3965</v>
      </c>
      <c r="D70" s="381" t="s">
        <v>4500</v>
      </c>
      <c r="E70" s="381"/>
      <c r="F70" s="381"/>
      <c r="G70" s="381"/>
      <c r="H70" s="381"/>
      <c r="I70" s="383"/>
      <c r="M70" s="383"/>
      <c r="N70" s="383"/>
      <c r="O70" s="383"/>
      <c r="P70" s="383"/>
      <c r="Q70" s="383"/>
      <c r="R70" s="383"/>
      <c r="S70" s="383"/>
      <c r="T70" s="383"/>
      <c r="U70" s="383"/>
      <c r="V70" s="383"/>
      <c r="W70" s="383"/>
      <c r="X70" s="383"/>
      <c r="Y70" s="383"/>
      <c r="Z70" s="383"/>
      <c r="AA70" s="383"/>
    </row>
    <row r="71">
      <c r="A71" s="508" t="str">
        <f t="shared" si="1"/>
        <v>3유형_v2_img3_26</v>
      </c>
      <c r="B71" s="12" t="s">
        <v>4473</v>
      </c>
      <c r="C71" s="381" t="s">
        <v>3971</v>
      </c>
      <c r="D71" s="381" t="s">
        <v>4501</v>
      </c>
      <c r="E71" s="381"/>
      <c r="F71" s="381"/>
      <c r="G71" s="381"/>
      <c r="H71" s="381"/>
      <c r="I71" s="383"/>
      <c r="M71" s="383"/>
      <c r="N71" s="383"/>
      <c r="O71" s="383"/>
      <c r="P71" s="383"/>
      <c r="Q71" s="383"/>
      <c r="R71" s="383"/>
      <c r="S71" s="383"/>
      <c r="T71" s="383"/>
      <c r="U71" s="383"/>
      <c r="V71" s="383"/>
      <c r="W71" s="383"/>
      <c r="X71" s="383"/>
      <c r="Y71" s="383"/>
      <c r="Z71" s="383"/>
      <c r="AA71" s="383"/>
    </row>
    <row r="72">
      <c r="A72" s="508" t="str">
        <f t="shared" si="1"/>
        <v>3유형_v2_img3_27</v>
      </c>
      <c r="B72" s="12" t="s">
        <v>4473</v>
      </c>
      <c r="C72" s="381" t="s">
        <v>3976</v>
      </c>
      <c r="D72" s="381" t="s">
        <v>4502</v>
      </c>
      <c r="E72" s="381"/>
      <c r="F72" s="381"/>
      <c r="G72" s="381"/>
      <c r="H72" s="381"/>
      <c r="I72" s="383"/>
      <c r="M72" s="383"/>
      <c r="N72" s="383"/>
      <c r="O72" s="383"/>
      <c r="P72" s="383"/>
      <c r="Q72" s="383"/>
      <c r="R72" s="383"/>
      <c r="S72" s="383"/>
      <c r="T72" s="383"/>
      <c r="U72" s="383"/>
      <c r="V72" s="383"/>
      <c r="W72" s="383"/>
      <c r="X72" s="383"/>
      <c r="Y72" s="383"/>
      <c r="Z72" s="383"/>
      <c r="AA72" s="383"/>
    </row>
    <row r="73">
      <c r="A73" s="508" t="str">
        <f t="shared" si="1"/>
        <v>3유형_v2_img3_28</v>
      </c>
      <c r="B73" s="12" t="s">
        <v>4473</v>
      </c>
      <c r="C73" s="381" t="s">
        <v>3981</v>
      </c>
      <c r="D73" s="381" t="s">
        <v>4503</v>
      </c>
      <c r="E73" s="381"/>
      <c r="F73" s="381"/>
      <c r="G73" s="381"/>
      <c r="H73" s="381"/>
      <c r="I73" s="383"/>
      <c r="M73" s="383"/>
      <c r="N73" s="383"/>
      <c r="O73" s="383"/>
      <c r="P73" s="383"/>
      <c r="Q73" s="383"/>
      <c r="R73" s="383"/>
      <c r="S73" s="383"/>
      <c r="T73" s="383"/>
      <c r="U73" s="383"/>
      <c r="V73" s="383"/>
      <c r="W73" s="383"/>
      <c r="X73" s="383"/>
      <c r="Y73" s="383"/>
      <c r="Z73" s="383"/>
      <c r="AA73" s="383"/>
    </row>
    <row r="74">
      <c r="A74" s="508" t="str">
        <f t="shared" si="1"/>
        <v>3유형_v2_img3_29</v>
      </c>
      <c r="B74" s="12" t="s">
        <v>4473</v>
      </c>
      <c r="C74" s="381" t="s">
        <v>3985</v>
      </c>
      <c r="D74" s="381" t="s">
        <v>4504</v>
      </c>
      <c r="E74" s="381"/>
      <c r="F74" s="381"/>
      <c r="G74" s="381"/>
      <c r="H74" s="381"/>
      <c r="I74" s="383"/>
      <c r="M74" s="383"/>
      <c r="N74" s="383"/>
      <c r="O74" s="383"/>
      <c r="P74" s="383"/>
      <c r="Q74" s="383"/>
      <c r="R74" s="383"/>
      <c r="S74" s="383"/>
      <c r="T74" s="383"/>
      <c r="U74" s="383"/>
      <c r="V74" s="383"/>
      <c r="W74" s="383"/>
      <c r="X74" s="383"/>
      <c r="Y74" s="383"/>
      <c r="Z74" s="383"/>
      <c r="AA74" s="383"/>
    </row>
    <row r="75">
      <c r="A75" s="508" t="str">
        <f t="shared" si="1"/>
        <v>3유형_v2_img3_30</v>
      </c>
      <c r="B75" s="12" t="s">
        <v>4473</v>
      </c>
      <c r="C75" s="381" t="s">
        <v>3990</v>
      </c>
      <c r="D75" s="381" t="s">
        <v>4505</v>
      </c>
      <c r="E75" s="381"/>
      <c r="F75" s="381"/>
      <c r="G75" s="381"/>
      <c r="H75" s="381"/>
      <c r="I75" s="383"/>
      <c r="M75" s="383"/>
      <c r="N75" s="383"/>
      <c r="O75" s="383"/>
      <c r="P75" s="383"/>
      <c r="Q75" s="383"/>
      <c r="R75" s="383"/>
      <c r="S75" s="383"/>
      <c r="T75" s="383"/>
      <c r="U75" s="383"/>
      <c r="V75" s="383"/>
      <c r="W75" s="383"/>
      <c r="X75" s="383"/>
      <c r="Y75" s="383"/>
      <c r="Z75" s="383"/>
      <c r="AA75" s="383"/>
    </row>
    <row r="76">
      <c r="A76" s="508" t="str">
        <f t="shared" si="1"/>
        <v>3유형_v2_img3_31</v>
      </c>
      <c r="B76" s="12" t="s">
        <v>4473</v>
      </c>
      <c r="C76" s="381" t="s">
        <v>3995</v>
      </c>
      <c r="D76" s="381" t="s">
        <v>4506</v>
      </c>
      <c r="E76" s="381"/>
      <c r="F76" s="381"/>
      <c r="G76" s="381"/>
      <c r="H76" s="381"/>
      <c r="I76" s="383"/>
      <c r="M76" s="383"/>
      <c r="N76" s="383"/>
      <c r="O76" s="383"/>
      <c r="P76" s="383"/>
      <c r="Q76" s="383"/>
      <c r="R76" s="383"/>
      <c r="S76" s="383"/>
      <c r="T76" s="383"/>
      <c r="U76" s="383"/>
      <c r="V76" s="383"/>
      <c r="W76" s="383"/>
      <c r="X76" s="383"/>
      <c r="Y76" s="383"/>
      <c r="Z76" s="383"/>
      <c r="AA76" s="383"/>
    </row>
    <row r="77">
      <c r="A77" s="508" t="str">
        <f t="shared" si="1"/>
        <v>3유형_v2_img3_32</v>
      </c>
      <c r="B77" s="12" t="s">
        <v>4473</v>
      </c>
      <c r="C77" s="381" t="s">
        <v>4001</v>
      </c>
      <c r="D77" s="381" t="s">
        <v>4507</v>
      </c>
      <c r="E77" s="381"/>
      <c r="F77" s="381"/>
      <c r="G77" s="381"/>
      <c r="H77" s="381"/>
      <c r="I77" s="383"/>
      <c r="M77" s="383"/>
      <c r="N77" s="383"/>
      <c r="O77" s="383"/>
      <c r="P77" s="383"/>
      <c r="Q77" s="383"/>
      <c r="R77" s="383"/>
      <c r="S77" s="383"/>
      <c r="T77" s="383"/>
      <c r="U77" s="383"/>
      <c r="V77" s="383"/>
      <c r="W77" s="383"/>
      <c r="X77" s="383"/>
      <c r="Y77" s="383"/>
      <c r="Z77" s="383"/>
      <c r="AA77" s="383"/>
    </row>
    <row r="78">
      <c r="A78" s="508" t="str">
        <f t="shared" si="1"/>
        <v>3유형_v2_img3_33</v>
      </c>
      <c r="B78" s="12" t="s">
        <v>4473</v>
      </c>
      <c r="C78" s="381" t="s">
        <v>4007</v>
      </c>
      <c r="D78" s="381" t="s">
        <v>4508</v>
      </c>
      <c r="E78" s="381"/>
      <c r="F78" s="381"/>
      <c r="G78" s="381"/>
      <c r="H78" s="381"/>
      <c r="I78" s="383"/>
      <c r="M78" s="383"/>
      <c r="N78" s="383"/>
      <c r="O78" s="383"/>
      <c r="P78" s="383"/>
      <c r="Q78" s="383"/>
      <c r="R78" s="383"/>
      <c r="S78" s="383"/>
      <c r="T78" s="383"/>
      <c r="U78" s="383"/>
      <c r="V78" s="383"/>
      <c r="W78" s="383"/>
      <c r="X78" s="383"/>
      <c r="Y78" s="383"/>
      <c r="Z78" s="383"/>
      <c r="AA78" s="383"/>
    </row>
    <row r="79">
      <c r="A79" s="508" t="str">
        <f t="shared" si="1"/>
        <v>3유형_v2_img3_34</v>
      </c>
      <c r="B79" s="12" t="s">
        <v>4473</v>
      </c>
      <c r="C79" s="381" t="s">
        <v>4012</v>
      </c>
      <c r="D79" s="381" t="s">
        <v>4509</v>
      </c>
      <c r="E79" s="381"/>
      <c r="F79" s="381"/>
      <c r="G79" s="381"/>
      <c r="H79" s="381"/>
      <c r="I79" s="383"/>
      <c r="M79" s="383"/>
      <c r="N79" s="383"/>
      <c r="O79" s="383"/>
      <c r="P79" s="383"/>
      <c r="Q79" s="383"/>
      <c r="R79" s="383"/>
      <c r="S79" s="383"/>
      <c r="T79" s="383"/>
      <c r="U79" s="383"/>
      <c r="V79" s="383"/>
      <c r="W79" s="383"/>
      <c r="X79" s="383"/>
      <c r="Y79" s="383"/>
      <c r="Z79" s="383"/>
      <c r="AA79" s="383"/>
    </row>
    <row r="80">
      <c r="A80" s="508" t="str">
        <f t="shared" si="1"/>
        <v>3유형_v2_img3_35</v>
      </c>
      <c r="B80" s="12" t="s">
        <v>4473</v>
      </c>
      <c r="C80" s="381" t="s">
        <v>4017</v>
      </c>
      <c r="D80" s="381" t="s">
        <v>4510</v>
      </c>
      <c r="E80" s="381"/>
      <c r="F80" s="381"/>
      <c r="G80" s="381"/>
      <c r="H80" s="381"/>
      <c r="I80" s="383"/>
      <c r="M80" s="383"/>
      <c r="N80" s="383"/>
      <c r="O80" s="383"/>
      <c r="P80" s="383"/>
      <c r="Q80" s="383"/>
      <c r="R80" s="383"/>
      <c r="S80" s="383"/>
      <c r="T80" s="383"/>
      <c r="U80" s="383"/>
      <c r="V80" s="383"/>
      <c r="W80" s="383"/>
      <c r="X80" s="383"/>
      <c r="Y80" s="383"/>
      <c r="Z80" s="383"/>
      <c r="AA80" s="383"/>
    </row>
    <row r="81">
      <c r="A81" s="508" t="str">
        <f t="shared" si="1"/>
        <v>3유형_v2_img3_36</v>
      </c>
      <c r="B81" s="12" t="s">
        <v>4473</v>
      </c>
      <c r="C81" s="381" t="s">
        <v>4024</v>
      </c>
      <c r="D81" s="381" t="s">
        <v>4511</v>
      </c>
      <c r="E81" s="381"/>
      <c r="F81" s="381"/>
      <c r="G81" s="381"/>
      <c r="H81" s="381"/>
      <c r="I81" s="383"/>
      <c r="M81" s="383"/>
      <c r="N81" s="383"/>
      <c r="O81" s="383"/>
      <c r="P81" s="383"/>
      <c r="Q81" s="383"/>
      <c r="R81" s="383"/>
      <c r="S81" s="383"/>
      <c r="T81" s="383"/>
      <c r="U81" s="383"/>
      <c r="V81" s="383"/>
      <c r="W81" s="383"/>
      <c r="X81" s="383"/>
      <c r="Y81" s="383"/>
      <c r="Z81" s="383"/>
      <c r="AA81" s="383"/>
    </row>
    <row r="82">
      <c r="A82" s="508" t="str">
        <f t="shared" si="1"/>
        <v>3유형_v2_img3_37</v>
      </c>
      <c r="B82" s="12" t="s">
        <v>4473</v>
      </c>
      <c r="C82" s="381" t="s">
        <v>4029</v>
      </c>
      <c r="D82" s="381" t="s">
        <v>4512</v>
      </c>
      <c r="E82" s="381"/>
      <c r="F82" s="381"/>
      <c r="G82" s="381"/>
      <c r="H82" s="381"/>
      <c r="I82" s="383"/>
      <c r="M82" s="383"/>
      <c r="N82" s="383"/>
      <c r="O82" s="383"/>
      <c r="P82" s="383"/>
      <c r="Q82" s="383"/>
      <c r="R82" s="383"/>
      <c r="S82" s="383"/>
      <c r="T82" s="383"/>
      <c r="U82" s="383"/>
      <c r="V82" s="383"/>
      <c r="W82" s="383"/>
      <c r="X82" s="383"/>
      <c r="Y82" s="383"/>
      <c r="Z82" s="383"/>
      <c r="AA82" s="383"/>
    </row>
    <row r="83">
      <c r="A83" s="508" t="str">
        <f t="shared" si="1"/>
        <v>3유형_v2_img3_38</v>
      </c>
      <c r="B83" s="12" t="s">
        <v>4473</v>
      </c>
      <c r="C83" s="381" t="s">
        <v>4035</v>
      </c>
      <c r="D83" s="381" t="s">
        <v>4513</v>
      </c>
      <c r="E83" s="381"/>
      <c r="F83" s="381"/>
      <c r="G83" s="381"/>
      <c r="H83" s="381"/>
      <c r="I83" s="383"/>
      <c r="M83" s="383"/>
      <c r="N83" s="383"/>
      <c r="O83" s="383"/>
      <c r="P83" s="383"/>
      <c r="Q83" s="383"/>
      <c r="R83" s="383"/>
      <c r="S83" s="383"/>
      <c r="T83" s="383"/>
      <c r="U83" s="383"/>
      <c r="V83" s="383"/>
      <c r="W83" s="383"/>
      <c r="X83" s="383"/>
      <c r="Y83" s="383"/>
      <c r="Z83" s="383"/>
      <c r="AA83" s="383"/>
    </row>
    <row r="84">
      <c r="A84" s="508" t="str">
        <f t="shared" si="1"/>
        <v>3유형_v2_img3_39</v>
      </c>
      <c r="B84" s="12" t="s">
        <v>4473</v>
      </c>
      <c r="C84" s="381" t="s">
        <v>4041</v>
      </c>
      <c r="D84" s="381" t="s">
        <v>4514</v>
      </c>
      <c r="E84" s="381"/>
      <c r="F84" s="381"/>
      <c r="G84" s="381"/>
      <c r="H84" s="381"/>
      <c r="I84" s="383"/>
      <c r="M84" s="383"/>
      <c r="N84" s="383"/>
      <c r="O84" s="383"/>
      <c r="P84" s="383"/>
      <c r="Q84" s="383"/>
      <c r="R84" s="383"/>
      <c r="S84" s="383"/>
      <c r="T84" s="383"/>
      <c r="U84" s="383"/>
      <c r="V84" s="383"/>
      <c r="W84" s="383"/>
      <c r="X84" s="383"/>
      <c r="Y84" s="383"/>
      <c r="Z84" s="383"/>
      <c r="AA84" s="383"/>
    </row>
    <row r="85">
      <c r="A85" s="508" t="str">
        <f t="shared" si="1"/>
        <v>3유형_v2_img3_40</v>
      </c>
      <c r="B85" s="12" t="s">
        <v>4473</v>
      </c>
      <c r="C85" s="381" t="s">
        <v>4047</v>
      </c>
      <c r="D85" s="381" t="s">
        <v>4515</v>
      </c>
      <c r="E85" s="381"/>
      <c r="F85" s="381"/>
      <c r="G85" s="381"/>
      <c r="H85" s="383"/>
      <c r="I85" s="383"/>
      <c r="M85" s="383"/>
      <c r="N85" s="383"/>
      <c r="O85" s="383"/>
      <c r="P85" s="383"/>
      <c r="Q85" s="383"/>
      <c r="R85" s="383"/>
      <c r="S85" s="383"/>
      <c r="T85" s="383"/>
      <c r="U85" s="383"/>
      <c r="V85" s="383"/>
      <c r="W85" s="383"/>
      <c r="X85" s="383"/>
      <c r="Y85" s="383"/>
      <c r="Z85" s="383"/>
      <c r="AA85" s="383"/>
    </row>
    <row r="86">
      <c r="A86" s="383"/>
      <c r="B86" s="383"/>
      <c r="C86" s="383"/>
      <c r="D86" s="383"/>
      <c r="E86" s="381"/>
      <c r="F86" s="381"/>
      <c r="G86" s="381"/>
      <c r="H86" s="381"/>
      <c r="I86" s="383"/>
      <c r="M86" s="383"/>
      <c r="N86" s="383"/>
      <c r="O86" s="383"/>
      <c r="P86" s="383"/>
      <c r="Q86" s="383"/>
      <c r="R86" s="383"/>
      <c r="S86" s="383"/>
      <c r="T86" s="383"/>
      <c r="U86" s="383"/>
      <c r="V86" s="383"/>
      <c r="W86" s="383"/>
      <c r="X86" s="383"/>
      <c r="Y86" s="383"/>
      <c r="Z86" s="383"/>
      <c r="AA86" s="383"/>
    </row>
    <row r="87">
      <c r="A87" s="383"/>
      <c r="B87" s="383"/>
      <c r="C87" s="383"/>
      <c r="D87" s="383"/>
      <c r="E87" s="381"/>
      <c r="F87" s="381"/>
      <c r="G87" s="381"/>
      <c r="H87" s="381"/>
      <c r="I87" s="383"/>
      <c r="M87" s="383"/>
      <c r="N87" s="383"/>
      <c r="O87" s="383"/>
      <c r="P87" s="383"/>
      <c r="Q87" s="383"/>
      <c r="R87" s="383"/>
      <c r="S87" s="383"/>
      <c r="T87" s="383"/>
      <c r="U87" s="383"/>
      <c r="V87" s="383"/>
      <c r="W87" s="383"/>
      <c r="X87" s="383"/>
      <c r="Y87" s="383"/>
      <c r="Z87" s="383"/>
      <c r="AA87" s="383"/>
    </row>
    <row r="88">
      <c r="A88" s="383"/>
      <c r="B88" s="383"/>
      <c r="C88" s="383"/>
      <c r="D88" s="383"/>
      <c r="E88" s="381"/>
      <c r="F88" s="381"/>
      <c r="G88" s="381"/>
      <c r="H88" s="381"/>
      <c r="I88" s="383"/>
      <c r="M88" s="383"/>
      <c r="N88" s="383"/>
      <c r="O88" s="383"/>
      <c r="P88" s="383"/>
      <c r="Q88" s="383"/>
      <c r="R88" s="383"/>
      <c r="S88" s="383"/>
      <c r="T88" s="383"/>
      <c r="U88" s="383"/>
      <c r="V88" s="383"/>
      <c r="W88" s="383"/>
      <c r="X88" s="383"/>
      <c r="Y88" s="383"/>
      <c r="Z88" s="383"/>
      <c r="AA88" s="383"/>
    </row>
    <row r="89">
      <c r="A89" s="383"/>
      <c r="B89" s="383"/>
      <c r="C89" s="383"/>
      <c r="D89" s="383"/>
      <c r="E89" s="381"/>
      <c r="F89" s="381"/>
      <c r="G89" s="381"/>
      <c r="H89" s="381"/>
      <c r="I89" s="383"/>
      <c r="M89" s="383"/>
      <c r="N89" s="383"/>
      <c r="O89" s="383"/>
      <c r="P89" s="383"/>
      <c r="Q89" s="383"/>
      <c r="R89" s="383"/>
      <c r="S89" s="383"/>
      <c r="T89" s="383"/>
      <c r="U89" s="383"/>
      <c r="V89" s="383"/>
      <c r="W89" s="383"/>
      <c r="X89" s="383"/>
      <c r="Y89" s="383"/>
      <c r="Z89" s="383"/>
      <c r="AA89" s="383"/>
    </row>
    <row r="90">
      <c r="A90" s="383"/>
      <c r="B90" s="383"/>
      <c r="C90" s="383"/>
      <c r="D90" s="383"/>
      <c r="E90" s="381"/>
      <c r="F90" s="381"/>
      <c r="G90" s="381"/>
      <c r="H90" s="381"/>
      <c r="I90" s="383"/>
      <c r="M90" s="383"/>
      <c r="N90" s="383"/>
      <c r="O90" s="383"/>
      <c r="P90" s="383"/>
      <c r="Q90" s="383"/>
      <c r="R90" s="383"/>
      <c r="S90" s="383"/>
      <c r="T90" s="383"/>
      <c r="U90" s="383"/>
      <c r="V90" s="383"/>
      <c r="W90" s="383"/>
      <c r="X90" s="383"/>
      <c r="Y90" s="383"/>
      <c r="Z90" s="383"/>
      <c r="AA90" s="383"/>
    </row>
    <row r="91">
      <c r="A91" s="383"/>
      <c r="B91" s="383"/>
      <c r="C91" s="383"/>
      <c r="D91" s="383"/>
      <c r="E91" s="381"/>
      <c r="F91" s="381"/>
      <c r="G91" s="381"/>
      <c r="H91" s="381"/>
      <c r="I91" s="383"/>
      <c r="M91" s="383"/>
      <c r="N91" s="383"/>
      <c r="O91" s="383"/>
      <c r="P91" s="383"/>
      <c r="Q91" s="383"/>
      <c r="R91" s="383"/>
      <c r="S91" s="383"/>
      <c r="T91" s="383"/>
      <c r="U91" s="383"/>
      <c r="V91" s="383"/>
      <c r="W91" s="383"/>
      <c r="X91" s="383"/>
      <c r="Y91" s="383"/>
      <c r="Z91" s="383"/>
      <c r="AA91" s="383"/>
    </row>
    <row r="92">
      <c r="A92" s="383"/>
      <c r="B92" s="383"/>
      <c r="C92" s="383"/>
      <c r="D92" s="383"/>
      <c r="E92" s="381"/>
      <c r="F92" s="381"/>
      <c r="G92" s="381"/>
      <c r="H92" s="381"/>
      <c r="I92" s="383"/>
      <c r="M92" s="383"/>
      <c r="N92" s="383"/>
      <c r="O92" s="383"/>
      <c r="P92" s="383"/>
      <c r="Q92" s="383"/>
      <c r="R92" s="383"/>
      <c r="S92" s="383"/>
      <c r="T92" s="383"/>
      <c r="U92" s="383"/>
      <c r="V92" s="383"/>
      <c r="W92" s="383"/>
      <c r="X92" s="383"/>
      <c r="Y92" s="383"/>
      <c r="Z92" s="383"/>
      <c r="AA92" s="383"/>
    </row>
    <row r="93">
      <c r="A93" s="383"/>
      <c r="B93" s="383"/>
      <c r="C93" s="383"/>
      <c r="D93" s="383"/>
      <c r="E93" s="381"/>
      <c r="F93" s="381"/>
      <c r="G93" s="381"/>
      <c r="H93" s="381"/>
      <c r="I93" s="383"/>
      <c r="M93" s="383"/>
      <c r="N93" s="383"/>
      <c r="O93" s="383"/>
      <c r="P93" s="383"/>
      <c r="Q93" s="383"/>
      <c r="R93" s="383"/>
      <c r="S93" s="383"/>
      <c r="T93" s="383"/>
      <c r="U93" s="383"/>
      <c r="V93" s="383"/>
      <c r="W93" s="383"/>
      <c r="X93" s="383"/>
      <c r="Y93" s="383"/>
      <c r="Z93" s="383"/>
      <c r="AA93" s="383"/>
    </row>
    <row r="94">
      <c r="A94" s="383"/>
      <c r="B94" s="383"/>
      <c r="C94" s="383"/>
      <c r="D94" s="383"/>
      <c r="E94" s="381"/>
      <c r="F94" s="381"/>
      <c r="G94" s="381"/>
      <c r="H94" s="381"/>
      <c r="I94" s="383"/>
      <c r="M94" s="383"/>
      <c r="N94" s="383"/>
      <c r="O94" s="383"/>
      <c r="P94" s="383"/>
      <c r="Q94" s="383"/>
      <c r="R94" s="383"/>
      <c r="S94" s="383"/>
      <c r="T94" s="383"/>
      <c r="U94" s="383"/>
      <c r="V94" s="383"/>
      <c r="W94" s="383"/>
      <c r="X94" s="383"/>
      <c r="Y94" s="383"/>
      <c r="Z94" s="383"/>
      <c r="AA94" s="383"/>
    </row>
    <row r="95">
      <c r="A95" s="383"/>
      <c r="B95" s="383"/>
      <c r="C95" s="383"/>
      <c r="D95" s="383"/>
      <c r="E95" s="381"/>
      <c r="F95" s="381"/>
      <c r="G95" s="381"/>
      <c r="H95" s="381"/>
      <c r="I95" s="383"/>
      <c r="M95" s="383"/>
      <c r="N95" s="383"/>
      <c r="O95" s="383"/>
      <c r="P95" s="383"/>
      <c r="Q95" s="383"/>
      <c r="R95" s="383"/>
      <c r="S95" s="383"/>
      <c r="T95" s="383"/>
      <c r="U95" s="383"/>
      <c r="V95" s="383"/>
      <c r="W95" s="383"/>
      <c r="X95" s="383"/>
      <c r="Y95" s="383"/>
      <c r="Z95" s="383"/>
      <c r="AA95" s="383"/>
    </row>
    <row r="96">
      <c r="A96" s="383"/>
      <c r="B96" s="383"/>
      <c r="C96" s="383"/>
      <c r="D96" s="383"/>
      <c r="E96" s="381"/>
      <c r="F96" s="381"/>
      <c r="G96" s="381"/>
      <c r="H96" s="381"/>
      <c r="I96" s="383"/>
      <c r="M96" s="383"/>
      <c r="N96" s="383"/>
      <c r="O96" s="383"/>
      <c r="P96" s="383"/>
      <c r="Q96" s="383"/>
      <c r="R96" s="383"/>
      <c r="S96" s="383"/>
      <c r="T96" s="383"/>
      <c r="U96" s="383"/>
      <c r="V96" s="383"/>
      <c r="W96" s="383"/>
      <c r="X96" s="383"/>
      <c r="Y96" s="383"/>
      <c r="Z96" s="383"/>
      <c r="AA96" s="383"/>
    </row>
    <row r="97">
      <c r="A97" s="383"/>
      <c r="B97" s="383"/>
      <c r="C97" s="383"/>
      <c r="D97" s="383"/>
      <c r="E97" s="381"/>
      <c r="F97" s="381"/>
      <c r="G97" s="381"/>
      <c r="H97" s="381"/>
      <c r="I97" s="383"/>
      <c r="M97" s="383"/>
      <c r="N97" s="383"/>
      <c r="O97" s="383"/>
      <c r="P97" s="383"/>
      <c r="Q97" s="383"/>
      <c r="R97" s="383"/>
      <c r="S97" s="383"/>
      <c r="T97" s="383"/>
      <c r="U97" s="383"/>
      <c r="V97" s="383"/>
      <c r="W97" s="383"/>
      <c r="X97" s="383"/>
      <c r="Y97" s="383"/>
      <c r="Z97" s="383"/>
      <c r="AA97" s="383"/>
    </row>
    <row r="98">
      <c r="A98" s="383"/>
      <c r="B98" s="383"/>
      <c r="C98" s="383"/>
      <c r="D98" s="383"/>
      <c r="E98" s="381"/>
      <c r="F98" s="381"/>
      <c r="G98" s="381"/>
      <c r="H98" s="381"/>
      <c r="I98" s="383"/>
      <c r="M98" s="383"/>
      <c r="N98" s="383"/>
      <c r="O98" s="383"/>
      <c r="P98" s="383"/>
      <c r="Q98" s="383"/>
      <c r="R98" s="383"/>
      <c r="S98" s="383"/>
      <c r="T98" s="383"/>
      <c r="U98" s="383"/>
      <c r="V98" s="383"/>
      <c r="W98" s="383"/>
      <c r="X98" s="383"/>
      <c r="Y98" s="383"/>
      <c r="Z98" s="383"/>
      <c r="AA98" s="383"/>
    </row>
    <row r="99">
      <c r="A99" s="383"/>
      <c r="B99" s="383"/>
      <c r="C99" s="383"/>
      <c r="D99" s="383"/>
      <c r="E99" s="381"/>
      <c r="F99" s="381"/>
      <c r="G99" s="381"/>
      <c r="H99" s="381"/>
      <c r="I99" s="383"/>
      <c r="M99" s="383"/>
      <c r="N99" s="383"/>
      <c r="O99" s="383"/>
      <c r="P99" s="383"/>
      <c r="Q99" s="383"/>
      <c r="R99" s="383"/>
      <c r="S99" s="383"/>
      <c r="T99" s="383"/>
      <c r="U99" s="383"/>
      <c r="V99" s="383"/>
      <c r="W99" s="383"/>
      <c r="X99" s="383"/>
      <c r="Y99" s="383"/>
      <c r="Z99" s="383"/>
      <c r="AA99" s="383"/>
    </row>
    <row r="100">
      <c r="A100" s="383"/>
      <c r="B100" s="383"/>
      <c r="C100" s="383"/>
      <c r="D100" s="383"/>
      <c r="E100" s="381"/>
      <c r="F100" s="381"/>
      <c r="G100" s="381"/>
      <c r="H100" s="381"/>
      <c r="I100" s="383"/>
      <c r="M100" s="383"/>
      <c r="N100" s="383"/>
      <c r="O100" s="383"/>
      <c r="P100" s="383"/>
      <c r="Q100" s="383"/>
      <c r="R100" s="383"/>
      <c r="S100" s="383"/>
      <c r="T100" s="383"/>
      <c r="U100" s="383"/>
      <c r="V100" s="383"/>
      <c r="W100" s="383"/>
      <c r="X100" s="383"/>
      <c r="Y100" s="383"/>
      <c r="Z100" s="383"/>
      <c r="AA100" s="383"/>
    </row>
    <row r="101">
      <c r="A101" s="383"/>
      <c r="B101" s="383"/>
      <c r="C101" s="383"/>
      <c r="D101" s="383"/>
      <c r="E101" s="381"/>
      <c r="F101" s="381"/>
      <c r="G101" s="381"/>
      <c r="H101" s="381"/>
      <c r="I101" s="383"/>
      <c r="M101" s="383"/>
      <c r="N101" s="383"/>
      <c r="O101" s="383"/>
      <c r="P101" s="383"/>
      <c r="Q101" s="383"/>
      <c r="R101" s="383"/>
      <c r="S101" s="383"/>
      <c r="T101" s="383"/>
      <c r="U101" s="383"/>
      <c r="V101" s="383"/>
      <c r="W101" s="383"/>
      <c r="X101" s="383"/>
      <c r="Y101" s="383"/>
      <c r="Z101" s="383"/>
      <c r="AA101" s="383"/>
    </row>
    <row r="102">
      <c r="A102" s="383"/>
      <c r="B102" s="383"/>
      <c r="C102" s="383"/>
      <c r="D102" s="383"/>
      <c r="E102" s="381"/>
      <c r="F102" s="381"/>
      <c r="G102" s="381"/>
      <c r="H102" s="381"/>
      <c r="I102" s="383"/>
      <c r="M102" s="383"/>
      <c r="N102" s="383"/>
      <c r="O102" s="383"/>
      <c r="P102" s="383"/>
      <c r="Q102" s="383"/>
      <c r="R102" s="383"/>
      <c r="S102" s="383"/>
      <c r="T102" s="383"/>
      <c r="U102" s="383"/>
      <c r="V102" s="383"/>
      <c r="W102" s="383"/>
      <c r="X102" s="383"/>
      <c r="Y102" s="383"/>
      <c r="Z102" s="383"/>
      <c r="AA102" s="383"/>
    </row>
    <row r="103">
      <c r="A103" s="383"/>
      <c r="B103" s="383"/>
      <c r="C103" s="383"/>
      <c r="D103" s="383"/>
      <c r="E103" s="381"/>
      <c r="F103" s="381"/>
      <c r="G103" s="381"/>
      <c r="H103" s="381"/>
      <c r="I103" s="383"/>
      <c r="M103" s="383"/>
      <c r="N103" s="383"/>
      <c r="O103" s="383"/>
      <c r="P103" s="383"/>
      <c r="Q103" s="383"/>
      <c r="R103" s="383"/>
      <c r="S103" s="383"/>
      <c r="T103" s="383"/>
      <c r="U103" s="383"/>
      <c r="V103" s="383"/>
      <c r="W103" s="383"/>
      <c r="X103" s="383"/>
      <c r="Y103" s="383"/>
      <c r="Z103" s="383"/>
      <c r="AA103" s="383"/>
    </row>
    <row r="104">
      <c r="A104" s="383"/>
      <c r="B104" s="383"/>
      <c r="C104" s="383"/>
      <c r="D104" s="383"/>
      <c r="E104" s="381"/>
      <c r="F104" s="381"/>
      <c r="G104" s="381"/>
      <c r="H104" s="381"/>
      <c r="I104" s="383"/>
      <c r="M104" s="383"/>
      <c r="N104" s="383"/>
      <c r="O104" s="383"/>
      <c r="P104" s="383"/>
      <c r="Q104" s="383"/>
      <c r="R104" s="383"/>
      <c r="S104" s="383"/>
      <c r="T104" s="383"/>
      <c r="U104" s="383"/>
      <c r="V104" s="383"/>
      <c r="W104" s="383"/>
      <c r="X104" s="383"/>
      <c r="Y104" s="383"/>
      <c r="Z104" s="383"/>
      <c r="AA104" s="383"/>
    </row>
    <row r="105">
      <c r="A105" s="383"/>
      <c r="B105" s="383"/>
      <c r="C105" s="383"/>
      <c r="D105" s="383"/>
      <c r="E105" s="381"/>
      <c r="F105" s="381"/>
      <c r="G105" s="381"/>
      <c r="H105" s="381"/>
      <c r="I105" s="383"/>
      <c r="M105" s="383"/>
      <c r="N105" s="383"/>
      <c r="O105" s="383"/>
      <c r="P105" s="383"/>
      <c r="Q105" s="383"/>
      <c r="R105" s="383"/>
      <c r="S105" s="383"/>
      <c r="T105" s="383"/>
      <c r="U105" s="383"/>
      <c r="V105" s="383"/>
      <c r="W105" s="383"/>
      <c r="X105" s="383"/>
      <c r="Y105" s="383"/>
      <c r="Z105" s="383"/>
      <c r="AA105" s="383"/>
    </row>
    <row r="106">
      <c r="A106" s="383"/>
      <c r="B106" s="383"/>
      <c r="C106" s="383"/>
      <c r="D106" s="383"/>
      <c r="E106" s="381"/>
      <c r="F106" s="381"/>
      <c r="G106" s="381"/>
      <c r="H106" s="381"/>
      <c r="I106" s="383"/>
      <c r="M106" s="383"/>
      <c r="N106" s="383"/>
      <c r="O106" s="383"/>
      <c r="P106" s="383"/>
      <c r="Q106" s="383"/>
      <c r="R106" s="383"/>
      <c r="S106" s="383"/>
      <c r="T106" s="383"/>
      <c r="U106" s="383"/>
      <c r="V106" s="383"/>
      <c r="W106" s="383"/>
      <c r="X106" s="383"/>
      <c r="Y106" s="383"/>
      <c r="Z106" s="383"/>
      <c r="AA106" s="383"/>
    </row>
    <row r="107">
      <c r="A107" s="383"/>
      <c r="B107" s="383"/>
      <c r="C107" s="383"/>
      <c r="D107" s="383"/>
      <c r="E107" s="381"/>
      <c r="F107" s="381"/>
      <c r="G107" s="381"/>
      <c r="H107" s="381"/>
      <c r="I107" s="383"/>
      <c r="M107" s="383"/>
      <c r="N107" s="383"/>
      <c r="O107" s="383"/>
      <c r="P107" s="383"/>
      <c r="Q107" s="383"/>
      <c r="R107" s="383"/>
      <c r="S107" s="383"/>
      <c r="T107" s="383"/>
      <c r="U107" s="383"/>
      <c r="V107" s="383"/>
      <c r="W107" s="383"/>
      <c r="X107" s="383"/>
      <c r="Y107" s="383"/>
      <c r="Z107" s="383"/>
      <c r="AA107" s="383"/>
    </row>
    <row r="108">
      <c r="A108" s="383"/>
      <c r="B108" s="383"/>
      <c r="C108" s="383"/>
      <c r="D108" s="383"/>
      <c r="E108" s="381"/>
      <c r="F108" s="381"/>
      <c r="G108" s="381"/>
      <c r="H108" s="381"/>
      <c r="I108" s="383"/>
      <c r="M108" s="383"/>
      <c r="N108" s="383"/>
      <c r="O108" s="383"/>
      <c r="P108" s="383"/>
      <c r="Q108" s="383"/>
      <c r="R108" s="383"/>
      <c r="S108" s="383"/>
      <c r="T108" s="383"/>
      <c r="U108" s="383"/>
      <c r="V108" s="383"/>
      <c r="W108" s="383"/>
      <c r="X108" s="383"/>
      <c r="Y108" s="383"/>
      <c r="Z108" s="383"/>
      <c r="AA108" s="383"/>
    </row>
    <row r="109">
      <c r="A109" s="383"/>
      <c r="B109" s="383"/>
      <c r="C109" s="383"/>
      <c r="D109" s="383"/>
      <c r="E109" s="381"/>
      <c r="F109" s="381"/>
      <c r="G109" s="381"/>
      <c r="H109" s="381"/>
      <c r="I109" s="383"/>
      <c r="M109" s="383"/>
      <c r="N109" s="383"/>
      <c r="O109" s="383"/>
      <c r="P109" s="383"/>
      <c r="Q109" s="383"/>
      <c r="R109" s="383"/>
      <c r="S109" s="383"/>
      <c r="T109" s="383"/>
      <c r="U109" s="383"/>
      <c r="V109" s="383"/>
      <c r="W109" s="383"/>
      <c r="X109" s="383"/>
      <c r="Y109" s="383"/>
      <c r="Z109" s="383"/>
      <c r="AA109" s="383"/>
    </row>
    <row r="110">
      <c r="A110" s="383"/>
      <c r="B110" s="383"/>
      <c r="C110" s="383"/>
      <c r="D110" s="383"/>
      <c r="E110" s="381"/>
      <c r="F110" s="381"/>
      <c r="G110" s="381"/>
      <c r="H110" s="381"/>
      <c r="I110" s="383"/>
      <c r="M110" s="383"/>
      <c r="N110" s="383"/>
      <c r="O110" s="383"/>
      <c r="P110" s="383"/>
      <c r="Q110" s="383"/>
      <c r="R110" s="383"/>
      <c r="S110" s="383"/>
      <c r="T110" s="383"/>
      <c r="U110" s="383"/>
      <c r="V110" s="383"/>
      <c r="W110" s="383"/>
      <c r="X110" s="383"/>
      <c r="Y110" s="383"/>
      <c r="Z110" s="383"/>
      <c r="AA110" s="383"/>
    </row>
    <row r="111">
      <c r="A111" s="383"/>
      <c r="B111" s="383"/>
      <c r="C111" s="383"/>
      <c r="D111" s="383"/>
      <c r="E111" s="381"/>
      <c r="F111" s="381"/>
      <c r="G111" s="381"/>
      <c r="H111" s="381"/>
      <c r="I111" s="383"/>
      <c r="M111" s="383"/>
      <c r="N111" s="383"/>
      <c r="O111" s="383"/>
      <c r="P111" s="383"/>
      <c r="Q111" s="383"/>
      <c r="R111" s="383"/>
      <c r="S111" s="383"/>
      <c r="T111" s="383"/>
      <c r="U111" s="383"/>
      <c r="V111" s="383"/>
      <c r="W111" s="383"/>
      <c r="X111" s="383"/>
      <c r="Y111" s="383"/>
      <c r="Z111" s="383"/>
      <c r="AA111" s="383"/>
    </row>
    <row r="112">
      <c r="A112" s="383"/>
      <c r="B112" s="383"/>
      <c r="C112" s="383"/>
      <c r="D112" s="383"/>
      <c r="E112" s="381"/>
      <c r="F112" s="381"/>
      <c r="G112" s="381"/>
      <c r="H112" s="381"/>
      <c r="I112" s="383"/>
      <c r="M112" s="383"/>
      <c r="N112" s="383"/>
      <c r="O112" s="383"/>
      <c r="P112" s="383"/>
      <c r="Q112" s="383"/>
      <c r="R112" s="383"/>
      <c r="S112" s="383"/>
      <c r="T112" s="383"/>
      <c r="U112" s="383"/>
      <c r="V112" s="383"/>
      <c r="W112" s="383"/>
      <c r="X112" s="383"/>
      <c r="Y112" s="383"/>
      <c r="Z112" s="383"/>
      <c r="AA112" s="383"/>
    </row>
    <row r="113">
      <c r="A113" s="383"/>
      <c r="B113" s="383"/>
      <c r="C113" s="383"/>
      <c r="D113" s="383"/>
      <c r="E113" s="381"/>
      <c r="F113" s="381"/>
      <c r="G113" s="381"/>
      <c r="H113" s="381"/>
      <c r="I113" s="383"/>
      <c r="M113" s="383"/>
      <c r="N113" s="383"/>
      <c r="O113" s="383"/>
      <c r="P113" s="383"/>
      <c r="Q113" s="383"/>
      <c r="R113" s="383"/>
      <c r="S113" s="383"/>
      <c r="T113" s="383"/>
      <c r="U113" s="383"/>
      <c r="V113" s="383"/>
      <c r="W113" s="383"/>
      <c r="X113" s="383"/>
      <c r="Y113" s="383"/>
      <c r="Z113" s="383"/>
      <c r="AA113" s="383"/>
    </row>
    <row r="114">
      <c r="A114" s="383"/>
      <c r="B114" s="383"/>
      <c r="C114" s="383"/>
      <c r="D114" s="383"/>
      <c r="E114" s="381"/>
      <c r="F114" s="381"/>
      <c r="G114" s="381"/>
      <c r="H114" s="381"/>
      <c r="I114" s="383"/>
      <c r="M114" s="383"/>
      <c r="N114" s="383"/>
      <c r="O114" s="383"/>
      <c r="P114" s="383"/>
      <c r="Q114" s="383"/>
      <c r="R114" s="383"/>
      <c r="S114" s="383"/>
      <c r="T114" s="383"/>
      <c r="U114" s="383"/>
      <c r="V114" s="383"/>
      <c r="W114" s="383"/>
      <c r="X114" s="383"/>
      <c r="Y114" s="383"/>
      <c r="Z114" s="383"/>
      <c r="AA114" s="383"/>
    </row>
    <row r="115">
      <c r="A115" s="383"/>
      <c r="B115" s="383"/>
      <c r="C115" s="383"/>
      <c r="D115" s="383"/>
      <c r="E115" s="381"/>
      <c r="F115" s="381"/>
      <c r="G115" s="381"/>
      <c r="H115" s="381"/>
      <c r="I115" s="383"/>
      <c r="M115" s="383"/>
      <c r="N115" s="383"/>
      <c r="O115" s="383"/>
      <c r="P115" s="383"/>
      <c r="Q115" s="383"/>
      <c r="R115" s="383"/>
      <c r="S115" s="383"/>
      <c r="T115" s="383"/>
      <c r="U115" s="383"/>
      <c r="V115" s="383"/>
      <c r="W115" s="383"/>
      <c r="X115" s="383"/>
      <c r="Y115" s="383"/>
      <c r="Z115" s="383"/>
      <c r="AA115" s="383"/>
    </row>
    <row r="116">
      <c r="A116" s="383"/>
      <c r="B116" s="383"/>
      <c r="C116" s="383"/>
      <c r="D116" s="383"/>
      <c r="E116" s="381"/>
      <c r="F116" s="381"/>
      <c r="G116" s="381"/>
      <c r="H116" s="381"/>
      <c r="I116" s="383"/>
      <c r="M116" s="383"/>
      <c r="N116" s="383"/>
      <c r="O116" s="383"/>
      <c r="P116" s="383"/>
      <c r="Q116" s="383"/>
      <c r="R116" s="383"/>
      <c r="S116" s="383"/>
      <c r="T116" s="383"/>
      <c r="U116" s="383"/>
      <c r="V116" s="383"/>
      <c r="W116" s="383"/>
      <c r="X116" s="383"/>
      <c r="Y116" s="383"/>
      <c r="Z116" s="383"/>
      <c r="AA116" s="383"/>
    </row>
    <row r="117">
      <c r="A117" s="383"/>
      <c r="B117" s="383"/>
      <c r="C117" s="383"/>
      <c r="D117" s="383"/>
      <c r="E117" s="381"/>
      <c r="F117" s="381"/>
      <c r="G117" s="381"/>
      <c r="H117" s="381"/>
      <c r="I117" s="383"/>
      <c r="M117" s="383"/>
      <c r="N117" s="383"/>
      <c r="O117" s="383"/>
      <c r="P117" s="383"/>
      <c r="Q117" s="383"/>
      <c r="R117" s="383"/>
      <c r="S117" s="383"/>
      <c r="T117" s="383"/>
      <c r="U117" s="383"/>
      <c r="V117" s="383"/>
      <c r="W117" s="383"/>
      <c r="X117" s="383"/>
      <c r="Y117" s="383"/>
      <c r="Z117" s="383"/>
      <c r="AA117" s="383"/>
    </row>
    <row r="118">
      <c r="A118" s="383"/>
      <c r="B118" s="383"/>
      <c r="C118" s="383"/>
      <c r="D118" s="383"/>
      <c r="E118" s="381"/>
      <c r="F118" s="381"/>
      <c r="G118" s="381"/>
      <c r="H118" s="381"/>
      <c r="I118" s="383"/>
      <c r="M118" s="383"/>
      <c r="N118" s="383"/>
      <c r="O118" s="383"/>
      <c r="P118" s="383"/>
      <c r="Q118" s="383"/>
      <c r="R118" s="383"/>
      <c r="S118" s="383"/>
      <c r="T118" s="383"/>
      <c r="U118" s="383"/>
      <c r="V118" s="383"/>
      <c r="W118" s="383"/>
      <c r="X118" s="383"/>
      <c r="Y118" s="383"/>
      <c r="Z118" s="383"/>
      <c r="AA118" s="383"/>
    </row>
    <row r="119">
      <c r="A119" s="383"/>
      <c r="B119" s="383"/>
      <c r="C119" s="383"/>
      <c r="D119" s="383"/>
      <c r="E119" s="381"/>
      <c r="F119" s="381"/>
      <c r="G119" s="381"/>
      <c r="H119" s="381"/>
      <c r="I119" s="383"/>
      <c r="M119" s="383"/>
      <c r="N119" s="383"/>
      <c r="O119" s="383"/>
      <c r="P119" s="383"/>
      <c r="Q119" s="383"/>
      <c r="R119" s="383"/>
      <c r="S119" s="383"/>
      <c r="T119" s="383"/>
      <c r="U119" s="383"/>
      <c r="V119" s="383"/>
      <c r="W119" s="383"/>
      <c r="X119" s="383"/>
      <c r="Y119" s="383"/>
      <c r="Z119" s="383"/>
      <c r="AA119" s="383"/>
    </row>
    <row r="120">
      <c r="A120" s="383"/>
      <c r="B120" s="383"/>
      <c r="C120" s="383"/>
      <c r="D120" s="383"/>
      <c r="E120" s="381"/>
      <c r="F120" s="381"/>
      <c r="G120" s="381"/>
      <c r="H120" s="381"/>
      <c r="I120" s="383"/>
      <c r="M120" s="383"/>
      <c r="N120" s="383"/>
      <c r="O120" s="383"/>
      <c r="P120" s="383"/>
      <c r="Q120" s="383"/>
      <c r="R120" s="383"/>
      <c r="S120" s="383"/>
      <c r="T120" s="383"/>
      <c r="U120" s="383"/>
      <c r="V120" s="383"/>
      <c r="W120" s="383"/>
      <c r="X120" s="383"/>
      <c r="Y120" s="383"/>
      <c r="Z120" s="383"/>
      <c r="AA120" s="383"/>
    </row>
    <row r="121">
      <c r="A121" s="383"/>
      <c r="B121" s="383"/>
      <c r="C121" s="383"/>
      <c r="D121" s="383"/>
      <c r="E121" s="381"/>
      <c r="F121" s="381"/>
      <c r="G121" s="381"/>
      <c r="H121" s="381"/>
      <c r="I121" s="383"/>
      <c r="M121" s="383"/>
      <c r="N121" s="383"/>
      <c r="O121" s="383"/>
      <c r="P121" s="383"/>
      <c r="Q121" s="383"/>
      <c r="R121" s="383"/>
      <c r="S121" s="383"/>
      <c r="T121" s="383"/>
      <c r="U121" s="383"/>
      <c r="V121" s="383"/>
      <c r="W121" s="383"/>
      <c r="X121" s="383"/>
      <c r="Y121" s="383"/>
      <c r="Z121" s="383"/>
      <c r="AA121" s="383"/>
    </row>
    <row r="122">
      <c r="A122" s="383"/>
      <c r="B122" s="383"/>
      <c r="C122" s="383"/>
      <c r="D122" s="383"/>
      <c r="E122" s="381"/>
      <c r="F122" s="381"/>
      <c r="G122" s="381"/>
      <c r="H122" s="381"/>
      <c r="I122" s="383"/>
      <c r="M122" s="383"/>
      <c r="N122" s="383"/>
      <c r="O122" s="383"/>
      <c r="P122" s="383"/>
      <c r="Q122" s="383"/>
      <c r="R122" s="383"/>
      <c r="S122" s="383"/>
      <c r="T122" s="383"/>
      <c r="U122" s="383"/>
      <c r="V122" s="383"/>
      <c r="W122" s="383"/>
      <c r="X122" s="383"/>
      <c r="Y122" s="383"/>
      <c r="Z122" s="383"/>
      <c r="AA122" s="383"/>
    </row>
    <row r="123">
      <c r="A123" s="383"/>
      <c r="B123" s="383"/>
      <c r="C123" s="383"/>
      <c r="D123" s="383"/>
      <c r="E123" s="381"/>
      <c r="F123" s="381"/>
      <c r="G123" s="381"/>
      <c r="H123" s="381"/>
      <c r="I123" s="383"/>
      <c r="M123" s="383"/>
      <c r="N123" s="383"/>
      <c r="O123" s="383"/>
      <c r="P123" s="383"/>
      <c r="Q123" s="383"/>
      <c r="R123" s="383"/>
      <c r="S123" s="383"/>
      <c r="T123" s="383"/>
      <c r="U123" s="383"/>
      <c r="V123" s="383"/>
      <c r="W123" s="383"/>
      <c r="X123" s="383"/>
      <c r="Y123" s="383"/>
      <c r="Z123" s="383"/>
      <c r="AA123" s="383"/>
    </row>
    <row r="124">
      <c r="A124" s="383"/>
      <c r="B124" s="383"/>
      <c r="C124" s="383"/>
      <c r="D124" s="383"/>
      <c r="E124" s="381"/>
      <c r="F124" s="381"/>
      <c r="G124" s="381"/>
      <c r="H124" s="381"/>
      <c r="I124" s="383"/>
      <c r="M124" s="383"/>
      <c r="N124" s="383"/>
      <c r="O124" s="383"/>
      <c r="P124" s="383"/>
      <c r="Q124" s="383"/>
      <c r="R124" s="383"/>
      <c r="S124" s="383"/>
      <c r="T124" s="383"/>
      <c r="U124" s="383"/>
      <c r="V124" s="383"/>
      <c r="W124" s="383"/>
      <c r="X124" s="383"/>
      <c r="Y124" s="383"/>
      <c r="Z124" s="383"/>
      <c r="AA124" s="383"/>
    </row>
    <row r="125">
      <c r="A125" s="383"/>
      <c r="B125" s="383"/>
      <c r="C125" s="383"/>
      <c r="D125" s="383"/>
      <c r="E125" s="381"/>
      <c r="F125" s="381"/>
      <c r="G125" s="381"/>
      <c r="H125" s="381"/>
      <c r="I125" s="383"/>
      <c r="M125" s="383"/>
      <c r="N125" s="383"/>
      <c r="O125" s="383"/>
      <c r="P125" s="383"/>
      <c r="Q125" s="383"/>
      <c r="R125" s="383"/>
      <c r="S125" s="383"/>
      <c r="T125" s="383"/>
      <c r="U125" s="383"/>
      <c r="V125" s="383"/>
      <c r="W125" s="383"/>
      <c r="X125" s="383"/>
      <c r="Y125" s="383"/>
      <c r="Z125" s="383"/>
      <c r="AA125" s="383"/>
    </row>
    <row r="126">
      <c r="A126" s="383"/>
      <c r="B126" s="383"/>
      <c r="C126" s="383"/>
      <c r="D126" s="383"/>
      <c r="E126" s="381"/>
      <c r="F126" s="381"/>
      <c r="G126" s="381"/>
      <c r="H126" s="381"/>
      <c r="I126" s="383"/>
      <c r="M126" s="383"/>
      <c r="N126" s="383"/>
      <c r="O126" s="383"/>
      <c r="P126" s="383"/>
      <c r="Q126" s="383"/>
      <c r="R126" s="383"/>
      <c r="S126" s="383"/>
      <c r="T126" s="383"/>
      <c r="U126" s="383"/>
      <c r="V126" s="383"/>
      <c r="W126" s="383"/>
      <c r="X126" s="383"/>
      <c r="Y126" s="383"/>
      <c r="Z126" s="383"/>
      <c r="AA126" s="383"/>
    </row>
    <row r="127">
      <c r="A127" s="383"/>
      <c r="B127" s="383"/>
      <c r="C127" s="383"/>
      <c r="D127" s="383"/>
      <c r="E127" s="381"/>
      <c r="F127" s="381"/>
      <c r="G127" s="381"/>
      <c r="H127" s="381"/>
      <c r="I127" s="383"/>
      <c r="M127" s="383"/>
      <c r="N127" s="383"/>
      <c r="O127" s="383"/>
      <c r="P127" s="383"/>
      <c r="Q127" s="383"/>
      <c r="R127" s="383"/>
      <c r="S127" s="383"/>
      <c r="T127" s="383"/>
      <c r="U127" s="383"/>
      <c r="V127" s="383"/>
      <c r="W127" s="383"/>
      <c r="X127" s="383"/>
      <c r="Y127" s="383"/>
      <c r="Z127" s="383"/>
      <c r="AA127" s="383"/>
    </row>
    <row r="128">
      <c r="A128" s="383"/>
      <c r="B128" s="383"/>
      <c r="C128" s="383"/>
      <c r="D128" s="383"/>
      <c r="E128" s="381"/>
      <c r="F128" s="381"/>
      <c r="G128" s="381"/>
      <c r="H128" s="381"/>
      <c r="I128" s="383"/>
      <c r="M128" s="383"/>
      <c r="N128" s="383"/>
      <c r="O128" s="383"/>
      <c r="P128" s="383"/>
      <c r="Q128" s="383"/>
      <c r="R128" s="383"/>
      <c r="S128" s="383"/>
      <c r="T128" s="383"/>
      <c r="U128" s="383"/>
      <c r="V128" s="383"/>
      <c r="W128" s="383"/>
      <c r="X128" s="383"/>
      <c r="Y128" s="383"/>
      <c r="Z128" s="383"/>
      <c r="AA128" s="383"/>
    </row>
    <row r="129">
      <c r="A129" s="383"/>
      <c r="B129" s="383"/>
      <c r="C129" s="383"/>
      <c r="D129" s="383"/>
      <c r="E129" s="381"/>
      <c r="F129" s="381"/>
      <c r="G129" s="381"/>
      <c r="H129" s="381"/>
      <c r="I129" s="383"/>
      <c r="M129" s="383"/>
      <c r="N129" s="383"/>
      <c r="O129" s="383"/>
      <c r="P129" s="383"/>
      <c r="Q129" s="383"/>
      <c r="R129" s="383"/>
      <c r="S129" s="383"/>
      <c r="T129" s="383"/>
      <c r="U129" s="383"/>
      <c r="V129" s="383"/>
      <c r="W129" s="383"/>
      <c r="X129" s="383"/>
      <c r="Y129" s="383"/>
      <c r="Z129" s="383"/>
      <c r="AA129" s="383"/>
    </row>
    <row r="130">
      <c r="A130" s="383"/>
      <c r="B130" s="383"/>
      <c r="C130" s="383"/>
      <c r="D130" s="383"/>
      <c r="E130" s="381"/>
      <c r="F130" s="381"/>
      <c r="G130" s="381"/>
      <c r="H130" s="381"/>
      <c r="I130" s="383"/>
      <c r="M130" s="383"/>
      <c r="N130" s="383"/>
      <c r="O130" s="383"/>
      <c r="P130" s="383"/>
      <c r="Q130" s="383"/>
      <c r="R130" s="383"/>
      <c r="S130" s="383"/>
      <c r="T130" s="383"/>
      <c r="U130" s="383"/>
      <c r="V130" s="383"/>
      <c r="W130" s="383"/>
      <c r="X130" s="383"/>
      <c r="Y130" s="383"/>
      <c r="Z130" s="383"/>
      <c r="AA130" s="383"/>
    </row>
    <row r="131">
      <c r="A131" s="383"/>
      <c r="B131" s="383"/>
      <c r="C131" s="383"/>
      <c r="D131" s="383"/>
      <c r="E131" s="381"/>
      <c r="F131" s="381"/>
      <c r="G131" s="381"/>
      <c r="H131" s="381"/>
      <c r="I131" s="383"/>
      <c r="M131" s="383"/>
      <c r="N131" s="383"/>
      <c r="O131" s="383"/>
      <c r="P131" s="383"/>
      <c r="Q131" s="383"/>
      <c r="R131" s="383"/>
      <c r="S131" s="383"/>
      <c r="T131" s="383"/>
      <c r="U131" s="383"/>
      <c r="V131" s="383"/>
      <c r="W131" s="383"/>
      <c r="X131" s="383"/>
      <c r="Y131" s="383"/>
      <c r="Z131" s="383"/>
      <c r="AA131" s="383"/>
    </row>
    <row r="132">
      <c r="A132" s="383"/>
      <c r="B132" s="383"/>
      <c r="C132" s="383"/>
      <c r="D132" s="383"/>
      <c r="E132" s="383"/>
      <c r="F132" s="383"/>
      <c r="G132" s="383"/>
      <c r="H132" s="383"/>
      <c r="I132" s="383"/>
      <c r="M132" s="383"/>
      <c r="N132" s="383"/>
      <c r="O132" s="383"/>
      <c r="P132" s="383"/>
      <c r="Q132" s="383"/>
      <c r="R132" s="383"/>
      <c r="S132" s="383"/>
      <c r="T132" s="383"/>
      <c r="U132" s="383"/>
      <c r="V132" s="383"/>
      <c r="W132" s="383"/>
      <c r="X132" s="383"/>
      <c r="Y132" s="383"/>
      <c r="Z132" s="383"/>
      <c r="AA132" s="383"/>
    </row>
    <row r="133">
      <c r="A133" s="383"/>
      <c r="B133" s="383"/>
      <c r="C133" s="383"/>
      <c r="D133" s="383"/>
      <c r="E133" s="383"/>
      <c r="F133" s="383"/>
      <c r="G133" s="383"/>
      <c r="H133" s="383"/>
      <c r="I133" s="383"/>
      <c r="M133" s="383"/>
      <c r="N133" s="383"/>
      <c r="O133" s="383"/>
      <c r="P133" s="383"/>
      <c r="Q133" s="383"/>
      <c r="R133" s="383"/>
      <c r="S133" s="383"/>
      <c r="T133" s="383"/>
      <c r="U133" s="383"/>
      <c r="V133" s="383"/>
      <c r="W133" s="383"/>
      <c r="X133" s="383"/>
      <c r="Y133" s="383"/>
      <c r="Z133" s="383"/>
      <c r="AA133" s="383"/>
    </row>
    <row r="134">
      <c r="A134" s="383"/>
      <c r="B134" s="383"/>
      <c r="C134" s="383"/>
      <c r="D134" s="383"/>
      <c r="E134" s="383"/>
      <c r="F134" s="383"/>
      <c r="G134" s="383"/>
      <c r="H134" s="383"/>
      <c r="I134" s="383"/>
      <c r="M134" s="383"/>
      <c r="N134" s="383"/>
      <c r="O134" s="383"/>
      <c r="P134" s="383"/>
      <c r="Q134" s="383"/>
      <c r="R134" s="383"/>
      <c r="S134" s="383"/>
      <c r="T134" s="383"/>
      <c r="U134" s="383"/>
      <c r="V134" s="383"/>
      <c r="W134" s="383"/>
      <c r="X134" s="383"/>
      <c r="Y134" s="383"/>
      <c r="Z134" s="383"/>
      <c r="AA134" s="383"/>
    </row>
    <row r="135">
      <c r="A135" s="383"/>
      <c r="B135" s="383"/>
      <c r="C135" s="383"/>
      <c r="D135" s="383"/>
      <c r="E135" s="383"/>
      <c r="F135" s="383"/>
      <c r="G135" s="383"/>
      <c r="H135" s="383"/>
      <c r="I135" s="383"/>
      <c r="M135" s="383"/>
      <c r="N135" s="383"/>
      <c r="O135" s="383"/>
      <c r="P135" s="383"/>
      <c r="Q135" s="383"/>
      <c r="R135" s="383"/>
      <c r="S135" s="383"/>
      <c r="T135" s="383"/>
      <c r="U135" s="383"/>
      <c r="V135" s="383"/>
      <c r="W135" s="383"/>
      <c r="X135" s="383"/>
      <c r="Y135" s="383"/>
      <c r="Z135" s="383"/>
      <c r="AA135" s="383"/>
    </row>
    <row r="136">
      <c r="A136" s="383"/>
      <c r="B136" s="383"/>
      <c r="C136" s="383"/>
      <c r="D136" s="383"/>
      <c r="E136" s="383"/>
      <c r="F136" s="383"/>
      <c r="G136" s="383"/>
      <c r="H136" s="383"/>
      <c r="I136" s="383"/>
      <c r="M136" s="383"/>
      <c r="N136" s="383"/>
      <c r="O136" s="383"/>
      <c r="P136" s="383"/>
      <c r="Q136" s="383"/>
      <c r="R136" s="383"/>
      <c r="S136" s="383"/>
      <c r="T136" s="383"/>
      <c r="U136" s="383"/>
      <c r="V136" s="383"/>
      <c r="W136" s="383"/>
      <c r="X136" s="383"/>
      <c r="Y136" s="383"/>
      <c r="Z136" s="383"/>
      <c r="AA136" s="383"/>
    </row>
    <row r="137">
      <c r="A137" s="383"/>
      <c r="B137" s="383"/>
      <c r="C137" s="383"/>
      <c r="D137" s="383"/>
      <c r="E137" s="383"/>
      <c r="F137" s="383"/>
      <c r="G137" s="383"/>
      <c r="H137" s="383"/>
      <c r="I137" s="383"/>
      <c r="M137" s="383"/>
      <c r="N137" s="383"/>
      <c r="O137" s="383"/>
      <c r="P137" s="383"/>
      <c r="Q137" s="383"/>
      <c r="R137" s="383"/>
      <c r="S137" s="383"/>
      <c r="T137" s="383"/>
      <c r="U137" s="383"/>
      <c r="V137" s="383"/>
      <c r="W137" s="383"/>
      <c r="X137" s="383"/>
      <c r="Y137" s="383"/>
      <c r="Z137" s="383"/>
      <c r="AA137" s="383"/>
    </row>
    <row r="138">
      <c r="A138" s="383"/>
      <c r="B138" s="383"/>
      <c r="C138" s="383"/>
      <c r="D138" s="383"/>
      <c r="E138" s="383"/>
      <c r="F138" s="383"/>
      <c r="G138" s="383"/>
      <c r="H138" s="383"/>
      <c r="I138" s="383"/>
      <c r="M138" s="383"/>
      <c r="N138" s="383"/>
      <c r="O138" s="383"/>
      <c r="P138" s="383"/>
      <c r="Q138" s="383"/>
      <c r="R138" s="383"/>
      <c r="S138" s="383"/>
      <c r="T138" s="383"/>
      <c r="U138" s="383"/>
      <c r="V138" s="383"/>
      <c r="W138" s="383"/>
      <c r="X138" s="383"/>
      <c r="Y138" s="383"/>
      <c r="Z138" s="383"/>
      <c r="AA138" s="383"/>
    </row>
    <row r="139">
      <c r="A139" s="383"/>
      <c r="B139" s="383"/>
      <c r="C139" s="383"/>
      <c r="D139" s="383"/>
      <c r="E139" s="383"/>
      <c r="F139" s="383"/>
      <c r="G139" s="383"/>
      <c r="H139" s="383"/>
      <c r="I139" s="383"/>
      <c r="M139" s="383"/>
      <c r="N139" s="383"/>
      <c r="O139" s="383"/>
      <c r="P139" s="383"/>
      <c r="Q139" s="383"/>
      <c r="R139" s="383"/>
      <c r="S139" s="383"/>
      <c r="T139" s="383"/>
      <c r="U139" s="383"/>
      <c r="V139" s="383"/>
      <c r="W139" s="383"/>
      <c r="X139" s="383"/>
      <c r="Y139" s="383"/>
      <c r="Z139" s="383"/>
      <c r="AA139" s="383"/>
    </row>
    <row r="140">
      <c r="A140" s="383"/>
      <c r="B140" s="383"/>
      <c r="C140" s="383"/>
      <c r="D140" s="383"/>
      <c r="E140" s="383"/>
      <c r="F140" s="383"/>
      <c r="G140" s="383"/>
      <c r="H140" s="383"/>
      <c r="I140" s="383"/>
      <c r="M140" s="383"/>
      <c r="N140" s="383"/>
      <c r="O140" s="383"/>
      <c r="P140" s="383"/>
      <c r="Q140" s="383"/>
      <c r="R140" s="383"/>
      <c r="S140" s="383"/>
      <c r="T140" s="383"/>
      <c r="U140" s="383"/>
      <c r="V140" s="383"/>
      <c r="W140" s="383"/>
      <c r="X140" s="383"/>
      <c r="Y140" s="383"/>
      <c r="Z140" s="383"/>
      <c r="AA140" s="383"/>
    </row>
    <row r="141">
      <c r="A141" s="383"/>
      <c r="B141" s="383"/>
      <c r="C141" s="383"/>
      <c r="D141" s="383"/>
      <c r="E141" s="383"/>
      <c r="F141" s="383"/>
      <c r="G141" s="383"/>
      <c r="H141" s="383"/>
      <c r="I141" s="383"/>
      <c r="M141" s="383"/>
      <c r="N141" s="383"/>
      <c r="O141" s="383"/>
      <c r="P141" s="383"/>
      <c r="Q141" s="383"/>
      <c r="R141" s="383"/>
      <c r="S141" s="383"/>
      <c r="T141" s="383"/>
      <c r="U141" s="383"/>
      <c r="V141" s="383"/>
      <c r="W141" s="383"/>
      <c r="X141" s="383"/>
      <c r="Y141" s="383"/>
      <c r="Z141" s="383"/>
      <c r="AA141" s="383"/>
    </row>
    <row r="142">
      <c r="A142" s="383"/>
      <c r="B142" s="383"/>
      <c r="C142" s="383"/>
      <c r="D142" s="383"/>
      <c r="E142" s="383"/>
      <c r="F142" s="383"/>
      <c r="G142" s="383"/>
      <c r="H142" s="383"/>
      <c r="I142" s="383"/>
      <c r="M142" s="383"/>
      <c r="N142" s="383"/>
      <c r="O142" s="383"/>
      <c r="P142" s="383"/>
      <c r="Q142" s="383"/>
      <c r="R142" s="383"/>
      <c r="S142" s="383"/>
      <c r="T142" s="383"/>
      <c r="U142" s="383"/>
      <c r="V142" s="383"/>
      <c r="W142" s="383"/>
      <c r="X142" s="383"/>
      <c r="Y142" s="383"/>
      <c r="Z142" s="383"/>
      <c r="AA142" s="383"/>
    </row>
    <row r="143">
      <c r="A143" s="383"/>
      <c r="B143" s="383"/>
      <c r="C143" s="383"/>
      <c r="D143" s="383"/>
      <c r="E143" s="383"/>
      <c r="F143" s="383"/>
      <c r="G143" s="383"/>
      <c r="H143" s="383"/>
      <c r="I143" s="383"/>
      <c r="M143" s="383"/>
      <c r="N143" s="383"/>
      <c r="O143" s="383"/>
      <c r="P143" s="383"/>
      <c r="Q143" s="383"/>
      <c r="R143" s="383"/>
      <c r="S143" s="383"/>
      <c r="T143" s="383"/>
      <c r="U143" s="383"/>
      <c r="V143" s="383"/>
      <c r="W143" s="383"/>
      <c r="X143" s="383"/>
      <c r="Y143" s="383"/>
      <c r="Z143" s="383"/>
      <c r="AA143" s="383"/>
    </row>
    <row r="144">
      <c r="A144" s="383"/>
      <c r="B144" s="383"/>
      <c r="C144" s="383"/>
      <c r="D144" s="383"/>
      <c r="E144" s="383"/>
      <c r="F144" s="383"/>
      <c r="G144" s="383"/>
      <c r="H144" s="383"/>
      <c r="I144" s="383"/>
      <c r="M144" s="383"/>
      <c r="N144" s="383"/>
      <c r="O144" s="383"/>
      <c r="P144" s="383"/>
      <c r="Q144" s="383"/>
      <c r="R144" s="383"/>
      <c r="S144" s="383"/>
      <c r="T144" s="383"/>
      <c r="U144" s="383"/>
      <c r="V144" s="383"/>
      <c r="W144" s="383"/>
      <c r="X144" s="383"/>
      <c r="Y144" s="383"/>
      <c r="Z144" s="383"/>
      <c r="AA144" s="383"/>
    </row>
    <row r="145">
      <c r="A145" s="383"/>
      <c r="B145" s="383"/>
      <c r="C145" s="383"/>
      <c r="D145" s="383"/>
      <c r="E145" s="383"/>
      <c r="F145" s="383"/>
      <c r="G145" s="383"/>
      <c r="H145" s="383"/>
      <c r="I145" s="383"/>
      <c r="M145" s="383"/>
      <c r="N145" s="383"/>
      <c r="O145" s="383"/>
      <c r="P145" s="383"/>
      <c r="Q145" s="383"/>
      <c r="R145" s="383"/>
      <c r="S145" s="383"/>
      <c r="T145" s="383"/>
      <c r="U145" s="383"/>
      <c r="V145" s="383"/>
      <c r="W145" s="383"/>
      <c r="X145" s="383"/>
      <c r="Y145" s="383"/>
      <c r="Z145" s="383"/>
      <c r="AA145" s="383"/>
    </row>
    <row r="146">
      <c r="A146" s="383"/>
      <c r="B146" s="383"/>
      <c r="C146" s="383"/>
      <c r="D146" s="383"/>
      <c r="E146" s="383"/>
      <c r="F146" s="383"/>
      <c r="G146" s="383"/>
      <c r="H146" s="383"/>
      <c r="I146" s="383"/>
      <c r="M146" s="383"/>
      <c r="N146" s="383"/>
      <c r="O146" s="383"/>
      <c r="P146" s="383"/>
      <c r="Q146" s="383"/>
      <c r="R146" s="383"/>
      <c r="S146" s="383"/>
      <c r="T146" s="383"/>
      <c r="U146" s="383"/>
      <c r="V146" s="383"/>
      <c r="W146" s="383"/>
      <c r="X146" s="383"/>
      <c r="Y146" s="383"/>
      <c r="Z146" s="383"/>
      <c r="AA146" s="383"/>
    </row>
    <row r="147">
      <c r="A147" s="383"/>
      <c r="B147" s="383"/>
      <c r="C147" s="383"/>
      <c r="D147" s="383"/>
      <c r="E147" s="383"/>
      <c r="F147" s="383"/>
      <c r="G147" s="383"/>
      <c r="H147" s="383"/>
      <c r="I147" s="383"/>
      <c r="M147" s="383"/>
      <c r="N147" s="383"/>
      <c r="O147" s="383"/>
      <c r="P147" s="383"/>
      <c r="Q147" s="383"/>
      <c r="R147" s="383"/>
      <c r="S147" s="383"/>
      <c r="T147" s="383"/>
      <c r="U147" s="383"/>
      <c r="V147" s="383"/>
      <c r="W147" s="383"/>
      <c r="X147" s="383"/>
      <c r="Y147" s="383"/>
      <c r="Z147" s="383"/>
      <c r="AA147" s="383"/>
    </row>
    <row r="148">
      <c r="A148" s="383"/>
      <c r="B148" s="383"/>
      <c r="C148" s="383"/>
      <c r="D148" s="383"/>
      <c r="E148" s="383"/>
      <c r="F148" s="383"/>
      <c r="G148" s="383"/>
      <c r="H148" s="383"/>
      <c r="I148" s="383"/>
      <c r="M148" s="383"/>
      <c r="N148" s="383"/>
      <c r="O148" s="383"/>
      <c r="P148" s="383"/>
      <c r="Q148" s="383"/>
      <c r="R148" s="383"/>
      <c r="S148" s="383"/>
      <c r="T148" s="383"/>
      <c r="U148" s="383"/>
      <c r="V148" s="383"/>
      <c r="W148" s="383"/>
      <c r="X148" s="383"/>
      <c r="Y148" s="383"/>
      <c r="Z148" s="383"/>
      <c r="AA148" s="383"/>
    </row>
    <row r="149">
      <c r="A149" s="383"/>
      <c r="B149" s="383"/>
      <c r="C149" s="383"/>
      <c r="D149" s="383"/>
      <c r="E149" s="383"/>
      <c r="F149" s="383"/>
      <c r="G149" s="383"/>
      <c r="H149" s="383"/>
      <c r="I149" s="383"/>
      <c r="M149" s="383"/>
      <c r="N149" s="383"/>
      <c r="O149" s="383"/>
      <c r="P149" s="383"/>
      <c r="Q149" s="383"/>
      <c r="R149" s="383"/>
      <c r="S149" s="383"/>
      <c r="T149" s="383"/>
      <c r="U149" s="383"/>
      <c r="V149" s="383"/>
      <c r="W149" s="383"/>
      <c r="X149" s="383"/>
      <c r="Y149" s="383"/>
      <c r="Z149" s="383"/>
      <c r="AA149" s="383"/>
    </row>
    <row r="150">
      <c r="A150" s="383"/>
      <c r="B150" s="383"/>
      <c r="C150" s="383"/>
      <c r="D150" s="383"/>
      <c r="E150" s="383"/>
      <c r="F150" s="383"/>
      <c r="G150" s="383"/>
      <c r="H150" s="383"/>
      <c r="I150" s="383"/>
      <c r="M150" s="383"/>
      <c r="N150" s="383"/>
      <c r="O150" s="383"/>
      <c r="P150" s="383"/>
      <c r="Q150" s="383"/>
      <c r="R150" s="383"/>
      <c r="S150" s="383"/>
      <c r="T150" s="383"/>
      <c r="U150" s="383"/>
      <c r="V150" s="383"/>
      <c r="W150" s="383"/>
      <c r="X150" s="383"/>
      <c r="Y150" s="383"/>
      <c r="Z150" s="383"/>
      <c r="AA150" s="383"/>
    </row>
    <row r="151">
      <c r="A151" s="383"/>
      <c r="B151" s="383"/>
      <c r="C151" s="383"/>
      <c r="D151" s="383"/>
      <c r="E151" s="383"/>
      <c r="F151" s="383"/>
      <c r="G151" s="383"/>
      <c r="H151" s="383"/>
      <c r="I151" s="383"/>
      <c r="M151" s="383"/>
      <c r="N151" s="383"/>
      <c r="O151" s="383"/>
      <c r="P151" s="383"/>
      <c r="Q151" s="383"/>
      <c r="R151" s="383"/>
      <c r="S151" s="383"/>
      <c r="T151" s="383"/>
      <c r="U151" s="383"/>
      <c r="V151" s="383"/>
      <c r="W151" s="383"/>
      <c r="X151" s="383"/>
      <c r="Y151" s="383"/>
      <c r="Z151" s="383"/>
      <c r="AA151" s="383"/>
    </row>
    <row r="152">
      <c r="A152" s="383"/>
      <c r="B152" s="383"/>
      <c r="C152" s="383"/>
      <c r="D152" s="383"/>
      <c r="E152" s="383"/>
      <c r="F152" s="383"/>
      <c r="G152" s="383"/>
      <c r="H152" s="383"/>
      <c r="I152" s="383"/>
      <c r="M152" s="383"/>
      <c r="N152" s="383"/>
      <c r="O152" s="383"/>
      <c r="P152" s="383"/>
      <c r="Q152" s="383"/>
      <c r="R152" s="383"/>
      <c r="S152" s="383"/>
      <c r="T152" s="383"/>
      <c r="U152" s="383"/>
      <c r="V152" s="383"/>
      <c r="W152" s="383"/>
      <c r="X152" s="383"/>
      <c r="Y152" s="383"/>
      <c r="Z152" s="383"/>
      <c r="AA152" s="383"/>
    </row>
    <row r="153">
      <c r="A153" s="383"/>
      <c r="B153" s="383"/>
      <c r="C153" s="383"/>
      <c r="D153" s="383"/>
      <c r="E153" s="383"/>
      <c r="F153" s="383"/>
      <c r="G153" s="383"/>
      <c r="H153" s="383"/>
      <c r="I153" s="383"/>
      <c r="M153" s="383"/>
      <c r="N153" s="383"/>
      <c r="O153" s="383"/>
      <c r="P153" s="383"/>
      <c r="Q153" s="383"/>
      <c r="R153" s="383"/>
      <c r="S153" s="383"/>
      <c r="T153" s="383"/>
      <c r="U153" s="383"/>
      <c r="V153" s="383"/>
      <c r="W153" s="383"/>
      <c r="X153" s="383"/>
      <c r="Y153" s="383"/>
      <c r="Z153" s="383"/>
      <c r="AA153" s="383"/>
    </row>
    <row r="154">
      <c r="A154" s="383"/>
      <c r="B154" s="383"/>
      <c r="C154" s="383"/>
      <c r="D154" s="383"/>
      <c r="E154" s="383"/>
      <c r="F154" s="383"/>
      <c r="G154" s="383"/>
      <c r="H154" s="383"/>
      <c r="I154" s="383"/>
      <c r="M154" s="383"/>
      <c r="N154" s="383"/>
      <c r="O154" s="383"/>
      <c r="P154" s="383"/>
      <c r="Q154" s="383"/>
      <c r="R154" s="383"/>
      <c r="S154" s="383"/>
      <c r="T154" s="383"/>
      <c r="U154" s="383"/>
      <c r="V154" s="383"/>
      <c r="W154" s="383"/>
      <c r="X154" s="383"/>
      <c r="Y154" s="383"/>
      <c r="Z154" s="383"/>
      <c r="AA154" s="383"/>
    </row>
    <row r="155">
      <c r="A155" s="383"/>
      <c r="B155" s="383"/>
      <c r="C155" s="383"/>
      <c r="D155" s="383"/>
      <c r="E155" s="383"/>
      <c r="F155" s="383"/>
      <c r="G155" s="383"/>
      <c r="H155" s="383"/>
      <c r="I155" s="383"/>
      <c r="M155" s="383"/>
      <c r="N155" s="383"/>
      <c r="O155" s="383"/>
      <c r="P155" s="383"/>
      <c r="Q155" s="383"/>
      <c r="R155" s="383"/>
      <c r="S155" s="383"/>
      <c r="T155" s="383"/>
      <c r="U155" s="383"/>
      <c r="V155" s="383"/>
      <c r="W155" s="383"/>
      <c r="X155" s="383"/>
      <c r="Y155" s="383"/>
      <c r="Z155" s="383"/>
      <c r="AA155" s="383"/>
    </row>
    <row r="156">
      <c r="A156" s="383"/>
      <c r="B156" s="383"/>
      <c r="C156" s="383"/>
      <c r="D156" s="383"/>
      <c r="E156" s="383"/>
      <c r="F156" s="383"/>
      <c r="G156" s="383"/>
      <c r="H156" s="383"/>
      <c r="I156" s="383"/>
      <c r="M156" s="383"/>
      <c r="N156" s="383"/>
      <c r="O156" s="383"/>
      <c r="P156" s="383"/>
      <c r="Q156" s="383"/>
      <c r="R156" s="383"/>
      <c r="S156" s="383"/>
      <c r="T156" s="383"/>
      <c r="U156" s="383"/>
      <c r="V156" s="383"/>
      <c r="W156" s="383"/>
      <c r="X156" s="383"/>
      <c r="Y156" s="383"/>
      <c r="Z156" s="383"/>
      <c r="AA156" s="383"/>
    </row>
    <row r="157">
      <c r="A157" s="383"/>
      <c r="B157" s="383"/>
      <c r="C157" s="383"/>
      <c r="D157" s="383"/>
      <c r="E157" s="383"/>
      <c r="F157" s="383"/>
      <c r="G157" s="383"/>
      <c r="H157" s="383"/>
      <c r="I157" s="383"/>
      <c r="M157" s="383"/>
      <c r="N157" s="383"/>
      <c r="O157" s="383"/>
      <c r="P157" s="383"/>
      <c r="Q157" s="383"/>
      <c r="R157" s="383"/>
      <c r="S157" s="383"/>
      <c r="T157" s="383"/>
      <c r="U157" s="383"/>
      <c r="V157" s="383"/>
      <c r="W157" s="383"/>
      <c r="X157" s="383"/>
      <c r="Y157" s="383"/>
      <c r="Z157" s="383"/>
      <c r="AA157" s="383"/>
    </row>
    <row r="158">
      <c r="A158" s="383"/>
      <c r="B158" s="383"/>
      <c r="C158" s="383"/>
      <c r="D158" s="383"/>
      <c r="E158" s="383"/>
      <c r="F158" s="383"/>
      <c r="G158" s="383"/>
      <c r="H158" s="383"/>
      <c r="I158" s="383"/>
      <c r="M158" s="383"/>
      <c r="N158" s="383"/>
      <c r="O158" s="383"/>
      <c r="P158" s="383"/>
      <c r="Q158" s="383"/>
      <c r="R158" s="383"/>
      <c r="S158" s="383"/>
      <c r="T158" s="383"/>
      <c r="U158" s="383"/>
      <c r="V158" s="383"/>
      <c r="W158" s="383"/>
      <c r="X158" s="383"/>
      <c r="Y158" s="383"/>
      <c r="Z158" s="383"/>
      <c r="AA158" s="383"/>
    </row>
    <row r="159">
      <c r="A159" s="383"/>
      <c r="B159" s="383"/>
      <c r="C159" s="383"/>
      <c r="D159" s="383"/>
      <c r="E159" s="383"/>
      <c r="F159" s="383"/>
      <c r="G159" s="383"/>
      <c r="H159" s="383"/>
      <c r="I159" s="383"/>
      <c r="M159" s="383"/>
      <c r="N159" s="383"/>
      <c r="O159" s="383"/>
      <c r="P159" s="383"/>
      <c r="Q159" s="383"/>
      <c r="R159" s="383"/>
      <c r="S159" s="383"/>
      <c r="T159" s="383"/>
      <c r="U159" s="383"/>
      <c r="V159" s="383"/>
      <c r="W159" s="383"/>
      <c r="X159" s="383"/>
      <c r="Y159" s="383"/>
      <c r="Z159" s="383"/>
      <c r="AA159" s="383"/>
    </row>
    <row r="160">
      <c r="A160" s="383"/>
      <c r="B160" s="383"/>
      <c r="C160" s="383"/>
      <c r="D160" s="383"/>
      <c r="E160" s="383"/>
      <c r="F160" s="383"/>
      <c r="G160" s="383"/>
      <c r="H160" s="383"/>
      <c r="I160" s="383"/>
      <c r="M160" s="383"/>
      <c r="N160" s="383"/>
      <c r="O160" s="383"/>
      <c r="P160" s="383"/>
      <c r="Q160" s="383"/>
      <c r="R160" s="383"/>
      <c r="S160" s="383"/>
      <c r="T160" s="383"/>
      <c r="U160" s="383"/>
      <c r="V160" s="383"/>
      <c r="W160" s="383"/>
      <c r="X160" s="383"/>
      <c r="Y160" s="383"/>
      <c r="Z160" s="383"/>
      <c r="AA160" s="383"/>
    </row>
    <row r="161">
      <c r="A161" s="383"/>
      <c r="B161" s="383"/>
      <c r="C161" s="383"/>
      <c r="D161" s="383"/>
      <c r="E161" s="383"/>
      <c r="F161" s="383"/>
      <c r="G161" s="383"/>
      <c r="H161" s="383"/>
      <c r="I161" s="383"/>
      <c r="M161" s="383"/>
      <c r="N161" s="383"/>
      <c r="O161" s="383"/>
      <c r="P161" s="383"/>
      <c r="Q161" s="383"/>
      <c r="R161" s="383"/>
      <c r="S161" s="383"/>
      <c r="T161" s="383"/>
      <c r="U161" s="383"/>
      <c r="V161" s="383"/>
      <c r="W161" s="383"/>
      <c r="X161" s="383"/>
      <c r="Y161" s="383"/>
      <c r="Z161" s="383"/>
      <c r="AA161" s="383"/>
    </row>
    <row r="162">
      <c r="A162" s="383"/>
      <c r="B162" s="383"/>
      <c r="C162" s="383"/>
      <c r="D162" s="383"/>
      <c r="E162" s="383"/>
      <c r="F162" s="383"/>
      <c r="G162" s="383"/>
      <c r="H162" s="383"/>
      <c r="I162" s="383"/>
      <c r="M162" s="383"/>
      <c r="N162" s="383"/>
      <c r="O162" s="383"/>
      <c r="P162" s="383"/>
      <c r="Q162" s="383"/>
      <c r="R162" s="383"/>
      <c r="S162" s="383"/>
      <c r="T162" s="383"/>
      <c r="U162" s="383"/>
      <c r="V162" s="383"/>
      <c r="W162" s="383"/>
      <c r="X162" s="383"/>
      <c r="Y162" s="383"/>
      <c r="Z162" s="383"/>
      <c r="AA162" s="383"/>
    </row>
    <row r="163">
      <c r="A163" s="383"/>
      <c r="B163" s="383"/>
      <c r="C163" s="383"/>
      <c r="D163" s="383"/>
      <c r="E163" s="383"/>
      <c r="F163" s="383"/>
      <c r="G163" s="383"/>
      <c r="H163" s="383"/>
      <c r="I163" s="383"/>
      <c r="M163" s="383"/>
      <c r="N163" s="383"/>
      <c r="O163" s="383"/>
      <c r="P163" s="383"/>
      <c r="Q163" s="383"/>
      <c r="R163" s="383"/>
      <c r="S163" s="383"/>
      <c r="T163" s="383"/>
      <c r="U163" s="383"/>
      <c r="V163" s="383"/>
      <c r="W163" s="383"/>
      <c r="X163" s="383"/>
      <c r="Y163" s="383"/>
      <c r="Z163" s="383"/>
      <c r="AA163" s="383"/>
    </row>
    <row r="164">
      <c r="A164" s="383"/>
      <c r="B164" s="383"/>
      <c r="C164" s="383"/>
      <c r="D164" s="383"/>
      <c r="E164" s="383"/>
      <c r="F164" s="383"/>
      <c r="G164" s="383"/>
      <c r="H164" s="383"/>
      <c r="I164" s="383"/>
      <c r="M164" s="383"/>
      <c r="N164" s="383"/>
      <c r="O164" s="383"/>
      <c r="P164" s="383"/>
      <c r="Q164" s="383"/>
      <c r="R164" s="383"/>
      <c r="S164" s="383"/>
      <c r="T164" s="383"/>
      <c r="U164" s="383"/>
      <c r="V164" s="383"/>
      <c r="W164" s="383"/>
      <c r="X164" s="383"/>
      <c r="Y164" s="383"/>
      <c r="Z164" s="383"/>
      <c r="AA164" s="383"/>
    </row>
    <row r="165">
      <c r="A165" s="383"/>
      <c r="B165" s="383"/>
      <c r="C165" s="383"/>
      <c r="D165" s="383"/>
      <c r="E165" s="383"/>
      <c r="F165" s="383"/>
      <c r="G165" s="383"/>
      <c r="H165" s="383"/>
      <c r="I165" s="383"/>
      <c r="M165" s="383"/>
      <c r="N165" s="383"/>
      <c r="O165" s="383"/>
      <c r="P165" s="383"/>
      <c r="Q165" s="383"/>
      <c r="R165" s="383"/>
      <c r="S165" s="383"/>
      <c r="T165" s="383"/>
      <c r="U165" s="383"/>
      <c r="V165" s="383"/>
      <c r="W165" s="383"/>
      <c r="X165" s="383"/>
      <c r="Y165" s="383"/>
      <c r="Z165" s="383"/>
      <c r="AA165" s="383"/>
    </row>
    <row r="166">
      <c r="A166" s="383"/>
      <c r="B166" s="383"/>
      <c r="C166" s="383"/>
      <c r="D166" s="383"/>
      <c r="E166" s="383"/>
      <c r="F166" s="383"/>
      <c r="G166" s="383"/>
      <c r="H166" s="383"/>
      <c r="I166" s="383"/>
      <c r="M166" s="383"/>
      <c r="N166" s="383"/>
      <c r="O166" s="383"/>
      <c r="P166" s="383"/>
      <c r="Q166" s="383"/>
      <c r="R166" s="383"/>
      <c r="S166" s="383"/>
      <c r="T166" s="383"/>
      <c r="U166" s="383"/>
      <c r="V166" s="383"/>
      <c r="W166" s="383"/>
      <c r="X166" s="383"/>
      <c r="Y166" s="383"/>
      <c r="Z166" s="383"/>
      <c r="AA166" s="383"/>
    </row>
    <row r="167">
      <c r="A167" s="383"/>
      <c r="B167" s="383"/>
      <c r="C167" s="383"/>
      <c r="D167" s="383"/>
      <c r="E167" s="383"/>
      <c r="F167" s="383"/>
      <c r="G167" s="383"/>
      <c r="H167" s="383"/>
      <c r="I167" s="383"/>
      <c r="M167" s="383"/>
      <c r="N167" s="383"/>
      <c r="O167" s="383"/>
      <c r="P167" s="383"/>
      <c r="Q167" s="383"/>
      <c r="R167" s="383"/>
      <c r="S167" s="383"/>
      <c r="T167" s="383"/>
      <c r="U167" s="383"/>
      <c r="V167" s="383"/>
      <c r="W167" s="383"/>
      <c r="X167" s="383"/>
      <c r="Y167" s="383"/>
      <c r="Z167" s="383"/>
      <c r="AA167" s="383"/>
    </row>
    <row r="168">
      <c r="A168" s="383"/>
      <c r="B168" s="383"/>
      <c r="C168" s="383"/>
      <c r="D168" s="383"/>
      <c r="E168" s="383"/>
      <c r="F168" s="383"/>
      <c r="G168" s="383"/>
      <c r="H168" s="383"/>
      <c r="I168" s="383"/>
      <c r="M168" s="383"/>
      <c r="N168" s="383"/>
      <c r="O168" s="383"/>
      <c r="P168" s="383"/>
      <c r="Q168" s="383"/>
      <c r="R168" s="383"/>
      <c r="S168" s="383"/>
      <c r="T168" s="383"/>
      <c r="U168" s="383"/>
      <c r="V168" s="383"/>
      <c r="W168" s="383"/>
      <c r="X168" s="383"/>
      <c r="Y168" s="383"/>
      <c r="Z168" s="383"/>
      <c r="AA168" s="383"/>
    </row>
    <row r="169">
      <c r="A169" s="383"/>
      <c r="B169" s="383"/>
      <c r="C169" s="383"/>
      <c r="D169" s="383"/>
      <c r="E169" s="383"/>
      <c r="F169" s="383"/>
      <c r="G169" s="383"/>
      <c r="H169" s="383"/>
      <c r="I169" s="383"/>
      <c r="M169" s="383"/>
      <c r="N169" s="383"/>
      <c r="O169" s="383"/>
      <c r="P169" s="383"/>
      <c r="Q169" s="383"/>
      <c r="R169" s="383"/>
      <c r="S169" s="383"/>
      <c r="T169" s="383"/>
      <c r="U169" s="383"/>
      <c r="V169" s="383"/>
      <c r="W169" s="383"/>
      <c r="X169" s="383"/>
      <c r="Y169" s="383"/>
      <c r="Z169" s="383"/>
      <c r="AA169" s="383"/>
    </row>
    <row r="170">
      <c r="A170" s="383"/>
      <c r="B170" s="383"/>
      <c r="C170" s="383"/>
      <c r="D170" s="383"/>
      <c r="E170" s="383"/>
      <c r="F170" s="383"/>
      <c r="G170" s="383"/>
      <c r="H170" s="383"/>
      <c r="I170" s="383"/>
      <c r="M170" s="383"/>
      <c r="N170" s="383"/>
      <c r="O170" s="383"/>
      <c r="P170" s="383"/>
      <c r="Q170" s="383"/>
      <c r="R170" s="383"/>
      <c r="S170" s="383"/>
      <c r="T170" s="383"/>
      <c r="U170" s="383"/>
      <c r="V170" s="383"/>
      <c r="W170" s="383"/>
      <c r="X170" s="383"/>
      <c r="Y170" s="383"/>
      <c r="Z170" s="383"/>
      <c r="AA170" s="383"/>
    </row>
    <row r="171">
      <c r="A171" s="383"/>
      <c r="B171" s="383"/>
      <c r="C171" s="383"/>
      <c r="D171" s="383"/>
      <c r="E171" s="383"/>
      <c r="F171" s="383"/>
      <c r="G171" s="383"/>
      <c r="H171" s="383"/>
      <c r="I171" s="383"/>
      <c r="M171" s="383"/>
      <c r="N171" s="383"/>
      <c r="O171" s="383"/>
      <c r="P171" s="383"/>
      <c r="Q171" s="383"/>
      <c r="R171" s="383"/>
      <c r="S171" s="383"/>
      <c r="T171" s="383"/>
      <c r="U171" s="383"/>
      <c r="V171" s="383"/>
      <c r="W171" s="383"/>
      <c r="X171" s="383"/>
      <c r="Y171" s="383"/>
      <c r="Z171" s="383"/>
      <c r="AA171" s="383"/>
    </row>
    <row r="172">
      <c r="A172" s="383"/>
      <c r="B172" s="383"/>
      <c r="C172" s="383"/>
      <c r="D172" s="383"/>
      <c r="E172" s="383"/>
      <c r="F172" s="383"/>
      <c r="G172" s="383"/>
      <c r="H172" s="383"/>
      <c r="I172" s="383"/>
      <c r="M172" s="383"/>
      <c r="N172" s="383"/>
      <c r="O172" s="383"/>
      <c r="P172" s="383"/>
      <c r="Q172" s="383"/>
      <c r="R172" s="383"/>
      <c r="S172" s="383"/>
      <c r="T172" s="383"/>
      <c r="U172" s="383"/>
      <c r="V172" s="383"/>
      <c r="W172" s="383"/>
      <c r="X172" s="383"/>
      <c r="Y172" s="383"/>
      <c r="Z172" s="383"/>
      <c r="AA172" s="383"/>
    </row>
    <row r="173">
      <c r="A173" s="383"/>
      <c r="B173" s="383"/>
      <c r="C173" s="383"/>
      <c r="D173" s="383"/>
      <c r="E173" s="383"/>
      <c r="F173" s="383"/>
      <c r="G173" s="383"/>
      <c r="H173" s="383"/>
      <c r="I173" s="383"/>
      <c r="M173" s="383"/>
      <c r="N173" s="383"/>
      <c r="O173" s="383"/>
      <c r="P173" s="383"/>
      <c r="Q173" s="383"/>
      <c r="R173" s="383"/>
      <c r="S173" s="383"/>
      <c r="T173" s="383"/>
      <c r="U173" s="383"/>
      <c r="V173" s="383"/>
      <c r="W173" s="383"/>
      <c r="X173" s="383"/>
      <c r="Y173" s="383"/>
      <c r="Z173" s="383"/>
      <c r="AA173" s="383"/>
    </row>
    <row r="174">
      <c r="A174" s="383"/>
      <c r="B174" s="383"/>
      <c r="C174" s="383"/>
      <c r="D174" s="383"/>
      <c r="E174" s="383"/>
      <c r="F174" s="383"/>
      <c r="G174" s="383"/>
      <c r="H174" s="383"/>
      <c r="I174" s="383"/>
      <c r="M174" s="383"/>
      <c r="N174" s="383"/>
      <c r="O174" s="383"/>
      <c r="P174" s="383"/>
      <c r="Q174" s="383"/>
      <c r="R174" s="383"/>
      <c r="S174" s="383"/>
      <c r="T174" s="383"/>
      <c r="U174" s="383"/>
      <c r="V174" s="383"/>
      <c r="W174" s="383"/>
      <c r="X174" s="383"/>
      <c r="Y174" s="383"/>
      <c r="Z174" s="383"/>
      <c r="AA174" s="383"/>
    </row>
    <row r="175">
      <c r="A175" s="383"/>
      <c r="B175" s="383"/>
      <c r="C175" s="383"/>
      <c r="D175" s="383"/>
      <c r="E175" s="383"/>
      <c r="F175" s="383"/>
      <c r="G175" s="383"/>
      <c r="H175" s="383"/>
      <c r="I175" s="383"/>
      <c r="M175" s="383"/>
      <c r="N175" s="383"/>
      <c r="O175" s="383"/>
      <c r="P175" s="383"/>
      <c r="Q175" s="383"/>
      <c r="R175" s="383"/>
      <c r="S175" s="383"/>
      <c r="T175" s="383"/>
      <c r="U175" s="383"/>
      <c r="V175" s="383"/>
      <c r="W175" s="383"/>
      <c r="X175" s="383"/>
      <c r="Y175" s="383"/>
      <c r="Z175" s="383"/>
      <c r="AA175" s="383"/>
    </row>
    <row r="176">
      <c r="A176" s="383"/>
      <c r="B176" s="383"/>
      <c r="C176" s="383"/>
      <c r="D176" s="383"/>
      <c r="E176" s="383"/>
      <c r="F176" s="383"/>
      <c r="G176" s="383"/>
      <c r="H176" s="383"/>
      <c r="I176" s="383"/>
      <c r="M176" s="383"/>
      <c r="N176" s="383"/>
      <c r="O176" s="383"/>
      <c r="P176" s="383"/>
      <c r="Q176" s="383"/>
      <c r="R176" s="383"/>
      <c r="S176" s="383"/>
      <c r="T176" s="383"/>
      <c r="U176" s="383"/>
      <c r="V176" s="383"/>
      <c r="W176" s="383"/>
      <c r="X176" s="383"/>
      <c r="Y176" s="383"/>
      <c r="Z176" s="383"/>
      <c r="AA176" s="383"/>
    </row>
    <row r="177">
      <c r="A177" s="383"/>
      <c r="B177" s="383"/>
      <c r="C177" s="383"/>
      <c r="D177" s="383"/>
      <c r="E177" s="383"/>
      <c r="F177" s="383"/>
      <c r="G177" s="383"/>
      <c r="H177" s="383"/>
      <c r="I177" s="383"/>
      <c r="M177" s="383"/>
      <c r="N177" s="383"/>
      <c r="O177" s="383"/>
      <c r="P177" s="383"/>
      <c r="Q177" s="383"/>
      <c r="R177" s="383"/>
      <c r="S177" s="383"/>
      <c r="T177" s="383"/>
      <c r="U177" s="383"/>
      <c r="V177" s="383"/>
      <c r="W177" s="383"/>
      <c r="X177" s="383"/>
      <c r="Y177" s="383"/>
      <c r="Z177" s="383"/>
      <c r="AA177" s="383"/>
    </row>
    <row r="178">
      <c r="A178" s="383"/>
      <c r="B178" s="383"/>
      <c r="C178" s="383"/>
      <c r="D178" s="383"/>
      <c r="E178" s="383"/>
      <c r="F178" s="383"/>
      <c r="G178" s="383"/>
      <c r="H178" s="383"/>
      <c r="I178" s="383"/>
      <c r="M178" s="383"/>
      <c r="N178" s="383"/>
      <c r="O178" s="383"/>
      <c r="P178" s="383"/>
      <c r="Q178" s="383"/>
      <c r="R178" s="383"/>
      <c r="S178" s="383"/>
      <c r="T178" s="383"/>
      <c r="U178" s="383"/>
      <c r="V178" s="383"/>
      <c r="W178" s="383"/>
      <c r="X178" s="383"/>
      <c r="Y178" s="383"/>
      <c r="Z178" s="383"/>
      <c r="AA178" s="383"/>
    </row>
    <row r="179">
      <c r="A179" s="383"/>
      <c r="B179" s="383"/>
      <c r="C179" s="383"/>
      <c r="D179" s="383"/>
      <c r="E179" s="383"/>
      <c r="F179" s="383"/>
      <c r="G179" s="383"/>
      <c r="H179" s="383"/>
      <c r="I179" s="383"/>
      <c r="M179" s="383"/>
      <c r="N179" s="383"/>
      <c r="O179" s="383"/>
      <c r="P179" s="383"/>
      <c r="Q179" s="383"/>
      <c r="R179" s="383"/>
      <c r="S179" s="383"/>
      <c r="T179" s="383"/>
      <c r="U179" s="383"/>
      <c r="V179" s="383"/>
      <c r="W179" s="383"/>
      <c r="X179" s="383"/>
      <c r="Y179" s="383"/>
      <c r="Z179" s="383"/>
      <c r="AA179" s="383"/>
    </row>
    <row r="180">
      <c r="A180" s="383"/>
      <c r="B180" s="383"/>
      <c r="C180" s="383"/>
      <c r="D180" s="383"/>
      <c r="E180" s="383"/>
      <c r="F180" s="383"/>
      <c r="G180" s="383"/>
      <c r="H180" s="383"/>
      <c r="I180" s="383"/>
      <c r="M180" s="383"/>
      <c r="N180" s="383"/>
      <c r="O180" s="383"/>
      <c r="P180" s="383"/>
      <c r="Q180" s="383"/>
      <c r="R180" s="383"/>
      <c r="S180" s="383"/>
      <c r="T180" s="383"/>
      <c r="U180" s="383"/>
      <c r="V180" s="383"/>
      <c r="W180" s="383"/>
      <c r="X180" s="383"/>
      <c r="Y180" s="383"/>
      <c r="Z180" s="383"/>
      <c r="AA180" s="383"/>
    </row>
    <row r="181">
      <c r="A181" s="383"/>
      <c r="B181" s="383"/>
      <c r="C181" s="383"/>
      <c r="D181" s="383"/>
      <c r="E181" s="383"/>
      <c r="F181" s="383"/>
      <c r="G181" s="383"/>
      <c r="H181" s="383"/>
      <c r="I181" s="383"/>
      <c r="M181" s="383"/>
      <c r="N181" s="383"/>
      <c r="O181" s="383"/>
      <c r="P181" s="383"/>
      <c r="Q181" s="383"/>
      <c r="R181" s="383"/>
      <c r="S181" s="383"/>
      <c r="T181" s="383"/>
      <c r="U181" s="383"/>
      <c r="V181" s="383"/>
      <c r="W181" s="383"/>
      <c r="X181" s="383"/>
      <c r="Y181" s="383"/>
      <c r="Z181" s="383"/>
      <c r="AA181" s="383"/>
    </row>
    <row r="182">
      <c r="A182" s="383"/>
      <c r="B182" s="383"/>
      <c r="C182" s="383"/>
      <c r="D182" s="383"/>
      <c r="E182" s="383"/>
      <c r="F182" s="383"/>
      <c r="G182" s="383"/>
      <c r="H182" s="383"/>
      <c r="I182" s="383"/>
      <c r="M182" s="383"/>
      <c r="N182" s="383"/>
      <c r="O182" s="383"/>
      <c r="P182" s="383"/>
      <c r="Q182" s="383"/>
      <c r="R182" s="383"/>
      <c r="S182" s="383"/>
      <c r="T182" s="383"/>
      <c r="U182" s="383"/>
      <c r="V182" s="383"/>
      <c r="W182" s="383"/>
      <c r="X182" s="383"/>
      <c r="Y182" s="383"/>
      <c r="Z182" s="383"/>
      <c r="AA182" s="383"/>
    </row>
    <row r="183">
      <c r="A183" s="383"/>
      <c r="B183" s="383"/>
      <c r="C183" s="383"/>
      <c r="D183" s="383"/>
      <c r="E183" s="383"/>
      <c r="F183" s="383"/>
      <c r="G183" s="383"/>
      <c r="H183" s="383"/>
      <c r="I183" s="383"/>
      <c r="M183" s="383"/>
      <c r="N183" s="383"/>
      <c r="O183" s="383"/>
      <c r="P183" s="383"/>
      <c r="Q183" s="383"/>
      <c r="R183" s="383"/>
      <c r="S183" s="383"/>
      <c r="T183" s="383"/>
      <c r="U183" s="383"/>
      <c r="V183" s="383"/>
      <c r="W183" s="383"/>
      <c r="X183" s="383"/>
      <c r="Y183" s="383"/>
      <c r="Z183" s="383"/>
      <c r="AA183" s="383"/>
    </row>
    <row r="184">
      <c r="A184" s="383"/>
      <c r="B184" s="383"/>
      <c r="C184" s="383"/>
      <c r="D184" s="383"/>
      <c r="E184" s="383"/>
      <c r="F184" s="383"/>
      <c r="G184" s="383"/>
      <c r="H184" s="383"/>
      <c r="I184" s="383"/>
      <c r="M184" s="383"/>
      <c r="N184" s="383"/>
      <c r="O184" s="383"/>
      <c r="P184" s="383"/>
      <c r="Q184" s="383"/>
      <c r="R184" s="383"/>
      <c r="S184" s="383"/>
      <c r="T184" s="383"/>
      <c r="U184" s="383"/>
      <c r="V184" s="383"/>
      <c r="W184" s="383"/>
      <c r="X184" s="383"/>
      <c r="Y184" s="383"/>
      <c r="Z184" s="383"/>
      <c r="AA184" s="383"/>
    </row>
    <row r="185">
      <c r="A185" s="383"/>
      <c r="B185" s="383"/>
      <c r="C185" s="383"/>
      <c r="D185" s="383"/>
      <c r="E185" s="383"/>
      <c r="F185" s="383"/>
      <c r="G185" s="383"/>
      <c r="H185" s="383"/>
      <c r="I185" s="383"/>
      <c r="M185" s="383"/>
      <c r="N185" s="383"/>
      <c r="O185" s="383"/>
      <c r="P185" s="383"/>
      <c r="Q185" s="383"/>
      <c r="R185" s="383"/>
      <c r="S185" s="383"/>
      <c r="T185" s="383"/>
      <c r="U185" s="383"/>
      <c r="V185" s="383"/>
      <c r="W185" s="383"/>
      <c r="X185" s="383"/>
      <c r="Y185" s="383"/>
      <c r="Z185" s="383"/>
      <c r="AA185" s="383"/>
    </row>
    <row r="186">
      <c r="A186" s="383"/>
      <c r="B186" s="383"/>
      <c r="C186" s="383"/>
      <c r="D186" s="383"/>
      <c r="E186" s="383"/>
      <c r="F186" s="383"/>
      <c r="G186" s="383"/>
      <c r="H186" s="383"/>
      <c r="I186" s="383"/>
      <c r="M186" s="383"/>
      <c r="N186" s="383"/>
      <c r="O186" s="383"/>
      <c r="P186" s="383"/>
      <c r="Q186" s="383"/>
      <c r="R186" s="383"/>
      <c r="S186" s="383"/>
      <c r="T186" s="383"/>
      <c r="U186" s="383"/>
      <c r="V186" s="383"/>
      <c r="W186" s="383"/>
      <c r="X186" s="383"/>
      <c r="Y186" s="383"/>
      <c r="Z186" s="383"/>
      <c r="AA186" s="383"/>
    </row>
    <row r="187">
      <c r="A187" s="383"/>
      <c r="B187" s="383"/>
      <c r="C187" s="383"/>
      <c r="D187" s="383"/>
      <c r="E187" s="383"/>
      <c r="F187" s="383"/>
      <c r="G187" s="383"/>
      <c r="H187" s="383"/>
      <c r="I187" s="383"/>
      <c r="M187" s="383"/>
      <c r="N187" s="383"/>
      <c r="O187" s="383"/>
      <c r="P187" s="383"/>
      <c r="Q187" s="383"/>
      <c r="R187" s="383"/>
      <c r="S187" s="383"/>
      <c r="T187" s="383"/>
      <c r="U187" s="383"/>
      <c r="V187" s="383"/>
      <c r="W187" s="383"/>
      <c r="X187" s="383"/>
      <c r="Y187" s="383"/>
      <c r="Z187" s="383"/>
      <c r="AA187" s="383"/>
    </row>
    <row r="188">
      <c r="A188" s="383"/>
      <c r="B188" s="383"/>
      <c r="C188" s="383"/>
      <c r="D188" s="383"/>
      <c r="E188" s="383"/>
      <c r="F188" s="383"/>
      <c r="G188" s="383"/>
      <c r="H188" s="383"/>
      <c r="I188" s="383"/>
      <c r="M188" s="383"/>
      <c r="N188" s="383"/>
      <c r="O188" s="383"/>
      <c r="P188" s="383"/>
      <c r="Q188" s="383"/>
      <c r="R188" s="383"/>
      <c r="S188" s="383"/>
      <c r="T188" s="383"/>
      <c r="U188" s="383"/>
      <c r="V188" s="383"/>
      <c r="W188" s="383"/>
      <c r="X188" s="383"/>
      <c r="Y188" s="383"/>
      <c r="Z188" s="383"/>
      <c r="AA188" s="383"/>
    </row>
    <row r="189">
      <c r="A189" s="383"/>
      <c r="B189" s="383"/>
      <c r="C189" s="383"/>
      <c r="D189" s="383"/>
      <c r="E189" s="383"/>
      <c r="F189" s="383"/>
      <c r="G189" s="383"/>
      <c r="H189" s="383"/>
      <c r="I189" s="383"/>
      <c r="M189" s="383"/>
      <c r="N189" s="383"/>
      <c r="O189" s="383"/>
      <c r="P189" s="383"/>
      <c r="Q189" s="383"/>
      <c r="R189" s="383"/>
      <c r="S189" s="383"/>
      <c r="T189" s="383"/>
      <c r="U189" s="383"/>
      <c r="V189" s="383"/>
      <c r="W189" s="383"/>
      <c r="X189" s="383"/>
      <c r="Y189" s="383"/>
      <c r="Z189" s="383"/>
      <c r="AA189" s="383"/>
    </row>
    <row r="190">
      <c r="A190" s="383"/>
      <c r="B190" s="383"/>
      <c r="C190" s="383"/>
      <c r="D190" s="383"/>
      <c r="E190" s="383"/>
      <c r="F190" s="383"/>
      <c r="G190" s="383"/>
      <c r="H190" s="383"/>
      <c r="I190" s="383"/>
      <c r="M190" s="383"/>
      <c r="N190" s="383"/>
      <c r="O190" s="383"/>
      <c r="P190" s="383"/>
      <c r="Q190" s="383"/>
      <c r="R190" s="383"/>
      <c r="S190" s="383"/>
      <c r="T190" s="383"/>
      <c r="U190" s="383"/>
      <c r="V190" s="383"/>
      <c r="W190" s="383"/>
      <c r="X190" s="383"/>
      <c r="Y190" s="383"/>
      <c r="Z190" s="383"/>
      <c r="AA190" s="383"/>
    </row>
    <row r="191">
      <c r="A191" s="383"/>
      <c r="B191" s="383"/>
      <c r="C191" s="383"/>
      <c r="D191" s="383"/>
      <c r="E191" s="383"/>
      <c r="F191" s="383"/>
      <c r="G191" s="383"/>
      <c r="H191" s="383"/>
      <c r="I191" s="383"/>
      <c r="M191" s="383"/>
      <c r="N191" s="383"/>
      <c r="O191" s="383"/>
      <c r="P191" s="383"/>
      <c r="Q191" s="383"/>
      <c r="R191" s="383"/>
      <c r="S191" s="383"/>
      <c r="T191" s="383"/>
      <c r="U191" s="383"/>
      <c r="V191" s="383"/>
      <c r="W191" s="383"/>
      <c r="X191" s="383"/>
      <c r="Y191" s="383"/>
      <c r="Z191" s="383"/>
      <c r="AA191" s="383"/>
    </row>
    <row r="192">
      <c r="A192" s="383"/>
      <c r="B192" s="383"/>
      <c r="C192" s="383"/>
      <c r="D192" s="383"/>
      <c r="E192" s="383"/>
      <c r="F192" s="383"/>
      <c r="G192" s="383"/>
      <c r="H192" s="383"/>
      <c r="I192" s="383"/>
      <c r="M192" s="383"/>
      <c r="N192" s="383"/>
      <c r="O192" s="383"/>
      <c r="P192" s="383"/>
      <c r="Q192" s="383"/>
      <c r="R192" s="383"/>
      <c r="S192" s="383"/>
      <c r="T192" s="383"/>
      <c r="U192" s="383"/>
      <c r="V192" s="383"/>
      <c r="W192" s="383"/>
      <c r="X192" s="383"/>
      <c r="Y192" s="383"/>
      <c r="Z192" s="383"/>
      <c r="AA192" s="383"/>
    </row>
    <row r="193">
      <c r="A193" s="383"/>
      <c r="B193" s="383"/>
      <c r="C193" s="383"/>
      <c r="D193" s="383"/>
      <c r="E193" s="383"/>
      <c r="F193" s="383"/>
      <c r="G193" s="383"/>
      <c r="H193" s="383"/>
      <c r="I193" s="383"/>
      <c r="M193" s="383"/>
      <c r="N193" s="383"/>
      <c r="O193" s="383"/>
      <c r="P193" s="383"/>
      <c r="Q193" s="383"/>
      <c r="R193" s="383"/>
      <c r="S193" s="383"/>
      <c r="T193" s="383"/>
      <c r="U193" s="383"/>
      <c r="V193" s="383"/>
      <c r="W193" s="383"/>
      <c r="X193" s="383"/>
      <c r="Y193" s="383"/>
      <c r="Z193" s="383"/>
      <c r="AA193" s="383"/>
    </row>
    <row r="194">
      <c r="A194" s="383"/>
      <c r="B194" s="383"/>
      <c r="C194" s="383"/>
      <c r="D194" s="383"/>
      <c r="E194" s="383"/>
      <c r="F194" s="383"/>
      <c r="G194" s="383"/>
      <c r="H194" s="383"/>
      <c r="I194" s="383"/>
      <c r="M194" s="383"/>
      <c r="N194" s="383"/>
      <c r="O194" s="383"/>
      <c r="P194" s="383"/>
      <c r="Q194" s="383"/>
      <c r="R194" s="383"/>
      <c r="S194" s="383"/>
      <c r="T194" s="383"/>
      <c r="U194" s="383"/>
      <c r="V194" s="383"/>
      <c r="W194" s="383"/>
      <c r="X194" s="383"/>
      <c r="Y194" s="383"/>
      <c r="Z194" s="383"/>
      <c r="AA194" s="383"/>
    </row>
    <row r="195">
      <c r="A195" s="383"/>
      <c r="B195" s="383"/>
      <c r="C195" s="383"/>
      <c r="D195" s="383"/>
      <c r="E195" s="383"/>
      <c r="F195" s="383"/>
      <c r="G195" s="383"/>
      <c r="H195" s="383"/>
      <c r="I195" s="383"/>
      <c r="M195" s="383"/>
      <c r="N195" s="383"/>
      <c r="O195" s="383"/>
      <c r="P195" s="383"/>
      <c r="Q195" s="383"/>
      <c r="R195" s="383"/>
      <c r="S195" s="383"/>
      <c r="T195" s="383"/>
      <c r="U195" s="383"/>
      <c r="V195" s="383"/>
      <c r="W195" s="383"/>
      <c r="X195" s="383"/>
      <c r="Y195" s="383"/>
      <c r="Z195" s="383"/>
      <c r="AA195" s="383"/>
    </row>
    <row r="196">
      <c r="A196" s="383"/>
      <c r="B196" s="383"/>
      <c r="C196" s="383"/>
      <c r="D196" s="383"/>
      <c r="E196" s="383"/>
      <c r="F196" s="383"/>
      <c r="G196" s="383"/>
      <c r="H196" s="383"/>
      <c r="I196" s="383"/>
      <c r="M196" s="383"/>
      <c r="N196" s="383"/>
      <c r="O196" s="383"/>
      <c r="P196" s="383"/>
      <c r="Q196" s="383"/>
      <c r="R196" s="383"/>
      <c r="S196" s="383"/>
      <c r="T196" s="383"/>
      <c r="U196" s="383"/>
      <c r="V196" s="383"/>
      <c r="W196" s="383"/>
      <c r="X196" s="383"/>
      <c r="Y196" s="383"/>
      <c r="Z196" s="383"/>
      <c r="AA196" s="383"/>
    </row>
    <row r="197">
      <c r="A197" s="383"/>
      <c r="B197" s="383"/>
      <c r="C197" s="383"/>
      <c r="D197" s="383"/>
      <c r="E197" s="383"/>
      <c r="F197" s="383"/>
      <c r="G197" s="383"/>
      <c r="H197" s="383"/>
      <c r="I197" s="383"/>
      <c r="M197" s="383"/>
      <c r="N197" s="383"/>
      <c r="O197" s="383"/>
      <c r="P197" s="383"/>
      <c r="Q197" s="383"/>
      <c r="R197" s="383"/>
      <c r="S197" s="383"/>
      <c r="T197" s="383"/>
      <c r="U197" s="383"/>
      <c r="V197" s="383"/>
      <c r="W197" s="383"/>
      <c r="X197" s="383"/>
      <c r="Y197" s="383"/>
      <c r="Z197" s="383"/>
      <c r="AA197" s="383"/>
    </row>
    <row r="198">
      <c r="A198" s="383"/>
      <c r="B198" s="383"/>
      <c r="C198" s="383"/>
      <c r="D198" s="383"/>
      <c r="E198" s="383"/>
      <c r="F198" s="383"/>
      <c r="G198" s="383"/>
      <c r="H198" s="383"/>
      <c r="I198" s="383"/>
      <c r="M198" s="383"/>
      <c r="N198" s="383"/>
      <c r="O198" s="383"/>
      <c r="P198" s="383"/>
      <c r="Q198" s="383"/>
      <c r="R198" s="383"/>
      <c r="S198" s="383"/>
      <c r="T198" s="383"/>
      <c r="U198" s="383"/>
      <c r="V198" s="383"/>
      <c r="W198" s="383"/>
      <c r="X198" s="383"/>
      <c r="Y198" s="383"/>
      <c r="Z198" s="383"/>
      <c r="AA198" s="383"/>
    </row>
    <row r="199">
      <c r="A199" s="383"/>
      <c r="B199" s="383"/>
      <c r="C199" s="383"/>
      <c r="D199" s="383"/>
      <c r="E199" s="383"/>
      <c r="F199" s="383"/>
      <c r="G199" s="383"/>
      <c r="H199" s="383"/>
      <c r="I199" s="383"/>
      <c r="M199" s="383"/>
      <c r="N199" s="383"/>
      <c r="O199" s="383"/>
      <c r="P199" s="383"/>
      <c r="Q199" s="383"/>
      <c r="R199" s="383"/>
      <c r="S199" s="383"/>
      <c r="T199" s="383"/>
      <c r="U199" s="383"/>
      <c r="V199" s="383"/>
      <c r="W199" s="383"/>
      <c r="X199" s="383"/>
      <c r="Y199" s="383"/>
      <c r="Z199" s="383"/>
      <c r="AA199" s="383"/>
    </row>
    <row r="200">
      <c r="A200" s="383"/>
      <c r="B200" s="383"/>
      <c r="C200" s="383"/>
      <c r="D200" s="383"/>
      <c r="E200" s="383"/>
      <c r="F200" s="383"/>
      <c r="G200" s="383"/>
      <c r="H200" s="383"/>
      <c r="I200" s="383"/>
      <c r="M200" s="383"/>
      <c r="N200" s="383"/>
      <c r="O200" s="383"/>
      <c r="P200" s="383"/>
      <c r="Q200" s="383"/>
      <c r="R200" s="383"/>
      <c r="S200" s="383"/>
      <c r="T200" s="383"/>
      <c r="U200" s="383"/>
      <c r="V200" s="383"/>
      <c r="W200" s="383"/>
      <c r="X200" s="383"/>
      <c r="Y200" s="383"/>
      <c r="Z200" s="383"/>
      <c r="AA200" s="383"/>
    </row>
    <row r="201">
      <c r="A201" s="383"/>
      <c r="B201" s="383"/>
      <c r="C201" s="383"/>
      <c r="D201" s="383"/>
      <c r="E201" s="383"/>
      <c r="F201" s="383"/>
      <c r="G201" s="383"/>
      <c r="H201" s="383"/>
      <c r="I201" s="383"/>
      <c r="M201" s="383"/>
      <c r="N201" s="383"/>
      <c r="O201" s="383"/>
      <c r="P201" s="383"/>
      <c r="Q201" s="383"/>
      <c r="R201" s="383"/>
      <c r="S201" s="383"/>
      <c r="T201" s="383"/>
      <c r="U201" s="383"/>
      <c r="V201" s="383"/>
      <c r="W201" s="383"/>
      <c r="X201" s="383"/>
      <c r="Y201" s="383"/>
      <c r="Z201" s="383"/>
      <c r="AA201" s="383"/>
    </row>
    <row r="202">
      <c r="A202" s="383"/>
      <c r="B202" s="383"/>
      <c r="C202" s="383"/>
      <c r="D202" s="383"/>
      <c r="E202" s="383"/>
      <c r="F202" s="383"/>
      <c r="G202" s="383"/>
      <c r="H202" s="383"/>
      <c r="I202" s="383"/>
      <c r="M202" s="383"/>
      <c r="N202" s="383"/>
      <c r="O202" s="383"/>
      <c r="P202" s="383"/>
      <c r="Q202" s="383"/>
      <c r="R202" s="383"/>
      <c r="S202" s="383"/>
      <c r="T202" s="383"/>
      <c r="U202" s="383"/>
      <c r="V202" s="383"/>
      <c r="W202" s="383"/>
      <c r="X202" s="383"/>
      <c r="Y202" s="383"/>
      <c r="Z202" s="383"/>
      <c r="AA202" s="383"/>
    </row>
    <row r="203">
      <c r="A203" s="383"/>
      <c r="B203" s="383"/>
      <c r="C203" s="383"/>
      <c r="D203" s="383"/>
      <c r="E203" s="383"/>
      <c r="F203" s="383"/>
      <c r="G203" s="383"/>
      <c r="H203" s="383"/>
      <c r="I203" s="383"/>
      <c r="M203" s="383"/>
      <c r="N203" s="383"/>
      <c r="O203" s="383"/>
      <c r="P203" s="383"/>
      <c r="Q203" s="383"/>
      <c r="R203" s="383"/>
      <c r="S203" s="383"/>
      <c r="T203" s="383"/>
      <c r="U203" s="383"/>
      <c r="V203" s="383"/>
      <c r="W203" s="383"/>
      <c r="X203" s="383"/>
      <c r="Y203" s="383"/>
      <c r="Z203" s="383"/>
      <c r="AA203" s="383"/>
    </row>
    <row r="204">
      <c r="A204" s="383"/>
      <c r="B204" s="383"/>
      <c r="C204" s="383"/>
      <c r="D204" s="383"/>
      <c r="E204" s="383"/>
      <c r="F204" s="383"/>
      <c r="G204" s="383"/>
      <c r="H204" s="383"/>
      <c r="I204" s="383"/>
      <c r="M204" s="383"/>
      <c r="N204" s="383"/>
      <c r="O204" s="383"/>
      <c r="P204" s="383"/>
      <c r="Q204" s="383"/>
      <c r="R204" s="383"/>
      <c r="S204" s="383"/>
      <c r="T204" s="383"/>
      <c r="U204" s="383"/>
      <c r="V204" s="383"/>
      <c r="W204" s="383"/>
      <c r="X204" s="383"/>
      <c r="Y204" s="383"/>
      <c r="Z204" s="383"/>
      <c r="AA204" s="383"/>
    </row>
    <row r="205">
      <c r="A205" s="383"/>
      <c r="B205" s="383"/>
      <c r="C205" s="383"/>
      <c r="D205" s="383"/>
      <c r="E205" s="383"/>
      <c r="F205" s="383"/>
      <c r="G205" s="383"/>
      <c r="H205" s="383"/>
      <c r="I205" s="383"/>
      <c r="M205" s="383"/>
      <c r="N205" s="383"/>
      <c r="O205" s="383"/>
      <c r="P205" s="383"/>
      <c r="Q205" s="383"/>
      <c r="R205" s="383"/>
      <c r="S205" s="383"/>
      <c r="T205" s="383"/>
      <c r="U205" s="383"/>
      <c r="V205" s="383"/>
      <c r="W205" s="383"/>
      <c r="X205" s="383"/>
      <c r="Y205" s="383"/>
      <c r="Z205" s="383"/>
      <c r="AA205" s="383"/>
    </row>
    <row r="206">
      <c r="A206" s="383"/>
      <c r="B206" s="383"/>
      <c r="C206" s="383"/>
      <c r="D206" s="383"/>
      <c r="E206" s="383"/>
      <c r="F206" s="383"/>
      <c r="G206" s="383"/>
      <c r="H206" s="383"/>
      <c r="I206" s="383"/>
      <c r="M206" s="383"/>
      <c r="N206" s="383"/>
      <c r="O206" s="383"/>
      <c r="P206" s="383"/>
      <c r="Q206" s="383"/>
      <c r="R206" s="383"/>
      <c r="S206" s="383"/>
      <c r="T206" s="383"/>
      <c r="U206" s="383"/>
      <c r="V206" s="383"/>
      <c r="W206" s="383"/>
      <c r="X206" s="383"/>
      <c r="Y206" s="383"/>
      <c r="Z206" s="383"/>
      <c r="AA206" s="383"/>
    </row>
    <row r="207">
      <c r="A207" s="383"/>
      <c r="B207" s="383"/>
      <c r="C207" s="383"/>
      <c r="D207" s="383"/>
      <c r="E207" s="383"/>
      <c r="F207" s="383"/>
      <c r="G207" s="383"/>
      <c r="H207" s="383"/>
      <c r="I207" s="383"/>
      <c r="M207" s="383"/>
      <c r="N207" s="383"/>
      <c r="O207" s="383"/>
      <c r="P207" s="383"/>
      <c r="Q207" s="383"/>
      <c r="R207" s="383"/>
      <c r="S207" s="383"/>
      <c r="T207" s="383"/>
      <c r="U207" s="383"/>
      <c r="V207" s="383"/>
      <c r="W207" s="383"/>
      <c r="X207" s="383"/>
      <c r="Y207" s="383"/>
      <c r="Z207" s="383"/>
      <c r="AA207" s="383"/>
    </row>
    <row r="208">
      <c r="A208" s="383"/>
      <c r="B208" s="383"/>
      <c r="C208" s="383"/>
      <c r="D208" s="383"/>
      <c r="E208" s="383"/>
      <c r="F208" s="383"/>
      <c r="G208" s="383"/>
      <c r="H208" s="383"/>
      <c r="I208" s="383"/>
      <c r="M208" s="383"/>
      <c r="N208" s="383"/>
      <c r="O208" s="383"/>
      <c r="P208" s="383"/>
      <c r="Q208" s="383"/>
      <c r="R208" s="383"/>
      <c r="S208" s="383"/>
      <c r="T208" s="383"/>
      <c r="U208" s="383"/>
      <c r="V208" s="383"/>
      <c r="W208" s="383"/>
      <c r="X208" s="383"/>
      <c r="Y208" s="383"/>
      <c r="Z208" s="383"/>
      <c r="AA208" s="383"/>
    </row>
    <row r="209">
      <c r="A209" s="383"/>
      <c r="B209" s="383"/>
      <c r="C209" s="383"/>
      <c r="D209" s="383"/>
      <c r="E209" s="383"/>
      <c r="F209" s="383"/>
      <c r="G209" s="383"/>
      <c r="H209" s="383"/>
      <c r="I209" s="383"/>
      <c r="M209" s="383"/>
      <c r="N209" s="383"/>
      <c r="O209" s="383"/>
      <c r="P209" s="383"/>
      <c r="Q209" s="383"/>
      <c r="R209" s="383"/>
      <c r="S209" s="383"/>
      <c r="T209" s="383"/>
      <c r="U209" s="383"/>
      <c r="V209" s="383"/>
      <c r="W209" s="383"/>
      <c r="X209" s="383"/>
      <c r="Y209" s="383"/>
      <c r="Z209" s="383"/>
      <c r="AA209" s="383"/>
    </row>
    <row r="210">
      <c r="A210" s="383"/>
      <c r="B210" s="383"/>
      <c r="C210" s="383"/>
      <c r="D210" s="383"/>
      <c r="E210" s="383"/>
      <c r="F210" s="383"/>
      <c r="G210" s="383"/>
      <c r="H210" s="383"/>
      <c r="I210" s="383"/>
      <c r="M210" s="383"/>
      <c r="N210" s="383"/>
      <c r="O210" s="383"/>
      <c r="P210" s="383"/>
      <c r="Q210" s="383"/>
      <c r="R210" s="383"/>
      <c r="S210" s="383"/>
      <c r="T210" s="383"/>
      <c r="U210" s="383"/>
      <c r="V210" s="383"/>
      <c r="W210" s="383"/>
      <c r="X210" s="383"/>
      <c r="Y210" s="383"/>
      <c r="Z210" s="383"/>
      <c r="AA210" s="383"/>
    </row>
    <row r="211">
      <c r="A211" s="383"/>
      <c r="B211" s="383"/>
      <c r="C211" s="383"/>
      <c r="D211" s="383"/>
      <c r="E211" s="383"/>
      <c r="F211" s="383"/>
      <c r="G211" s="383"/>
      <c r="H211" s="383"/>
      <c r="I211" s="383"/>
      <c r="M211" s="383"/>
      <c r="N211" s="383"/>
      <c r="O211" s="383"/>
      <c r="P211" s="383"/>
      <c r="Q211" s="383"/>
      <c r="R211" s="383"/>
      <c r="S211" s="383"/>
      <c r="T211" s="383"/>
      <c r="U211" s="383"/>
      <c r="V211" s="383"/>
      <c r="W211" s="383"/>
      <c r="X211" s="383"/>
      <c r="Y211" s="383"/>
      <c r="Z211" s="383"/>
      <c r="AA211" s="383"/>
    </row>
    <row r="212">
      <c r="A212" s="383"/>
      <c r="B212" s="383"/>
      <c r="C212" s="383"/>
      <c r="D212" s="383"/>
      <c r="E212" s="383"/>
      <c r="F212" s="383"/>
      <c r="G212" s="383"/>
      <c r="H212" s="383"/>
      <c r="I212" s="383"/>
      <c r="M212" s="383"/>
      <c r="N212" s="383"/>
      <c r="O212" s="383"/>
      <c r="P212" s="383"/>
      <c r="Q212" s="383"/>
      <c r="R212" s="383"/>
      <c r="S212" s="383"/>
      <c r="T212" s="383"/>
      <c r="U212" s="383"/>
      <c r="V212" s="383"/>
      <c r="W212" s="383"/>
      <c r="X212" s="383"/>
      <c r="Y212" s="383"/>
      <c r="Z212" s="383"/>
      <c r="AA212" s="383"/>
    </row>
    <row r="213">
      <c r="A213" s="383"/>
      <c r="B213" s="383"/>
      <c r="C213" s="383"/>
      <c r="D213" s="383"/>
      <c r="E213" s="383"/>
      <c r="F213" s="383"/>
      <c r="G213" s="383"/>
      <c r="H213" s="383"/>
      <c r="I213" s="383"/>
      <c r="M213" s="383"/>
      <c r="N213" s="383"/>
      <c r="O213" s="383"/>
      <c r="P213" s="383"/>
      <c r="Q213" s="383"/>
      <c r="R213" s="383"/>
      <c r="S213" s="383"/>
      <c r="T213" s="383"/>
      <c r="U213" s="383"/>
      <c r="V213" s="383"/>
      <c r="W213" s="383"/>
      <c r="X213" s="383"/>
      <c r="Y213" s="383"/>
      <c r="Z213" s="383"/>
      <c r="AA213" s="383"/>
    </row>
    <row r="214">
      <c r="A214" s="383"/>
      <c r="B214" s="383"/>
      <c r="C214" s="383"/>
      <c r="D214" s="383"/>
      <c r="E214" s="383"/>
      <c r="F214" s="383"/>
      <c r="G214" s="383"/>
      <c r="H214" s="383"/>
      <c r="I214" s="383"/>
      <c r="M214" s="383"/>
      <c r="N214" s="383"/>
      <c r="O214" s="383"/>
      <c r="P214" s="383"/>
      <c r="Q214" s="383"/>
      <c r="R214" s="383"/>
      <c r="S214" s="383"/>
      <c r="T214" s="383"/>
      <c r="U214" s="383"/>
      <c r="V214" s="383"/>
      <c r="W214" s="383"/>
      <c r="X214" s="383"/>
      <c r="Y214" s="383"/>
      <c r="Z214" s="383"/>
      <c r="AA214" s="383"/>
    </row>
    <row r="215">
      <c r="A215" s="383"/>
      <c r="B215" s="383"/>
      <c r="C215" s="383"/>
      <c r="D215" s="383"/>
      <c r="E215" s="383"/>
      <c r="F215" s="383"/>
      <c r="G215" s="383"/>
      <c r="H215" s="383"/>
      <c r="I215" s="383"/>
      <c r="M215" s="383"/>
      <c r="N215" s="383"/>
      <c r="O215" s="383"/>
      <c r="P215" s="383"/>
      <c r="Q215" s="383"/>
      <c r="R215" s="383"/>
      <c r="S215" s="383"/>
      <c r="T215" s="383"/>
      <c r="U215" s="383"/>
      <c r="V215" s="383"/>
      <c r="W215" s="383"/>
      <c r="X215" s="383"/>
      <c r="Y215" s="383"/>
      <c r="Z215" s="383"/>
      <c r="AA215" s="383"/>
    </row>
    <row r="216">
      <c r="A216" s="383"/>
      <c r="B216" s="383"/>
      <c r="C216" s="383"/>
      <c r="D216" s="383"/>
      <c r="E216" s="383"/>
      <c r="F216" s="383"/>
      <c r="G216" s="383"/>
      <c r="H216" s="383"/>
      <c r="I216" s="383"/>
      <c r="M216" s="383"/>
      <c r="N216" s="383"/>
      <c r="O216" s="383"/>
      <c r="P216" s="383"/>
      <c r="Q216" s="383"/>
      <c r="R216" s="383"/>
      <c r="S216" s="383"/>
      <c r="T216" s="383"/>
      <c r="U216" s="383"/>
      <c r="V216" s="383"/>
      <c r="W216" s="383"/>
      <c r="X216" s="383"/>
      <c r="Y216" s="383"/>
      <c r="Z216" s="383"/>
      <c r="AA216" s="383"/>
    </row>
    <row r="217">
      <c r="A217" s="383"/>
      <c r="B217" s="383"/>
      <c r="C217" s="383"/>
      <c r="D217" s="383"/>
      <c r="E217" s="383"/>
      <c r="F217" s="383"/>
      <c r="G217" s="383"/>
      <c r="H217" s="383"/>
      <c r="I217" s="383"/>
      <c r="M217" s="383"/>
      <c r="N217" s="383"/>
      <c r="O217" s="383"/>
      <c r="P217" s="383"/>
      <c r="Q217" s="383"/>
      <c r="R217" s="383"/>
      <c r="S217" s="383"/>
      <c r="T217" s="383"/>
      <c r="U217" s="383"/>
      <c r="V217" s="383"/>
      <c r="W217" s="383"/>
      <c r="X217" s="383"/>
      <c r="Y217" s="383"/>
      <c r="Z217" s="383"/>
      <c r="AA217" s="383"/>
    </row>
    <row r="218">
      <c r="A218" s="383"/>
      <c r="B218" s="383"/>
      <c r="C218" s="383"/>
      <c r="D218" s="383"/>
      <c r="E218" s="383"/>
      <c r="F218" s="383"/>
      <c r="G218" s="383"/>
      <c r="H218" s="383"/>
      <c r="I218" s="383"/>
      <c r="M218" s="383"/>
      <c r="N218" s="383"/>
      <c r="O218" s="383"/>
      <c r="P218" s="383"/>
      <c r="Q218" s="383"/>
      <c r="R218" s="383"/>
      <c r="S218" s="383"/>
      <c r="T218" s="383"/>
      <c r="U218" s="383"/>
      <c r="V218" s="383"/>
      <c r="W218" s="383"/>
      <c r="X218" s="383"/>
      <c r="Y218" s="383"/>
      <c r="Z218" s="383"/>
      <c r="AA218" s="383"/>
    </row>
    <row r="219">
      <c r="A219" s="383"/>
      <c r="B219" s="383"/>
      <c r="C219" s="383"/>
      <c r="D219" s="383"/>
      <c r="E219" s="383"/>
      <c r="F219" s="383"/>
      <c r="G219" s="383"/>
      <c r="H219" s="383"/>
      <c r="I219" s="383"/>
      <c r="M219" s="383"/>
      <c r="N219" s="383"/>
      <c r="O219" s="383"/>
      <c r="P219" s="383"/>
      <c r="Q219" s="383"/>
      <c r="R219" s="383"/>
      <c r="S219" s="383"/>
      <c r="T219" s="383"/>
      <c r="U219" s="383"/>
      <c r="V219" s="383"/>
      <c r="W219" s="383"/>
      <c r="X219" s="383"/>
      <c r="Y219" s="383"/>
      <c r="Z219" s="383"/>
      <c r="AA219" s="383"/>
    </row>
    <row r="220">
      <c r="A220" s="383"/>
      <c r="B220" s="383"/>
      <c r="C220" s="383"/>
      <c r="D220" s="383"/>
      <c r="E220" s="383"/>
      <c r="F220" s="383"/>
      <c r="G220" s="383"/>
      <c r="H220" s="383"/>
      <c r="I220" s="383"/>
      <c r="M220" s="383"/>
      <c r="N220" s="383"/>
      <c r="O220" s="383"/>
      <c r="P220" s="383"/>
      <c r="Q220" s="383"/>
      <c r="R220" s="383"/>
      <c r="S220" s="383"/>
      <c r="T220" s="383"/>
      <c r="U220" s="383"/>
      <c r="V220" s="383"/>
      <c r="W220" s="383"/>
      <c r="X220" s="383"/>
      <c r="Y220" s="383"/>
      <c r="Z220" s="383"/>
      <c r="AA220" s="383"/>
    </row>
    <row r="221">
      <c r="A221" s="383"/>
      <c r="B221" s="383"/>
      <c r="C221" s="383"/>
      <c r="D221" s="383"/>
      <c r="E221" s="383"/>
      <c r="F221" s="383"/>
      <c r="G221" s="383"/>
      <c r="H221" s="383"/>
      <c r="I221" s="383"/>
      <c r="M221" s="383"/>
      <c r="N221" s="383"/>
      <c r="O221" s="383"/>
      <c r="P221" s="383"/>
      <c r="Q221" s="383"/>
      <c r="R221" s="383"/>
      <c r="S221" s="383"/>
      <c r="T221" s="383"/>
      <c r="U221" s="383"/>
      <c r="V221" s="383"/>
      <c r="W221" s="383"/>
      <c r="X221" s="383"/>
      <c r="Y221" s="383"/>
      <c r="Z221" s="383"/>
      <c r="AA221" s="383"/>
    </row>
    <row r="222">
      <c r="A222" s="383"/>
      <c r="B222" s="383"/>
      <c r="C222" s="383"/>
      <c r="D222" s="383"/>
      <c r="E222" s="383"/>
      <c r="F222" s="383"/>
      <c r="G222" s="383"/>
      <c r="H222" s="383"/>
      <c r="I222" s="383"/>
      <c r="M222" s="383"/>
      <c r="N222" s="383"/>
      <c r="O222" s="383"/>
      <c r="P222" s="383"/>
      <c r="Q222" s="383"/>
      <c r="R222" s="383"/>
      <c r="S222" s="383"/>
      <c r="T222" s="383"/>
      <c r="U222" s="383"/>
      <c r="V222" s="383"/>
      <c r="W222" s="383"/>
      <c r="X222" s="383"/>
      <c r="Y222" s="383"/>
      <c r="Z222" s="383"/>
      <c r="AA222" s="383"/>
    </row>
    <row r="223">
      <c r="A223" s="383"/>
      <c r="B223" s="383"/>
      <c r="C223" s="383"/>
      <c r="D223" s="383"/>
      <c r="E223" s="383"/>
      <c r="F223" s="383"/>
      <c r="G223" s="383"/>
      <c r="H223" s="383"/>
      <c r="I223" s="383"/>
      <c r="M223" s="383"/>
      <c r="N223" s="383"/>
      <c r="O223" s="383"/>
      <c r="P223" s="383"/>
      <c r="Q223" s="383"/>
      <c r="R223" s="383"/>
      <c r="S223" s="383"/>
      <c r="T223" s="383"/>
      <c r="U223" s="383"/>
      <c r="V223" s="383"/>
      <c r="W223" s="383"/>
      <c r="X223" s="383"/>
      <c r="Y223" s="383"/>
      <c r="Z223" s="383"/>
      <c r="AA223" s="383"/>
    </row>
    <row r="224">
      <c r="A224" s="383"/>
      <c r="B224" s="383"/>
      <c r="C224" s="383"/>
      <c r="D224" s="383"/>
      <c r="E224" s="383"/>
      <c r="F224" s="383"/>
      <c r="G224" s="383"/>
      <c r="H224" s="383"/>
      <c r="I224" s="383"/>
      <c r="M224" s="383"/>
      <c r="N224" s="383"/>
      <c r="O224" s="383"/>
      <c r="P224" s="383"/>
      <c r="Q224" s="383"/>
      <c r="R224" s="383"/>
      <c r="S224" s="383"/>
      <c r="T224" s="383"/>
      <c r="U224" s="383"/>
      <c r="V224" s="383"/>
      <c r="W224" s="383"/>
      <c r="X224" s="383"/>
      <c r="Y224" s="383"/>
      <c r="Z224" s="383"/>
      <c r="AA224" s="383"/>
    </row>
    <row r="225">
      <c r="A225" s="383"/>
      <c r="B225" s="383"/>
      <c r="C225" s="383"/>
      <c r="D225" s="383"/>
      <c r="E225" s="383"/>
      <c r="F225" s="383"/>
      <c r="G225" s="383"/>
      <c r="H225" s="383"/>
      <c r="I225" s="383"/>
      <c r="M225" s="383"/>
      <c r="N225" s="383"/>
      <c r="O225" s="383"/>
      <c r="P225" s="383"/>
      <c r="Q225" s="383"/>
      <c r="R225" s="383"/>
      <c r="S225" s="383"/>
      <c r="T225" s="383"/>
      <c r="U225" s="383"/>
      <c r="V225" s="383"/>
      <c r="W225" s="383"/>
      <c r="X225" s="383"/>
      <c r="Y225" s="383"/>
      <c r="Z225" s="383"/>
      <c r="AA225" s="383"/>
    </row>
    <row r="226">
      <c r="A226" s="383"/>
      <c r="B226" s="383"/>
      <c r="C226" s="383"/>
      <c r="D226" s="383"/>
      <c r="E226" s="383"/>
      <c r="F226" s="383"/>
      <c r="G226" s="383"/>
      <c r="H226" s="383"/>
      <c r="I226" s="383"/>
      <c r="M226" s="383"/>
      <c r="N226" s="383"/>
      <c r="O226" s="383"/>
      <c r="P226" s="383"/>
      <c r="Q226" s="383"/>
      <c r="R226" s="383"/>
      <c r="S226" s="383"/>
      <c r="T226" s="383"/>
      <c r="U226" s="383"/>
      <c r="V226" s="383"/>
      <c r="W226" s="383"/>
      <c r="X226" s="383"/>
      <c r="Y226" s="383"/>
      <c r="Z226" s="383"/>
      <c r="AA226" s="383"/>
    </row>
    <row r="227">
      <c r="A227" s="383"/>
      <c r="B227" s="383"/>
      <c r="C227" s="383"/>
      <c r="D227" s="383"/>
      <c r="E227" s="383"/>
      <c r="F227" s="383"/>
      <c r="G227" s="383"/>
      <c r="H227" s="383"/>
      <c r="I227" s="383"/>
      <c r="M227" s="383"/>
      <c r="N227" s="383"/>
      <c r="O227" s="383"/>
      <c r="P227" s="383"/>
      <c r="Q227" s="383"/>
      <c r="R227" s="383"/>
      <c r="S227" s="383"/>
      <c r="T227" s="383"/>
      <c r="U227" s="383"/>
      <c r="V227" s="383"/>
      <c r="W227" s="383"/>
      <c r="X227" s="383"/>
      <c r="Y227" s="383"/>
      <c r="Z227" s="383"/>
      <c r="AA227" s="383"/>
    </row>
    <row r="228">
      <c r="A228" s="383"/>
      <c r="B228" s="383"/>
      <c r="C228" s="383"/>
      <c r="D228" s="383"/>
      <c r="E228" s="383"/>
      <c r="F228" s="383"/>
      <c r="G228" s="383"/>
      <c r="H228" s="383"/>
      <c r="I228" s="383"/>
      <c r="M228" s="383"/>
      <c r="N228" s="383"/>
      <c r="O228" s="383"/>
      <c r="P228" s="383"/>
      <c r="Q228" s="383"/>
      <c r="R228" s="383"/>
      <c r="S228" s="383"/>
      <c r="T228" s="383"/>
      <c r="U228" s="383"/>
      <c r="V228" s="383"/>
      <c r="W228" s="383"/>
      <c r="X228" s="383"/>
      <c r="Y228" s="383"/>
      <c r="Z228" s="383"/>
      <c r="AA228" s="383"/>
    </row>
    <row r="229">
      <c r="A229" s="383"/>
      <c r="B229" s="383"/>
      <c r="C229" s="383"/>
      <c r="D229" s="383"/>
      <c r="E229" s="383"/>
      <c r="F229" s="383"/>
      <c r="G229" s="383"/>
      <c r="H229" s="383"/>
      <c r="I229" s="383"/>
      <c r="M229" s="383"/>
      <c r="N229" s="383"/>
      <c r="O229" s="383"/>
      <c r="P229" s="383"/>
      <c r="Q229" s="383"/>
      <c r="R229" s="383"/>
      <c r="S229" s="383"/>
      <c r="T229" s="383"/>
      <c r="U229" s="383"/>
      <c r="V229" s="383"/>
      <c r="W229" s="383"/>
      <c r="X229" s="383"/>
      <c r="Y229" s="383"/>
      <c r="Z229" s="383"/>
      <c r="AA229" s="383"/>
    </row>
    <row r="230">
      <c r="A230" s="383"/>
      <c r="B230" s="383"/>
      <c r="C230" s="383"/>
      <c r="D230" s="383"/>
      <c r="E230" s="383"/>
      <c r="F230" s="383"/>
      <c r="G230" s="383"/>
      <c r="H230" s="383"/>
      <c r="I230" s="383"/>
      <c r="M230" s="383"/>
      <c r="N230" s="383"/>
      <c r="O230" s="383"/>
      <c r="P230" s="383"/>
      <c r="Q230" s="383"/>
      <c r="R230" s="383"/>
      <c r="S230" s="383"/>
      <c r="T230" s="383"/>
      <c r="U230" s="383"/>
      <c r="V230" s="383"/>
      <c r="W230" s="383"/>
      <c r="X230" s="383"/>
      <c r="Y230" s="383"/>
      <c r="Z230" s="383"/>
      <c r="AA230" s="383"/>
    </row>
    <row r="231">
      <c r="A231" s="383"/>
      <c r="B231" s="383"/>
      <c r="C231" s="383"/>
      <c r="D231" s="383"/>
      <c r="E231" s="383"/>
      <c r="F231" s="383"/>
      <c r="G231" s="383"/>
      <c r="H231" s="383"/>
      <c r="I231" s="383"/>
      <c r="M231" s="383"/>
      <c r="N231" s="383"/>
      <c r="O231" s="383"/>
      <c r="P231" s="383"/>
      <c r="Q231" s="383"/>
      <c r="R231" s="383"/>
      <c r="S231" s="383"/>
      <c r="T231" s="383"/>
      <c r="U231" s="383"/>
      <c r="V231" s="383"/>
      <c r="W231" s="383"/>
      <c r="X231" s="383"/>
      <c r="Y231" s="383"/>
      <c r="Z231" s="383"/>
      <c r="AA231" s="383"/>
    </row>
    <row r="232">
      <c r="A232" s="383"/>
      <c r="B232" s="383"/>
      <c r="C232" s="383"/>
      <c r="D232" s="383"/>
      <c r="E232" s="383"/>
      <c r="F232" s="383"/>
      <c r="G232" s="383"/>
      <c r="H232" s="383"/>
      <c r="I232" s="383"/>
      <c r="M232" s="383"/>
      <c r="N232" s="383"/>
      <c r="O232" s="383"/>
      <c r="P232" s="383"/>
      <c r="Q232" s="383"/>
      <c r="R232" s="383"/>
      <c r="S232" s="383"/>
      <c r="T232" s="383"/>
      <c r="U232" s="383"/>
      <c r="V232" s="383"/>
      <c r="W232" s="383"/>
      <c r="X232" s="383"/>
      <c r="Y232" s="383"/>
      <c r="Z232" s="383"/>
      <c r="AA232" s="383"/>
    </row>
    <row r="233">
      <c r="A233" s="383"/>
      <c r="B233" s="383"/>
      <c r="C233" s="383"/>
      <c r="D233" s="383"/>
      <c r="E233" s="383"/>
      <c r="F233" s="383"/>
      <c r="G233" s="383"/>
      <c r="H233" s="383"/>
      <c r="I233" s="383"/>
      <c r="M233" s="383"/>
      <c r="N233" s="383"/>
      <c r="O233" s="383"/>
      <c r="P233" s="383"/>
      <c r="Q233" s="383"/>
      <c r="R233" s="383"/>
      <c r="S233" s="383"/>
      <c r="T233" s="383"/>
      <c r="U233" s="383"/>
      <c r="V233" s="383"/>
      <c r="W233" s="383"/>
      <c r="X233" s="383"/>
      <c r="Y233" s="383"/>
      <c r="Z233" s="383"/>
      <c r="AA233" s="383"/>
    </row>
    <row r="234">
      <c r="A234" s="383"/>
      <c r="B234" s="383"/>
      <c r="C234" s="383"/>
      <c r="D234" s="383"/>
      <c r="E234" s="383"/>
      <c r="F234" s="383"/>
      <c r="G234" s="383"/>
      <c r="H234" s="383"/>
      <c r="I234" s="383"/>
      <c r="M234" s="383"/>
      <c r="N234" s="383"/>
      <c r="O234" s="383"/>
      <c r="P234" s="383"/>
      <c r="Q234" s="383"/>
      <c r="R234" s="383"/>
      <c r="S234" s="383"/>
      <c r="T234" s="383"/>
      <c r="U234" s="383"/>
      <c r="V234" s="383"/>
      <c r="W234" s="383"/>
      <c r="X234" s="383"/>
      <c r="Y234" s="383"/>
      <c r="Z234" s="383"/>
      <c r="AA234" s="383"/>
    </row>
    <row r="235">
      <c r="A235" s="383"/>
      <c r="B235" s="383"/>
      <c r="C235" s="383"/>
      <c r="D235" s="383"/>
      <c r="E235" s="383"/>
      <c r="F235" s="383"/>
      <c r="G235" s="383"/>
      <c r="H235" s="383"/>
      <c r="I235" s="383"/>
      <c r="M235" s="383"/>
      <c r="N235" s="383"/>
      <c r="O235" s="383"/>
      <c r="P235" s="383"/>
      <c r="Q235" s="383"/>
      <c r="R235" s="383"/>
      <c r="S235" s="383"/>
      <c r="T235" s="383"/>
      <c r="U235" s="383"/>
      <c r="V235" s="383"/>
      <c r="W235" s="383"/>
      <c r="X235" s="383"/>
      <c r="Y235" s="383"/>
      <c r="Z235" s="383"/>
      <c r="AA235" s="383"/>
    </row>
    <row r="236">
      <c r="A236" s="383"/>
      <c r="B236" s="383"/>
      <c r="C236" s="383"/>
      <c r="D236" s="383"/>
      <c r="E236" s="383"/>
      <c r="F236" s="383"/>
      <c r="G236" s="383"/>
      <c r="H236" s="383"/>
      <c r="I236" s="383"/>
      <c r="M236" s="383"/>
      <c r="N236" s="383"/>
      <c r="O236" s="383"/>
      <c r="P236" s="383"/>
      <c r="Q236" s="383"/>
      <c r="R236" s="383"/>
      <c r="S236" s="383"/>
      <c r="T236" s="383"/>
      <c r="U236" s="383"/>
      <c r="V236" s="383"/>
      <c r="W236" s="383"/>
      <c r="X236" s="383"/>
      <c r="Y236" s="383"/>
      <c r="Z236" s="383"/>
      <c r="AA236" s="383"/>
    </row>
    <row r="237">
      <c r="A237" s="383"/>
      <c r="B237" s="383"/>
      <c r="C237" s="383"/>
      <c r="D237" s="383"/>
      <c r="E237" s="383"/>
      <c r="F237" s="383"/>
      <c r="G237" s="383"/>
      <c r="H237" s="383"/>
      <c r="I237" s="383"/>
      <c r="M237" s="383"/>
      <c r="N237" s="383"/>
      <c r="O237" s="383"/>
      <c r="P237" s="383"/>
      <c r="Q237" s="383"/>
      <c r="R237" s="383"/>
      <c r="S237" s="383"/>
      <c r="T237" s="383"/>
      <c r="U237" s="383"/>
      <c r="V237" s="383"/>
      <c r="W237" s="383"/>
      <c r="X237" s="383"/>
      <c r="Y237" s="383"/>
      <c r="Z237" s="383"/>
      <c r="AA237" s="383"/>
    </row>
    <row r="238">
      <c r="A238" s="383"/>
      <c r="B238" s="383"/>
      <c r="C238" s="383"/>
      <c r="D238" s="383"/>
      <c r="E238" s="383"/>
      <c r="F238" s="383"/>
      <c r="G238" s="383"/>
      <c r="H238" s="383"/>
      <c r="I238" s="383"/>
      <c r="M238" s="383"/>
      <c r="N238" s="383"/>
      <c r="O238" s="383"/>
      <c r="P238" s="383"/>
      <c r="Q238" s="383"/>
      <c r="R238" s="383"/>
      <c r="S238" s="383"/>
      <c r="T238" s="383"/>
      <c r="U238" s="383"/>
      <c r="V238" s="383"/>
      <c r="W238" s="383"/>
      <c r="X238" s="383"/>
      <c r="Y238" s="383"/>
      <c r="Z238" s="383"/>
      <c r="AA238" s="383"/>
    </row>
    <row r="239">
      <c r="A239" s="383"/>
      <c r="B239" s="383"/>
      <c r="C239" s="383"/>
      <c r="D239" s="383"/>
      <c r="E239" s="383"/>
      <c r="F239" s="383"/>
      <c r="G239" s="383"/>
      <c r="H239" s="383"/>
      <c r="I239" s="383"/>
      <c r="M239" s="383"/>
      <c r="N239" s="383"/>
      <c r="O239" s="383"/>
      <c r="P239" s="383"/>
      <c r="Q239" s="383"/>
      <c r="R239" s="383"/>
      <c r="S239" s="383"/>
      <c r="T239" s="383"/>
      <c r="U239" s="383"/>
      <c r="V239" s="383"/>
      <c r="W239" s="383"/>
      <c r="X239" s="383"/>
      <c r="Y239" s="383"/>
      <c r="Z239" s="383"/>
      <c r="AA239" s="383"/>
    </row>
    <row r="240">
      <c r="A240" s="383"/>
      <c r="B240" s="383"/>
      <c r="C240" s="383"/>
      <c r="D240" s="383"/>
      <c r="E240" s="383"/>
      <c r="F240" s="383"/>
      <c r="G240" s="383"/>
      <c r="H240" s="383"/>
      <c r="I240" s="383"/>
      <c r="M240" s="383"/>
      <c r="N240" s="383"/>
      <c r="O240" s="383"/>
      <c r="P240" s="383"/>
      <c r="Q240" s="383"/>
      <c r="R240" s="383"/>
      <c r="S240" s="383"/>
      <c r="T240" s="383"/>
      <c r="U240" s="383"/>
      <c r="V240" s="383"/>
      <c r="W240" s="383"/>
      <c r="X240" s="383"/>
      <c r="Y240" s="383"/>
      <c r="Z240" s="383"/>
      <c r="AA240" s="383"/>
    </row>
    <row r="241">
      <c r="A241" s="383"/>
      <c r="B241" s="383"/>
      <c r="C241" s="383"/>
      <c r="D241" s="383"/>
      <c r="E241" s="383"/>
      <c r="F241" s="383"/>
      <c r="G241" s="383"/>
      <c r="H241" s="383"/>
      <c r="I241" s="383"/>
      <c r="M241" s="383"/>
      <c r="N241" s="383"/>
      <c r="O241" s="383"/>
      <c r="P241" s="383"/>
      <c r="Q241" s="383"/>
      <c r="R241" s="383"/>
      <c r="S241" s="383"/>
      <c r="T241" s="383"/>
      <c r="U241" s="383"/>
      <c r="V241" s="383"/>
      <c r="W241" s="383"/>
      <c r="X241" s="383"/>
      <c r="Y241" s="383"/>
      <c r="Z241" s="383"/>
      <c r="AA241" s="383"/>
    </row>
    <row r="242">
      <c r="A242" s="383"/>
      <c r="B242" s="383"/>
      <c r="C242" s="383"/>
      <c r="D242" s="383"/>
      <c r="E242" s="383"/>
      <c r="F242" s="383"/>
      <c r="G242" s="383"/>
      <c r="H242" s="383"/>
      <c r="I242" s="383"/>
      <c r="M242" s="383"/>
      <c r="N242" s="383"/>
      <c r="O242" s="383"/>
      <c r="P242" s="383"/>
      <c r="Q242" s="383"/>
      <c r="R242" s="383"/>
      <c r="S242" s="383"/>
      <c r="T242" s="383"/>
      <c r="U242" s="383"/>
      <c r="V242" s="383"/>
      <c r="W242" s="383"/>
      <c r="X242" s="383"/>
      <c r="Y242" s="383"/>
      <c r="Z242" s="383"/>
      <c r="AA242" s="383"/>
    </row>
    <row r="243">
      <c r="A243" s="383"/>
      <c r="B243" s="383"/>
      <c r="C243" s="383"/>
      <c r="D243" s="383"/>
      <c r="E243" s="383"/>
      <c r="F243" s="383"/>
      <c r="G243" s="383"/>
      <c r="H243" s="383"/>
      <c r="I243" s="383"/>
      <c r="M243" s="383"/>
      <c r="N243" s="383"/>
      <c r="O243" s="383"/>
      <c r="P243" s="383"/>
      <c r="Q243" s="383"/>
      <c r="R243" s="383"/>
      <c r="S243" s="383"/>
      <c r="T243" s="383"/>
      <c r="U243" s="383"/>
      <c r="V243" s="383"/>
      <c r="W243" s="383"/>
      <c r="X243" s="383"/>
      <c r="Y243" s="383"/>
      <c r="Z243" s="383"/>
      <c r="AA243" s="383"/>
    </row>
    <row r="244">
      <c r="A244" s="383"/>
      <c r="B244" s="383"/>
      <c r="C244" s="383"/>
      <c r="D244" s="383"/>
      <c r="E244" s="383"/>
      <c r="F244" s="383"/>
      <c r="G244" s="383"/>
      <c r="H244" s="383"/>
      <c r="I244" s="383"/>
      <c r="M244" s="383"/>
      <c r="N244" s="383"/>
      <c r="O244" s="383"/>
      <c r="P244" s="383"/>
      <c r="Q244" s="383"/>
      <c r="R244" s="383"/>
      <c r="S244" s="383"/>
      <c r="T244" s="383"/>
      <c r="U244" s="383"/>
      <c r="V244" s="383"/>
      <c r="W244" s="383"/>
      <c r="X244" s="383"/>
      <c r="Y244" s="383"/>
      <c r="Z244" s="383"/>
      <c r="AA244" s="383"/>
    </row>
    <row r="245">
      <c r="A245" s="383"/>
      <c r="B245" s="383"/>
      <c r="C245" s="383"/>
      <c r="D245" s="383"/>
      <c r="E245" s="383"/>
      <c r="F245" s="383"/>
      <c r="G245" s="383"/>
      <c r="H245" s="383"/>
      <c r="I245" s="383"/>
      <c r="M245" s="383"/>
      <c r="N245" s="383"/>
      <c r="O245" s="383"/>
      <c r="P245" s="383"/>
      <c r="Q245" s="383"/>
      <c r="R245" s="383"/>
      <c r="S245" s="383"/>
      <c r="T245" s="383"/>
      <c r="U245" s="383"/>
      <c r="V245" s="383"/>
      <c r="W245" s="383"/>
      <c r="X245" s="383"/>
      <c r="Y245" s="383"/>
      <c r="Z245" s="383"/>
      <c r="AA245" s="383"/>
    </row>
    <row r="246">
      <c r="A246" s="383"/>
      <c r="B246" s="383"/>
      <c r="C246" s="383"/>
      <c r="D246" s="383"/>
      <c r="E246" s="383"/>
      <c r="F246" s="383"/>
      <c r="G246" s="383"/>
      <c r="H246" s="383"/>
      <c r="I246" s="383"/>
      <c r="M246" s="383"/>
      <c r="N246" s="383"/>
      <c r="O246" s="383"/>
      <c r="P246" s="383"/>
      <c r="Q246" s="383"/>
      <c r="R246" s="383"/>
      <c r="S246" s="383"/>
      <c r="T246" s="383"/>
      <c r="U246" s="383"/>
      <c r="V246" s="383"/>
      <c r="W246" s="383"/>
      <c r="X246" s="383"/>
      <c r="Y246" s="383"/>
      <c r="Z246" s="383"/>
      <c r="AA246" s="383"/>
    </row>
    <row r="247">
      <c r="A247" s="383"/>
      <c r="B247" s="383"/>
      <c r="C247" s="383"/>
      <c r="D247" s="383"/>
      <c r="E247" s="383"/>
      <c r="F247" s="383"/>
      <c r="G247" s="383"/>
      <c r="H247" s="383"/>
      <c r="I247" s="383"/>
      <c r="M247" s="383"/>
      <c r="N247" s="383"/>
      <c r="O247" s="383"/>
      <c r="P247" s="383"/>
      <c r="Q247" s="383"/>
      <c r="R247" s="383"/>
      <c r="S247" s="383"/>
      <c r="T247" s="383"/>
      <c r="U247" s="383"/>
      <c r="V247" s="383"/>
      <c r="W247" s="383"/>
      <c r="X247" s="383"/>
      <c r="Y247" s="383"/>
      <c r="Z247" s="383"/>
      <c r="AA247" s="383"/>
    </row>
    <row r="248">
      <c r="A248" s="383"/>
      <c r="B248" s="383"/>
      <c r="C248" s="383"/>
      <c r="D248" s="383"/>
      <c r="E248" s="383"/>
      <c r="F248" s="383"/>
      <c r="G248" s="383"/>
      <c r="H248" s="383"/>
      <c r="I248" s="383"/>
      <c r="M248" s="383"/>
      <c r="N248" s="383"/>
      <c r="O248" s="383"/>
      <c r="P248" s="383"/>
      <c r="Q248" s="383"/>
      <c r="R248" s="383"/>
      <c r="S248" s="383"/>
      <c r="T248" s="383"/>
      <c r="U248" s="383"/>
      <c r="V248" s="383"/>
      <c r="W248" s="383"/>
      <c r="X248" s="383"/>
      <c r="Y248" s="383"/>
      <c r="Z248" s="383"/>
      <c r="AA248" s="383"/>
    </row>
    <row r="249">
      <c r="A249" s="383"/>
      <c r="B249" s="383"/>
      <c r="C249" s="383"/>
      <c r="D249" s="383"/>
      <c r="E249" s="383"/>
      <c r="F249" s="383"/>
      <c r="G249" s="383"/>
      <c r="H249" s="383"/>
      <c r="I249" s="383"/>
      <c r="M249" s="383"/>
      <c r="N249" s="383"/>
      <c r="O249" s="383"/>
      <c r="P249" s="383"/>
      <c r="Q249" s="383"/>
      <c r="R249" s="383"/>
      <c r="S249" s="383"/>
      <c r="T249" s="383"/>
      <c r="U249" s="383"/>
      <c r="V249" s="383"/>
      <c r="W249" s="383"/>
      <c r="X249" s="383"/>
      <c r="Y249" s="383"/>
      <c r="Z249" s="383"/>
      <c r="AA249" s="383"/>
    </row>
    <row r="250">
      <c r="A250" s="383"/>
      <c r="B250" s="383"/>
      <c r="C250" s="383"/>
      <c r="D250" s="383"/>
      <c r="E250" s="383"/>
      <c r="F250" s="383"/>
      <c r="G250" s="383"/>
      <c r="H250" s="383"/>
      <c r="I250" s="383"/>
      <c r="M250" s="383"/>
      <c r="N250" s="383"/>
      <c r="O250" s="383"/>
      <c r="P250" s="383"/>
      <c r="Q250" s="383"/>
      <c r="R250" s="383"/>
      <c r="S250" s="383"/>
      <c r="T250" s="383"/>
      <c r="U250" s="383"/>
      <c r="V250" s="383"/>
      <c r="W250" s="383"/>
      <c r="X250" s="383"/>
      <c r="Y250" s="383"/>
      <c r="Z250" s="383"/>
      <c r="AA250" s="383"/>
    </row>
    <row r="251">
      <c r="A251" s="383"/>
      <c r="B251" s="383"/>
      <c r="C251" s="383"/>
      <c r="D251" s="383"/>
      <c r="E251" s="383"/>
      <c r="F251" s="383"/>
      <c r="G251" s="383"/>
      <c r="H251" s="383"/>
      <c r="I251" s="383"/>
      <c r="M251" s="383"/>
      <c r="N251" s="383"/>
      <c r="O251" s="383"/>
      <c r="P251" s="383"/>
      <c r="Q251" s="383"/>
      <c r="R251" s="383"/>
      <c r="S251" s="383"/>
      <c r="T251" s="383"/>
      <c r="U251" s="383"/>
      <c r="V251" s="383"/>
      <c r="W251" s="383"/>
      <c r="X251" s="383"/>
      <c r="Y251" s="383"/>
      <c r="Z251" s="383"/>
      <c r="AA251" s="383"/>
    </row>
    <row r="252">
      <c r="A252" s="383"/>
      <c r="B252" s="383"/>
      <c r="C252" s="383"/>
      <c r="D252" s="383"/>
      <c r="E252" s="383"/>
      <c r="F252" s="383"/>
      <c r="G252" s="383"/>
      <c r="H252" s="383"/>
      <c r="I252" s="383"/>
      <c r="M252" s="383"/>
      <c r="N252" s="383"/>
      <c r="O252" s="383"/>
      <c r="P252" s="383"/>
      <c r="Q252" s="383"/>
      <c r="R252" s="383"/>
      <c r="S252" s="383"/>
      <c r="T252" s="383"/>
      <c r="U252" s="383"/>
      <c r="V252" s="383"/>
      <c r="W252" s="383"/>
      <c r="X252" s="383"/>
      <c r="Y252" s="383"/>
      <c r="Z252" s="383"/>
      <c r="AA252" s="383"/>
    </row>
    <row r="253">
      <c r="A253" s="383"/>
      <c r="B253" s="383"/>
      <c r="C253" s="383"/>
      <c r="D253" s="383"/>
      <c r="E253" s="383"/>
      <c r="F253" s="383"/>
      <c r="G253" s="383"/>
      <c r="H253" s="383"/>
      <c r="I253" s="383"/>
      <c r="M253" s="383"/>
      <c r="N253" s="383"/>
      <c r="O253" s="383"/>
      <c r="P253" s="383"/>
      <c r="Q253" s="383"/>
      <c r="R253" s="383"/>
      <c r="S253" s="383"/>
      <c r="T253" s="383"/>
      <c r="U253" s="383"/>
      <c r="V253" s="383"/>
      <c r="W253" s="383"/>
      <c r="X253" s="383"/>
      <c r="Y253" s="383"/>
      <c r="Z253" s="383"/>
      <c r="AA253" s="383"/>
    </row>
    <row r="254">
      <c r="A254" s="383"/>
      <c r="B254" s="383"/>
      <c r="C254" s="383"/>
      <c r="D254" s="383"/>
      <c r="E254" s="383"/>
      <c r="F254" s="383"/>
      <c r="G254" s="383"/>
      <c r="H254" s="383"/>
      <c r="I254" s="383"/>
      <c r="M254" s="383"/>
      <c r="N254" s="383"/>
      <c r="O254" s="383"/>
      <c r="P254" s="383"/>
      <c r="Q254" s="383"/>
      <c r="R254" s="383"/>
      <c r="S254" s="383"/>
      <c r="T254" s="383"/>
      <c r="U254" s="383"/>
      <c r="V254" s="383"/>
      <c r="W254" s="383"/>
      <c r="X254" s="383"/>
      <c r="Y254" s="383"/>
      <c r="Z254" s="383"/>
      <c r="AA254" s="383"/>
    </row>
    <row r="255">
      <c r="A255" s="383"/>
      <c r="B255" s="383"/>
      <c r="C255" s="383"/>
      <c r="D255" s="383"/>
      <c r="E255" s="383"/>
      <c r="F255" s="383"/>
      <c r="G255" s="383"/>
      <c r="H255" s="383"/>
      <c r="I255" s="383"/>
      <c r="M255" s="383"/>
      <c r="N255" s="383"/>
      <c r="O255" s="383"/>
      <c r="P255" s="383"/>
      <c r="Q255" s="383"/>
      <c r="R255" s="383"/>
      <c r="S255" s="383"/>
      <c r="T255" s="383"/>
      <c r="U255" s="383"/>
      <c r="V255" s="383"/>
      <c r="W255" s="383"/>
      <c r="X255" s="383"/>
      <c r="Y255" s="383"/>
      <c r="Z255" s="383"/>
      <c r="AA255" s="383"/>
    </row>
    <row r="256">
      <c r="A256" s="383"/>
      <c r="B256" s="383"/>
      <c r="C256" s="383"/>
      <c r="D256" s="383"/>
      <c r="E256" s="383"/>
      <c r="F256" s="383"/>
      <c r="G256" s="383"/>
      <c r="H256" s="383"/>
      <c r="I256" s="383"/>
      <c r="M256" s="383"/>
      <c r="N256" s="383"/>
      <c r="O256" s="383"/>
      <c r="P256" s="383"/>
      <c r="Q256" s="383"/>
      <c r="R256" s="383"/>
      <c r="S256" s="383"/>
      <c r="T256" s="383"/>
      <c r="U256" s="383"/>
      <c r="V256" s="383"/>
      <c r="W256" s="383"/>
      <c r="X256" s="383"/>
      <c r="Y256" s="383"/>
      <c r="Z256" s="383"/>
      <c r="AA256" s="383"/>
    </row>
    <row r="257">
      <c r="A257" s="383"/>
      <c r="B257" s="383"/>
      <c r="C257" s="383"/>
      <c r="D257" s="383"/>
      <c r="E257" s="383"/>
      <c r="F257" s="383"/>
      <c r="G257" s="383"/>
      <c r="H257" s="383"/>
      <c r="I257" s="383"/>
      <c r="M257" s="383"/>
      <c r="N257" s="383"/>
      <c r="O257" s="383"/>
      <c r="P257" s="383"/>
      <c r="Q257" s="383"/>
      <c r="R257" s="383"/>
      <c r="S257" s="383"/>
      <c r="T257" s="383"/>
      <c r="U257" s="383"/>
      <c r="V257" s="383"/>
      <c r="W257" s="383"/>
      <c r="X257" s="383"/>
      <c r="Y257" s="383"/>
      <c r="Z257" s="383"/>
      <c r="AA257" s="383"/>
    </row>
    <row r="258">
      <c r="A258" s="383"/>
      <c r="B258" s="383"/>
      <c r="C258" s="383"/>
      <c r="D258" s="383"/>
      <c r="E258" s="383"/>
      <c r="F258" s="383"/>
      <c r="G258" s="383"/>
      <c r="H258" s="383"/>
      <c r="I258" s="383"/>
      <c r="M258" s="383"/>
      <c r="N258" s="383"/>
      <c r="O258" s="383"/>
      <c r="P258" s="383"/>
      <c r="Q258" s="383"/>
      <c r="R258" s="383"/>
      <c r="S258" s="383"/>
      <c r="T258" s="383"/>
      <c r="U258" s="383"/>
      <c r="V258" s="383"/>
      <c r="W258" s="383"/>
      <c r="X258" s="383"/>
      <c r="Y258" s="383"/>
      <c r="Z258" s="383"/>
      <c r="AA258" s="383"/>
    </row>
    <row r="259">
      <c r="A259" s="383"/>
      <c r="B259" s="383"/>
      <c r="C259" s="383"/>
      <c r="D259" s="383"/>
      <c r="E259" s="383"/>
      <c r="F259" s="383"/>
      <c r="G259" s="383"/>
      <c r="H259" s="383"/>
      <c r="I259" s="383"/>
      <c r="M259" s="383"/>
      <c r="N259" s="383"/>
      <c r="O259" s="383"/>
      <c r="P259" s="383"/>
      <c r="Q259" s="383"/>
      <c r="R259" s="383"/>
      <c r="S259" s="383"/>
      <c r="T259" s="383"/>
      <c r="U259" s="383"/>
      <c r="V259" s="383"/>
      <c r="W259" s="383"/>
      <c r="X259" s="383"/>
      <c r="Y259" s="383"/>
      <c r="Z259" s="383"/>
      <c r="AA259" s="383"/>
    </row>
    <row r="260">
      <c r="A260" s="383"/>
      <c r="B260" s="383"/>
      <c r="C260" s="383"/>
      <c r="D260" s="383"/>
      <c r="E260" s="383"/>
      <c r="F260" s="383"/>
      <c r="G260" s="383"/>
      <c r="H260" s="383"/>
      <c r="I260" s="383"/>
      <c r="M260" s="383"/>
      <c r="N260" s="383"/>
      <c r="O260" s="383"/>
      <c r="P260" s="383"/>
      <c r="Q260" s="383"/>
      <c r="R260" s="383"/>
      <c r="S260" s="383"/>
      <c r="T260" s="383"/>
      <c r="U260" s="383"/>
      <c r="V260" s="383"/>
      <c r="W260" s="383"/>
      <c r="X260" s="383"/>
      <c r="Y260" s="383"/>
      <c r="Z260" s="383"/>
      <c r="AA260" s="383"/>
    </row>
    <row r="261">
      <c r="A261" s="383"/>
      <c r="B261" s="383"/>
      <c r="C261" s="383"/>
      <c r="D261" s="383"/>
      <c r="E261" s="383"/>
      <c r="F261" s="383"/>
      <c r="G261" s="383"/>
      <c r="H261" s="383"/>
      <c r="I261" s="383"/>
      <c r="M261" s="383"/>
      <c r="N261" s="383"/>
      <c r="O261" s="383"/>
      <c r="P261" s="383"/>
      <c r="Q261" s="383"/>
      <c r="R261" s="383"/>
      <c r="S261" s="383"/>
      <c r="T261" s="383"/>
      <c r="U261" s="383"/>
      <c r="V261" s="383"/>
      <c r="W261" s="383"/>
      <c r="X261" s="383"/>
      <c r="Y261" s="383"/>
      <c r="Z261" s="383"/>
      <c r="AA261" s="383"/>
    </row>
    <row r="262">
      <c r="A262" s="383"/>
      <c r="B262" s="383"/>
      <c r="C262" s="383"/>
      <c r="D262" s="383"/>
      <c r="E262" s="383"/>
      <c r="F262" s="383"/>
      <c r="G262" s="383"/>
      <c r="H262" s="383"/>
      <c r="I262" s="383"/>
      <c r="M262" s="383"/>
      <c r="N262" s="383"/>
      <c r="O262" s="383"/>
      <c r="P262" s="383"/>
      <c r="Q262" s="383"/>
      <c r="R262" s="383"/>
      <c r="S262" s="383"/>
      <c r="T262" s="383"/>
      <c r="U262" s="383"/>
      <c r="V262" s="383"/>
      <c r="W262" s="383"/>
      <c r="X262" s="383"/>
      <c r="Y262" s="383"/>
      <c r="Z262" s="383"/>
      <c r="AA262" s="383"/>
    </row>
    <row r="263">
      <c r="A263" s="383"/>
      <c r="B263" s="383"/>
      <c r="C263" s="383"/>
      <c r="D263" s="383"/>
      <c r="E263" s="383"/>
      <c r="F263" s="383"/>
      <c r="G263" s="383"/>
      <c r="H263" s="383"/>
      <c r="I263" s="383"/>
      <c r="M263" s="383"/>
      <c r="N263" s="383"/>
      <c r="O263" s="383"/>
      <c r="P263" s="383"/>
      <c r="Q263" s="383"/>
      <c r="R263" s="383"/>
      <c r="S263" s="383"/>
      <c r="T263" s="383"/>
      <c r="U263" s="383"/>
      <c r="V263" s="383"/>
      <c r="W263" s="383"/>
      <c r="X263" s="383"/>
      <c r="Y263" s="383"/>
      <c r="Z263" s="383"/>
      <c r="AA263" s="383"/>
    </row>
    <row r="264">
      <c r="A264" s="383"/>
      <c r="B264" s="383"/>
      <c r="C264" s="383"/>
      <c r="D264" s="383"/>
      <c r="E264" s="383"/>
      <c r="F264" s="383"/>
      <c r="G264" s="383"/>
      <c r="H264" s="383"/>
      <c r="I264" s="383"/>
      <c r="M264" s="383"/>
      <c r="N264" s="383"/>
      <c r="O264" s="383"/>
      <c r="P264" s="383"/>
      <c r="Q264" s="383"/>
      <c r="R264" s="383"/>
      <c r="S264" s="383"/>
      <c r="T264" s="383"/>
      <c r="U264" s="383"/>
      <c r="V264" s="383"/>
      <c r="W264" s="383"/>
      <c r="X264" s="383"/>
      <c r="Y264" s="383"/>
      <c r="Z264" s="383"/>
      <c r="AA264" s="383"/>
    </row>
    <row r="265">
      <c r="A265" s="383"/>
      <c r="B265" s="383"/>
      <c r="C265" s="383"/>
      <c r="D265" s="383"/>
      <c r="E265" s="383"/>
      <c r="F265" s="383"/>
      <c r="G265" s="383"/>
      <c r="H265" s="383"/>
      <c r="I265" s="383"/>
      <c r="M265" s="383"/>
      <c r="N265" s="383"/>
      <c r="O265" s="383"/>
      <c r="P265" s="383"/>
      <c r="Q265" s="383"/>
      <c r="R265" s="383"/>
      <c r="S265" s="383"/>
      <c r="T265" s="383"/>
      <c r="U265" s="383"/>
      <c r="V265" s="383"/>
      <c r="W265" s="383"/>
      <c r="X265" s="383"/>
      <c r="Y265" s="383"/>
      <c r="Z265" s="383"/>
      <c r="AA265" s="383"/>
    </row>
    <row r="266">
      <c r="A266" s="383"/>
      <c r="B266" s="383"/>
      <c r="C266" s="383"/>
      <c r="D266" s="383"/>
      <c r="E266" s="383"/>
      <c r="F266" s="383"/>
      <c r="G266" s="383"/>
      <c r="H266" s="383"/>
      <c r="I266" s="383"/>
      <c r="M266" s="383"/>
      <c r="N266" s="383"/>
      <c r="O266" s="383"/>
      <c r="P266" s="383"/>
      <c r="Q266" s="383"/>
      <c r="R266" s="383"/>
      <c r="S266" s="383"/>
      <c r="T266" s="383"/>
      <c r="U266" s="383"/>
      <c r="V266" s="383"/>
      <c r="W266" s="383"/>
      <c r="X266" s="383"/>
      <c r="Y266" s="383"/>
      <c r="Z266" s="383"/>
      <c r="AA266" s="383"/>
    </row>
    <row r="267">
      <c r="A267" s="383"/>
      <c r="B267" s="383"/>
      <c r="C267" s="383"/>
      <c r="D267" s="383"/>
      <c r="E267" s="383"/>
      <c r="F267" s="383"/>
      <c r="G267" s="383"/>
      <c r="H267" s="383"/>
      <c r="I267" s="383"/>
      <c r="M267" s="383"/>
      <c r="N267" s="383"/>
      <c r="O267" s="383"/>
      <c r="P267" s="383"/>
      <c r="Q267" s="383"/>
      <c r="R267" s="383"/>
      <c r="S267" s="383"/>
      <c r="T267" s="383"/>
      <c r="U267" s="383"/>
      <c r="V267" s="383"/>
      <c r="W267" s="383"/>
      <c r="X267" s="383"/>
      <c r="Y267" s="383"/>
      <c r="Z267" s="383"/>
      <c r="AA267" s="383"/>
    </row>
    <row r="268">
      <c r="A268" s="383"/>
      <c r="B268" s="383"/>
      <c r="C268" s="383"/>
      <c r="D268" s="383"/>
      <c r="E268" s="383"/>
      <c r="F268" s="383"/>
      <c r="G268" s="383"/>
      <c r="H268" s="383"/>
      <c r="I268" s="383"/>
      <c r="M268" s="383"/>
      <c r="N268" s="383"/>
      <c r="O268" s="383"/>
      <c r="P268" s="383"/>
      <c r="Q268" s="383"/>
      <c r="R268" s="383"/>
      <c r="S268" s="383"/>
      <c r="T268" s="383"/>
      <c r="U268" s="383"/>
      <c r="V268" s="383"/>
      <c r="W268" s="383"/>
      <c r="X268" s="383"/>
      <c r="Y268" s="383"/>
      <c r="Z268" s="383"/>
      <c r="AA268" s="383"/>
    </row>
    <row r="269">
      <c r="A269" s="383"/>
      <c r="B269" s="383"/>
      <c r="C269" s="383"/>
      <c r="D269" s="383"/>
      <c r="E269" s="383"/>
      <c r="F269" s="383"/>
      <c r="G269" s="383"/>
      <c r="H269" s="383"/>
      <c r="I269" s="383"/>
      <c r="M269" s="383"/>
      <c r="N269" s="383"/>
      <c r="O269" s="383"/>
      <c r="P269" s="383"/>
      <c r="Q269" s="383"/>
      <c r="R269" s="383"/>
      <c r="S269" s="383"/>
      <c r="T269" s="383"/>
      <c r="U269" s="383"/>
      <c r="V269" s="383"/>
      <c r="W269" s="383"/>
      <c r="X269" s="383"/>
      <c r="Y269" s="383"/>
      <c r="Z269" s="383"/>
      <c r="AA269" s="383"/>
    </row>
    <row r="270">
      <c r="A270" s="383"/>
      <c r="B270" s="383"/>
      <c r="C270" s="383"/>
      <c r="D270" s="383"/>
      <c r="E270" s="383"/>
      <c r="F270" s="383"/>
      <c r="G270" s="383"/>
      <c r="H270" s="383"/>
      <c r="I270" s="383"/>
      <c r="M270" s="383"/>
      <c r="N270" s="383"/>
      <c r="O270" s="383"/>
      <c r="P270" s="383"/>
      <c r="Q270" s="383"/>
      <c r="R270" s="383"/>
      <c r="S270" s="383"/>
      <c r="T270" s="383"/>
      <c r="U270" s="383"/>
      <c r="V270" s="383"/>
      <c r="W270" s="383"/>
      <c r="X270" s="383"/>
      <c r="Y270" s="383"/>
      <c r="Z270" s="383"/>
      <c r="AA270" s="383"/>
    </row>
    <row r="271">
      <c r="A271" s="383"/>
      <c r="B271" s="383"/>
      <c r="C271" s="383"/>
      <c r="D271" s="383"/>
      <c r="E271" s="383"/>
      <c r="F271" s="383"/>
      <c r="G271" s="383"/>
      <c r="H271" s="383"/>
      <c r="I271" s="383"/>
      <c r="M271" s="383"/>
      <c r="N271" s="383"/>
      <c r="O271" s="383"/>
      <c r="P271" s="383"/>
      <c r="Q271" s="383"/>
      <c r="R271" s="383"/>
      <c r="S271" s="383"/>
      <c r="T271" s="383"/>
      <c r="U271" s="383"/>
      <c r="V271" s="383"/>
      <c r="W271" s="383"/>
      <c r="X271" s="383"/>
      <c r="Y271" s="383"/>
      <c r="Z271" s="383"/>
      <c r="AA271" s="383"/>
    </row>
    <row r="272">
      <c r="A272" s="383"/>
      <c r="B272" s="383"/>
      <c r="C272" s="383"/>
      <c r="D272" s="383"/>
      <c r="E272" s="383"/>
      <c r="F272" s="383"/>
      <c r="G272" s="383"/>
      <c r="H272" s="383"/>
      <c r="I272" s="383"/>
      <c r="M272" s="383"/>
      <c r="N272" s="383"/>
      <c r="O272" s="383"/>
      <c r="P272" s="383"/>
      <c r="Q272" s="383"/>
      <c r="R272" s="383"/>
      <c r="S272" s="383"/>
      <c r="T272" s="383"/>
      <c r="U272" s="383"/>
      <c r="V272" s="383"/>
      <c r="W272" s="383"/>
      <c r="X272" s="383"/>
      <c r="Y272" s="383"/>
      <c r="Z272" s="383"/>
      <c r="AA272" s="383"/>
    </row>
    <row r="273">
      <c r="A273" s="383"/>
      <c r="B273" s="383"/>
      <c r="C273" s="383"/>
      <c r="D273" s="383"/>
      <c r="E273" s="383"/>
      <c r="F273" s="383"/>
      <c r="G273" s="383"/>
      <c r="H273" s="383"/>
      <c r="I273" s="383"/>
      <c r="M273" s="383"/>
      <c r="N273" s="383"/>
      <c r="O273" s="383"/>
      <c r="P273" s="383"/>
      <c r="Q273" s="383"/>
      <c r="R273" s="383"/>
      <c r="S273" s="383"/>
      <c r="T273" s="383"/>
      <c r="U273" s="383"/>
      <c r="V273" s="383"/>
      <c r="W273" s="383"/>
      <c r="X273" s="383"/>
      <c r="Y273" s="383"/>
      <c r="Z273" s="383"/>
      <c r="AA273" s="383"/>
    </row>
    <row r="274">
      <c r="A274" s="383"/>
      <c r="B274" s="383"/>
      <c r="C274" s="383"/>
      <c r="D274" s="383"/>
      <c r="E274" s="383"/>
      <c r="F274" s="383"/>
      <c r="G274" s="383"/>
      <c r="H274" s="383"/>
      <c r="I274" s="383"/>
      <c r="M274" s="383"/>
      <c r="N274" s="383"/>
      <c r="O274" s="383"/>
      <c r="P274" s="383"/>
      <c r="Q274" s="383"/>
      <c r="R274" s="383"/>
      <c r="S274" s="383"/>
      <c r="T274" s="383"/>
      <c r="U274" s="383"/>
      <c r="V274" s="383"/>
      <c r="W274" s="383"/>
      <c r="X274" s="383"/>
      <c r="Y274" s="383"/>
      <c r="Z274" s="383"/>
      <c r="AA274" s="383"/>
    </row>
    <row r="275">
      <c r="A275" s="383"/>
      <c r="B275" s="383"/>
      <c r="C275" s="383"/>
      <c r="D275" s="383"/>
      <c r="E275" s="383"/>
      <c r="F275" s="383"/>
      <c r="G275" s="383"/>
      <c r="H275" s="383"/>
      <c r="I275" s="383"/>
      <c r="M275" s="383"/>
      <c r="N275" s="383"/>
      <c r="O275" s="383"/>
      <c r="P275" s="383"/>
      <c r="Q275" s="383"/>
      <c r="R275" s="383"/>
      <c r="S275" s="383"/>
      <c r="T275" s="383"/>
      <c r="U275" s="383"/>
      <c r="V275" s="383"/>
      <c r="W275" s="383"/>
      <c r="X275" s="383"/>
      <c r="Y275" s="383"/>
      <c r="Z275" s="383"/>
      <c r="AA275" s="383"/>
    </row>
    <row r="276">
      <c r="A276" s="383"/>
      <c r="B276" s="383"/>
      <c r="C276" s="383"/>
      <c r="D276" s="383"/>
      <c r="E276" s="383"/>
      <c r="F276" s="383"/>
      <c r="G276" s="383"/>
      <c r="H276" s="383"/>
      <c r="I276" s="383"/>
      <c r="M276" s="383"/>
      <c r="N276" s="383"/>
      <c r="O276" s="383"/>
      <c r="P276" s="383"/>
      <c r="Q276" s="383"/>
      <c r="R276" s="383"/>
      <c r="S276" s="383"/>
      <c r="T276" s="383"/>
      <c r="U276" s="383"/>
      <c r="V276" s="383"/>
      <c r="W276" s="383"/>
      <c r="X276" s="383"/>
      <c r="Y276" s="383"/>
      <c r="Z276" s="383"/>
      <c r="AA276" s="383"/>
    </row>
    <row r="277">
      <c r="A277" s="383"/>
      <c r="B277" s="383"/>
      <c r="C277" s="383"/>
      <c r="D277" s="383"/>
      <c r="E277" s="383"/>
      <c r="F277" s="383"/>
      <c r="G277" s="383"/>
      <c r="H277" s="383"/>
      <c r="I277" s="383"/>
      <c r="M277" s="383"/>
      <c r="N277" s="383"/>
      <c r="O277" s="383"/>
      <c r="P277" s="383"/>
      <c r="Q277" s="383"/>
      <c r="R277" s="383"/>
      <c r="S277" s="383"/>
      <c r="T277" s="383"/>
      <c r="U277" s="383"/>
      <c r="V277" s="383"/>
      <c r="W277" s="383"/>
      <c r="X277" s="383"/>
      <c r="Y277" s="383"/>
      <c r="Z277" s="383"/>
      <c r="AA277" s="383"/>
    </row>
    <row r="278">
      <c r="A278" s="383"/>
      <c r="B278" s="383"/>
      <c r="C278" s="383"/>
      <c r="D278" s="383"/>
      <c r="E278" s="383"/>
      <c r="F278" s="383"/>
      <c r="G278" s="383"/>
      <c r="H278" s="383"/>
      <c r="I278" s="383"/>
      <c r="M278" s="383"/>
      <c r="N278" s="383"/>
      <c r="O278" s="383"/>
      <c r="P278" s="383"/>
      <c r="Q278" s="383"/>
      <c r="R278" s="383"/>
      <c r="S278" s="383"/>
      <c r="T278" s="383"/>
      <c r="U278" s="383"/>
      <c r="V278" s="383"/>
      <c r="W278" s="383"/>
      <c r="X278" s="383"/>
      <c r="Y278" s="383"/>
      <c r="Z278" s="383"/>
      <c r="AA278" s="383"/>
    </row>
    <row r="279">
      <c r="A279" s="383"/>
      <c r="B279" s="383"/>
      <c r="C279" s="383"/>
      <c r="D279" s="383"/>
      <c r="E279" s="383"/>
      <c r="F279" s="383"/>
      <c r="G279" s="383"/>
      <c r="H279" s="383"/>
      <c r="I279" s="383"/>
      <c r="M279" s="383"/>
      <c r="N279" s="383"/>
      <c r="O279" s="383"/>
      <c r="P279" s="383"/>
      <c r="Q279" s="383"/>
      <c r="R279" s="383"/>
      <c r="S279" s="383"/>
      <c r="T279" s="383"/>
      <c r="U279" s="383"/>
      <c r="V279" s="383"/>
      <c r="W279" s="383"/>
      <c r="X279" s="383"/>
      <c r="Y279" s="383"/>
      <c r="Z279" s="383"/>
      <c r="AA279" s="383"/>
    </row>
    <row r="280">
      <c r="A280" s="383"/>
      <c r="B280" s="383"/>
      <c r="C280" s="383"/>
      <c r="D280" s="383"/>
      <c r="E280" s="383"/>
      <c r="F280" s="383"/>
      <c r="G280" s="383"/>
      <c r="H280" s="383"/>
      <c r="I280" s="383"/>
      <c r="M280" s="383"/>
      <c r="N280" s="383"/>
      <c r="O280" s="383"/>
      <c r="P280" s="383"/>
      <c r="Q280" s="383"/>
      <c r="R280" s="383"/>
      <c r="S280" s="383"/>
      <c r="T280" s="383"/>
      <c r="U280" s="383"/>
      <c r="V280" s="383"/>
      <c r="W280" s="383"/>
      <c r="X280" s="383"/>
      <c r="Y280" s="383"/>
      <c r="Z280" s="383"/>
      <c r="AA280" s="383"/>
    </row>
    <row r="281">
      <c r="A281" s="383"/>
      <c r="B281" s="383"/>
      <c r="C281" s="383"/>
      <c r="D281" s="383"/>
      <c r="E281" s="383"/>
      <c r="F281" s="383"/>
      <c r="G281" s="383"/>
      <c r="H281" s="383"/>
      <c r="I281" s="383"/>
      <c r="M281" s="383"/>
      <c r="N281" s="383"/>
      <c r="O281" s="383"/>
      <c r="P281" s="383"/>
      <c r="Q281" s="383"/>
      <c r="R281" s="383"/>
      <c r="S281" s="383"/>
      <c r="T281" s="383"/>
      <c r="U281" s="383"/>
      <c r="V281" s="383"/>
      <c r="W281" s="383"/>
      <c r="X281" s="383"/>
      <c r="Y281" s="383"/>
      <c r="Z281" s="383"/>
      <c r="AA281" s="383"/>
    </row>
    <row r="282">
      <c r="A282" s="383"/>
      <c r="B282" s="383"/>
      <c r="C282" s="383"/>
      <c r="D282" s="383"/>
      <c r="E282" s="383"/>
      <c r="F282" s="383"/>
      <c r="G282" s="383"/>
      <c r="H282" s="383"/>
      <c r="I282" s="383"/>
      <c r="M282" s="383"/>
      <c r="N282" s="383"/>
      <c r="O282" s="383"/>
      <c r="P282" s="383"/>
      <c r="Q282" s="383"/>
      <c r="R282" s="383"/>
      <c r="S282" s="383"/>
      <c r="T282" s="383"/>
      <c r="U282" s="383"/>
      <c r="V282" s="383"/>
      <c r="W282" s="383"/>
      <c r="X282" s="383"/>
      <c r="Y282" s="383"/>
      <c r="Z282" s="383"/>
      <c r="AA282" s="383"/>
    </row>
    <row r="283">
      <c r="A283" s="383"/>
      <c r="B283" s="383"/>
      <c r="C283" s="383"/>
      <c r="D283" s="383"/>
      <c r="E283" s="383"/>
      <c r="F283" s="383"/>
      <c r="G283" s="383"/>
      <c r="H283" s="383"/>
      <c r="I283" s="383"/>
      <c r="M283" s="383"/>
      <c r="N283" s="383"/>
      <c r="O283" s="383"/>
      <c r="P283" s="383"/>
      <c r="Q283" s="383"/>
      <c r="R283" s="383"/>
      <c r="S283" s="383"/>
      <c r="T283" s="383"/>
      <c r="U283" s="383"/>
      <c r="V283" s="383"/>
      <c r="W283" s="383"/>
      <c r="X283" s="383"/>
      <c r="Y283" s="383"/>
      <c r="Z283" s="383"/>
      <c r="AA283" s="383"/>
    </row>
    <row r="284">
      <c r="A284" s="383"/>
      <c r="B284" s="383"/>
      <c r="C284" s="383"/>
      <c r="D284" s="383"/>
      <c r="E284" s="383"/>
      <c r="F284" s="383"/>
      <c r="G284" s="383"/>
      <c r="H284" s="383"/>
      <c r="I284" s="383"/>
      <c r="M284" s="383"/>
      <c r="N284" s="383"/>
      <c r="O284" s="383"/>
      <c r="P284" s="383"/>
      <c r="Q284" s="383"/>
      <c r="R284" s="383"/>
      <c r="S284" s="383"/>
      <c r="T284" s="383"/>
      <c r="U284" s="383"/>
      <c r="V284" s="383"/>
      <c r="W284" s="383"/>
      <c r="X284" s="383"/>
      <c r="Y284" s="383"/>
      <c r="Z284" s="383"/>
      <c r="AA284" s="383"/>
    </row>
    <row r="285">
      <c r="A285" s="383"/>
      <c r="B285" s="383"/>
      <c r="C285" s="383"/>
      <c r="D285" s="383"/>
      <c r="E285" s="383"/>
      <c r="F285" s="383"/>
      <c r="G285" s="383"/>
      <c r="H285" s="383"/>
      <c r="I285" s="383"/>
      <c r="M285" s="383"/>
      <c r="N285" s="383"/>
      <c r="O285" s="383"/>
      <c r="P285" s="383"/>
      <c r="Q285" s="383"/>
      <c r="R285" s="383"/>
      <c r="S285" s="383"/>
      <c r="T285" s="383"/>
      <c r="U285" s="383"/>
      <c r="V285" s="383"/>
      <c r="W285" s="383"/>
      <c r="X285" s="383"/>
      <c r="Y285" s="383"/>
      <c r="Z285" s="383"/>
      <c r="AA285" s="383"/>
    </row>
    <row r="286">
      <c r="A286" s="383"/>
      <c r="B286" s="383"/>
      <c r="C286" s="383"/>
      <c r="D286" s="383"/>
      <c r="E286" s="383"/>
      <c r="F286" s="383"/>
      <c r="G286" s="383"/>
      <c r="H286" s="383"/>
      <c r="I286" s="383"/>
      <c r="M286" s="383"/>
      <c r="N286" s="383"/>
      <c r="O286" s="383"/>
      <c r="P286" s="383"/>
      <c r="Q286" s="383"/>
      <c r="R286" s="383"/>
      <c r="S286" s="383"/>
      <c r="T286" s="383"/>
      <c r="U286" s="383"/>
      <c r="V286" s="383"/>
      <c r="W286" s="383"/>
      <c r="X286" s="383"/>
      <c r="Y286" s="383"/>
      <c r="Z286" s="383"/>
      <c r="AA286" s="383"/>
    </row>
    <row r="287">
      <c r="A287" s="383"/>
      <c r="B287" s="383"/>
      <c r="C287" s="383"/>
      <c r="D287" s="383"/>
      <c r="E287" s="383"/>
      <c r="F287" s="383"/>
      <c r="G287" s="383"/>
      <c r="H287" s="383"/>
      <c r="I287" s="383"/>
      <c r="M287" s="383"/>
      <c r="N287" s="383"/>
      <c r="O287" s="383"/>
      <c r="P287" s="383"/>
      <c r="Q287" s="383"/>
      <c r="R287" s="383"/>
      <c r="S287" s="383"/>
      <c r="T287" s="383"/>
      <c r="U287" s="383"/>
      <c r="V287" s="383"/>
      <c r="W287" s="383"/>
      <c r="X287" s="383"/>
      <c r="Y287" s="383"/>
      <c r="Z287" s="383"/>
      <c r="AA287" s="383"/>
    </row>
    <row r="288">
      <c r="A288" s="383"/>
      <c r="B288" s="383"/>
      <c r="C288" s="383"/>
      <c r="D288" s="383"/>
      <c r="E288" s="383"/>
      <c r="F288" s="383"/>
      <c r="G288" s="383"/>
      <c r="H288" s="383"/>
      <c r="I288" s="383"/>
      <c r="M288" s="383"/>
      <c r="N288" s="383"/>
      <c r="O288" s="383"/>
      <c r="P288" s="383"/>
      <c r="Q288" s="383"/>
      <c r="R288" s="383"/>
      <c r="S288" s="383"/>
      <c r="T288" s="383"/>
      <c r="U288" s="383"/>
      <c r="V288" s="383"/>
      <c r="W288" s="383"/>
      <c r="X288" s="383"/>
      <c r="Y288" s="383"/>
      <c r="Z288" s="383"/>
      <c r="AA288" s="383"/>
    </row>
    <row r="289">
      <c r="A289" s="383"/>
      <c r="B289" s="383"/>
      <c r="C289" s="383"/>
      <c r="D289" s="383"/>
      <c r="E289" s="383"/>
      <c r="F289" s="383"/>
      <c r="G289" s="383"/>
      <c r="H289" s="383"/>
      <c r="I289" s="383"/>
      <c r="M289" s="383"/>
      <c r="N289" s="383"/>
      <c r="O289" s="383"/>
      <c r="P289" s="383"/>
      <c r="Q289" s="383"/>
      <c r="R289" s="383"/>
      <c r="S289" s="383"/>
      <c r="T289" s="383"/>
      <c r="U289" s="383"/>
      <c r="V289" s="383"/>
      <c r="W289" s="383"/>
      <c r="X289" s="383"/>
      <c r="Y289" s="383"/>
      <c r="Z289" s="383"/>
      <c r="AA289" s="383"/>
    </row>
    <row r="290">
      <c r="A290" s="383"/>
      <c r="B290" s="383"/>
      <c r="C290" s="383"/>
      <c r="D290" s="383"/>
      <c r="E290" s="383"/>
      <c r="F290" s="383"/>
      <c r="G290" s="383"/>
      <c r="H290" s="383"/>
      <c r="I290" s="383"/>
      <c r="M290" s="383"/>
      <c r="N290" s="383"/>
      <c r="O290" s="383"/>
      <c r="P290" s="383"/>
      <c r="Q290" s="383"/>
      <c r="R290" s="383"/>
      <c r="S290" s="383"/>
      <c r="T290" s="383"/>
      <c r="U290" s="383"/>
      <c r="V290" s="383"/>
      <c r="W290" s="383"/>
      <c r="X290" s="383"/>
      <c r="Y290" s="383"/>
      <c r="Z290" s="383"/>
      <c r="AA290" s="383"/>
    </row>
    <row r="291">
      <c r="A291" s="383"/>
      <c r="B291" s="383"/>
      <c r="C291" s="383"/>
      <c r="D291" s="383"/>
      <c r="E291" s="383"/>
      <c r="F291" s="383"/>
      <c r="G291" s="383"/>
      <c r="H291" s="383"/>
      <c r="I291" s="383"/>
      <c r="M291" s="383"/>
      <c r="N291" s="383"/>
      <c r="O291" s="383"/>
      <c r="P291" s="383"/>
      <c r="Q291" s="383"/>
      <c r="R291" s="383"/>
      <c r="S291" s="383"/>
      <c r="T291" s="383"/>
      <c r="U291" s="383"/>
      <c r="V291" s="383"/>
      <c r="W291" s="383"/>
      <c r="X291" s="383"/>
      <c r="Y291" s="383"/>
      <c r="Z291" s="383"/>
      <c r="AA291" s="383"/>
    </row>
    <row r="292">
      <c r="A292" s="383"/>
      <c r="B292" s="383"/>
      <c r="C292" s="383"/>
      <c r="D292" s="383"/>
      <c r="E292" s="383"/>
      <c r="F292" s="383"/>
      <c r="G292" s="383"/>
      <c r="H292" s="383"/>
      <c r="I292" s="383"/>
      <c r="M292" s="383"/>
      <c r="N292" s="383"/>
      <c r="O292" s="383"/>
      <c r="P292" s="383"/>
      <c r="Q292" s="383"/>
      <c r="R292" s="383"/>
      <c r="S292" s="383"/>
      <c r="T292" s="383"/>
      <c r="U292" s="383"/>
      <c r="V292" s="383"/>
      <c r="W292" s="383"/>
      <c r="X292" s="383"/>
      <c r="Y292" s="383"/>
      <c r="Z292" s="383"/>
      <c r="AA292" s="383"/>
    </row>
    <row r="293">
      <c r="A293" s="383"/>
      <c r="B293" s="383"/>
      <c r="C293" s="383"/>
      <c r="D293" s="383"/>
      <c r="E293" s="383"/>
      <c r="F293" s="383"/>
      <c r="G293" s="383"/>
      <c r="H293" s="383"/>
      <c r="I293" s="383"/>
      <c r="M293" s="383"/>
      <c r="N293" s="383"/>
      <c r="O293" s="383"/>
      <c r="P293" s="383"/>
      <c r="Q293" s="383"/>
      <c r="R293" s="383"/>
      <c r="S293" s="383"/>
      <c r="T293" s="383"/>
      <c r="U293" s="383"/>
      <c r="V293" s="383"/>
      <c r="W293" s="383"/>
      <c r="X293" s="383"/>
      <c r="Y293" s="383"/>
      <c r="Z293" s="383"/>
      <c r="AA293" s="383"/>
    </row>
    <row r="294">
      <c r="A294" s="383"/>
      <c r="B294" s="383"/>
      <c r="C294" s="383"/>
      <c r="D294" s="383"/>
      <c r="E294" s="383"/>
      <c r="F294" s="383"/>
      <c r="G294" s="383"/>
      <c r="H294" s="383"/>
      <c r="I294" s="383"/>
      <c r="M294" s="383"/>
      <c r="N294" s="383"/>
      <c r="O294" s="383"/>
      <c r="P294" s="383"/>
      <c r="Q294" s="383"/>
      <c r="R294" s="383"/>
      <c r="S294" s="383"/>
      <c r="T294" s="383"/>
      <c r="U294" s="383"/>
      <c r="V294" s="383"/>
      <c r="W294" s="383"/>
      <c r="X294" s="383"/>
      <c r="Y294" s="383"/>
      <c r="Z294" s="383"/>
      <c r="AA294" s="383"/>
    </row>
    <row r="295">
      <c r="A295" s="383"/>
      <c r="B295" s="383"/>
      <c r="C295" s="383"/>
      <c r="D295" s="383"/>
      <c r="E295" s="383"/>
      <c r="F295" s="383"/>
      <c r="G295" s="383"/>
      <c r="H295" s="383"/>
      <c r="I295" s="383"/>
      <c r="M295" s="383"/>
      <c r="N295" s="383"/>
      <c r="O295" s="383"/>
      <c r="P295" s="383"/>
      <c r="Q295" s="383"/>
      <c r="R295" s="383"/>
      <c r="S295" s="383"/>
      <c r="T295" s="383"/>
      <c r="U295" s="383"/>
      <c r="V295" s="383"/>
      <c r="W295" s="383"/>
      <c r="X295" s="383"/>
      <c r="Y295" s="383"/>
      <c r="Z295" s="383"/>
      <c r="AA295" s="383"/>
    </row>
    <row r="296">
      <c r="A296" s="383"/>
      <c r="B296" s="383"/>
      <c r="C296" s="383"/>
      <c r="D296" s="383"/>
      <c r="E296" s="383"/>
      <c r="F296" s="383"/>
      <c r="G296" s="383"/>
      <c r="H296" s="383"/>
      <c r="I296" s="383"/>
      <c r="M296" s="383"/>
      <c r="N296" s="383"/>
      <c r="O296" s="383"/>
      <c r="P296" s="383"/>
      <c r="Q296" s="383"/>
      <c r="R296" s="383"/>
      <c r="S296" s="383"/>
      <c r="T296" s="383"/>
      <c r="U296" s="383"/>
      <c r="V296" s="383"/>
      <c r="W296" s="383"/>
      <c r="X296" s="383"/>
      <c r="Y296" s="383"/>
      <c r="Z296" s="383"/>
      <c r="AA296" s="383"/>
    </row>
    <row r="297">
      <c r="A297" s="383"/>
      <c r="B297" s="383"/>
      <c r="C297" s="383"/>
      <c r="D297" s="383"/>
      <c r="E297" s="383"/>
      <c r="F297" s="383"/>
      <c r="G297" s="383"/>
      <c r="H297" s="383"/>
      <c r="I297" s="383"/>
      <c r="M297" s="383"/>
      <c r="N297" s="383"/>
      <c r="O297" s="383"/>
      <c r="P297" s="383"/>
      <c r="Q297" s="383"/>
      <c r="R297" s="383"/>
      <c r="S297" s="383"/>
      <c r="T297" s="383"/>
      <c r="U297" s="383"/>
      <c r="V297" s="383"/>
      <c r="W297" s="383"/>
      <c r="X297" s="383"/>
      <c r="Y297" s="383"/>
      <c r="Z297" s="383"/>
      <c r="AA297" s="383"/>
    </row>
    <row r="298">
      <c r="A298" s="383"/>
      <c r="B298" s="383"/>
      <c r="C298" s="383"/>
      <c r="D298" s="383"/>
      <c r="E298" s="383"/>
      <c r="F298" s="383"/>
      <c r="G298" s="383"/>
      <c r="H298" s="383"/>
      <c r="I298" s="383"/>
      <c r="M298" s="383"/>
      <c r="N298" s="383"/>
      <c r="O298" s="383"/>
      <c r="P298" s="383"/>
      <c r="Q298" s="383"/>
      <c r="R298" s="383"/>
      <c r="S298" s="383"/>
      <c r="T298" s="383"/>
      <c r="U298" s="383"/>
      <c r="V298" s="383"/>
      <c r="W298" s="383"/>
      <c r="X298" s="383"/>
      <c r="Y298" s="383"/>
      <c r="Z298" s="383"/>
      <c r="AA298" s="383"/>
    </row>
    <row r="299">
      <c r="A299" s="383"/>
      <c r="B299" s="383"/>
      <c r="C299" s="383"/>
      <c r="D299" s="383"/>
      <c r="E299" s="383"/>
      <c r="F299" s="383"/>
      <c r="G299" s="383"/>
      <c r="H299" s="383"/>
      <c r="I299" s="383"/>
      <c r="M299" s="383"/>
      <c r="N299" s="383"/>
      <c r="O299" s="383"/>
      <c r="P299" s="383"/>
      <c r="Q299" s="383"/>
      <c r="R299" s="383"/>
      <c r="S299" s="383"/>
      <c r="T299" s="383"/>
      <c r="U299" s="383"/>
      <c r="V299" s="383"/>
      <c r="W299" s="383"/>
      <c r="X299" s="383"/>
      <c r="Y299" s="383"/>
      <c r="Z299" s="383"/>
      <c r="AA299" s="383"/>
    </row>
    <row r="300">
      <c r="A300" s="383"/>
      <c r="B300" s="383"/>
      <c r="C300" s="383"/>
      <c r="D300" s="383"/>
      <c r="E300" s="383"/>
      <c r="F300" s="383"/>
      <c r="G300" s="383"/>
      <c r="H300" s="383"/>
      <c r="I300" s="383"/>
      <c r="M300" s="383"/>
      <c r="N300" s="383"/>
      <c r="O300" s="383"/>
      <c r="P300" s="383"/>
      <c r="Q300" s="383"/>
      <c r="R300" s="383"/>
      <c r="S300" s="383"/>
      <c r="T300" s="383"/>
      <c r="U300" s="383"/>
      <c r="V300" s="383"/>
      <c r="W300" s="383"/>
      <c r="X300" s="383"/>
      <c r="Y300" s="383"/>
      <c r="Z300" s="383"/>
      <c r="AA300" s="383"/>
    </row>
    <row r="301">
      <c r="A301" s="383"/>
      <c r="B301" s="383"/>
      <c r="C301" s="383"/>
      <c r="D301" s="383"/>
      <c r="E301" s="383"/>
      <c r="F301" s="383"/>
      <c r="G301" s="383"/>
      <c r="H301" s="383"/>
      <c r="I301" s="383"/>
      <c r="M301" s="383"/>
      <c r="N301" s="383"/>
      <c r="O301" s="383"/>
      <c r="P301" s="383"/>
      <c r="Q301" s="383"/>
      <c r="R301" s="383"/>
      <c r="S301" s="383"/>
      <c r="T301" s="383"/>
      <c r="U301" s="383"/>
      <c r="V301" s="383"/>
      <c r="W301" s="383"/>
      <c r="X301" s="383"/>
      <c r="Y301" s="383"/>
      <c r="Z301" s="383"/>
      <c r="AA301" s="383"/>
    </row>
    <row r="302">
      <c r="A302" s="383"/>
      <c r="B302" s="383"/>
      <c r="C302" s="383"/>
      <c r="D302" s="383"/>
      <c r="E302" s="383"/>
      <c r="F302" s="383"/>
      <c r="G302" s="383"/>
      <c r="H302" s="383"/>
      <c r="I302" s="383"/>
      <c r="M302" s="383"/>
      <c r="N302" s="383"/>
      <c r="O302" s="383"/>
      <c r="P302" s="383"/>
      <c r="Q302" s="383"/>
      <c r="R302" s="383"/>
      <c r="S302" s="383"/>
      <c r="T302" s="383"/>
      <c r="U302" s="383"/>
      <c r="V302" s="383"/>
      <c r="W302" s="383"/>
      <c r="X302" s="383"/>
      <c r="Y302" s="383"/>
      <c r="Z302" s="383"/>
      <c r="AA302" s="383"/>
    </row>
    <row r="303">
      <c r="A303" s="383"/>
      <c r="B303" s="383"/>
      <c r="C303" s="383"/>
      <c r="D303" s="383"/>
      <c r="E303" s="383"/>
      <c r="F303" s="383"/>
      <c r="G303" s="383"/>
      <c r="H303" s="383"/>
      <c r="I303" s="383"/>
      <c r="M303" s="383"/>
      <c r="N303" s="383"/>
      <c r="O303" s="383"/>
      <c r="P303" s="383"/>
      <c r="Q303" s="383"/>
      <c r="R303" s="383"/>
      <c r="S303" s="383"/>
      <c r="T303" s="383"/>
      <c r="U303" s="383"/>
      <c r="V303" s="383"/>
      <c r="W303" s="383"/>
      <c r="X303" s="383"/>
      <c r="Y303" s="383"/>
      <c r="Z303" s="383"/>
      <c r="AA303" s="383"/>
    </row>
    <row r="304">
      <c r="A304" s="383"/>
      <c r="B304" s="383"/>
      <c r="C304" s="383"/>
      <c r="D304" s="383"/>
      <c r="E304" s="383"/>
      <c r="F304" s="383"/>
      <c r="G304" s="383"/>
      <c r="H304" s="383"/>
      <c r="I304" s="383"/>
      <c r="M304" s="383"/>
      <c r="N304" s="383"/>
      <c r="O304" s="383"/>
      <c r="P304" s="383"/>
      <c r="Q304" s="383"/>
      <c r="R304" s="383"/>
      <c r="S304" s="383"/>
      <c r="T304" s="383"/>
      <c r="U304" s="383"/>
      <c r="V304" s="383"/>
      <c r="W304" s="383"/>
      <c r="X304" s="383"/>
      <c r="Y304" s="383"/>
      <c r="Z304" s="383"/>
      <c r="AA304" s="383"/>
    </row>
    <row r="305">
      <c r="A305" s="383"/>
      <c r="B305" s="383"/>
      <c r="C305" s="383"/>
      <c r="D305" s="383"/>
      <c r="E305" s="383"/>
      <c r="F305" s="383"/>
      <c r="G305" s="383"/>
      <c r="H305" s="383"/>
      <c r="I305" s="383"/>
      <c r="M305" s="383"/>
      <c r="N305" s="383"/>
      <c r="O305" s="383"/>
      <c r="P305" s="383"/>
      <c r="Q305" s="383"/>
      <c r="R305" s="383"/>
      <c r="S305" s="383"/>
      <c r="T305" s="383"/>
      <c r="U305" s="383"/>
      <c r="V305" s="383"/>
      <c r="W305" s="383"/>
      <c r="X305" s="383"/>
      <c r="Y305" s="383"/>
      <c r="Z305" s="383"/>
      <c r="AA305" s="383"/>
    </row>
    <row r="306">
      <c r="A306" s="383"/>
      <c r="B306" s="383"/>
      <c r="C306" s="383"/>
      <c r="D306" s="383"/>
      <c r="E306" s="383"/>
      <c r="F306" s="383"/>
      <c r="G306" s="383"/>
      <c r="H306" s="383"/>
      <c r="I306" s="383"/>
      <c r="M306" s="383"/>
      <c r="N306" s="383"/>
      <c r="O306" s="383"/>
      <c r="P306" s="383"/>
      <c r="Q306" s="383"/>
      <c r="R306" s="383"/>
      <c r="S306" s="383"/>
      <c r="T306" s="383"/>
      <c r="U306" s="383"/>
      <c r="V306" s="383"/>
      <c r="W306" s="383"/>
      <c r="X306" s="383"/>
      <c r="Y306" s="383"/>
      <c r="Z306" s="383"/>
      <c r="AA306" s="383"/>
    </row>
    <row r="307">
      <c r="A307" s="383"/>
      <c r="B307" s="383"/>
      <c r="C307" s="383"/>
      <c r="D307" s="383"/>
      <c r="E307" s="383"/>
      <c r="F307" s="383"/>
      <c r="G307" s="383"/>
      <c r="H307" s="383"/>
      <c r="I307" s="383"/>
      <c r="M307" s="383"/>
      <c r="N307" s="383"/>
      <c r="O307" s="383"/>
      <c r="P307" s="383"/>
      <c r="Q307" s="383"/>
      <c r="R307" s="383"/>
      <c r="S307" s="383"/>
      <c r="T307" s="383"/>
      <c r="U307" s="383"/>
      <c r="V307" s="383"/>
      <c r="W307" s="383"/>
      <c r="X307" s="383"/>
      <c r="Y307" s="383"/>
      <c r="Z307" s="383"/>
      <c r="AA307" s="383"/>
    </row>
    <row r="308">
      <c r="A308" s="383"/>
      <c r="B308" s="383"/>
      <c r="C308" s="383"/>
      <c r="D308" s="383"/>
      <c r="E308" s="383"/>
      <c r="F308" s="383"/>
      <c r="G308" s="383"/>
      <c r="H308" s="383"/>
      <c r="I308" s="383"/>
      <c r="M308" s="383"/>
      <c r="N308" s="383"/>
      <c r="O308" s="383"/>
      <c r="P308" s="383"/>
      <c r="Q308" s="383"/>
      <c r="R308" s="383"/>
      <c r="S308" s="383"/>
      <c r="T308" s="383"/>
      <c r="U308" s="383"/>
      <c r="V308" s="383"/>
      <c r="W308" s="383"/>
      <c r="X308" s="383"/>
      <c r="Y308" s="383"/>
      <c r="Z308" s="383"/>
      <c r="AA308" s="383"/>
    </row>
    <row r="309">
      <c r="A309" s="383"/>
      <c r="B309" s="383"/>
      <c r="C309" s="383"/>
      <c r="D309" s="383"/>
      <c r="E309" s="383"/>
      <c r="F309" s="383"/>
      <c r="G309" s="383"/>
      <c r="H309" s="383"/>
      <c r="I309" s="383"/>
      <c r="M309" s="383"/>
      <c r="N309" s="383"/>
      <c r="O309" s="383"/>
      <c r="P309" s="383"/>
      <c r="Q309" s="383"/>
      <c r="R309" s="383"/>
      <c r="S309" s="383"/>
      <c r="T309" s="383"/>
      <c r="U309" s="383"/>
      <c r="V309" s="383"/>
      <c r="W309" s="383"/>
      <c r="X309" s="383"/>
      <c r="Y309" s="383"/>
      <c r="Z309" s="383"/>
      <c r="AA309" s="383"/>
    </row>
    <row r="310">
      <c r="A310" s="383"/>
      <c r="B310" s="383"/>
      <c r="C310" s="383"/>
      <c r="D310" s="383"/>
      <c r="E310" s="383"/>
      <c r="F310" s="383"/>
      <c r="G310" s="383"/>
      <c r="H310" s="383"/>
      <c r="I310" s="383"/>
      <c r="M310" s="383"/>
      <c r="N310" s="383"/>
      <c r="O310" s="383"/>
      <c r="P310" s="383"/>
      <c r="Q310" s="383"/>
      <c r="R310" s="383"/>
      <c r="S310" s="383"/>
      <c r="T310" s="383"/>
      <c r="U310" s="383"/>
      <c r="V310" s="383"/>
      <c r="W310" s="383"/>
      <c r="X310" s="383"/>
      <c r="Y310" s="383"/>
      <c r="Z310" s="383"/>
      <c r="AA310" s="383"/>
    </row>
    <row r="311">
      <c r="A311" s="383"/>
      <c r="B311" s="383"/>
      <c r="C311" s="383"/>
      <c r="D311" s="383"/>
      <c r="E311" s="383"/>
      <c r="F311" s="383"/>
      <c r="G311" s="383"/>
      <c r="H311" s="383"/>
      <c r="I311" s="383"/>
      <c r="M311" s="383"/>
      <c r="N311" s="383"/>
      <c r="O311" s="383"/>
      <c r="P311" s="383"/>
      <c r="Q311" s="383"/>
      <c r="R311" s="383"/>
      <c r="S311" s="383"/>
      <c r="T311" s="383"/>
      <c r="U311" s="383"/>
      <c r="V311" s="383"/>
      <c r="W311" s="383"/>
      <c r="X311" s="383"/>
      <c r="Y311" s="383"/>
      <c r="Z311" s="383"/>
      <c r="AA311" s="383"/>
    </row>
    <row r="312">
      <c r="A312" s="383"/>
      <c r="B312" s="383"/>
      <c r="C312" s="383"/>
      <c r="D312" s="383"/>
      <c r="E312" s="383"/>
      <c r="F312" s="383"/>
      <c r="G312" s="383"/>
      <c r="H312" s="383"/>
      <c r="I312" s="383"/>
      <c r="M312" s="383"/>
      <c r="N312" s="383"/>
      <c r="O312" s="383"/>
      <c r="P312" s="383"/>
      <c r="Q312" s="383"/>
      <c r="R312" s="383"/>
      <c r="S312" s="383"/>
      <c r="T312" s="383"/>
      <c r="U312" s="383"/>
      <c r="V312" s="383"/>
      <c r="W312" s="383"/>
      <c r="X312" s="383"/>
      <c r="Y312" s="383"/>
      <c r="Z312" s="383"/>
      <c r="AA312" s="383"/>
    </row>
    <row r="313">
      <c r="A313" s="383"/>
      <c r="B313" s="383"/>
      <c r="C313" s="383"/>
      <c r="D313" s="383"/>
      <c r="E313" s="383"/>
      <c r="F313" s="383"/>
      <c r="G313" s="383"/>
      <c r="H313" s="383"/>
      <c r="I313" s="383"/>
      <c r="M313" s="383"/>
      <c r="N313" s="383"/>
      <c r="O313" s="383"/>
      <c r="P313" s="383"/>
      <c r="Q313" s="383"/>
      <c r="R313" s="383"/>
      <c r="S313" s="383"/>
      <c r="T313" s="383"/>
      <c r="U313" s="383"/>
      <c r="V313" s="383"/>
      <c r="W313" s="383"/>
      <c r="X313" s="383"/>
      <c r="Y313" s="383"/>
      <c r="Z313" s="383"/>
      <c r="AA313" s="383"/>
    </row>
    <row r="314">
      <c r="A314" s="383"/>
      <c r="B314" s="383"/>
      <c r="C314" s="383"/>
      <c r="D314" s="383"/>
      <c r="E314" s="383"/>
      <c r="F314" s="383"/>
      <c r="G314" s="383"/>
      <c r="H314" s="383"/>
      <c r="I314" s="383"/>
      <c r="M314" s="383"/>
      <c r="N314" s="383"/>
      <c r="O314" s="383"/>
      <c r="P314" s="383"/>
      <c r="Q314" s="383"/>
      <c r="R314" s="383"/>
      <c r="S314" s="383"/>
      <c r="T314" s="383"/>
      <c r="U314" s="383"/>
      <c r="V314" s="383"/>
      <c r="W314" s="383"/>
      <c r="X314" s="383"/>
      <c r="Y314" s="383"/>
      <c r="Z314" s="383"/>
      <c r="AA314" s="383"/>
    </row>
    <row r="315">
      <c r="A315" s="383"/>
      <c r="B315" s="383"/>
      <c r="C315" s="383"/>
      <c r="D315" s="383"/>
      <c r="E315" s="383"/>
      <c r="F315" s="383"/>
      <c r="G315" s="383"/>
      <c r="H315" s="383"/>
      <c r="I315" s="383"/>
      <c r="M315" s="383"/>
      <c r="N315" s="383"/>
      <c r="O315" s="383"/>
      <c r="P315" s="383"/>
      <c r="Q315" s="383"/>
      <c r="R315" s="383"/>
      <c r="S315" s="383"/>
      <c r="T315" s="383"/>
      <c r="U315" s="383"/>
      <c r="V315" s="383"/>
      <c r="W315" s="383"/>
      <c r="X315" s="383"/>
      <c r="Y315" s="383"/>
      <c r="Z315" s="383"/>
      <c r="AA315" s="383"/>
    </row>
    <row r="316">
      <c r="A316" s="383"/>
      <c r="B316" s="383"/>
      <c r="C316" s="383"/>
      <c r="D316" s="383"/>
      <c r="E316" s="383"/>
      <c r="F316" s="383"/>
      <c r="G316" s="383"/>
      <c r="H316" s="383"/>
      <c r="I316" s="383"/>
      <c r="M316" s="383"/>
      <c r="N316" s="383"/>
      <c r="O316" s="383"/>
      <c r="P316" s="383"/>
      <c r="Q316" s="383"/>
      <c r="R316" s="383"/>
      <c r="S316" s="383"/>
      <c r="T316" s="383"/>
      <c r="U316" s="383"/>
      <c r="V316" s="383"/>
      <c r="W316" s="383"/>
      <c r="X316" s="383"/>
      <c r="Y316" s="383"/>
      <c r="Z316" s="383"/>
      <c r="AA316" s="383"/>
    </row>
    <row r="317">
      <c r="A317" s="383"/>
      <c r="B317" s="383"/>
      <c r="C317" s="383"/>
      <c r="D317" s="383"/>
      <c r="E317" s="383"/>
      <c r="F317" s="383"/>
      <c r="G317" s="383"/>
      <c r="H317" s="383"/>
      <c r="I317" s="383"/>
      <c r="M317" s="383"/>
      <c r="N317" s="383"/>
      <c r="O317" s="383"/>
      <c r="P317" s="383"/>
      <c r="Q317" s="383"/>
      <c r="R317" s="383"/>
      <c r="S317" s="383"/>
      <c r="T317" s="383"/>
      <c r="U317" s="383"/>
      <c r="V317" s="383"/>
      <c r="W317" s="383"/>
      <c r="X317" s="383"/>
      <c r="Y317" s="383"/>
      <c r="Z317" s="383"/>
      <c r="AA317" s="383"/>
    </row>
    <row r="318">
      <c r="A318" s="383"/>
      <c r="B318" s="383"/>
      <c r="C318" s="383"/>
      <c r="D318" s="383"/>
      <c r="E318" s="383"/>
      <c r="F318" s="383"/>
      <c r="G318" s="383"/>
      <c r="H318" s="383"/>
      <c r="I318" s="383"/>
      <c r="M318" s="383"/>
      <c r="N318" s="383"/>
      <c r="O318" s="383"/>
      <c r="P318" s="383"/>
      <c r="Q318" s="383"/>
      <c r="R318" s="383"/>
      <c r="S318" s="383"/>
      <c r="T318" s="383"/>
      <c r="U318" s="383"/>
      <c r="V318" s="383"/>
      <c r="W318" s="383"/>
      <c r="X318" s="383"/>
      <c r="Y318" s="383"/>
      <c r="Z318" s="383"/>
      <c r="AA318" s="383"/>
    </row>
    <row r="319">
      <c r="A319" s="383"/>
      <c r="B319" s="383"/>
      <c r="C319" s="383"/>
      <c r="D319" s="383"/>
      <c r="E319" s="383"/>
      <c r="F319" s="383"/>
      <c r="G319" s="383"/>
      <c r="H319" s="383"/>
      <c r="I319" s="383"/>
      <c r="M319" s="383"/>
      <c r="N319" s="383"/>
      <c r="O319" s="383"/>
      <c r="P319" s="383"/>
      <c r="Q319" s="383"/>
      <c r="R319" s="383"/>
      <c r="S319" s="383"/>
      <c r="T319" s="383"/>
      <c r="U319" s="383"/>
      <c r="V319" s="383"/>
      <c r="W319" s="383"/>
      <c r="X319" s="383"/>
      <c r="Y319" s="383"/>
      <c r="Z319" s="383"/>
      <c r="AA319" s="383"/>
    </row>
    <row r="320">
      <c r="A320" s="383"/>
      <c r="B320" s="383"/>
      <c r="C320" s="383"/>
      <c r="D320" s="383"/>
      <c r="E320" s="383"/>
      <c r="F320" s="383"/>
      <c r="G320" s="383"/>
      <c r="H320" s="383"/>
      <c r="I320" s="383"/>
      <c r="M320" s="383"/>
      <c r="N320" s="383"/>
      <c r="O320" s="383"/>
      <c r="P320" s="383"/>
      <c r="Q320" s="383"/>
      <c r="R320" s="383"/>
      <c r="S320" s="383"/>
      <c r="T320" s="383"/>
      <c r="U320" s="383"/>
      <c r="V320" s="383"/>
      <c r="W320" s="383"/>
      <c r="X320" s="383"/>
      <c r="Y320" s="383"/>
      <c r="Z320" s="383"/>
      <c r="AA320" s="383"/>
    </row>
    <row r="321">
      <c r="A321" s="383"/>
      <c r="B321" s="383"/>
      <c r="C321" s="383"/>
      <c r="D321" s="383"/>
      <c r="E321" s="383"/>
      <c r="F321" s="383"/>
      <c r="G321" s="383"/>
      <c r="H321" s="383"/>
      <c r="I321" s="383"/>
      <c r="M321" s="383"/>
      <c r="N321" s="383"/>
      <c r="O321" s="383"/>
      <c r="P321" s="383"/>
      <c r="Q321" s="383"/>
      <c r="R321" s="383"/>
      <c r="S321" s="383"/>
      <c r="T321" s="383"/>
      <c r="U321" s="383"/>
      <c r="V321" s="383"/>
      <c r="W321" s="383"/>
      <c r="X321" s="383"/>
      <c r="Y321" s="383"/>
      <c r="Z321" s="383"/>
      <c r="AA321" s="383"/>
    </row>
    <row r="322">
      <c r="A322" s="383"/>
      <c r="B322" s="383"/>
      <c r="C322" s="383"/>
      <c r="D322" s="383"/>
      <c r="E322" s="383"/>
      <c r="F322" s="383"/>
      <c r="G322" s="383"/>
      <c r="H322" s="383"/>
      <c r="I322" s="383"/>
      <c r="M322" s="383"/>
      <c r="N322" s="383"/>
      <c r="O322" s="383"/>
      <c r="P322" s="383"/>
      <c r="Q322" s="383"/>
      <c r="R322" s="383"/>
      <c r="S322" s="383"/>
      <c r="T322" s="383"/>
      <c r="U322" s="383"/>
      <c r="V322" s="383"/>
      <c r="W322" s="383"/>
      <c r="X322" s="383"/>
      <c r="Y322" s="383"/>
      <c r="Z322" s="383"/>
      <c r="AA322" s="383"/>
    </row>
    <row r="323">
      <c r="A323" s="383"/>
      <c r="B323" s="383"/>
      <c r="C323" s="383"/>
      <c r="D323" s="383"/>
      <c r="E323" s="383"/>
      <c r="F323" s="383"/>
      <c r="G323" s="383"/>
      <c r="H323" s="383"/>
      <c r="I323" s="383"/>
      <c r="M323" s="383"/>
      <c r="N323" s="383"/>
      <c r="O323" s="383"/>
      <c r="P323" s="383"/>
      <c r="Q323" s="383"/>
      <c r="R323" s="383"/>
      <c r="S323" s="383"/>
      <c r="T323" s="383"/>
      <c r="U323" s="383"/>
      <c r="V323" s="383"/>
      <c r="W323" s="383"/>
      <c r="X323" s="383"/>
      <c r="Y323" s="383"/>
      <c r="Z323" s="383"/>
      <c r="AA323" s="383"/>
    </row>
    <row r="324">
      <c r="A324" s="383"/>
      <c r="B324" s="383"/>
      <c r="C324" s="383"/>
      <c r="D324" s="383"/>
      <c r="E324" s="383"/>
      <c r="F324" s="383"/>
      <c r="G324" s="383"/>
      <c r="H324" s="383"/>
      <c r="I324" s="383"/>
      <c r="M324" s="383"/>
      <c r="N324" s="383"/>
      <c r="O324" s="383"/>
      <c r="P324" s="383"/>
      <c r="Q324" s="383"/>
      <c r="R324" s="383"/>
      <c r="S324" s="383"/>
      <c r="T324" s="383"/>
      <c r="U324" s="383"/>
      <c r="V324" s="383"/>
      <c r="W324" s="383"/>
      <c r="X324" s="383"/>
      <c r="Y324" s="383"/>
      <c r="Z324" s="383"/>
      <c r="AA324" s="383"/>
    </row>
    <row r="325">
      <c r="A325" s="383"/>
      <c r="B325" s="383"/>
      <c r="C325" s="383"/>
      <c r="D325" s="383"/>
      <c r="E325" s="383"/>
      <c r="F325" s="383"/>
      <c r="G325" s="383"/>
      <c r="H325" s="383"/>
      <c r="I325" s="383"/>
      <c r="M325" s="383"/>
      <c r="N325" s="383"/>
      <c r="O325" s="383"/>
      <c r="P325" s="383"/>
      <c r="Q325" s="383"/>
      <c r="R325" s="383"/>
      <c r="S325" s="383"/>
      <c r="T325" s="383"/>
      <c r="U325" s="383"/>
      <c r="V325" s="383"/>
      <c r="W325" s="383"/>
      <c r="X325" s="383"/>
      <c r="Y325" s="383"/>
      <c r="Z325" s="383"/>
      <c r="AA325" s="383"/>
    </row>
    <row r="326">
      <c r="A326" s="383"/>
      <c r="B326" s="383"/>
      <c r="C326" s="383"/>
      <c r="D326" s="383"/>
      <c r="E326" s="383"/>
      <c r="F326" s="383"/>
      <c r="G326" s="383"/>
      <c r="H326" s="383"/>
      <c r="I326" s="383"/>
      <c r="M326" s="383"/>
      <c r="N326" s="383"/>
      <c r="O326" s="383"/>
      <c r="P326" s="383"/>
      <c r="Q326" s="383"/>
      <c r="R326" s="383"/>
      <c r="S326" s="383"/>
      <c r="T326" s="383"/>
      <c r="U326" s="383"/>
      <c r="V326" s="383"/>
      <c r="W326" s="383"/>
      <c r="X326" s="383"/>
      <c r="Y326" s="383"/>
      <c r="Z326" s="383"/>
      <c r="AA326" s="383"/>
    </row>
    <row r="327">
      <c r="A327" s="383"/>
      <c r="B327" s="383"/>
      <c r="C327" s="383"/>
      <c r="D327" s="383"/>
      <c r="E327" s="383"/>
      <c r="F327" s="383"/>
      <c r="G327" s="383"/>
      <c r="H327" s="383"/>
      <c r="I327" s="383"/>
      <c r="M327" s="383"/>
      <c r="N327" s="383"/>
      <c r="O327" s="383"/>
      <c r="P327" s="383"/>
      <c r="Q327" s="383"/>
      <c r="R327" s="383"/>
      <c r="S327" s="383"/>
      <c r="T327" s="383"/>
      <c r="U327" s="383"/>
      <c r="V327" s="383"/>
      <c r="W327" s="383"/>
      <c r="X327" s="383"/>
      <c r="Y327" s="383"/>
      <c r="Z327" s="383"/>
      <c r="AA327" s="383"/>
    </row>
    <row r="328">
      <c r="A328" s="383"/>
      <c r="B328" s="383"/>
      <c r="C328" s="383"/>
      <c r="D328" s="383"/>
      <c r="E328" s="383"/>
      <c r="F328" s="383"/>
      <c r="G328" s="383"/>
      <c r="H328" s="383"/>
      <c r="I328" s="383"/>
      <c r="M328" s="383"/>
      <c r="N328" s="383"/>
      <c r="O328" s="383"/>
      <c r="P328" s="383"/>
      <c r="Q328" s="383"/>
      <c r="R328" s="383"/>
      <c r="S328" s="383"/>
      <c r="T328" s="383"/>
      <c r="U328" s="383"/>
      <c r="V328" s="383"/>
      <c r="W328" s="383"/>
      <c r="X328" s="383"/>
      <c r="Y328" s="383"/>
      <c r="Z328" s="383"/>
      <c r="AA328" s="383"/>
    </row>
    <row r="329">
      <c r="A329" s="383"/>
      <c r="B329" s="383"/>
      <c r="C329" s="383"/>
      <c r="D329" s="383"/>
      <c r="E329" s="383"/>
      <c r="F329" s="383"/>
      <c r="G329" s="383"/>
      <c r="H329" s="383"/>
      <c r="I329" s="383"/>
      <c r="M329" s="383"/>
      <c r="N329" s="383"/>
      <c r="O329" s="383"/>
      <c r="P329" s="383"/>
      <c r="Q329" s="383"/>
      <c r="R329" s="383"/>
      <c r="S329" s="383"/>
      <c r="T329" s="383"/>
      <c r="U329" s="383"/>
      <c r="V329" s="383"/>
      <c r="W329" s="383"/>
      <c r="X329" s="383"/>
      <c r="Y329" s="383"/>
      <c r="Z329" s="383"/>
      <c r="AA329" s="383"/>
    </row>
    <row r="330">
      <c r="A330" s="383"/>
      <c r="B330" s="383"/>
      <c r="C330" s="383"/>
      <c r="D330" s="383"/>
      <c r="E330" s="383"/>
      <c r="F330" s="383"/>
      <c r="G330" s="383"/>
      <c r="H330" s="383"/>
      <c r="I330" s="383"/>
      <c r="M330" s="383"/>
      <c r="N330" s="383"/>
      <c r="O330" s="383"/>
      <c r="P330" s="383"/>
      <c r="Q330" s="383"/>
      <c r="R330" s="383"/>
      <c r="S330" s="383"/>
      <c r="T330" s="383"/>
      <c r="U330" s="383"/>
      <c r="V330" s="383"/>
      <c r="W330" s="383"/>
      <c r="X330" s="383"/>
      <c r="Y330" s="383"/>
      <c r="Z330" s="383"/>
      <c r="AA330" s="383"/>
    </row>
    <row r="331">
      <c r="A331" s="383"/>
      <c r="B331" s="383"/>
      <c r="C331" s="383"/>
      <c r="D331" s="383"/>
      <c r="E331" s="383"/>
      <c r="F331" s="383"/>
      <c r="G331" s="383"/>
      <c r="H331" s="383"/>
      <c r="I331" s="383"/>
      <c r="M331" s="383"/>
      <c r="N331" s="383"/>
      <c r="O331" s="383"/>
      <c r="P331" s="383"/>
      <c r="Q331" s="383"/>
      <c r="R331" s="383"/>
      <c r="S331" s="383"/>
      <c r="T331" s="383"/>
      <c r="U331" s="383"/>
      <c r="V331" s="383"/>
      <c r="W331" s="383"/>
      <c r="X331" s="383"/>
      <c r="Y331" s="383"/>
      <c r="Z331" s="383"/>
      <c r="AA331" s="383"/>
    </row>
    <row r="332">
      <c r="A332" s="383"/>
      <c r="B332" s="383"/>
      <c r="C332" s="383"/>
      <c r="D332" s="383"/>
      <c r="E332" s="383"/>
      <c r="F332" s="383"/>
      <c r="G332" s="383"/>
      <c r="H332" s="383"/>
      <c r="I332" s="383"/>
      <c r="M332" s="383"/>
      <c r="N332" s="383"/>
      <c r="O332" s="383"/>
      <c r="P332" s="383"/>
      <c r="Q332" s="383"/>
      <c r="R332" s="383"/>
      <c r="S332" s="383"/>
      <c r="T332" s="383"/>
      <c r="U332" s="383"/>
      <c r="V332" s="383"/>
      <c r="W332" s="383"/>
      <c r="X332" s="383"/>
      <c r="Y332" s="383"/>
      <c r="Z332" s="383"/>
      <c r="AA332" s="383"/>
    </row>
    <row r="333">
      <c r="A333" s="383"/>
      <c r="B333" s="383"/>
      <c r="C333" s="383"/>
      <c r="D333" s="383"/>
      <c r="E333" s="383"/>
      <c r="F333" s="383"/>
      <c r="G333" s="383"/>
      <c r="H333" s="383"/>
      <c r="I333" s="383"/>
      <c r="M333" s="383"/>
      <c r="N333" s="383"/>
      <c r="O333" s="383"/>
      <c r="P333" s="383"/>
      <c r="Q333" s="383"/>
      <c r="R333" s="383"/>
      <c r="S333" s="383"/>
      <c r="T333" s="383"/>
      <c r="U333" s="383"/>
      <c r="V333" s="383"/>
      <c r="W333" s="383"/>
      <c r="X333" s="383"/>
      <c r="Y333" s="383"/>
      <c r="Z333" s="383"/>
      <c r="AA333" s="383"/>
    </row>
    <row r="334">
      <c r="A334" s="383"/>
      <c r="B334" s="383"/>
      <c r="C334" s="383"/>
      <c r="D334" s="383"/>
      <c r="E334" s="383"/>
      <c r="F334" s="383"/>
      <c r="G334" s="383"/>
      <c r="H334" s="383"/>
      <c r="I334" s="383"/>
      <c r="M334" s="383"/>
      <c r="N334" s="383"/>
      <c r="O334" s="383"/>
      <c r="P334" s="383"/>
      <c r="Q334" s="383"/>
      <c r="R334" s="383"/>
      <c r="S334" s="383"/>
      <c r="T334" s="383"/>
      <c r="U334" s="383"/>
      <c r="V334" s="383"/>
      <c r="W334" s="383"/>
      <c r="X334" s="383"/>
      <c r="Y334" s="383"/>
      <c r="Z334" s="383"/>
      <c r="AA334" s="383"/>
    </row>
    <row r="335">
      <c r="A335" s="383"/>
      <c r="B335" s="383"/>
      <c r="C335" s="383"/>
      <c r="D335" s="383"/>
      <c r="E335" s="383"/>
      <c r="F335" s="383"/>
      <c r="G335" s="383"/>
      <c r="H335" s="383"/>
      <c r="I335" s="383"/>
      <c r="M335" s="383"/>
      <c r="N335" s="383"/>
      <c r="O335" s="383"/>
      <c r="P335" s="383"/>
      <c r="Q335" s="383"/>
      <c r="R335" s="383"/>
      <c r="S335" s="383"/>
      <c r="T335" s="383"/>
      <c r="U335" s="383"/>
      <c r="V335" s="383"/>
      <c r="W335" s="383"/>
      <c r="X335" s="383"/>
      <c r="Y335" s="383"/>
      <c r="Z335" s="383"/>
      <c r="AA335" s="383"/>
    </row>
    <row r="336">
      <c r="A336" s="383"/>
      <c r="B336" s="383"/>
      <c r="C336" s="383"/>
      <c r="D336" s="383"/>
      <c r="E336" s="383"/>
      <c r="F336" s="383"/>
      <c r="G336" s="383"/>
      <c r="H336" s="383"/>
      <c r="I336" s="383"/>
      <c r="M336" s="383"/>
      <c r="N336" s="383"/>
      <c r="O336" s="383"/>
      <c r="P336" s="383"/>
      <c r="Q336" s="383"/>
      <c r="R336" s="383"/>
      <c r="S336" s="383"/>
      <c r="T336" s="383"/>
      <c r="U336" s="383"/>
      <c r="V336" s="383"/>
      <c r="W336" s="383"/>
      <c r="X336" s="383"/>
      <c r="Y336" s="383"/>
      <c r="Z336" s="383"/>
      <c r="AA336" s="383"/>
    </row>
    <row r="337">
      <c r="A337" s="383"/>
      <c r="B337" s="383"/>
      <c r="C337" s="383"/>
      <c r="D337" s="383"/>
      <c r="E337" s="383"/>
      <c r="F337" s="383"/>
      <c r="G337" s="383"/>
      <c r="H337" s="383"/>
      <c r="I337" s="383"/>
      <c r="M337" s="383"/>
      <c r="N337" s="383"/>
      <c r="O337" s="383"/>
      <c r="P337" s="383"/>
      <c r="Q337" s="383"/>
      <c r="R337" s="383"/>
      <c r="S337" s="383"/>
      <c r="T337" s="383"/>
      <c r="U337" s="383"/>
      <c r="V337" s="383"/>
      <c r="W337" s="383"/>
      <c r="X337" s="383"/>
      <c r="Y337" s="383"/>
      <c r="Z337" s="383"/>
      <c r="AA337" s="383"/>
    </row>
    <row r="338">
      <c r="A338" s="383"/>
      <c r="B338" s="383"/>
      <c r="C338" s="383"/>
      <c r="D338" s="383"/>
      <c r="E338" s="383"/>
      <c r="F338" s="383"/>
      <c r="G338" s="383"/>
      <c r="H338" s="383"/>
      <c r="I338" s="383"/>
      <c r="M338" s="383"/>
      <c r="N338" s="383"/>
      <c r="O338" s="383"/>
      <c r="P338" s="383"/>
      <c r="Q338" s="383"/>
      <c r="R338" s="383"/>
      <c r="S338" s="383"/>
      <c r="T338" s="383"/>
      <c r="U338" s="383"/>
      <c r="V338" s="383"/>
      <c r="W338" s="383"/>
      <c r="X338" s="383"/>
      <c r="Y338" s="383"/>
      <c r="Z338" s="383"/>
      <c r="AA338" s="383"/>
    </row>
    <row r="339">
      <c r="A339" s="383"/>
      <c r="B339" s="383"/>
      <c r="C339" s="383"/>
      <c r="D339" s="383"/>
      <c r="E339" s="383"/>
      <c r="F339" s="383"/>
      <c r="G339" s="383"/>
      <c r="H339" s="383"/>
      <c r="I339" s="383"/>
      <c r="M339" s="383"/>
      <c r="N339" s="383"/>
      <c r="O339" s="383"/>
      <c r="P339" s="383"/>
      <c r="Q339" s="383"/>
      <c r="R339" s="383"/>
      <c r="S339" s="383"/>
      <c r="T339" s="383"/>
      <c r="U339" s="383"/>
      <c r="V339" s="383"/>
      <c r="W339" s="383"/>
      <c r="X339" s="383"/>
      <c r="Y339" s="383"/>
      <c r="Z339" s="383"/>
      <c r="AA339" s="383"/>
    </row>
    <row r="340">
      <c r="A340" s="383"/>
      <c r="B340" s="383"/>
      <c r="C340" s="383"/>
      <c r="D340" s="383"/>
      <c r="E340" s="383"/>
      <c r="F340" s="383"/>
      <c r="G340" s="383"/>
      <c r="H340" s="383"/>
      <c r="I340" s="383"/>
      <c r="M340" s="383"/>
      <c r="N340" s="383"/>
      <c r="O340" s="383"/>
      <c r="P340" s="383"/>
      <c r="Q340" s="383"/>
      <c r="R340" s="383"/>
      <c r="S340" s="383"/>
      <c r="T340" s="383"/>
      <c r="U340" s="383"/>
      <c r="V340" s="383"/>
      <c r="W340" s="383"/>
      <c r="X340" s="383"/>
      <c r="Y340" s="383"/>
      <c r="Z340" s="383"/>
      <c r="AA340" s="383"/>
    </row>
    <row r="341">
      <c r="A341" s="383"/>
      <c r="B341" s="383"/>
      <c r="C341" s="383"/>
      <c r="D341" s="383"/>
      <c r="E341" s="383"/>
      <c r="F341" s="383"/>
      <c r="G341" s="383"/>
      <c r="H341" s="383"/>
      <c r="I341" s="383"/>
      <c r="M341" s="383"/>
      <c r="N341" s="383"/>
      <c r="O341" s="383"/>
      <c r="P341" s="383"/>
      <c r="Q341" s="383"/>
      <c r="R341" s="383"/>
      <c r="S341" s="383"/>
      <c r="T341" s="383"/>
      <c r="U341" s="383"/>
      <c r="V341" s="383"/>
      <c r="W341" s="383"/>
      <c r="X341" s="383"/>
      <c r="Y341" s="383"/>
      <c r="Z341" s="383"/>
      <c r="AA341" s="383"/>
    </row>
    <row r="342">
      <c r="A342" s="383"/>
      <c r="B342" s="383"/>
      <c r="C342" s="383"/>
      <c r="D342" s="383"/>
      <c r="E342" s="383"/>
      <c r="F342" s="383"/>
      <c r="G342" s="383"/>
      <c r="H342" s="383"/>
      <c r="I342" s="383"/>
      <c r="M342" s="383"/>
      <c r="N342" s="383"/>
      <c r="O342" s="383"/>
      <c r="P342" s="383"/>
      <c r="Q342" s="383"/>
      <c r="R342" s="383"/>
      <c r="S342" s="383"/>
      <c r="T342" s="383"/>
      <c r="U342" s="383"/>
      <c r="V342" s="383"/>
      <c r="W342" s="383"/>
      <c r="X342" s="383"/>
      <c r="Y342" s="383"/>
      <c r="Z342" s="383"/>
      <c r="AA342" s="383"/>
    </row>
    <row r="343">
      <c r="A343" s="383"/>
      <c r="B343" s="383"/>
      <c r="C343" s="383"/>
      <c r="D343" s="383"/>
      <c r="E343" s="383"/>
      <c r="F343" s="383"/>
      <c r="G343" s="383"/>
      <c r="H343" s="383"/>
      <c r="I343" s="383"/>
      <c r="M343" s="383"/>
      <c r="N343" s="383"/>
      <c r="O343" s="383"/>
      <c r="P343" s="383"/>
      <c r="Q343" s="383"/>
      <c r="R343" s="383"/>
      <c r="S343" s="383"/>
      <c r="T343" s="383"/>
      <c r="U343" s="383"/>
      <c r="V343" s="383"/>
      <c r="W343" s="383"/>
      <c r="X343" s="383"/>
      <c r="Y343" s="383"/>
      <c r="Z343" s="383"/>
      <c r="AA343" s="383"/>
    </row>
    <row r="344">
      <c r="A344" s="383"/>
      <c r="B344" s="383"/>
      <c r="C344" s="383"/>
      <c r="D344" s="383"/>
      <c r="E344" s="383"/>
      <c r="F344" s="383"/>
      <c r="G344" s="383"/>
      <c r="H344" s="383"/>
      <c r="I344" s="383"/>
      <c r="M344" s="383"/>
      <c r="N344" s="383"/>
      <c r="O344" s="383"/>
      <c r="P344" s="383"/>
      <c r="Q344" s="383"/>
      <c r="R344" s="383"/>
      <c r="S344" s="383"/>
      <c r="T344" s="383"/>
      <c r="U344" s="383"/>
      <c r="V344" s="383"/>
      <c r="W344" s="383"/>
      <c r="X344" s="383"/>
      <c r="Y344" s="383"/>
      <c r="Z344" s="383"/>
      <c r="AA344" s="383"/>
    </row>
    <row r="345">
      <c r="A345" s="383"/>
      <c r="B345" s="383"/>
      <c r="C345" s="383"/>
      <c r="D345" s="383"/>
      <c r="E345" s="383"/>
      <c r="F345" s="383"/>
      <c r="G345" s="383"/>
      <c r="H345" s="383"/>
      <c r="I345" s="383"/>
      <c r="M345" s="383"/>
      <c r="N345" s="383"/>
      <c r="O345" s="383"/>
      <c r="P345" s="383"/>
      <c r="Q345" s="383"/>
      <c r="R345" s="383"/>
      <c r="S345" s="383"/>
      <c r="T345" s="383"/>
      <c r="U345" s="383"/>
      <c r="V345" s="383"/>
      <c r="W345" s="383"/>
      <c r="X345" s="383"/>
      <c r="Y345" s="383"/>
      <c r="Z345" s="383"/>
      <c r="AA345" s="383"/>
    </row>
    <row r="346">
      <c r="A346" s="383"/>
      <c r="B346" s="383"/>
      <c r="C346" s="383"/>
      <c r="D346" s="383"/>
      <c r="E346" s="383"/>
      <c r="F346" s="383"/>
      <c r="G346" s="383"/>
      <c r="H346" s="383"/>
      <c r="I346" s="383"/>
      <c r="M346" s="383"/>
      <c r="N346" s="383"/>
      <c r="O346" s="383"/>
      <c r="P346" s="383"/>
      <c r="Q346" s="383"/>
      <c r="R346" s="383"/>
      <c r="S346" s="383"/>
      <c r="T346" s="383"/>
      <c r="U346" s="383"/>
      <c r="V346" s="383"/>
      <c r="W346" s="383"/>
      <c r="X346" s="383"/>
      <c r="Y346" s="383"/>
      <c r="Z346" s="383"/>
      <c r="AA346" s="383"/>
    </row>
    <row r="347">
      <c r="A347" s="383"/>
      <c r="B347" s="383"/>
      <c r="C347" s="383"/>
      <c r="D347" s="383"/>
      <c r="E347" s="383"/>
      <c r="F347" s="383"/>
      <c r="G347" s="383"/>
      <c r="H347" s="383"/>
      <c r="I347" s="383"/>
      <c r="M347" s="383"/>
      <c r="N347" s="383"/>
      <c r="O347" s="383"/>
      <c r="P347" s="383"/>
      <c r="Q347" s="383"/>
      <c r="R347" s="383"/>
      <c r="S347" s="383"/>
      <c r="T347" s="383"/>
      <c r="U347" s="383"/>
      <c r="V347" s="383"/>
      <c r="W347" s="383"/>
      <c r="X347" s="383"/>
      <c r="Y347" s="383"/>
      <c r="Z347" s="383"/>
      <c r="AA347" s="383"/>
    </row>
    <row r="348">
      <c r="A348" s="383"/>
      <c r="B348" s="383"/>
      <c r="C348" s="383"/>
      <c r="D348" s="383"/>
      <c r="E348" s="383"/>
      <c r="F348" s="383"/>
      <c r="G348" s="383"/>
      <c r="H348" s="383"/>
      <c r="I348" s="383"/>
      <c r="M348" s="383"/>
      <c r="N348" s="383"/>
      <c r="O348" s="383"/>
      <c r="P348" s="383"/>
      <c r="Q348" s="383"/>
      <c r="R348" s="383"/>
      <c r="S348" s="383"/>
      <c r="T348" s="383"/>
      <c r="U348" s="383"/>
      <c r="V348" s="383"/>
      <c r="W348" s="383"/>
      <c r="X348" s="383"/>
      <c r="Y348" s="383"/>
      <c r="Z348" s="383"/>
      <c r="AA348" s="383"/>
    </row>
    <row r="349">
      <c r="A349" s="383"/>
      <c r="B349" s="383"/>
      <c r="C349" s="383"/>
      <c r="D349" s="383"/>
      <c r="E349" s="383"/>
      <c r="F349" s="383"/>
      <c r="G349" s="383"/>
      <c r="H349" s="383"/>
      <c r="I349" s="383"/>
      <c r="M349" s="383"/>
      <c r="N349" s="383"/>
      <c r="O349" s="383"/>
      <c r="P349" s="383"/>
      <c r="Q349" s="383"/>
      <c r="R349" s="383"/>
      <c r="S349" s="383"/>
      <c r="T349" s="383"/>
      <c r="U349" s="383"/>
      <c r="V349" s="383"/>
      <c r="W349" s="383"/>
      <c r="X349" s="383"/>
      <c r="Y349" s="383"/>
      <c r="Z349" s="383"/>
      <c r="AA349" s="383"/>
    </row>
    <row r="350">
      <c r="A350" s="383"/>
      <c r="B350" s="383"/>
      <c r="C350" s="383"/>
      <c r="D350" s="383"/>
      <c r="E350" s="383"/>
      <c r="F350" s="383"/>
      <c r="G350" s="383"/>
      <c r="H350" s="383"/>
      <c r="I350" s="383"/>
      <c r="M350" s="383"/>
      <c r="N350" s="383"/>
      <c r="O350" s="383"/>
      <c r="P350" s="383"/>
      <c r="Q350" s="383"/>
      <c r="R350" s="383"/>
      <c r="S350" s="383"/>
      <c r="T350" s="383"/>
      <c r="U350" s="383"/>
      <c r="V350" s="383"/>
      <c r="W350" s="383"/>
      <c r="X350" s="383"/>
      <c r="Y350" s="383"/>
      <c r="Z350" s="383"/>
      <c r="AA350" s="383"/>
    </row>
    <row r="351">
      <c r="A351" s="383"/>
      <c r="B351" s="383"/>
      <c r="C351" s="383"/>
      <c r="D351" s="383"/>
      <c r="E351" s="383"/>
      <c r="F351" s="383"/>
      <c r="G351" s="383"/>
      <c r="H351" s="383"/>
      <c r="I351" s="383"/>
      <c r="M351" s="383"/>
      <c r="N351" s="383"/>
      <c r="O351" s="383"/>
      <c r="P351" s="383"/>
      <c r="Q351" s="383"/>
      <c r="R351" s="383"/>
      <c r="S351" s="383"/>
      <c r="T351" s="383"/>
      <c r="U351" s="383"/>
      <c r="V351" s="383"/>
      <c r="W351" s="383"/>
      <c r="X351" s="383"/>
      <c r="Y351" s="383"/>
      <c r="Z351" s="383"/>
      <c r="AA351" s="383"/>
    </row>
    <row r="352">
      <c r="A352" s="383"/>
      <c r="B352" s="383"/>
      <c r="C352" s="383"/>
      <c r="D352" s="383"/>
      <c r="E352" s="383"/>
      <c r="F352" s="383"/>
      <c r="G352" s="383"/>
      <c r="H352" s="383"/>
      <c r="I352" s="383"/>
      <c r="M352" s="383"/>
      <c r="N352" s="383"/>
      <c r="O352" s="383"/>
      <c r="P352" s="383"/>
      <c r="Q352" s="383"/>
      <c r="R352" s="383"/>
      <c r="S352" s="383"/>
      <c r="T352" s="383"/>
      <c r="U352" s="383"/>
      <c r="V352" s="383"/>
      <c r="W352" s="383"/>
      <c r="X352" s="383"/>
      <c r="Y352" s="383"/>
      <c r="Z352" s="383"/>
      <c r="AA352" s="383"/>
    </row>
    <row r="353">
      <c r="A353" s="383"/>
      <c r="B353" s="383"/>
      <c r="C353" s="383"/>
      <c r="D353" s="383"/>
      <c r="E353" s="383"/>
      <c r="F353" s="383"/>
      <c r="G353" s="383"/>
      <c r="H353" s="383"/>
      <c r="I353" s="383"/>
      <c r="M353" s="383"/>
      <c r="N353" s="383"/>
      <c r="O353" s="383"/>
      <c r="P353" s="383"/>
      <c r="Q353" s="383"/>
      <c r="R353" s="383"/>
      <c r="S353" s="383"/>
      <c r="T353" s="383"/>
      <c r="U353" s="383"/>
      <c r="V353" s="383"/>
      <c r="W353" s="383"/>
      <c r="X353" s="383"/>
      <c r="Y353" s="383"/>
      <c r="Z353" s="383"/>
      <c r="AA353" s="383"/>
    </row>
    <row r="354">
      <c r="A354" s="383"/>
      <c r="B354" s="383"/>
      <c r="C354" s="383"/>
      <c r="D354" s="383"/>
      <c r="E354" s="383"/>
      <c r="F354" s="383"/>
      <c r="G354" s="383"/>
      <c r="H354" s="383"/>
      <c r="I354" s="383"/>
      <c r="M354" s="383"/>
      <c r="N354" s="383"/>
      <c r="O354" s="383"/>
      <c r="P354" s="383"/>
      <c r="Q354" s="383"/>
      <c r="R354" s="383"/>
      <c r="S354" s="383"/>
      <c r="T354" s="383"/>
      <c r="U354" s="383"/>
      <c r="V354" s="383"/>
      <c r="W354" s="383"/>
      <c r="X354" s="383"/>
      <c r="Y354" s="383"/>
      <c r="Z354" s="383"/>
      <c r="AA354" s="383"/>
    </row>
    <row r="355">
      <c r="A355" s="383"/>
      <c r="B355" s="383"/>
      <c r="C355" s="383"/>
      <c r="D355" s="383"/>
      <c r="E355" s="383"/>
      <c r="F355" s="383"/>
      <c r="G355" s="383"/>
      <c r="H355" s="383"/>
      <c r="I355" s="383"/>
      <c r="M355" s="383"/>
      <c r="N355" s="383"/>
      <c r="O355" s="383"/>
      <c r="P355" s="383"/>
      <c r="Q355" s="383"/>
      <c r="R355" s="383"/>
      <c r="S355" s="383"/>
      <c r="T355" s="383"/>
      <c r="U355" s="383"/>
      <c r="V355" s="383"/>
      <c r="W355" s="383"/>
      <c r="X355" s="383"/>
      <c r="Y355" s="383"/>
      <c r="Z355" s="383"/>
      <c r="AA355" s="383"/>
    </row>
    <row r="356">
      <c r="A356" s="383"/>
      <c r="B356" s="383"/>
      <c r="C356" s="383"/>
      <c r="D356" s="383"/>
      <c r="E356" s="383"/>
      <c r="F356" s="383"/>
      <c r="G356" s="383"/>
      <c r="H356" s="383"/>
      <c r="I356" s="383"/>
      <c r="M356" s="383"/>
      <c r="N356" s="383"/>
      <c r="O356" s="383"/>
      <c r="P356" s="383"/>
      <c r="Q356" s="383"/>
      <c r="R356" s="383"/>
      <c r="S356" s="383"/>
      <c r="T356" s="383"/>
      <c r="U356" s="383"/>
      <c r="V356" s="383"/>
      <c r="W356" s="383"/>
      <c r="X356" s="383"/>
      <c r="Y356" s="383"/>
      <c r="Z356" s="383"/>
      <c r="AA356" s="383"/>
    </row>
    <row r="357">
      <c r="A357" s="383"/>
      <c r="B357" s="383"/>
      <c r="C357" s="383"/>
      <c r="D357" s="383"/>
      <c r="E357" s="383"/>
      <c r="F357" s="383"/>
      <c r="G357" s="383"/>
      <c r="H357" s="383"/>
      <c r="I357" s="383"/>
      <c r="M357" s="383"/>
      <c r="N357" s="383"/>
      <c r="O357" s="383"/>
      <c r="P357" s="383"/>
      <c r="Q357" s="383"/>
      <c r="R357" s="383"/>
      <c r="S357" s="383"/>
      <c r="T357" s="383"/>
      <c r="U357" s="383"/>
      <c r="V357" s="383"/>
      <c r="W357" s="383"/>
      <c r="X357" s="383"/>
      <c r="Y357" s="383"/>
      <c r="Z357" s="383"/>
      <c r="AA357" s="383"/>
    </row>
    <row r="358">
      <c r="A358" s="383"/>
      <c r="B358" s="383"/>
      <c r="C358" s="383"/>
      <c r="D358" s="383"/>
      <c r="E358" s="383"/>
      <c r="F358" s="383"/>
      <c r="G358" s="383"/>
      <c r="H358" s="383"/>
      <c r="I358" s="383"/>
      <c r="M358" s="383"/>
      <c r="N358" s="383"/>
      <c r="O358" s="383"/>
      <c r="P358" s="383"/>
      <c r="Q358" s="383"/>
      <c r="R358" s="383"/>
      <c r="S358" s="383"/>
      <c r="T358" s="383"/>
      <c r="U358" s="383"/>
      <c r="V358" s="383"/>
      <c r="W358" s="383"/>
      <c r="X358" s="383"/>
      <c r="Y358" s="383"/>
      <c r="Z358" s="383"/>
      <c r="AA358" s="383"/>
    </row>
    <row r="359">
      <c r="A359" s="383"/>
      <c r="B359" s="383"/>
      <c r="C359" s="383"/>
      <c r="D359" s="383"/>
      <c r="E359" s="383"/>
      <c r="F359" s="383"/>
      <c r="G359" s="383"/>
      <c r="H359" s="383"/>
      <c r="I359" s="383"/>
      <c r="M359" s="383"/>
      <c r="N359" s="383"/>
      <c r="O359" s="383"/>
      <c r="P359" s="383"/>
      <c r="Q359" s="383"/>
      <c r="R359" s="383"/>
      <c r="S359" s="383"/>
      <c r="T359" s="383"/>
      <c r="U359" s="383"/>
      <c r="V359" s="383"/>
      <c r="W359" s="383"/>
      <c r="X359" s="383"/>
      <c r="Y359" s="383"/>
      <c r="Z359" s="383"/>
      <c r="AA359" s="383"/>
    </row>
    <row r="360">
      <c r="A360" s="383"/>
      <c r="B360" s="383"/>
      <c r="C360" s="383"/>
      <c r="D360" s="383"/>
      <c r="E360" s="383"/>
      <c r="F360" s="383"/>
      <c r="G360" s="383"/>
      <c r="H360" s="383"/>
      <c r="I360" s="383"/>
      <c r="M360" s="383"/>
      <c r="N360" s="383"/>
      <c r="O360" s="383"/>
      <c r="P360" s="383"/>
      <c r="Q360" s="383"/>
      <c r="R360" s="383"/>
      <c r="S360" s="383"/>
      <c r="T360" s="383"/>
      <c r="U360" s="383"/>
      <c r="V360" s="383"/>
      <c r="W360" s="383"/>
      <c r="X360" s="383"/>
      <c r="Y360" s="383"/>
      <c r="Z360" s="383"/>
      <c r="AA360" s="383"/>
    </row>
    <row r="361">
      <c r="A361" s="383"/>
      <c r="B361" s="383"/>
      <c r="C361" s="383"/>
      <c r="D361" s="383"/>
      <c r="E361" s="383"/>
      <c r="F361" s="383"/>
      <c r="G361" s="383"/>
      <c r="H361" s="383"/>
      <c r="I361" s="383"/>
      <c r="M361" s="383"/>
      <c r="N361" s="383"/>
      <c r="O361" s="383"/>
      <c r="P361" s="383"/>
      <c r="Q361" s="383"/>
      <c r="R361" s="383"/>
      <c r="S361" s="383"/>
      <c r="T361" s="383"/>
      <c r="U361" s="383"/>
      <c r="V361" s="383"/>
      <c r="W361" s="383"/>
      <c r="X361" s="383"/>
      <c r="Y361" s="383"/>
      <c r="Z361" s="383"/>
      <c r="AA361" s="383"/>
    </row>
    <row r="362">
      <c r="A362" s="383"/>
      <c r="B362" s="383"/>
      <c r="C362" s="383"/>
      <c r="D362" s="383"/>
      <c r="E362" s="383"/>
      <c r="F362" s="383"/>
      <c r="G362" s="383"/>
      <c r="H362" s="383"/>
      <c r="I362" s="383"/>
      <c r="M362" s="383"/>
      <c r="N362" s="383"/>
      <c r="O362" s="383"/>
      <c r="P362" s="383"/>
      <c r="Q362" s="383"/>
      <c r="R362" s="383"/>
      <c r="S362" s="383"/>
      <c r="T362" s="383"/>
      <c r="U362" s="383"/>
      <c r="V362" s="383"/>
      <c r="W362" s="383"/>
      <c r="X362" s="383"/>
      <c r="Y362" s="383"/>
      <c r="Z362" s="383"/>
      <c r="AA362" s="383"/>
    </row>
    <row r="363">
      <c r="A363" s="383"/>
      <c r="B363" s="383"/>
      <c r="C363" s="383"/>
      <c r="D363" s="383"/>
      <c r="E363" s="383"/>
      <c r="F363" s="383"/>
      <c r="G363" s="383"/>
      <c r="H363" s="383"/>
      <c r="I363" s="383"/>
      <c r="M363" s="383"/>
      <c r="N363" s="383"/>
      <c r="O363" s="383"/>
      <c r="P363" s="383"/>
      <c r="Q363" s="383"/>
      <c r="R363" s="383"/>
      <c r="S363" s="383"/>
      <c r="T363" s="383"/>
      <c r="U363" s="383"/>
      <c r="V363" s="383"/>
      <c r="W363" s="383"/>
      <c r="X363" s="383"/>
      <c r="Y363" s="383"/>
      <c r="Z363" s="383"/>
      <c r="AA363" s="383"/>
    </row>
    <row r="364">
      <c r="A364" s="383"/>
      <c r="B364" s="383"/>
      <c r="C364" s="383"/>
      <c r="D364" s="383"/>
      <c r="E364" s="383"/>
      <c r="F364" s="383"/>
      <c r="G364" s="383"/>
      <c r="H364" s="383"/>
      <c r="I364" s="383"/>
      <c r="M364" s="383"/>
      <c r="N364" s="383"/>
      <c r="O364" s="383"/>
      <c r="P364" s="383"/>
      <c r="Q364" s="383"/>
      <c r="R364" s="383"/>
      <c r="S364" s="383"/>
      <c r="T364" s="383"/>
      <c r="U364" s="383"/>
      <c r="V364" s="383"/>
      <c r="W364" s="383"/>
      <c r="X364" s="383"/>
      <c r="Y364" s="383"/>
      <c r="Z364" s="383"/>
      <c r="AA364" s="383"/>
    </row>
    <row r="365">
      <c r="A365" s="383"/>
      <c r="B365" s="383"/>
      <c r="C365" s="383"/>
      <c r="D365" s="383"/>
      <c r="E365" s="383"/>
      <c r="F365" s="383"/>
      <c r="G365" s="383"/>
      <c r="H365" s="383"/>
      <c r="I365" s="383"/>
      <c r="M365" s="383"/>
      <c r="N365" s="383"/>
      <c r="O365" s="383"/>
      <c r="P365" s="383"/>
      <c r="Q365" s="383"/>
      <c r="R365" s="383"/>
      <c r="S365" s="383"/>
      <c r="T365" s="383"/>
      <c r="U365" s="383"/>
      <c r="V365" s="383"/>
      <c r="W365" s="383"/>
      <c r="X365" s="383"/>
      <c r="Y365" s="383"/>
      <c r="Z365" s="383"/>
      <c r="AA365" s="383"/>
    </row>
    <row r="366">
      <c r="A366" s="383"/>
      <c r="B366" s="383"/>
      <c r="C366" s="383"/>
      <c r="D366" s="383"/>
      <c r="E366" s="383"/>
      <c r="F366" s="383"/>
      <c r="G366" s="383"/>
      <c r="H366" s="383"/>
      <c r="I366" s="383"/>
      <c r="M366" s="383"/>
      <c r="N366" s="383"/>
      <c r="O366" s="383"/>
      <c r="P366" s="383"/>
      <c r="Q366" s="383"/>
      <c r="R366" s="383"/>
      <c r="S366" s="383"/>
      <c r="T366" s="383"/>
      <c r="U366" s="383"/>
      <c r="V366" s="383"/>
      <c r="W366" s="383"/>
      <c r="X366" s="383"/>
      <c r="Y366" s="383"/>
      <c r="Z366" s="383"/>
      <c r="AA366" s="383"/>
    </row>
    <row r="367">
      <c r="A367" s="383"/>
      <c r="B367" s="383"/>
      <c r="C367" s="383"/>
      <c r="D367" s="383"/>
      <c r="E367" s="383"/>
      <c r="F367" s="383"/>
      <c r="G367" s="383"/>
      <c r="H367" s="383"/>
      <c r="I367" s="383"/>
      <c r="M367" s="383"/>
      <c r="N367" s="383"/>
      <c r="O367" s="383"/>
      <c r="P367" s="383"/>
      <c r="Q367" s="383"/>
      <c r="R367" s="383"/>
      <c r="S367" s="383"/>
      <c r="T367" s="383"/>
      <c r="U367" s="383"/>
      <c r="V367" s="383"/>
      <c r="W367" s="383"/>
      <c r="X367" s="383"/>
      <c r="Y367" s="383"/>
      <c r="Z367" s="383"/>
      <c r="AA367" s="383"/>
    </row>
    <row r="368">
      <c r="A368" s="383"/>
      <c r="B368" s="383"/>
      <c r="C368" s="383"/>
      <c r="D368" s="383"/>
      <c r="E368" s="383"/>
      <c r="F368" s="383"/>
      <c r="G368" s="383"/>
      <c r="H368" s="383"/>
      <c r="I368" s="383"/>
      <c r="M368" s="383"/>
      <c r="N368" s="383"/>
      <c r="O368" s="383"/>
      <c r="P368" s="383"/>
      <c r="Q368" s="383"/>
      <c r="R368" s="383"/>
      <c r="S368" s="383"/>
      <c r="T368" s="383"/>
      <c r="U368" s="383"/>
      <c r="V368" s="383"/>
      <c r="W368" s="383"/>
      <c r="X368" s="383"/>
      <c r="Y368" s="383"/>
      <c r="Z368" s="383"/>
      <c r="AA368" s="383"/>
    </row>
    <row r="369">
      <c r="A369" s="383"/>
      <c r="B369" s="383"/>
      <c r="C369" s="383"/>
      <c r="D369" s="383"/>
      <c r="E369" s="383"/>
      <c r="F369" s="383"/>
      <c r="G369" s="383"/>
      <c r="H369" s="383"/>
      <c r="I369" s="383"/>
      <c r="M369" s="383"/>
      <c r="N369" s="383"/>
      <c r="O369" s="383"/>
      <c r="P369" s="383"/>
      <c r="Q369" s="383"/>
      <c r="R369" s="383"/>
      <c r="S369" s="383"/>
      <c r="T369" s="383"/>
      <c r="U369" s="383"/>
      <c r="V369" s="383"/>
      <c r="W369" s="383"/>
      <c r="X369" s="383"/>
      <c r="Y369" s="383"/>
      <c r="Z369" s="383"/>
      <c r="AA369" s="383"/>
    </row>
    <row r="370">
      <c r="A370" s="383"/>
      <c r="B370" s="383"/>
      <c r="C370" s="383"/>
      <c r="D370" s="383"/>
      <c r="E370" s="383"/>
      <c r="F370" s="383"/>
      <c r="G370" s="383"/>
      <c r="H370" s="383"/>
      <c r="I370" s="383"/>
      <c r="M370" s="383"/>
      <c r="N370" s="383"/>
      <c r="O370" s="383"/>
      <c r="P370" s="383"/>
      <c r="Q370" s="383"/>
      <c r="R370" s="383"/>
      <c r="S370" s="383"/>
      <c r="T370" s="383"/>
      <c r="U370" s="383"/>
      <c r="V370" s="383"/>
      <c r="W370" s="383"/>
      <c r="X370" s="383"/>
      <c r="Y370" s="383"/>
      <c r="Z370" s="383"/>
      <c r="AA370" s="383"/>
    </row>
    <row r="371">
      <c r="A371" s="383"/>
      <c r="B371" s="383"/>
      <c r="C371" s="383"/>
      <c r="D371" s="383"/>
      <c r="E371" s="383"/>
      <c r="F371" s="383"/>
      <c r="G371" s="383"/>
      <c r="H371" s="383"/>
      <c r="I371" s="383"/>
      <c r="M371" s="383"/>
      <c r="N371" s="383"/>
      <c r="O371" s="383"/>
      <c r="P371" s="383"/>
      <c r="Q371" s="383"/>
      <c r="R371" s="383"/>
      <c r="S371" s="383"/>
      <c r="T371" s="383"/>
      <c r="U371" s="383"/>
      <c r="V371" s="383"/>
      <c r="W371" s="383"/>
      <c r="X371" s="383"/>
      <c r="Y371" s="383"/>
      <c r="Z371" s="383"/>
      <c r="AA371" s="383"/>
    </row>
    <row r="372">
      <c r="A372" s="383"/>
      <c r="B372" s="383"/>
      <c r="C372" s="383"/>
      <c r="D372" s="383"/>
      <c r="E372" s="383"/>
      <c r="F372" s="383"/>
      <c r="G372" s="383"/>
      <c r="H372" s="383"/>
      <c r="I372" s="383"/>
      <c r="M372" s="383"/>
      <c r="N372" s="383"/>
      <c r="O372" s="383"/>
      <c r="P372" s="383"/>
      <c r="Q372" s="383"/>
      <c r="R372" s="383"/>
      <c r="S372" s="383"/>
      <c r="T372" s="383"/>
      <c r="U372" s="383"/>
      <c r="V372" s="383"/>
      <c r="W372" s="383"/>
      <c r="X372" s="383"/>
      <c r="Y372" s="383"/>
      <c r="Z372" s="383"/>
      <c r="AA372" s="383"/>
    </row>
    <row r="373">
      <c r="A373" s="383"/>
      <c r="B373" s="383"/>
      <c r="C373" s="383"/>
      <c r="D373" s="383"/>
      <c r="E373" s="383"/>
      <c r="F373" s="383"/>
      <c r="G373" s="383"/>
      <c r="H373" s="383"/>
      <c r="I373" s="383"/>
      <c r="M373" s="383"/>
      <c r="N373" s="383"/>
      <c r="O373" s="383"/>
      <c r="P373" s="383"/>
      <c r="Q373" s="383"/>
      <c r="R373" s="383"/>
      <c r="S373" s="383"/>
      <c r="T373" s="383"/>
      <c r="U373" s="383"/>
      <c r="V373" s="383"/>
      <c r="W373" s="383"/>
      <c r="X373" s="383"/>
      <c r="Y373" s="383"/>
      <c r="Z373" s="383"/>
      <c r="AA373" s="383"/>
    </row>
    <row r="374">
      <c r="A374" s="383"/>
      <c r="B374" s="383"/>
      <c r="C374" s="383"/>
      <c r="D374" s="383"/>
      <c r="E374" s="383"/>
      <c r="F374" s="383"/>
      <c r="G374" s="383"/>
      <c r="H374" s="383"/>
      <c r="I374" s="383"/>
      <c r="M374" s="383"/>
      <c r="N374" s="383"/>
      <c r="O374" s="383"/>
      <c r="P374" s="383"/>
      <c r="Q374" s="383"/>
      <c r="R374" s="383"/>
      <c r="S374" s="383"/>
      <c r="T374" s="383"/>
      <c r="U374" s="383"/>
      <c r="V374" s="383"/>
      <c r="W374" s="383"/>
      <c r="X374" s="383"/>
      <c r="Y374" s="383"/>
      <c r="Z374" s="383"/>
      <c r="AA374" s="383"/>
    </row>
    <row r="375">
      <c r="A375" s="383"/>
      <c r="B375" s="383"/>
      <c r="C375" s="383"/>
      <c r="D375" s="383"/>
      <c r="E375" s="383"/>
      <c r="F375" s="383"/>
      <c r="G375" s="383"/>
      <c r="H375" s="383"/>
      <c r="I375" s="383"/>
      <c r="M375" s="383"/>
      <c r="N375" s="383"/>
      <c r="O375" s="383"/>
      <c r="P375" s="383"/>
      <c r="Q375" s="383"/>
      <c r="R375" s="383"/>
      <c r="S375" s="383"/>
      <c r="T375" s="383"/>
      <c r="U375" s="383"/>
      <c r="V375" s="383"/>
      <c r="W375" s="383"/>
      <c r="X375" s="383"/>
      <c r="Y375" s="383"/>
      <c r="Z375" s="383"/>
      <c r="AA375" s="383"/>
    </row>
    <row r="376">
      <c r="A376" s="383"/>
      <c r="B376" s="383"/>
      <c r="C376" s="383"/>
      <c r="D376" s="383"/>
      <c r="E376" s="383"/>
      <c r="F376" s="383"/>
      <c r="G376" s="383"/>
      <c r="H376" s="383"/>
      <c r="I376" s="383"/>
      <c r="M376" s="383"/>
      <c r="N376" s="383"/>
      <c r="O376" s="383"/>
      <c r="P376" s="383"/>
      <c r="Q376" s="383"/>
      <c r="R376" s="383"/>
      <c r="S376" s="383"/>
      <c r="T376" s="383"/>
      <c r="U376" s="383"/>
      <c r="V376" s="383"/>
      <c r="W376" s="383"/>
      <c r="X376" s="383"/>
      <c r="Y376" s="383"/>
      <c r="Z376" s="383"/>
      <c r="AA376" s="383"/>
    </row>
    <row r="377">
      <c r="A377" s="383"/>
      <c r="B377" s="383"/>
      <c r="C377" s="383"/>
      <c r="D377" s="383"/>
      <c r="E377" s="383"/>
      <c r="F377" s="383"/>
      <c r="G377" s="383"/>
      <c r="H377" s="383"/>
      <c r="I377" s="383"/>
      <c r="M377" s="383"/>
      <c r="N377" s="383"/>
      <c r="O377" s="383"/>
      <c r="P377" s="383"/>
      <c r="Q377" s="383"/>
      <c r="R377" s="383"/>
      <c r="S377" s="383"/>
      <c r="T377" s="383"/>
      <c r="U377" s="383"/>
      <c r="V377" s="383"/>
      <c r="W377" s="383"/>
      <c r="X377" s="383"/>
      <c r="Y377" s="383"/>
      <c r="Z377" s="383"/>
      <c r="AA377" s="383"/>
    </row>
    <row r="378">
      <c r="A378" s="383"/>
      <c r="B378" s="383"/>
      <c r="C378" s="383"/>
      <c r="D378" s="383"/>
      <c r="E378" s="383"/>
      <c r="F378" s="383"/>
      <c r="G378" s="383"/>
      <c r="H378" s="383"/>
      <c r="I378" s="383"/>
      <c r="M378" s="383"/>
      <c r="N378" s="383"/>
      <c r="O378" s="383"/>
      <c r="P378" s="383"/>
      <c r="Q378" s="383"/>
      <c r="R378" s="383"/>
      <c r="S378" s="383"/>
      <c r="T378" s="383"/>
      <c r="U378" s="383"/>
      <c r="V378" s="383"/>
      <c r="W378" s="383"/>
      <c r="X378" s="383"/>
      <c r="Y378" s="383"/>
      <c r="Z378" s="383"/>
      <c r="AA378" s="383"/>
    </row>
    <row r="379">
      <c r="A379" s="383"/>
      <c r="B379" s="383"/>
      <c r="C379" s="383"/>
      <c r="D379" s="383"/>
      <c r="E379" s="383"/>
      <c r="F379" s="383"/>
      <c r="G379" s="383"/>
      <c r="H379" s="383"/>
      <c r="I379" s="383"/>
      <c r="M379" s="383"/>
      <c r="N379" s="383"/>
      <c r="O379" s="383"/>
      <c r="P379" s="383"/>
      <c r="Q379" s="383"/>
      <c r="R379" s="383"/>
      <c r="S379" s="383"/>
      <c r="T379" s="383"/>
      <c r="U379" s="383"/>
      <c r="V379" s="383"/>
      <c r="W379" s="383"/>
      <c r="X379" s="383"/>
      <c r="Y379" s="383"/>
      <c r="Z379" s="383"/>
      <c r="AA379" s="383"/>
    </row>
    <row r="380">
      <c r="A380" s="383"/>
      <c r="B380" s="383"/>
      <c r="C380" s="383"/>
      <c r="D380" s="383"/>
      <c r="E380" s="383"/>
      <c r="F380" s="383"/>
      <c r="G380" s="383"/>
      <c r="H380" s="383"/>
      <c r="I380" s="383"/>
      <c r="M380" s="383"/>
      <c r="N380" s="383"/>
      <c r="O380" s="383"/>
      <c r="P380" s="383"/>
      <c r="Q380" s="383"/>
      <c r="R380" s="383"/>
      <c r="S380" s="383"/>
      <c r="T380" s="383"/>
      <c r="U380" s="383"/>
      <c r="V380" s="383"/>
      <c r="W380" s="383"/>
      <c r="X380" s="383"/>
      <c r="Y380" s="383"/>
      <c r="Z380" s="383"/>
      <c r="AA380" s="383"/>
    </row>
    <row r="381">
      <c r="A381" s="383"/>
      <c r="B381" s="383"/>
      <c r="C381" s="383"/>
      <c r="D381" s="383"/>
      <c r="E381" s="383"/>
      <c r="F381" s="383"/>
      <c r="G381" s="383"/>
      <c r="H381" s="383"/>
      <c r="I381" s="383"/>
      <c r="M381" s="383"/>
      <c r="N381" s="383"/>
      <c r="O381" s="383"/>
      <c r="P381" s="383"/>
      <c r="Q381" s="383"/>
      <c r="R381" s="383"/>
      <c r="S381" s="383"/>
      <c r="T381" s="383"/>
      <c r="U381" s="383"/>
      <c r="V381" s="383"/>
      <c r="W381" s="383"/>
      <c r="X381" s="383"/>
      <c r="Y381" s="383"/>
      <c r="Z381" s="383"/>
      <c r="AA381" s="383"/>
    </row>
    <row r="382">
      <c r="A382" s="383"/>
      <c r="B382" s="383"/>
      <c r="C382" s="383"/>
      <c r="D382" s="383"/>
      <c r="E382" s="383"/>
      <c r="F382" s="383"/>
      <c r="G382" s="383"/>
      <c r="H382" s="383"/>
      <c r="I382" s="383"/>
      <c r="M382" s="383"/>
      <c r="N382" s="383"/>
      <c r="O382" s="383"/>
      <c r="P382" s="383"/>
      <c r="Q382" s="383"/>
      <c r="R382" s="383"/>
      <c r="S382" s="383"/>
      <c r="T382" s="383"/>
      <c r="U382" s="383"/>
      <c r="V382" s="383"/>
      <c r="W382" s="383"/>
      <c r="X382" s="383"/>
      <c r="Y382" s="383"/>
      <c r="Z382" s="383"/>
      <c r="AA382" s="383"/>
    </row>
    <row r="383">
      <c r="A383" s="383"/>
      <c r="B383" s="383"/>
      <c r="C383" s="383"/>
      <c r="D383" s="383"/>
      <c r="E383" s="383"/>
      <c r="F383" s="383"/>
      <c r="G383" s="383"/>
      <c r="H383" s="383"/>
      <c r="I383" s="383"/>
      <c r="M383" s="383"/>
      <c r="N383" s="383"/>
      <c r="O383" s="383"/>
      <c r="P383" s="383"/>
      <c r="Q383" s="383"/>
      <c r="R383" s="383"/>
      <c r="S383" s="383"/>
      <c r="T383" s="383"/>
      <c r="U383" s="383"/>
      <c r="V383" s="383"/>
      <c r="W383" s="383"/>
      <c r="X383" s="383"/>
      <c r="Y383" s="383"/>
      <c r="Z383" s="383"/>
      <c r="AA383" s="383"/>
    </row>
    <row r="384">
      <c r="A384" s="383"/>
      <c r="B384" s="383"/>
      <c r="C384" s="383"/>
      <c r="D384" s="383"/>
      <c r="E384" s="383"/>
      <c r="F384" s="383"/>
      <c r="G384" s="383"/>
      <c r="H384" s="383"/>
      <c r="I384" s="383"/>
      <c r="M384" s="383"/>
      <c r="N384" s="383"/>
      <c r="O384" s="383"/>
      <c r="P384" s="383"/>
      <c r="Q384" s="383"/>
      <c r="R384" s="383"/>
      <c r="S384" s="383"/>
      <c r="T384" s="383"/>
      <c r="U384" s="383"/>
      <c r="V384" s="383"/>
      <c r="W384" s="383"/>
      <c r="X384" s="383"/>
      <c r="Y384" s="383"/>
      <c r="Z384" s="383"/>
      <c r="AA384" s="383"/>
    </row>
    <row r="385">
      <c r="A385" s="383"/>
      <c r="B385" s="383"/>
      <c r="C385" s="383"/>
      <c r="D385" s="383"/>
      <c r="E385" s="383"/>
      <c r="F385" s="383"/>
      <c r="G385" s="383"/>
      <c r="H385" s="383"/>
      <c r="I385" s="383"/>
      <c r="M385" s="383"/>
      <c r="N385" s="383"/>
      <c r="O385" s="383"/>
      <c r="P385" s="383"/>
      <c r="Q385" s="383"/>
      <c r="R385" s="383"/>
      <c r="S385" s="383"/>
      <c r="T385" s="383"/>
      <c r="U385" s="383"/>
      <c r="V385" s="383"/>
      <c r="W385" s="383"/>
      <c r="X385" s="383"/>
      <c r="Y385" s="383"/>
      <c r="Z385" s="383"/>
      <c r="AA385" s="383"/>
    </row>
    <row r="386">
      <c r="A386" s="383"/>
      <c r="B386" s="383"/>
      <c r="C386" s="383"/>
      <c r="D386" s="383"/>
      <c r="E386" s="383"/>
      <c r="F386" s="383"/>
      <c r="G386" s="383"/>
      <c r="H386" s="383"/>
      <c r="I386" s="383"/>
      <c r="M386" s="383"/>
      <c r="N386" s="383"/>
      <c r="O386" s="383"/>
      <c r="P386" s="383"/>
      <c r="Q386" s="383"/>
      <c r="R386" s="383"/>
      <c r="S386" s="383"/>
      <c r="T386" s="383"/>
      <c r="U386" s="383"/>
      <c r="V386" s="383"/>
      <c r="W386" s="383"/>
      <c r="X386" s="383"/>
      <c r="Y386" s="383"/>
      <c r="Z386" s="383"/>
      <c r="AA386" s="383"/>
    </row>
    <row r="387">
      <c r="A387" s="383"/>
      <c r="B387" s="383"/>
      <c r="C387" s="383"/>
      <c r="D387" s="383"/>
      <c r="E387" s="383"/>
      <c r="F387" s="383"/>
      <c r="G387" s="383"/>
      <c r="H387" s="383"/>
      <c r="I387" s="383"/>
      <c r="M387" s="383"/>
      <c r="N387" s="383"/>
      <c r="O387" s="383"/>
      <c r="P387" s="383"/>
      <c r="Q387" s="383"/>
      <c r="R387" s="383"/>
      <c r="S387" s="383"/>
      <c r="T387" s="383"/>
      <c r="U387" s="383"/>
      <c r="V387" s="383"/>
      <c r="W387" s="383"/>
      <c r="X387" s="383"/>
      <c r="Y387" s="383"/>
      <c r="Z387" s="383"/>
      <c r="AA387" s="383"/>
    </row>
    <row r="388">
      <c r="A388" s="383"/>
      <c r="B388" s="383"/>
      <c r="C388" s="383"/>
      <c r="D388" s="383"/>
      <c r="E388" s="383"/>
      <c r="F388" s="383"/>
      <c r="G388" s="383"/>
      <c r="H388" s="383"/>
      <c r="I388" s="383"/>
      <c r="M388" s="383"/>
      <c r="N388" s="383"/>
      <c r="O388" s="383"/>
      <c r="P388" s="383"/>
      <c r="Q388" s="383"/>
      <c r="R388" s="383"/>
      <c r="S388" s="383"/>
      <c r="T388" s="383"/>
      <c r="U388" s="383"/>
      <c r="V388" s="383"/>
      <c r="W388" s="383"/>
      <c r="X388" s="383"/>
      <c r="Y388" s="383"/>
      <c r="Z388" s="383"/>
      <c r="AA388" s="383"/>
    </row>
    <row r="389">
      <c r="A389" s="383"/>
      <c r="B389" s="383"/>
      <c r="C389" s="383"/>
      <c r="D389" s="383"/>
      <c r="E389" s="383"/>
      <c r="F389" s="383"/>
      <c r="G389" s="383"/>
      <c r="H389" s="383"/>
      <c r="I389" s="383"/>
      <c r="M389" s="383"/>
      <c r="N389" s="383"/>
      <c r="O389" s="383"/>
      <c r="P389" s="383"/>
      <c r="Q389" s="383"/>
      <c r="R389" s="383"/>
      <c r="S389" s="383"/>
      <c r="T389" s="383"/>
      <c r="U389" s="383"/>
      <c r="V389" s="383"/>
      <c r="W389" s="383"/>
      <c r="X389" s="383"/>
      <c r="Y389" s="383"/>
      <c r="Z389" s="383"/>
      <c r="AA389" s="383"/>
    </row>
    <row r="390">
      <c r="A390" s="383"/>
      <c r="B390" s="383"/>
      <c r="C390" s="383"/>
      <c r="D390" s="383"/>
      <c r="E390" s="383"/>
      <c r="F390" s="383"/>
      <c r="G390" s="383"/>
      <c r="H390" s="383"/>
      <c r="I390" s="383"/>
      <c r="M390" s="383"/>
      <c r="N390" s="383"/>
      <c r="O390" s="383"/>
      <c r="P390" s="383"/>
      <c r="Q390" s="383"/>
      <c r="R390" s="383"/>
      <c r="S390" s="383"/>
      <c r="T390" s="383"/>
      <c r="U390" s="383"/>
      <c r="V390" s="383"/>
      <c r="W390" s="383"/>
      <c r="X390" s="383"/>
      <c r="Y390" s="383"/>
      <c r="Z390" s="383"/>
      <c r="AA390" s="383"/>
    </row>
    <row r="391">
      <c r="A391" s="383"/>
      <c r="B391" s="383"/>
      <c r="C391" s="383"/>
      <c r="D391" s="383"/>
      <c r="E391" s="383"/>
      <c r="F391" s="383"/>
      <c r="G391" s="383"/>
      <c r="H391" s="383"/>
      <c r="I391" s="383"/>
      <c r="M391" s="383"/>
      <c r="N391" s="383"/>
      <c r="O391" s="383"/>
      <c r="P391" s="383"/>
      <c r="Q391" s="383"/>
      <c r="R391" s="383"/>
      <c r="S391" s="383"/>
      <c r="T391" s="383"/>
      <c r="U391" s="383"/>
      <c r="V391" s="383"/>
      <c r="W391" s="383"/>
      <c r="X391" s="383"/>
      <c r="Y391" s="383"/>
      <c r="Z391" s="383"/>
      <c r="AA391" s="383"/>
    </row>
    <row r="392">
      <c r="A392" s="383"/>
      <c r="B392" s="383"/>
      <c r="C392" s="383"/>
      <c r="D392" s="383"/>
      <c r="E392" s="383"/>
      <c r="F392" s="383"/>
      <c r="G392" s="383"/>
      <c r="H392" s="383"/>
      <c r="I392" s="383"/>
      <c r="M392" s="383"/>
      <c r="N392" s="383"/>
      <c r="O392" s="383"/>
      <c r="P392" s="383"/>
      <c r="Q392" s="383"/>
      <c r="R392" s="383"/>
      <c r="S392" s="383"/>
      <c r="T392" s="383"/>
      <c r="U392" s="383"/>
      <c r="V392" s="383"/>
      <c r="W392" s="383"/>
      <c r="X392" s="383"/>
      <c r="Y392" s="383"/>
      <c r="Z392" s="383"/>
      <c r="AA392" s="383"/>
    </row>
    <row r="393">
      <c r="A393" s="383"/>
      <c r="B393" s="383"/>
      <c r="C393" s="383"/>
      <c r="D393" s="383"/>
      <c r="E393" s="383"/>
      <c r="F393" s="383"/>
      <c r="G393" s="383"/>
      <c r="H393" s="383"/>
      <c r="I393" s="383"/>
      <c r="M393" s="383"/>
      <c r="N393" s="383"/>
      <c r="O393" s="383"/>
      <c r="P393" s="383"/>
      <c r="Q393" s="383"/>
      <c r="R393" s="383"/>
      <c r="S393" s="383"/>
      <c r="T393" s="383"/>
      <c r="U393" s="383"/>
      <c r="V393" s="383"/>
      <c r="W393" s="383"/>
      <c r="X393" s="383"/>
      <c r="Y393" s="383"/>
      <c r="Z393" s="383"/>
      <c r="AA393" s="383"/>
    </row>
    <row r="394">
      <c r="A394" s="383"/>
      <c r="B394" s="383"/>
      <c r="C394" s="383"/>
      <c r="D394" s="383"/>
      <c r="E394" s="383"/>
      <c r="F394" s="383"/>
      <c r="G394" s="383"/>
      <c r="H394" s="383"/>
      <c r="I394" s="383"/>
      <c r="M394" s="383"/>
      <c r="N394" s="383"/>
      <c r="O394" s="383"/>
      <c r="P394" s="383"/>
      <c r="Q394" s="383"/>
      <c r="R394" s="383"/>
      <c r="S394" s="383"/>
      <c r="T394" s="383"/>
      <c r="U394" s="383"/>
      <c r="V394" s="383"/>
      <c r="W394" s="383"/>
      <c r="X394" s="383"/>
      <c r="Y394" s="383"/>
      <c r="Z394" s="383"/>
      <c r="AA394" s="383"/>
    </row>
    <row r="395">
      <c r="A395" s="383"/>
      <c r="B395" s="383"/>
      <c r="C395" s="383"/>
      <c r="D395" s="383"/>
      <c r="E395" s="383"/>
      <c r="F395" s="383"/>
      <c r="G395" s="383"/>
      <c r="H395" s="383"/>
      <c r="I395" s="383"/>
      <c r="M395" s="383"/>
      <c r="N395" s="383"/>
      <c r="O395" s="383"/>
      <c r="P395" s="383"/>
      <c r="Q395" s="383"/>
      <c r="R395" s="383"/>
      <c r="S395" s="383"/>
      <c r="T395" s="383"/>
      <c r="U395" s="383"/>
      <c r="V395" s="383"/>
      <c r="W395" s="383"/>
      <c r="X395" s="383"/>
      <c r="Y395" s="383"/>
      <c r="Z395" s="383"/>
      <c r="AA395" s="383"/>
    </row>
    <row r="396">
      <c r="A396" s="383"/>
      <c r="B396" s="383"/>
      <c r="C396" s="383"/>
      <c r="D396" s="383"/>
      <c r="E396" s="383"/>
      <c r="F396" s="383"/>
      <c r="G396" s="383"/>
      <c r="H396" s="383"/>
      <c r="I396" s="383"/>
      <c r="M396" s="383"/>
      <c r="N396" s="383"/>
      <c r="O396" s="383"/>
      <c r="P396" s="383"/>
      <c r="Q396" s="383"/>
      <c r="R396" s="383"/>
      <c r="S396" s="383"/>
      <c r="T396" s="383"/>
      <c r="U396" s="383"/>
      <c r="V396" s="383"/>
      <c r="W396" s="383"/>
      <c r="X396" s="383"/>
      <c r="Y396" s="383"/>
      <c r="Z396" s="383"/>
      <c r="AA396" s="383"/>
    </row>
    <row r="397">
      <c r="A397" s="383"/>
      <c r="B397" s="383"/>
      <c r="C397" s="383"/>
      <c r="D397" s="383"/>
      <c r="E397" s="383"/>
      <c r="F397" s="383"/>
      <c r="G397" s="383"/>
      <c r="H397" s="383"/>
      <c r="I397" s="383"/>
      <c r="M397" s="383"/>
      <c r="N397" s="383"/>
      <c r="O397" s="383"/>
      <c r="P397" s="383"/>
      <c r="Q397" s="383"/>
      <c r="R397" s="383"/>
      <c r="S397" s="383"/>
      <c r="T397" s="383"/>
      <c r="U397" s="383"/>
      <c r="V397" s="383"/>
      <c r="W397" s="383"/>
      <c r="X397" s="383"/>
      <c r="Y397" s="383"/>
      <c r="Z397" s="383"/>
      <c r="AA397" s="383"/>
    </row>
    <row r="398">
      <c r="A398" s="383"/>
      <c r="B398" s="383"/>
      <c r="C398" s="383"/>
      <c r="D398" s="383"/>
      <c r="E398" s="383"/>
      <c r="F398" s="383"/>
      <c r="G398" s="383"/>
      <c r="H398" s="383"/>
      <c r="I398" s="383"/>
      <c r="M398" s="383"/>
      <c r="N398" s="383"/>
      <c r="O398" s="383"/>
      <c r="P398" s="383"/>
      <c r="Q398" s="383"/>
      <c r="R398" s="383"/>
      <c r="S398" s="383"/>
      <c r="T398" s="383"/>
      <c r="U398" s="383"/>
      <c r="V398" s="383"/>
      <c r="W398" s="383"/>
      <c r="X398" s="383"/>
      <c r="Y398" s="383"/>
      <c r="Z398" s="383"/>
      <c r="AA398" s="383"/>
    </row>
    <row r="399">
      <c r="A399" s="383"/>
      <c r="B399" s="383"/>
      <c r="C399" s="383"/>
      <c r="D399" s="383"/>
      <c r="E399" s="383"/>
      <c r="F399" s="383"/>
      <c r="G399" s="383"/>
      <c r="H399" s="383"/>
      <c r="I399" s="383"/>
      <c r="M399" s="383"/>
      <c r="N399" s="383"/>
      <c r="O399" s="383"/>
      <c r="P399" s="383"/>
      <c r="Q399" s="383"/>
      <c r="R399" s="383"/>
      <c r="S399" s="383"/>
      <c r="T399" s="383"/>
      <c r="U399" s="383"/>
      <c r="V399" s="383"/>
      <c r="W399" s="383"/>
      <c r="X399" s="383"/>
      <c r="Y399" s="383"/>
      <c r="Z399" s="383"/>
      <c r="AA399" s="383"/>
    </row>
    <row r="400">
      <c r="A400" s="383"/>
      <c r="B400" s="383"/>
      <c r="C400" s="383"/>
      <c r="D400" s="383"/>
      <c r="E400" s="383"/>
      <c r="F400" s="383"/>
      <c r="G400" s="383"/>
      <c r="H400" s="383"/>
      <c r="I400" s="383"/>
      <c r="M400" s="383"/>
      <c r="N400" s="383"/>
      <c r="O400" s="383"/>
      <c r="P400" s="383"/>
      <c r="Q400" s="383"/>
      <c r="R400" s="383"/>
      <c r="S400" s="383"/>
      <c r="T400" s="383"/>
      <c r="U400" s="383"/>
      <c r="V400" s="383"/>
      <c r="W400" s="383"/>
      <c r="X400" s="383"/>
      <c r="Y400" s="383"/>
      <c r="Z400" s="383"/>
      <c r="AA400" s="383"/>
    </row>
    <row r="401">
      <c r="A401" s="383"/>
      <c r="B401" s="383"/>
      <c r="C401" s="383"/>
      <c r="D401" s="383"/>
      <c r="E401" s="383"/>
      <c r="F401" s="383"/>
      <c r="G401" s="383"/>
      <c r="H401" s="383"/>
      <c r="I401" s="383"/>
      <c r="M401" s="383"/>
      <c r="N401" s="383"/>
      <c r="O401" s="383"/>
      <c r="P401" s="383"/>
      <c r="Q401" s="383"/>
      <c r="R401" s="383"/>
      <c r="S401" s="383"/>
      <c r="T401" s="383"/>
      <c r="U401" s="383"/>
      <c r="V401" s="383"/>
      <c r="W401" s="383"/>
      <c r="X401" s="383"/>
      <c r="Y401" s="383"/>
      <c r="Z401" s="383"/>
      <c r="AA401" s="383"/>
    </row>
    <row r="402">
      <c r="A402" s="383"/>
      <c r="B402" s="383"/>
      <c r="C402" s="383"/>
      <c r="D402" s="383"/>
      <c r="E402" s="383"/>
      <c r="F402" s="383"/>
      <c r="G402" s="383"/>
      <c r="H402" s="383"/>
      <c r="I402" s="383"/>
      <c r="M402" s="383"/>
      <c r="N402" s="383"/>
      <c r="O402" s="383"/>
      <c r="P402" s="383"/>
      <c r="Q402" s="383"/>
      <c r="R402" s="383"/>
      <c r="S402" s="383"/>
      <c r="T402" s="383"/>
      <c r="U402" s="383"/>
      <c r="V402" s="383"/>
      <c r="W402" s="383"/>
      <c r="X402" s="383"/>
      <c r="Y402" s="383"/>
      <c r="Z402" s="383"/>
      <c r="AA402" s="383"/>
    </row>
    <row r="403">
      <c r="A403" s="383"/>
      <c r="B403" s="383"/>
      <c r="C403" s="383"/>
      <c r="D403" s="383"/>
      <c r="E403" s="383"/>
      <c r="F403" s="383"/>
      <c r="G403" s="383"/>
      <c r="H403" s="383"/>
      <c r="I403" s="383"/>
      <c r="M403" s="383"/>
      <c r="N403" s="383"/>
      <c r="O403" s="383"/>
      <c r="P403" s="383"/>
      <c r="Q403" s="383"/>
      <c r="R403" s="383"/>
      <c r="S403" s="383"/>
      <c r="T403" s="383"/>
      <c r="U403" s="383"/>
      <c r="V403" s="383"/>
      <c r="W403" s="383"/>
      <c r="X403" s="383"/>
      <c r="Y403" s="383"/>
      <c r="Z403" s="383"/>
      <c r="AA403" s="383"/>
    </row>
    <row r="404">
      <c r="A404" s="383"/>
      <c r="B404" s="383"/>
      <c r="C404" s="383"/>
      <c r="D404" s="383"/>
      <c r="E404" s="383"/>
      <c r="F404" s="383"/>
      <c r="G404" s="383"/>
      <c r="H404" s="383"/>
      <c r="I404" s="383"/>
      <c r="M404" s="383"/>
      <c r="N404" s="383"/>
      <c r="O404" s="383"/>
      <c r="P404" s="383"/>
      <c r="Q404" s="383"/>
      <c r="R404" s="383"/>
      <c r="S404" s="383"/>
      <c r="T404" s="383"/>
      <c r="U404" s="383"/>
      <c r="V404" s="383"/>
      <c r="W404" s="383"/>
      <c r="X404" s="383"/>
      <c r="Y404" s="383"/>
      <c r="Z404" s="383"/>
      <c r="AA404" s="383"/>
    </row>
    <row r="405">
      <c r="A405" s="383"/>
      <c r="B405" s="383"/>
      <c r="C405" s="383"/>
      <c r="D405" s="383"/>
      <c r="E405" s="383"/>
      <c r="F405" s="383"/>
      <c r="G405" s="383"/>
      <c r="H405" s="383"/>
      <c r="I405" s="383"/>
      <c r="M405" s="383"/>
      <c r="N405" s="383"/>
      <c r="O405" s="383"/>
      <c r="P405" s="383"/>
      <c r="Q405" s="383"/>
      <c r="R405" s="383"/>
      <c r="S405" s="383"/>
      <c r="T405" s="383"/>
      <c r="U405" s="383"/>
      <c r="V405" s="383"/>
      <c r="W405" s="383"/>
      <c r="X405" s="383"/>
      <c r="Y405" s="383"/>
      <c r="Z405" s="383"/>
      <c r="AA405" s="383"/>
    </row>
    <row r="406">
      <c r="A406" s="383"/>
      <c r="B406" s="383"/>
      <c r="C406" s="383"/>
      <c r="D406" s="383"/>
      <c r="E406" s="383"/>
      <c r="F406" s="383"/>
      <c r="G406" s="383"/>
      <c r="H406" s="383"/>
      <c r="I406" s="383"/>
      <c r="M406" s="383"/>
      <c r="N406" s="383"/>
      <c r="O406" s="383"/>
      <c r="P406" s="383"/>
      <c r="Q406" s="383"/>
      <c r="R406" s="383"/>
      <c r="S406" s="383"/>
      <c r="T406" s="383"/>
      <c r="U406" s="383"/>
      <c r="V406" s="383"/>
      <c r="W406" s="383"/>
      <c r="X406" s="383"/>
      <c r="Y406" s="383"/>
      <c r="Z406" s="383"/>
      <c r="AA406" s="383"/>
    </row>
    <row r="407">
      <c r="A407" s="383"/>
      <c r="B407" s="383"/>
      <c r="C407" s="383"/>
      <c r="D407" s="383"/>
      <c r="E407" s="383"/>
      <c r="F407" s="383"/>
      <c r="G407" s="383"/>
      <c r="H407" s="383"/>
      <c r="I407" s="383"/>
      <c r="M407" s="383"/>
      <c r="N407" s="383"/>
      <c r="O407" s="383"/>
      <c r="P407" s="383"/>
      <c r="Q407" s="383"/>
      <c r="R407" s="383"/>
      <c r="S407" s="383"/>
      <c r="T407" s="383"/>
      <c r="U407" s="383"/>
      <c r="V407" s="383"/>
      <c r="W407" s="383"/>
      <c r="X407" s="383"/>
      <c r="Y407" s="383"/>
      <c r="Z407" s="383"/>
      <c r="AA407" s="383"/>
    </row>
    <row r="408">
      <c r="A408" s="383"/>
      <c r="B408" s="383"/>
      <c r="C408" s="383"/>
      <c r="D408" s="383"/>
      <c r="E408" s="383"/>
      <c r="F408" s="383"/>
      <c r="G408" s="383"/>
      <c r="H408" s="383"/>
      <c r="I408" s="383"/>
      <c r="M408" s="383"/>
      <c r="N408" s="383"/>
      <c r="O408" s="383"/>
      <c r="P408" s="383"/>
      <c r="Q408" s="383"/>
      <c r="R408" s="383"/>
      <c r="S408" s="383"/>
      <c r="T408" s="383"/>
      <c r="U408" s="383"/>
      <c r="V408" s="383"/>
      <c r="W408" s="383"/>
      <c r="X408" s="383"/>
      <c r="Y408" s="383"/>
      <c r="Z408" s="383"/>
      <c r="AA408" s="383"/>
    </row>
    <row r="409">
      <c r="A409" s="383"/>
      <c r="B409" s="383"/>
      <c r="C409" s="383"/>
      <c r="D409" s="383"/>
      <c r="E409" s="383"/>
      <c r="F409" s="383"/>
      <c r="G409" s="383"/>
      <c r="H409" s="383"/>
      <c r="I409" s="383"/>
      <c r="M409" s="383"/>
      <c r="N409" s="383"/>
      <c r="O409" s="383"/>
      <c r="P409" s="383"/>
      <c r="Q409" s="383"/>
      <c r="R409" s="383"/>
      <c r="S409" s="383"/>
      <c r="T409" s="383"/>
      <c r="U409" s="383"/>
      <c r="V409" s="383"/>
      <c r="W409" s="383"/>
      <c r="X409" s="383"/>
      <c r="Y409" s="383"/>
      <c r="Z409" s="383"/>
      <c r="AA409" s="383"/>
    </row>
    <row r="410">
      <c r="A410" s="383"/>
      <c r="B410" s="383"/>
      <c r="C410" s="383"/>
      <c r="D410" s="383"/>
      <c r="E410" s="383"/>
      <c r="F410" s="383"/>
      <c r="G410" s="383"/>
      <c r="H410" s="383"/>
      <c r="I410" s="383"/>
      <c r="M410" s="383"/>
      <c r="N410" s="383"/>
      <c r="O410" s="383"/>
      <c r="P410" s="383"/>
      <c r="Q410" s="383"/>
      <c r="R410" s="383"/>
      <c r="S410" s="383"/>
      <c r="T410" s="383"/>
      <c r="U410" s="383"/>
      <c r="V410" s="383"/>
      <c r="W410" s="383"/>
      <c r="X410" s="383"/>
      <c r="Y410" s="383"/>
      <c r="Z410" s="383"/>
      <c r="AA410" s="383"/>
    </row>
    <row r="411">
      <c r="A411" s="383"/>
      <c r="B411" s="383"/>
      <c r="C411" s="383"/>
      <c r="D411" s="383"/>
      <c r="E411" s="383"/>
      <c r="F411" s="383"/>
      <c r="G411" s="383"/>
      <c r="H411" s="383"/>
      <c r="I411" s="383"/>
      <c r="M411" s="383"/>
      <c r="N411" s="383"/>
      <c r="O411" s="383"/>
      <c r="P411" s="383"/>
      <c r="Q411" s="383"/>
      <c r="R411" s="383"/>
      <c r="S411" s="383"/>
      <c r="T411" s="383"/>
      <c r="U411" s="383"/>
      <c r="V411" s="383"/>
      <c r="W411" s="383"/>
      <c r="X411" s="383"/>
      <c r="Y411" s="383"/>
      <c r="Z411" s="383"/>
      <c r="AA411" s="383"/>
    </row>
    <row r="412">
      <c r="A412" s="383"/>
      <c r="B412" s="383"/>
      <c r="C412" s="383"/>
      <c r="D412" s="383"/>
      <c r="E412" s="383"/>
      <c r="F412" s="383"/>
      <c r="G412" s="383"/>
      <c r="H412" s="383"/>
      <c r="I412" s="383"/>
      <c r="M412" s="383"/>
      <c r="N412" s="383"/>
      <c r="O412" s="383"/>
      <c r="P412" s="383"/>
      <c r="Q412" s="383"/>
      <c r="R412" s="383"/>
      <c r="S412" s="383"/>
      <c r="T412" s="383"/>
      <c r="U412" s="383"/>
      <c r="V412" s="383"/>
      <c r="W412" s="383"/>
      <c r="X412" s="383"/>
      <c r="Y412" s="383"/>
      <c r="Z412" s="383"/>
      <c r="AA412" s="383"/>
    </row>
    <row r="413">
      <c r="A413" s="383"/>
      <c r="B413" s="383"/>
      <c r="C413" s="383"/>
      <c r="D413" s="383"/>
      <c r="E413" s="383"/>
      <c r="F413" s="383"/>
      <c r="G413" s="383"/>
      <c r="H413" s="383"/>
      <c r="I413" s="383"/>
      <c r="M413" s="383"/>
      <c r="N413" s="383"/>
      <c r="O413" s="383"/>
      <c r="P413" s="383"/>
      <c r="Q413" s="383"/>
      <c r="R413" s="383"/>
      <c r="S413" s="383"/>
      <c r="T413" s="383"/>
      <c r="U413" s="383"/>
      <c r="V413" s="383"/>
      <c r="W413" s="383"/>
      <c r="X413" s="383"/>
      <c r="Y413" s="383"/>
      <c r="Z413" s="383"/>
      <c r="AA413" s="383"/>
    </row>
    <row r="414">
      <c r="A414" s="383"/>
      <c r="B414" s="383"/>
      <c r="C414" s="383"/>
      <c r="D414" s="383"/>
      <c r="E414" s="383"/>
      <c r="F414" s="383"/>
      <c r="G414" s="383"/>
      <c r="H414" s="383"/>
      <c r="I414" s="383"/>
      <c r="M414" s="383"/>
      <c r="N414" s="383"/>
      <c r="O414" s="383"/>
      <c r="P414" s="383"/>
      <c r="Q414" s="383"/>
      <c r="R414" s="383"/>
      <c r="S414" s="383"/>
      <c r="T414" s="383"/>
      <c r="U414" s="383"/>
      <c r="V414" s="383"/>
      <c r="W414" s="383"/>
      <c r="X414" s="383"/>
      <c r="Y414" s="383"/>
      <c r="Z414" s="383"/>
      <c r="AA414" s="383"/>
    </row>
    <row r="415">
      <c r="A415" s="383"/>
      <c r="B415" s="383"/>
      <c r="C415" s="383"/>
      <c r="D415" s="383"/>
      <c r="E415" s="383"/>
      <c r="F415" s="383"/>
      <c r="G415" s="383"/>
      <c r="H415" s="383"/>
      <c r="I415" s="383"/>
      <c r="M415" s="383"/>
      <c r="N415" s="383"/>
      <c r="O415" s="383"/>
      <c r="P415" s="383"/>
      <c r="Q415" s="383"/>
      <c r="R415" s="383"/>
      <c r="S415" s="383"/>
      <c r="T415" s="383"/>
      <c r="U415" s="383"/>
      <c r="V415" s="383"/>
      <c r="W415" s="383"/>
      <c r="X415" s="383"/>
      <c r="Y415" s="383"/>
      <c r="Z415" s="383"/>
      <c r="AA415" s="383"/>
    </row>
    <row r="416">
      <c r="A416" s="383"/>
      <c r="B416" s="383"/>
      <c r="C416" s="383"/>
      <c r="D416" s="383"/>
      <c r="E416" s="383"/>
      <c r="F416" s="383"/>
      <c r="G416" s="383"/>
      <c r="H416" s="383"/>
      <c r="I416" s="383"/>
      <c r="M416" s="383"/>
      <c r="N416" s="383"/>
      <c r="O416" s="383"/>
      <c r="P416" s="383"/>
      <c r="Q416" s="383"/>
      <c r="R416" s="383"/>
      <c r="S416" s="383"/>
      <c r="T416" s="383"/>
      <c r="U416" s="383"/>
      <c r="V416" s="383"/>
      <c r="W416" s="383"/>
      <c r="X416" s="383"/>
      <c r="Y416" s="383"/>
      <c r="Z416" s="383"/>
      <c r="AA416" s="383"/>
    </row>
    <row r="417">
      <c r="A417" s="383"/>
      <c r="B417" s="383"/>
      <c r="C417" s="383"/>
      <c r="D417" s="383"/>
      <c r="E417" s="383"/>
      <c r="F417" s="383"/>
      <c r="G417" s="383"/>
      <c r="H417" s="383"/>
      <c r="I417" s="383"/>
      <c r="M417" s="383"/>
      <c r="N417" s="383"/>
      <c r="O417" s="383"/>
      <c r="P417" s="383"/>
      <c r="Q417" s="383"/>
      <c r="R417" s="383"/>
      <c r="S417" s="383"/>
      <c r="T417" s="383"/>
      <c r="U417" s="383"/>
      <c r="V417" s="383"/>
      <c r="W417" s="383"/>
      <c r="X417" s="383"/>
      <c r="Y417" s="383"/>
      <c r="Z417" s="383"/>
      <c r="AA417" s="383"/>
    </row>
    <row r="418">
      <c r="A418" s="383"/>
      <c r="B418" s="383"/>
      <c r="C418" s="383"/>
      <c r="D418" s="383"/>
      <c r="E418" s="383"/>
      <c r="F418" s="383"/>
      <c r="G418" s="383"/>
      <c r="H418" s="383"/>
      <c r="I418" s="383"/>
      <c r="M418" s="383"/>
      <c r="N418" s="383"/>
      <c r="O418" s="383"/>
      <c r="P418" s="383"/>
      <c r="Q418" s="383"/>
      <c r="R418" s="383"/>
      <c r="S418" s="383"/>
      <c r="T418" s="383"/>
      <c r="U418" s="383"/>
      <c r="V418" s="383"/>
      <c r="W418" s="383"/>
      <c r="X418" s="383"/>
      <c r="Y418" s="383"/>
      <c r="Z418" s="383"/>
      <c r="AA418" s="383"/>
    </row>
    <row r="419">
      <c r="A419" s="383"/>
      <c r="B419" s="383"/>
      <c r="C419" s="383"/>
      <c r="D419" s="383"/>
      <c r="E419" s="383"/>
      <c r="F419" s="383"/>
      <c r="G419" s="383"/>
      <c r="H419" s="383"/>
      <c r="I419" s="383"/>
      <c r="M419" s="383"/>
      <c r="N419" s="383"/>
      <c r="O419" s="383"/>
      <c r="P419" s="383"/>
      <c r="Q419" s="383"/>
      <c r="R419" s="383"/>
      <c r="S419" s="383"/>
      <c r="T419" s="383"/>
      <c r="U419" s="383"/>
      <c r="V419" s="383"/>
      <c r="W419" s="383"/>
      <c r="X419" s="383"/>
      <c r="Y419" s="383"/>
      <c r="Z419" s="383"/>
      <c r="AA419" s="383"/>
    </row>
    <row r="420">
      <c r="A420" s="383"/>
      <c r="B420" s="383"/>
      <c r="C420" s="383"/>
      <c r="D420" s="383"/>
      <c r="E420" s="383"/>
      <c r="F420" s="383"/>
      <c r="G420" s="383"/>
      <c r="H420" s="383"/>
      <c r="I420" s="383"/>
      <c r="M420" s="383"/>
      <c r="N420" s="383"/>
      <c r="O420" s="383"/>
      <c r="P420" s="383"/>
      <c r="Q420" s="383"/>
      <c r="R420" s="383"/>
      <c r="S420" s="383"/>
      <c r="T420" s="383"/>
      <c r="U420" s="383"/>
      <c r="V420" s="383"/>
      <c r="W420" s="383"/>
      <c r="X420" s="383"/>
      <c r="Y420" s="383"/>
      <c r="Z420" s="383"/>
      <c r="AA420" s="383"/>
    </row>
    <row r="421">
      <c r="A421" s="383"/>
      <c r="B421" s="383"/>
      <c r="C421" s="383"/>
      <c r="D421" s="383"/>
      <c r="E421" s="383"/>
      <c r="F421" s="383"/>
      <c r="G421" s="383"/>
      <c r="H421" s="383"/>
      <c r="I421" s="383"/>
      <c r="M421" s="383"/>
      <c r="N421" s="383"/>
      <c r="O421" s="383"/>
      <c r="P421" s="383"/>
      <c r="Q421" s="383"/>
      <c r="R421" s="383"/>
      <c r="S421" s="383"/>
      <c r="T421" s="383"/>
      <c r="U421" s="383"/>
      <c r="V421" s="383"/>
      <c r="W421" s="383"/>
      <c r="X421" s="383"/>
      <c r="Y421" s="383"/>
      <c r="Z421" s="383"/>
      <c r="AA421" s="383"/>
    </row>
    <row r="422">
      <c r="A422" s="383"/>
      <c r="B422" s="383"/>
      <c r="C422" s="383"/>
      <c r="D422" s="383"/>
      <c r="E422" s="383"/>
      <c r="F422" s="383"/>
      <c r="G422" s="383"/>
      <c r="H422" s="383"/>
      <c r="I422" s="383"/>
      <c r="M422" s="383"/>
      <c r="N422" s="383"/>
      <c r="O422" s="383"/>
      <c r="P422" s="383"/>
      <c r="Q422" s="383"/>
      <c r="R422" s="383"/>
      <c r="S422" s="383"/>
      <c r="T422" s="383"/>
      <c r="U422" s="383"/>
      <c r="V422" s="383"/>
      <c r="W422" s="383"/>
      <c r="X422" s="383"/>
      <c r="Y422" s="383"/>
      <c r="Z422" s="383"/>
      <c r="AA422" s="383"/>
    </row>
    <row r="423">
      <c r="A423" s="383"/>
      <c r="B423" s="383"/>
      <c r="C423" s="383"/>
      <c r="D423" s="383"/>
      <c r="E423" s="383"/>
      <c r="F423" s="383"/>
      <c r="G423" s="383"/>
      <c r="H423" s="383"/>
      <c r="I423" s="383"/>
      <c r="M423" s="383"/>
      <c r="N423" s="383"/>
      <c r="O423" s="383"/>
      <c r="P423" s="383"/>
      <c r="Q423" s="383"/>
      <c r="R423" s="383"/>
      <c r="S423" s="383"/>
      <c r="T423" s="383"/>
      <c r="U423" s="383"/>
      <c r="V423" s="383"/>
      <c r="W423" s="383"/>
      <c r="X423" s="383"/>
      <c r="Y423" s="383"/>
      <c r="Z423" s="383"/>
      <c r="AA423" s="383"/>
    </row>
    <row r="424">
      <c r="A424" s="383"/>
      <c r="B424" s="383"/>
      <c r="C424" s="383"/>
      <c r="D424" s="383"/>
      <c r="E424" s="383"/>
      <c r="F424" s="383"/>
      <c r="G424" s="383"/>
      <c r="H424" s="383"/>
      <c r="I424" s="383"/>
      <c r="M424" s="383"/>
      <c r="N424" s="383"/>
      <c r="O424" s="383"/>
      <c r="P424" s="383"/>
      <c r="Q424" s="383"/>
      <c r="R424" s="383"/>
      <c r="S424" s="383"/>
      <c r="T424" s="383"/>
      <c r="U424" s="383"/>
      <c r="V424" s="383"/>
      <c r="W424" s="383"/>
      <c r="X424" s="383"/>
      <c r="Y424" s="383"/>
      <c r="Z424" s="383"/>
      <c r="AA424" s="383"/>
    </row>
    <row r="425">
      <c r="A425" s="383"/>
      <c r="B425" s="383"/>
      <c r="C425" s="383"/>
      <c r="D425" s="383"/>
      <c r="E425" s="383"/>
      <c r="F425" s="383"/>
      <c r="G425" s="383"/>
      <c r="H425" s="383"/>
      <c r="I425" s="383"/>
      <c r="M425" s="383"/>
      <c r="N425" s="383"/>
      <c r="O425" s="383"/>
      <c r="P425" s="383"/>
      <c r="Q425" s="383"/>
      <c r="R425" s="383"/>
      <c r="S425" s="383"/>
      <c r="T425" s="383"/>
      <c r="U425" s="383"/>
      <c r="V425" s="383"/>
      <c r="W425" s="383"/>
      <c r="X425" s="383"/>
      <c r="Y425" s="383"/>
      <c r="Z425" s="383"/>
      <c r="AA425" s="383"/>
    </row>
    <row r="426">
      <c r="A426" s="383"/>
      <c r="B426" s="383"/>
      <c r="C426" s="383"/>
      <c r="D426" s="383"/>
      <c r="E426" s="383"/>
      <c r="F426" s="383"/>
      <c r="G426" s="383"/>
      <c r="H426" s="383"/>
      <c r="I426" s="383"/>
      <c r="M426" s="383"/>
      <c r="N426" s="383"/>
      <c r="O426" s="383"/>
      <c r="P426" s="383"/>
      <c r="Q426" s="383"/>
      <c r="R426" s="383"/>
      <c r="S426" s="383"/>
      <c r="T426" s="383"/>
      <c r="U426" s="383"/>
      <c r="V426" s="383"/>
      <c r="W426" s="383"/>
      <c r="X426" s="383"/>
      <c r="Y426" s="383"/>
      <c r="Z426" s="383"/>
      <c r="AA426" s="383"/>
    </row>
    <row r="427">
      <c r="A427" s="383"/>
      <c r="B427" s="383"/>
      <c r="C427" s="383"/>
      <c r="D427" s="383"/>
      <c r="E427" s="383"/>
      <c r="F427" s="383"/>
      <c r="G427" s="383"/>
      <c r="H427" s="383"/>
      <c r="I427" s="383"/>
      <c r="M427" s="383"/>
      <c r="N427" s="383"/>
      <c r="O427" s="383"/>
      <c r="P427" s="383"/>
      <c r="Q427" s="383"/>
      <c r="R427" s="383"/>
      <c r="S427" s="383"/>
      <c r="T427" s="383"/>
      <c r="U427" s="383"/>
      <c r="V427" s="383"/>
      <c r="W427" s="383"/>
      <c r="X427" s="383"/>
      <c r="Y427" s="383"/>
      <c r="Z427" s="383"/>
      <c r="AA427" s="383"/>
    </row>
    <row r="428">
      <c r="A428" s="383"/>
      <c r="B428" s="383"/>
      <c r="C428" s="383"/>
      <c r="D428" s="383"/>
      <c r="E428" s="383"/>
      <c r="F428" s="383"/>
      <c r="G428" s="383"/>
      <c r="H428" s="383"/>
      <c r="I428" s="383"/>
      <c r="M428" s="383"/>
      <c r="N428" s="383"/>
      <c r="O428" s="383"/>
      <c r="P428" s="383"/>
      <c r="Q428" s="383"/>
      <c r="R428" s="383"/>
      <c r="S428" s="383"/>
      <c r="T428" s="383"/>
      <c r="U428" s="383"/>
      <c r="V428" s="383"/>
      <c r="W428" s="383"/>
      <c r="X428" s="383"/>
      <c r="Y428" s="383"/>
      <c r="Z428" s="383"/>
      <c r="AA428" s="383"/>
    </row>
    <row r="429">
      <c r="A429" s="383"/>
      <c r="B429" s="383"/>
      <c r="C429" s="383"/>
      <c r="D429" s="383"/>
      <c r="E429" s="383"/>
      <c r="F429" s="383"/>
      <c r="G429" s="383"/>
      <c r="H429" s="383"/>
      <c r="I429" s="383"/>
      <c r="M429" s="383"/>
      <c r="N429" s="383"/>
      <c r="O429" s="383"/>
      <c r="P429" s="383"/>
      <c r="Q429" s="383"/>
      <c r="R429" s="383"/>
      <c r="S429" s="383"/>
      <c r="T429" s="383"/>
      <c r="U429" s="383"/>
      <c r="V429" s="383"/>
      <c r="W429" s="383"/>
      <c r="X429" s="383"/>
      <c r="Y429" s="383"/>
      <c r="Z429" s="383"/>
      <c r="AA429" s="383"/>
    </row>
    <row r="430">
      <c r="A430" s="383"/>
      <c r="B430" s="383"/>
      <c r="C430" s="383"/>
      <c r="D430" s="383"/>
      <c r="E430" s="383"/>
      <c r="F430" s="383"/>
      <c r="G430" s="383"/>
      <c r="H430" s="383"/>
      <c r="I430" s="383"/>
      <c r="M430" s="383"/>
      <c r="N430" s="383"/>
      <c r="O430" s="383"/>
      <c r="P430" s="383"/>
      <c r="Q430" s="383"/>
      <c r="R430" s="383"/>
      <c r="S430" s="383"/>
      <c r="T430" s="383"/>
      <c r="U430" s="383"/>
      <c r="V430" s="383"/>
      <c r="W430" s="383"/>
      <c r="X430" s="383"/>
      <c r="Y430" s="383"/>
      <c r="Z430" s="383"/>
      <c r="AA430" s="383"/>
    </row>
    <row r="431">
      <c r="A431" s="383"/>
      <c r="B431" s="383"/>
      <c r="C431" s="383"/>
      <c r="D431" s="383"/>
      <c r="E431" s="383"/>
      <c r="F431" s="383"/>
      <c r="G431" s="383"/>
      <c r="H431" s="383"/>
      <c r="I431" s="383"/>
      <c r="M431" s="383"/>
      <c r="N431" s="383"/>
      <c r="O431" s="383"/>
      <c r="P431" s="383"/>
      <c r="Q431" s="383"/>
      <c r="R431" s="383"/>
      <c r="S431" s="383"/>
      <c r="T431" s="383"/>
      <c r="U431" s="383"/>
      <c r="V431" s="383"/>
      <c r="W431" s="383"/>
      <c r="X431" s="383"/>
      <c r="Y431" s="383"/>
      <c r="Z431" s="383"/>
      <c r="AA431" s="383"/>
    </row>
    <row r="432">
      <c r="A432" s="383"/>
      <c r="B432" s="383"/>
      <c r="C432" s="383"/>
      <c r="D432" s="383"/>
      <c r="E432" s="383"/>
      <c r="F432" s="383"/>
      <c r="G432" s="383"/>
      <c r="H432" s="383"/>
      <c r="I432" s="383"/>
      <c r="M432" s="383"/>
      <c r="N432" s="383"/>
      <c r="O432" s="383"/>
      <c r="P432" s="383"/>
      <c r="Q432" s="383"/>
      <c r="R432" s="383"/>
      <c r="S432" s="383"/>
      <c r="T432" s="383"/>
      <c r="U432" s="383"/>
      <c r="V432" s="383"/>
      <c r="W432" s="383"/>
      <c r="X432" s="383"/>
      <c r="Y432" s="383"/>
      <c r="Z432" s="383"/>
      <c r="AA432" s="383"/>
    </row>
    <row r="433">
      <c r="A433" s="383"/>
      <c r="B433" s="383"/>
      <c r="C433" s="383"/>
      <c r="D433" s="383"/>
      <c r="E433" s="383"/>
      <c r="F433" s="383"/>
      <c r="G433" s="383"/>
      <c r="H433" s="383"/>
      <c r="I433" s="383"/>
      <c r="M433" s="383"/>
      <c r="N433" s="383"/>
      <c r="O433" s="383"/>
      <c r="P433" s="383"/>
      <c r="Q433" s="383"/>
      <c r="R433" s="383"/>
      <c r="S433" s="383"/>
      <c r="T433" s="383"/>
      <c r="U433" s="383"/>
      <c r="V433" s="383"/>
      <c r="W433" s="383"/>
      <c r="X433" s="383"/>
      <c r="Y433" s="383"/>
      <c r="Z433" s="383"/>
      <c r="AA433" s="383"/>
    </row>
    <row r="434">
      <c r="A434" s="383"/>
      <c r="B434" s="383"/>
      <c r="C434" s="383"/>
      <c r="D434" s="383"/>
      <c r="E434" s="383"/>
      <c r="F434" s="383"/>
      <c r="G434" s="383"/>
      <c r="H434" s="383"/>
      <c r="I434" s="383"/>
      <c r="M434" s="383"/>
      <c r="N434" s="383"/>
      <c r="O434" s="383"/>
      <c r="P434" s="383"/>
      <c r="Q434" s="383"/>
      <c r="R434" s="383"/>
      <c r="S434" s="383"/>
      <c r="T434" s="383"/>
      <c r="U434" s="383"/>
      <c r="V434" s="383"/>
      <c r="W434" s="383"/>
      <c r="X434" s="383"/>
      <c r="Y434" s="383"/>
      <c r="Z434" s="383"/>
      <c r="AA434" s="383"/>
    </row>
    <row r="435">
      <c r="A435" s="383"/>
      <c r="B435" s="383"/>
      <c r="C435" s="383"/>
      <c r="D435" s="383"/>
      <c r="E435" s="383"/>
      <c r="F435" s="383"/>
      <c r="G435" s="383"/>
      <c r="H435" s="383"/>
      <c r="I435" s="383"/>
      <c r="M435" s="383"/>
      <c r="N435" s="383"/>
      <c r="O435" s="383"/>
      <c r="P435" s="383"/>
      <c r="Q435" s="383"/>
      <c r="R435" s="383"/>
      <c r="S435" s="383"/>
      <c r="T435" s="383"/>
      <c r="U435" s="383"/>
      <c r="V435" s="383"/>
      <c r="W435" s="383"/>
      <c r="X435" s="383"/>
      <c r="Y435" s="383"/>
      <c r="Z435" s="383"/>
      <c r="AA435" s="383"/>
    </row>
    <row r="436">
      <c r="A436" s="383"/>
      <c r="B436" s="383"/>
      <c r="C436" s="383"/>
      <c r="D436" s="383"/>
      <c r="E436" s="383"/>
      <c r="F436" s="383"/>
      <c r="G436" s="383"/>
      <c r="H436" s="383"/>
      <c r="I436" s="383"/>
      <c r="M436" s="383"/>
      <c r="N436" s="383"/>
      <c r="O436" s="383"/>
      <c r="P436" s="383"/>
      <c r="Q436" s="383"/>
      <c r="R436" s="383"/>
      <c r="S436" s="383"/>
      <c r="T436" s="383"/>
      <c r="U436" s="383"/>
      <c r="V436" s="383"/>
      <c r="W436" s="383"/>
      <c r="X436" s="383"/>
      <c r="Y436" s="383"/>
      <c r="Z436" s="383"/>
      <c r="AA436" s="383"/>
    </row>
    <row r="437">
      <c r="A437" s="383"/>
      <c r="B437" s="383"/>
      <c r="C437" s="383"/>
      <c r="D437" s="383"/>
      <c r="E437" s="383"/>
      <c r="F437" s="383"/>
      <c r="G437" s="383"/>
      <c r="H437" s="383"/>
      <c r="I437" s="383"/>
      <c r="M437" s="383"/>
      <c r="N437" s="383"/>
      <c r="O437" s="383"/>
      <c r="P437" s="383"/>
      <c r="Q437" s="383"/>
      <c r="R437" s="383"/>
      <c r="S437" s="383"/>
      <c r="T437" s="383"/>
      <c r="U437" s="383"/>
      <c r="V437" s="383"/>
      <c r="W437" s="383"/>
      <c r="X437" s="383"/>
      <c r="Y437" s="383"/>
      <c r="Z437" s="383"/>
      <c r="AA437" s="383"/>
    </row>
    <row r="438">
      <c r="A438" s="383"/>
      <c r="B438" s="383"/>
      <c r="C438" s="383"/>
      <c r="D438" s="383"/>
      <c r="E438" s="383"/>
      <c r="F438" s="383"/>
      <c r="G438" s="383"/>
      <c r="H438" s="383"/>
      <c r="I438" s="383"/>
      <c r="M438" s="383"/>
      <c r="N438" s="383"/>
      <c r="O438" s="383"/>
      <c r="P438" s="383"/>
      <c r="Q438" s="383"/>
      <c r="R438" s="383"/>
      <c r="S438" s="383"/>
      <c r="T438" s="383"/>
      <c r="U438" s="383"/>
      <c r="V438" s="383"/>
      <c r="W438" s="383"/>
      <c r="X438" s="383"/>
      <c r="Y438" s="383"/>
      <c r="Z438" s="383"/>
      <c r="AA438" s="383"/>
    </row>
    <row r="439">
      <c r="A439" s="383"/>
      <c r="B439" s="383"/>
      <c r="C439" s="383"/>
      <c r="D439" s="383"/>
      <c r="E439" s="383"/>
      <c r="F439" s="383"/>
      <c r="G439" s="383"/>
      <c r="H439" s="383"/>
      <c r="I439" s="383"/>
      <c r="M439" s="383"/>
      <c r="N439" s="383"/>
      <c r="O439" s="383"/>
      <c r="P439" s="383"/>
      <c r="Q439" s="383"/>
      <c r="R439" s="383"/>
      <c r="S439" s="383"/>
      <c r="T439" s="383"/>
      <c r="U439" s="383"/>
      <c r="V439" s="383"/>
      <c r="W439" s="383"/>
      <c r="X439" s="383"/>
      <c r="Y439" s="383"/>
      <c r="Z439" s="383"/>
      <c r="AA439" s="383"/>
    </row>
    <row r="440">
      <c r="A440" s="383"/>
      <c r="B440" s="383"/>
      <c r="C440" s="383"/>
      <c r="D440" s="383"/>
      <c r="E440" s="383"/>
      <c r="F440" s="383"/>
      <c r="G440" s="383"/>
      <c r="H440" s="383"/>
      <c r="I440" s="383"/>
      <c r="M440" s="383"/>
      <c r="N440" s="383"/>
      <c r="O440" s="383"/>
      <c r="P440" s="383"/>
      <c r="Q440" s="383"/>
      <c r="R440" s="383"/>
      <c r="S440" s="383"/>
      <c r="T440" s="383"/>
      <c r="U440" s="383"/>
      <c r="V440" s="383"/>
      <c r="W440" s="383"/>
      <c r="X440" s="383"/>
      <c r="Y440" s="383"/>
      <c r="Z440" s="383"/>
      <c r="AA440" s="383"/>
    </row>
    <row r="441">
      <c r="A441" s="383"/>
      <c r="B441" s="383"/>
      <c r="C441" s="383"/>
      <c r="D441" s="383"/>
      <c r="E441" s="383"/>
      <c r="F441" s="383"/>
      <c r="G441" s="383"/>
      <c r="H441" s="383"/>
      <c r="I441" s="383"/>
      <c r="M441" s="383"/>
      <c r="N441" s="383"/>
      <c r="O441" s="383"/>
      <c r="P441" s="383"/>
      <c r="Q441" s="383"/>
      <c r="R441" s="383"/>
      <c r="S441" s="383"/>
      <c r="T441" s="383"/>
      <c r="U441" s="383"/>
      <c r="V441" s="383"/>
      <c r="W441" s="383"/>
      <c r="X441" s="383"/>
      <c r="Y441" s="383"/>
      <c r="Z441" s="383"/>
      <c r="AA441" s="383"/>
    </row>
    <row r="442">
      <c r="A442" s="383"/>
      <c r="B442" s="383"/>
      <c r="C442" s="383"/>
      <c r="D442" s="383"/>
      <c r="E442" s="383"/>
      <c r="F442" s="383"/>
      <c r="G442" s="383"/>
      <c r="H442" s="383"/>
      <c r="I442" s="383"/>
      <c r="M442" s="383"/>
      <c r="N442" s="383"/>
      <c r="O442" s="383"/>
      <c r="P442" s="383"/>
      <c r="Q442" s="383"/>
      <c r="R442" s="383"/>
      <c r="S442" s="383"/>
      <c r="T442" s="383"/>
      <c r="U442" s="383"/>
      <c r="V442" s="383"/>
      <c r="W442" s="383"/>
      <c r="X442" s="383"/>
      <c r="Y442" s="383"/>
      <c r="Z442" s="383"/>
      <c r="AA442" s="383"/>
    </row>
    <row r="443">
      <c r="A443" s="383"/>
      <c r="B443" s="383"/>
      <c r="C443" s="383"/>
      <c r="D443" s="383"/>
      <c r="E443" s="383"/>
      <c r="F443" s="383"/>
      <c r="G443" s="383"/>
      <c r="H443" s="383"/>
      <c r="I443" s="383"/>
      <c r="M443" s="383"/>
      <c r="N443" s="383"/>
      <c r="O443" s="383"/>
      <c r="P443" s="383"/>
      <c r="Q443" s="383"/>
      <c r="R443" s="383"/>
      <c r="S443" s="383"/>
      <c r="T443" s="383"/>
      <c r="U443" s="383"/>
      <c r="V443" s="383"/>
      <c r="W443" s="383"/>
      <c r="X443" s="383"/>
      <c r="Y443" s="383"/>
      <c r="Z443" s="383"/>
      <c r="AA443" s="383"/>
    </row>
    <row r="444">
      <c r="A444" s="383"/>
      <c r="B444" s="383"/>
      <c r="C444" s="383"/>
      <c r="D444" s="383"/>
      <c r="E444" s="383"/>
      <c r="F444" s="383"/>
      <c r="G444" s="383"/>
      <c r="H444" s="383"/>
      <c r="I444" s="383"/>
      <c r="M444" s="383"/>
      <c r="N444" s="383"/>
      <c r="O444" s="383"/>
      <c r="P444" s="383"/>
      <c r="Q444" s="383"/>
      <c r="R444" s="383"/>
      <c r="S444" s="383"/>
      <c r="T444" s="383"/>
      <c r="U444" s="383"/>
      <c r="V444" s="383"/>
      <c r="W444" s="383"/>
      <c r="X444" s="383"/>
      <c r="Y444" s="383"/>
      <c r="Z444" s="383"/>
      <c r="AA444" s="383"/>
    </row>
    <row r="445">
      <c r="A445" s="383"/>
      <c r="B445" s="383"/>
      <c r="C445" s="383"/>
      <c r="D445" s="383"/>
      <c r="E445" s="383"/>
      <c r="F445" s="383"/>
      <c r="G445" s="383"/>
      <c r="H445" s="383"/>
      <c r="I445" s="383"/>
      <c r="M445" s="383"/>
      <c r="N445" s="383"/>
      <c r="O445" s="383"/>
      <c r="P445" s="383"/>
      <c r="Q445" s="383"/>
      <c r="R445" s="383"/>
      <c r="S445" s="383"/>
      <c r="T445" s="383"/>
      <c r="U445" s="383"/>
      <c r="V445" s="383"/>
      <c r="W445" s="383"/>
      <c r="X445" s="383"/>
      <c r="Y445" s="383"/>
      <c r="Z445" s="383"/>
      <c r="AA445" s="383"/>
    </row>
    <row r="446">
      <c r="A446" s="383"/>
      <c r="B446" s="383"/>
      <c r="C446" s="383"/>
      <c r="D446" s="383"/>
      <c r="E446" s="383"/>
      <c r="F446" s="383"/>
      <c r="G446" s="383"/>
      <c r="H446" s="383"/>
      <c r="I446" s="383"/>
      <c r="M446" s="383"/>
      <c r="N446" s="383"/>
      <c r="O446" s="383"/>
      <c r="P446" s="383"/>
      <c r="Q446" s="383"/>
      <c r="R446" s="383"/>
      <c r="S446" s="383"/>
      <c r="T446" s="383"/>
      <c r="U446" s="383"/>
      <c r="V446" s="383"/>
      <c r="W446" s="383"/>
      <c r="X446" s="383"/>
      <c r="Y446" s="383"/>
      <c r="Z446" s="383"/>
      <c r="AA446" s="383"/>
    </row>
    <row r="447">
      <c r="A447" s="383"/>
      <c r="B447" s="383"/>
      <c r="C447" s="383"/>
      <c r="D447" s="383"/>
      <c r="E447" s="383"/>
      <c r="F447" s="383"/>
      <c r="G447" s="383"/>
      <c r="H447" s="383"/>
      <c r="I447" s="383"/>
      <c r="M447" s="383"/>
      <c r="N447" s="383"/>
      <c r="O447" s="383"/>
      <c r="P447" s="383"/>
      <c r="Q447" s="383"/>
      <c r="R447" s="383"/>
      <c r="S447" s="383"/>
      <c r="T447" s="383"/>
      <c r="U447" s="383"/>
      <c r="V447" s="383"/>
      <c r="W447" s="383"/>
      <c r="X447" s="383"/>
      <c r="Y447" s="383"/>
      <c r="Z447" s="383"/>
      <c r="AA447" s="383"/>
    </row>
    <row r="448">
      <c r="A448" s="383"/>
      <c r="B448" s="383"/>
      <c r="C448" s="383"/>
      <c r="D448" s="383"/>
      <c r="E448" s="383"/>
      <c r="F448" s="383"/>
      <c r="G448" s="383"/>
      <c r="H448" s="383"/>
      <c r="I448" s="383"/>
      <c r="M448" s="383"/>
      <c r="N448" s="383"/>
      <c r="O448" s="383"/>
      <c r="P448" s="383"/>
      <c r="Q448" s="383"/>
      <c r="R448" s="383"/>
      <c r="S448" s="383"/>
      <c r="T448" s="383"/>
      <c r="U448" s="383"/>
      <c r="V448" s="383"/>
      <c r="W448" s="383"/>
      <c r="X448" s="383"/>
      <c r="Y448" s="383"/>
      <c r="Z448" s="383"/>
      <c r="AA448" s="383"/>
    </row>
    <row r="449">
      <c r="A449" s="383"/>
      <c r="B449" s="383"/>
      <c r="C449" s="383"/>
      <c r="D449" s="383"/>
      <c r="E449" s="383"/>
      <c r="F449" s="383"/>
      <c r="G449" s="383"/>
      <c r="H449" s="383"/>
      <c r="I449" s="383"/>
      <c r="M449" s="383"/>
      <c r="N449" s="383"/>
      <c r="O449" s="383"/>
      <c r="P449" s="383"/>
      <c r="Q449" s="383"/>
      <c r="R449" s="383"/>
      <c r="S449" s="383"/>
      <c r="T449" s="383"/>
      <c r="U449" s="383"/>
      <c r="V449" s="383"/>
      <c r="W449" s="383"/>
      <c r="X449" s="383"/>
      <c r="Y449" s="383"/>
      <c r="Z449" s="383"/>
      <c r="AA449" s="383"/>
    </row>
    <row r="450">
      <c r="A450" s="383"/>
      <c r="B450" s="383"/>
      <c r="C450" s="383"/>
      <c r="D450" s="383"/>
      <c r="E450" s="383"/>
      <c r="F450" s="383"/>
      <c r="G450" s="383"/>
      <c r="H450" s="383"/>
      <c r="I450" s="383"/>
      <c r="M450" s="383"/>
      <c r="N450" s="383"/>
      <c r="O450" s="383"/>
      <c r="P450" s="383"/>
      <c r="Q450" s="383"/>
      <c r="R450" s="383"/>
      <c r="S450" s="383"/>
      <c r="T450" s="383"/>
      <c r="U450" s="383"/>
      <c r="V450" s="383"/>
      <c r="W450" s="383"/>
      <c r="X450" s="383"/>
      <c r="Y450" s="383"/>
      <c r="Z450" s="383"/>
      <c r="AA450" s="383"/>
    </row>
    <row r="451">
      <c r="A451" s="383"/>
      <c r="B451" s="383"/>
      <c r="C451" s="383"/>
      <c r="D451" s="383"/>
      <c r="E451" s="383"/>
      <c r="F451" s="383"/>
      <c r="G451" s="383"/>
      <c r="H451" s="383"/>
      <c r="I451" s="383"/>
      <c r="M451" s="383"/>
      <c r="N451" s="383"/>
      <c r="O451" s="383"/>
      <c r="P451" s="383"/>
      <c r="Q451" s="383"/>
      <c r="R451" s="383"/>
      <c r="S451" s="383"/>
      <c r="T451" s="383"/>
      <c r="U451" s="383"/>
      <c r="V451" s="383"/>
      <c r="W451" s="383"/>
      <c r="X451" s="383"/>
      <c r="Y451" s="383"/>
      <c r="Z451" s="383"/>
      <c r="AA451" s="383"/>
    </row>
    <row r="452">
      <c r="A452" s="383"/>
      <c r="B452" s="383"/>
      <c r="C452" s="383"/>
      <c r="D452" s="383"/>
      <c r="E452" s="383"/>
      <c r="F452" s="383"/>
      <c r="G452" s="383"/>
      <c r="H452" s="383"/>
      <c r="I452" s="383"/>
      <c r="M452" s="383"/>
      <c r="N452" s="383"/>
      <c r="O452" s="383"/>
      <c r="P452" s="383"/>
      <c r="Q452" s="383"/>
      <c r="R452" s="383"/>
      <c r="S452" s="383"/>
      <c r="T452" s="383"/>
      <c r="U452" s="383"/>
      <c r="V452" s="383"/>
      <c r="W452" s="383"/>
      <c r="X452" s="383"/>
      <c r="Y452" s="383"/>
      <c r="Z452" s="383"/>
      <c r="AA452" s="383"/>
    </row>
    <row r="453">
      <c r="A453" s="383"/>
      <c r="B453" s="383"/>
      <c r="C453" s="383"/>
      <c r="D453" s="383"/>
      <c r="E453" s="383"/>
      <c r="F453" s="383"/>
      <c r="G453" s="383"/>
      <c r="H453" s="383"/>
      <c r="I453" s="383"/>
      <c r="M453" s="383"/>
      <c r="N453" s="383"/>
      <c r="O453" s="383"/>
      <c r="P453" s="383"/>
      <c r="Q453" s="383"/>
      <c r="R453" s="383"/>
      <c r="S453" s="383"/>
      <c r="T453" s="383"/>
      <c r="U453" s="383"/>
      <c r="V453" s="383"/>
      <c r="W453" s="383"/>
      <c r="X453" s="383"/>
      <c r="Y453" s="383"/>
      <c r="Z453" s="383"/>
      <c r="AA453" s="383"/>
    </row>
    <row r="454">
      <c r="A454" s="383"/>
      <c r="B454" s="383"/>
      <c r="C454" s="383"/>
      <c r="D454" s="383"/>
      <c r="E454" s="383"/>
      <c r="F454" s="383"/>
      <c r="G454" s="383"/>
      <c r="H454" s="383"/>
      <c r="I454" s="383"/>
      <c r="M454" s="383"/>
      <c r="N454" s="383"/>
      <c r="O454" s="383"/>
      <c r="P454" s="383"/>
      <c r="Q454" s="383"/>
      <c r="R454" s="383"/>
      <c r="S454" s="383"/>
      <c r="T454" s="383"/>
      <c r="U454" s="383"/>
      <c r="V454" s="383"/>
      <c r="W454" s="383"/>
      <c r="X454" s="383"/>
      <c r="Y454" s="383"/>
      <c r="Z454" s="383"/>
      <c r="AA454" s="383"/>
    </row>
    <row r="455">
      <c r="A455" s="383"/>
      <c r="B455" s="383"/>
      <c r="C455" s="383"/>
      <c r="D455" s="383"/>
      <c r="E455" s="383"/>
      <c r="F455" s="383"/>
      <c r="G455" s="383"/>
      <c r="H455" s="383"/>
      <c r="I455" s="383"/>
      <c r="M455" s="383"/>
      <c r="N455" s="383"/>
      <c r="O455" s="383"/>
      <c r="P455" s="383"/>
      <c r="Q455" s="383"/>
      <c r="R455" s="383"/>
      <c r="S455" s="383"/>
      <c r="T455" s="383"/>
      <c r="U455" s="383"/>
      <c r="V455" s="383"/>
      <c r="W455" s="383"/>
      <c r="X455" s="383"/>
      <c r="Y455" s="383"/>
      <c r="Z455" s="383"/>
      <c r="AA455" s="383"/>
    </row>
    <row r="456">
      <c r="A456" s="383"/>
      <c r="B456" s="383"/>
      <c r="C456" s="383"/>
      <c r="D456" s="383"/>
      <c r="E456" s="383"/>
      <c r="F456" s="383"/>
      <c r="G456" s="383"/>
      <c r="H456" s="383"/>
      <c r="I456" s="383"/>
      <c r="M456" s="383"/>
      <c r="N456" s="383"/>
      <c r="O456" s="383"/>
      <c r="P456" s="383"/>
      <c r="Q456" s="383"/>
      <c r="R456" s="383"/>
      <c r="S456" s="383"/>
      <c r="T456" s="383"/>
      <c r="U456" s="383"/>
      <c r="V456" s="383"/>
      <c r="W456" s="383"/>
      <c r="X456" s="383"/>
      <c r="Y456" s="383"/>
      <c r="Z456" s="383"/>
      <c r="AA456" s="383"/>
    </row>
    <row r="457">
      <c r="A457" s="383"/>
      <c r="B457" s="383"/>
      <c r="C457" s="383"/>
      <c r="D457" s="383"/>
      <c r="E457" s="383"/>
      <c r="F457" s="383"/>
      <c r="G457" s="383"/>
      <c r="H457" s="383"/>
      <c r="I457" s="383"/>
      <c r="M457" s="383"/>
      <c r="N457" s="383"/>
      <c r="O457" s="383"/>
      <c r="P457" s="383"/>
      <c r="Q457" s="383"/>
      <c r="R457" s="383"/>
      <c r="S457" s="383"/>
      <c r="T457" s="383"/>
      <c r="U457" s="383"/>
      <c r="V457" s="383"/>
      <c r="W457" s="383"/>
      <c r="X457" s="383"/>
      <c r="Y457" s="383"/>
      <c r="Z457" s="383"/>
      <c r="AA457" s="383"/>
    </row>
    <row r="458">
      <c r="A458" s="383"/>
      <c r="B458" s="383"/>
      <c r="C458" s="383"/>
      <c r="D458" s="383"/>
      <c r="E458" s="383"/>
      <c r="F458" s="383"/>
      <c r="G458" s="383"/>
      <c r="H458" s="383"/>
      <c r="I458" s="383"/>
      <c r="M458" s="383"/>
      <c r="N458" s="383"/>
      <c r="O458" s="383"/>
      <c r="P458" s="383"/>
      <c r="Q458" s="383"/>
      <c r="R458" s="383"/>
      <c r="S458" s="383"/>
      <c r="T458" s="383"/>
      <c r="U458" s="383"/>
      <c r="V458" s="383"/>
      <c r="W458" s="383"/>
      <c r="X458" s="383"/>
      <c r="Y458" s="383"/>
      <c r="Z458" s="383"/>
      <c r="AA458" s="383"/>
    </row>
    <row r="459">
      <c r="A459" s="383"/>
      <c r="B459" s="383"/>
      <c r="C459" s="383"/>
      <c r="D459" s="383"/>
      <c r="E459" s="383"/>
      <c r="F459" s="383"/>
      <c r="G459" s="383"/>
      <c r="H459" s="383"/>
      <c r="I459" s="383"/>
      <c r="M459" s="383"/>
      <c r="N459" s="383"/>
      <c r="O459" s="383"/>
      <c r="P459" s="383"/>
      <c r="Q459" s="383"/>
      <c r="R459" s="383"/>
      <c r="S459" s="383"/>
      <c r="T459" s="383"/>
      <c r="U459" s="383"/>
      <c r="V459" s="383"/>
      <c r="W459" s="383"/>
      <c r="X459" s="383"/>
      <c r="Y459" s="383"/>
      <c r="Z459" s="383"/>
      <c r="AA459" s="383"/>
    </row>
    <row r="460">
      <c r="A460" s="383"/>
      <c r="B460" s="383"/>
      <c r="C460" s="383"/>
      <c r="D460" s="383"/>
      <c r="E460" s="383"/>
      <c r="F460" s="383"/>
      <c r="G460" s="383"/>
      <c r="H460" s="383"/>
      <c r="I460" s="383"/>
      <c r="M460" s="383"/>
      <c r="N460" s="383"/>
      <c r="O460" s="383"/>
      <c r="P460" s="383"/>
      <c r="Q460" s="383"/>
      <c r="R460" s="383"/>
      <c r="S460" s="383"/>
      <c r="T460" s="383"/>
      <c r="U460" s="383"/>
      <c r="V460" s="383"/>
      <c r="W460" s="383"/>
      <c r="X460" s="383"/>
      <c r="Y460" s="383"/>
      <c r="Z460" s="383"/>
      <c r="AA460" s="383"/>
    </row>
    <row r="461">
      <c r="A461" s="383"/>
      <c r="B461" s="383"/>
      <c r="C461" s="383"/>
      <c r="D461" s="383"/>
      <c r="E461" s="383"/>
      <c r="F461" s="383"/>
      <c r="G461" s="383"/>
      <c r="H461" s="383"/>
      <c r="I461" s="383"/>
      <c r="M461" s="383"/>
      <c r="N461" s="383"/>
      <c r="O461" s="383"/>
      <c r="P461" s="383"/>
      <c r="Q461" s="383"/>
      <c r="R461" s="383"/>
      <c r="S461" s="383"/>
      <c r="T461" s="383"/>
      <c r="U461" s="383"/>
      <c r="V461" s="383"/>
      <c r="W461" s="383"/>
      <c r="X461" s="383"/>
      <c r="Y461" s="383"/>
      <c r="Z461" s="383"/>
      <c r="AA461" s="383"/>
    </row>
    <row r="462">
      <c r="A462" s="383"/>
      <c r="B462" s="383"/>
      <c r="C462" s="383"/>
      <c r="D462" s="383"/>
      <c r="E462" s="383"/>
      <c r="F462" s="383"/>
      <c r="G462" s="383"/>
      <c r="H462" s="383"/>
      <c r="I462" s="383"/>
      <c r="M462" s="383"/>
      <c r="N462" s="383"/>
      <c r="O462" s="383"/>
      <c r="P462" s="383"/>
      <c r="Q462" s="383"/>
      <c r="R462" s="383"/>
      <c r="S462" s="383"/>
      <c r="T462" s="383"/>
      <c r="U462" s="383"/>
      <c r="V462" s="383"/>
      <c r="W462" s="383"/>
      <c r="X462" s="383"/>
      <c r="Y462" s="383"/>
      <c r="Z462" s="383"/>
      <c r="AA462" s="383"/>
    </row>
    <row r="463">
      <c r="A463" s="383"/>
      <c r="B463" s="383"/>
      <c r="C463" s="383"/>
      <c r="D463" s="383"/>
      <c r="E463" s="383"/>
      <c r="F463" s="383"/>
      <c r="G463" s="383"/>
      <c r="H463" s="383"/>
      <c r="I463" s="383"/>
      <c r="M463" s="383"/>
      <c r="N463" s="383"/>
      <c r="O463" s="383"/>
      <c r="P463" s="383"/>
      <c r="Q463" s="383"/>
      <c r="R463" s="383"/>
      <c r="S463" s="383"/>
      <c r="T463" s="383"/>
      <c r="U463" s="383"/>
      <c r="V463" s="383"/>
      <c r="W463" s="383"/>
      <c r="X463" s="383"/>
      <c r="Y463" s="383"/>
      <c r="Z463" s="383"/>
      <c r="AA463" s="383"/>
    </row>
    <row r="464">
      <c r="A464" s="383"/>
      <c r="B464" s="383"/>
      <c r="C464" s="383"/>
      <c r="D464" s="383"/>
      <c r="E464" s="383"/>
      <c r="F464" s="383"/>
      <c r="G464" s="383"/>
      <c r="H464" s="383"/>
      <c r="I464" s="383"/>
      <c r="M464" s="383"/>
      <c r="N464" s="383"/>
      <c r="O464" s="383"/>
      <c r="P464" s="383"/>
      <c r="Q464" s="383"/>
      <c r="R464" s="383"/>
      <c r="S464" s="383"/>
      <c r="T464" s="383"/>
      <c r="U464" s="383"/>
      <c r="V464" s="383"/>
      <c r="W464" s="383"/>
      <c r="X464" s="383"/>
      <c r="Y464" s="383"/>
      <c r="Z464" s="383"/>
      <c r="AA464" s="383"/>
    </row>
    <row r="465">
      <c r="A465" s="383"/>
      <c r="B465" s="383"/>
      <c r="C465" s="383"/>
      <c r="D465" s="383"/>
      <c r="E465" s="383"/>
      <c r="F465" s="383"/>
      <c r="G465" s="383"/>
      <c r="H465" s="383"/>
      <c r="I465" s="383"/>
      <c r="M465" s="383"/>
      <c r="N465" s="383"/>
      <c r="O465" s="383"/>
      <c r="P465" s="383"/>
      <c r="Q465" s="383"/>
      <c r="R465" s="383"/>
      <c r="S465" s="383"/>
      <c r="T465" s="383"/>
      <c r="U465" s="383"/>
      <c r="V465" s="383"/>
      <c r="W465" s="383"/>
      <c r="X465" s="383"/>
      <c r="Y465" s="383"/>
      <c r="Z465" s="383"/>
      <c r="AA465" s="383"/>
    </row>
    <row r="466">
      <c r="A466" s="383"/>
      <c r="B466" s="383"/>
      <c r="C466" s="383"/>
      <c r="D466" s="383"/>
      <c r="E466" s="383"/>
      <c r="F466" s="383"/>
      <c r="G466" s="383"/>
      <c r="H466" s="383"/>
      <c r="I466" s="383"/>
      <c r="M466" s="383"/>
      <c r="N466" s="383"/>
      <c r="O466" s="383"/>
      <c r="P466" s="383"/>
      <c r="Q466" s="383"/>
      <c r="R466" s="383"/>
      <c r="S466" s="383"/>
      <c r="T466" s="383"/>
      <c r="U466" s="383"/>
      <c r="V466" s="383"/>
      <c r="W466" s="383"/>
      <c r="X466" s="383"/>
      <c r="Y466" s="383"/>
      <c r="Z466" s="383"/>
      <c r="AA466" s="383"/>
    </row>
    <row r="467">
      <c r="A467" s="383"/>
      <c r="B467" s="383"/>
      <c r="C467" s="383"/>
      <c r="D467" s="383"/>
      <c r="E467" s="383"/>
      <c r="F467" s="383"/>
      <c r="G467" s="383"/>
      <c r="H467" s="383"/>
      <c r="I467" s="383"/>
      <c r="M467" s="383"/>
      <c r="N467" s="383"/>
      <c r="O467" s="383"/>
      <c r="P467" s="383"/>
      <c r="Q467" s="383"/>
      <c r="R467" s="383"/>
      <c r="S467" s="383"/>
      <c r="T467" s="383"/>
      <c r="U467" s="383"/>
      <c r="V467" s="383"/>
      <c r="W467" s="383"/>
      <c r="X467" s="383"/>
      <c r="Y467" s="383"/>
      <c r="Z467" s="383"/>
      <c r="AA467" s="383"/>
    </row>
    <row r="468">
      <c r="A468" s="383"/>
      <c r="B468" s="383"/>
      <c r="C468" s="383"/>
      <c r="D468" s="383"/>
      <c r="E468" s="383"/>
      <c r="F468" s="383"/>
      <c r="G468" s="383"/>
      <c r="H468" s="383"/>
      <c r="I468" s="383"/>
      <c r="M468" s="383"/>
      <c r="N468" s="383"/>
      <c r="O468" s="383"/>
      <c r="P468" s="383"/>
      <c r="Q468" s="383"/>
      <c r="R468" s="383"/>
      <c r="S468" s="383"/>
      <c r="T468" s="383"/>
      <c r="U468" s="383"/>
      <c r="V468" s="383"/>
      <c r="W468" s="383"/>
      <c r="X468" s="383"/>
      <c r="Y468" s="383"/>
      <c r="Z468" s="383"/>
      <c r="AA468" s="383"/>
    </row>
    <row r="469">
      <c r="A469" s="383"/>
      <c r="B469" s="383"/>
      <c r="C469" s="383"/>
      <c r="D469" s="383"/>
      <c r="E469" s="383"/>
      <c r="F469" s="383"/>
      <c r="G469" s="383"/>
      <c r="H469" s="383"/>
      <c r="I469" s="383"/>
      <c r="M469" s="383"/>
      <c r="N469" s="383"/>
      <c r="O469" s="383"/>
      <c r="P469" s="383"/>
      <c r="Q469" s="383"/>
      <c r="R469" s="383"/>
      <c r="S469" s="383"/>
      <c r="T469" s="383"/>
      <c r="U469" s="383"/>
      <c r="V469" s="383"/>
      <c r="W469" s="383"/>
      <c r="X469" s="383"/>
      <c r="Y469" s="383"/>
      <c r="Z469" s="383"/>
      <c r="AA469" s="383"/>
    </row>
    <row r="470">
      <c r="A470" s="383"/>
      <c r="B470" s="383"/>
      <c r="C470" s="383"/>
      <c r="D470" s="383"/>
      <c r="E470" s="383"/>
      <c r="F470" s="383"/>
      <c r="G470" s="383"/>
      <c r="H470" s="383"/>
      <c r="I470" s="383"/>
      <c r="M470" s="383"/>
      <c r="N470" s="383"/>
      <c r="O470" s="383"/>
      <c r="P470" s="383"/>
      <c r="Q470" s="383"/>
      <c r="R470" s="383"/>
      <c r="S470" s="383"/>
      <c r="T470" s="383"/>
      <c r="U470" s="383"/>
      <c r="V470" s="383"/>
      <c r="W470" s="383"/>
      <c r="X470" s="383"/>
      <c r="Y470" s="383"/>
      <c r="Z470" s="383"/>
      <c r="AA470" s="383"/>
    </row>
    <row r="471">
      <c r="A471" s="383"/>
      <c r="B471" s="383"/>
      <c r="C471" s="383"/>
      <c r="D471" s="383"/>
      <c r="E471" s="383"/>
      <c r="F471" s="383"/>
      <c r="G471" s="383"/>
      <c r="H471" s="383"/>
      <c r="I471" s="383"/>
      <c r="M471" s="383"/>
      <c r="N471" s="383"/>
      <c r="O471" s="383"/>
      <c r="P471" s="383"/>
      <c r="Q471" s="383"/>
      <c r="R471" s="383"/>
      <c r="S471" s="383"/>
      <c r="T471" s="383"/>
      <c r="U471" s="383"/>
      <c r="V471" s="383"/>
      <c r="W471" s="383"/>
      <c r="X471" s="383"/>
      <c r="Y471" s="383"/>
      <c r="Z471" s="383"/>
      <c r="AA471" s="383"/>
    </row>
    <row r="472">
      <c r="A472" s="383"/>
      <c r="B472" s="383"/>
      <c r="C472" s="383"/>
      <c r="D472" s="383"/>
      <c r="E472" s="383"/>
      <c r="F472" s="383"/>
      <c r="G472" s="383"/>
      <c r="H472" s="383"/>
      <c r="I472" s="383"/>
      <c r="M472" s="383"/>
      <c r="N472" s="383"/>
      <c r="O472" s="383"/>
      <c r="P472" s="383"/>
      <c r="Q472" s="383"/>
      <c r="R472" s="383"/>
      <c r="S472" s="383"/>
      <c r="T472" s="383"/>
      <c r="U472" s="383"/>
      <c r="V472" s="383"/>
      <c r="W472" s="383"/>
      <c r="X472" s="383"/>
      <c r="Y472" s="383"/>
      <c r="Z472" s="383"/>
      <c r="AA472" s="383"/>
    </row>
    <row r="473">
      <c r="A473" s="383"/>
      <c r="B473" s="383"/>
      <c r="C473" s="383"/>
      <c r="D473" s="383"/>
      <c r="E473" s="383"/>
      <c r="F473" s="383"/>
      <c r="G473" s="383"/>
      <c r="H473" s="383"/>
      <c r="I473" s="383"/>
      <c r="M473" s="383"/>
      <c r="N473" s="383"/>
      <c r="O473" s="383"/>
      <c r="P473" s="383"/>
      <c r="Q473" s="383"/>
      <c r="R473" s="383"/>
      <c r="S473" s="383"/>
      <c r="T473" s="383"/>
      <c r="U473" s="383"/>
      <c r="V473" s="383"/>
      <c r="W473" s="383"/>
      <c r="X473" s="383"/>
      <c r="Y473" s="383"/>
      <c r="Z473" s="383"/>
      <c r="AA473" s="383"/>
    </row>
    <row r="474">
      <c r="A474" s="383"/>
      <c r="B474" s="383"/>
      <c r="C474" s="383"/>
      <c r="D474" s="383"/>
      <c r="E474" s="383"/>
      <c r="F474" s="383"/>
      <c r="G474" s="383"/>
      <c r="H474" s="383"/>
      <c r="I474" s="383"/>
      <c r="M474" s="383"/>
      <c r="N474" s="383"/>
      <c r="O474" s="383"/>
      <c r="P474" s="383"/>
      <c r="Q474" s="383"/>
      <c r="R474" s="383"/>
      <c r="S474" s="383"/>
      <c r="T474" s="383"/>
      <c r="U474" s="383"/>
      <c r="V474" s="383"/>
      <c r="W474" s="383"/>
      <c r="X474" s="383"/>
      <c r="Y474" s="383"/>
      <c r="Z474" s="383"/>
      <c r="AA474" s="383"/>
    </row>
    <row r="475">
      <c r="A475" s="383"/>
      <c r="B475" s="383"/>
      <c r="C475" s="383"/>
      <c r="D475" s="383"/>
      <c r="E475" s="383"/>
      <c r="F475" s="383"/>
      <c r="G475" s="383"/>
      <c r="H475" s="383"/>
      <c r="I475" s="383"/>
      <c r="M475" s="383"/>
      <c r="N475" s="383"/>
      <c r="O475" s="383"/>
      <c r="P475" s="383"/>
      <c r="Q475" s="383"/>
      <c r="R475" s="383"/>
      <c r="S475" s="383"/>
      <c r="T475" s="383"/>
      <c r="U475" s="383"/>
      <c r="V475" s="383"/>
      <c r="W475" s="383"/>
      <c r="X475" s="383"/>
      <c r="Y475" s="383"/>
      <c r="Z475" s="383"/>
      <c r="AA475" s="383"/>
    </row>
    <row r="476">
      <c r="A476" s="383"/>
      <c r="B476" s="383"/>
      <c r="C476" s="383"/>
      <c r="D476" s="383"/>
      <c r="E476" s="383"/>
      <c r="F476" s="383"/>
      <c r="G476" s="383"/>
      <c r="H476" s="383"/>
      <c r="I476" s="383"/>
      <c r="M476" s="383"/>
      <c r="N476" s="383"/>
      <c r="O476" s="383"/>
      <c r="P476" s="383"/>
      <c r="Q476" s="383"/>
      <c r="R476" s="383"/>
      <c r="S476" s="383"/>
      <c r="T476" s="383"/>
      <c r="U476" s="383"/>
      <c r="V476" s="383"/>
      <c r="W476" s="383"/>
      <c r="X476" s="383"/>
      <c r="Y476" s="383"/>
      <c r="Z476" s="383"/>
      <c r="AA476" s="383"/>
    </row>
    <row r="477">
      <c r="A477" s="383"/>
      <c r="B477" s="383"/>
      <c r="C477" s="383"/>
      <c r="D477" s="383"/>
      <c r="E477" s="383"/>
      <c r="F477" s="383"/>
      <c r="G477" s="383"/>
      <c r="H477" s="383"/>
      <c r="I477" s="383"/>
      <c r="M477" s="383"/>
      <c r="N477" s="383"/>
      <c r="O477" s="383"/>
      <c r="P477" s="383"/>
      <c r="Q477" s="383"/>
      <c r="R477" s="383"/>
      <c r="S477" s="383"/>
      <c r="T477" s="383"/>
      <c r="U477" s="383"/>
      <c r="V477" s="383"/>
      <c r="W477" s="383"/>
      <c r="X477" s="383"/>
      <c r="Y477" s="383"/>
      <c r="Z477" s="383"/>
      <c r="AA477" s="383"/>
    </row>
    <row r="478">
      <c r="A478" s="383"/>
      <c r="B478" s="383"/>
      <c r="C478" s="383"/>
      <c r="D478" s="383"/>
      <c r="E478" s="383"/>
      <c r="F478" s="383"/>
      <c r="G478" s="383"/>
      <c r="H478" s="383"/>
      <c r="I478" s="383"/>
      <c r="M478" s="383"/>
      <c r="N478" s="383"/>
      <c r="O478" s="383"/>
      <c r="P478" s="383"/>
      <c r="Q478" s="383"/>
      <c r="R478" s="383"/>
      <c r="S478" s="383"/>
      <c r="T478" s="383"/>
      <c r="U478" s="383"/>
      <c r="V478" s="383"/>
      <c r="W478" s="383"/>
      <c r="X478" s="383"/>
      <c r="Y478" s="383"/>
      <c r="Z478" s="383"/>
      <c r="AA478" s="383"/>
    </row>
    <row r="479">
      <c r="A479" s="383"/>
      <c r="B479" s="383"/>
      <c r="C479" s="383"/>
      <c r="D479" s="383"/>
      <c r="E479" s="383"/>
      <c r="F479" s="383"/>
      <c r="G479" s="383"/>
      <c r="H479" s="383"/>
      <c r="I479" s="383"/>
      <c r="M479" s="383"/>
      <c r="N479" s="383"/>
      <c r="O479" s="383"/>
      <c r="P479" s="383"/>
      <c r="Q479" s="383"/>
      <c r="R479" s="383"/>
      <c r="S479" s="383"/>
      <c r="T479" s="383"/>
      <c r="U479" s="383"/>
      <c r="V479" s="383"/>
      <c r="W479" s="383"/>
      <c r="X479" s="383"/>
      <c r="Y479" s="383"/>
      <c r="Z479" s="383"/>
      <c r="AA479" s="383"/>
    </row>
    <row r="480">
      <c r="A480" s="383"/>
      <c r="B480" s="383"/>
      <c r="C480" s="383"/>
      <c r="D480" s="383"/>
      <c r="E480" s="383"/>
      <c r="F480" s="383"/>
      <c r="G480" s="383"/>
      <c r="H480" s="383"/>
      <c r="I480" s="383"/>
      <c r="M480" s="383"/>
      <c r="N480" s="383"/>
      <c r="O480" s="383"/>
      <c r="P480" s="383"/>
      <c r="Q480" s="383"/>
      <c r="R480" s="383"/>
      <c r="S480" s="383"/>
      <c r="T480" s="383"/>
      <c r="U480" s="383"/>
      <c r="V480" s="383"/>
      <c r="W480" s="383"/>
      <c r="X480" s="383"/>
      <c r="Y480" s="383"/>
      <c r="Z480" s="383"/>
      <c r="AA480" s="383"/>
    </row>
    <row r="481">
      <c r="A481" s="383"/>
      <c r="B481" s="383"/>
      <c r="C481" s="383"/>
      <c r="D481" s="383"/>
      <c r="E481" s="383"/>
      <c r="F481" s="383"/>
      <c r="G481" s="383"/>
      <c r="H481" s="383"/>
      <c r="I481" s="383"/>
      <c r="M481" s="383"/>
      <c r="N481" s="383"/>
      <c r="O481" s="383"/>
      <c r="P481" s="383"/>
      <c r="Q481" s="383"/>
      <c r="R481" s="383"/>
      <c r="S481" s="383"/>
      <c r="T481" s="383"/>
      <c r="U481" s="383"/>
      <c r="V481" s="383"/>
      <c r="W481" s="383"/>
      <c r="X481" s="383"/>
      <c r="Y481" s="383"/>
      <c r="Z481" s="383"/>
      <c r="AA481" s="383"/>
    </row>
    <row r="482">
      <c r="A482" s="383"/>
      <c r="B482" s="383"/>
      <c r="C482" s="383"/>
      <c r="D482" s="383"/>
      <c r="E482" s="383"/>
      <c r="F482" s="383"/>
      <c r="G482" s="383"/>
      <c r="H482" s="383"/>
      <c r="I482" s="383"/>
      <c r="M482" s="383"/>
      <c r="N482" s="383"/>
      <c r="O482" s="383"/>
      <c r="P482" s="383"/>
      <c r="Q482" s="383"/>
      <c r="R482" s="383"/>
      <c r="S482" s="383"/>
      <c r="T482" s="383"/>
      <c r="U482" s="383"/>
      <c r="V482" s="383"/>
      <c r="W482" s="383"/>
      <c r="X482" s="383"/>
      <c r="Y482" s="383"/>
      <c r="Z482" s="383"/>
      <c r="AA482" s="383"/>
    </row>
    <row r="483">
      <c r="A483" s="383"/>
      <c r="B483" s="383"/>
      <c r="C483" s="383"/>
      <c r="D483" s="383"/>
      <c r="E483" s="383"/>
      <c r="F483" s="383"/>
      <c r="G483" s="383"/>
      <c r="H483" s="383"/>
      <c r="I483" s="383"/>
      <c r="M483" s="383"/>
      <c r="N483" s="383"/>
      <c r="O483" s="383"/>
      <c r="P483" s="383"/>
      <c r="Q483" s="383"/>
      <c r="R483" s="383"/>
      <c r="S483" s="383"/>
      <c r="T483" s="383"/>
      <c r="U483" s="383"/>
      <c r="V483" s="383"/>
      <c r="W483" s="383"/>
      <c r="X483" s="383"/>
      <c r="Y483" s="383"/>
      <c r="Z483" s="383"/>
      <c r="AA483" s="383"/>
    </row>
    <row r="484">
      <c r="A484" s="383"/>
      <c r="B484" s="383"/>
      <c r="C484" s="383"/>
      <c r="D484" s="383"/>
      <c r="E484" s="383"/>
      <c r="F484" s="383"/>
      <c r="G484" s="383"/>
      <c r="H484" s="383"/>
      <c r="I484" s="383"/>
      <c r="M484" s="383"/>
      <c r="N484" s="383"/>
      <c r="O484" s="383"/>
      <c r="P484" s="383"/>
      <c r="Q484" s="383"/>
      <c r="R484" s="383"/>
      <c r="S484" s="383"/>
      <c r="T484" s="383"/>
      <c r="U484" s="383"/>
      <c r="V484" s="383"/>
      <c r="W484" s="383"/>
      <c r="X484" s="383"/>
      <c r="Y484" s="383"/>
      <c r="Z484" s="383"/>
      <c r="AA484" s="383"/>
    </row>
    <row r="485">
      <c r="A485" s="383"/>
      <c r="B485" s="383"/>
      <c r="C485" s="383"/>
      <c r="D485" s="383"/>
      <c r="E485" s="383"/>
      <c r="F485" s="383"/>
      <c r="G485" s="383"/>
      <c r="H485" s="383"/>
      <c r="I485" s="383"/>
      <c r="M485" s="383"/>
      <c r="N485" s="383"/>
      <c r="O485" s="383"/>
      <c r="P485" s="383"/>
      <c r="Q485" s="383"/>
      <c r="R485" s="383"/>
      <c r="S485" s="383"/>
      <c r="T485" s="383"/>
      <c r="U485" s="383"/>
      <c r="V485" s="383"/>
      <c r="W485" s="383"/>
      <c r="X485" s="383"/>
      <c r="Y485" s="383"/>
      <c r="Z485" s="383"/>
      <c r="AA485" s="383"/>
    </row>
    <row r="486">
      <c r="A486" s="383"/>
      <c r="B486" s="383"/>
      <c r="C486" s="383"/>
      <c r="D486" s="383"/>
      <c r="E486" s="383"/>
      <c r="F486" s="383"/>
      <c r="G486" s="383"/>
      <c r="H486" s="383"/>
      <c r="I486" s="383"/>
      <c r="M486" s="383"/>
      <c r="N486" s="383"/>
      <c r="O486" s="383"/>
      <c r="P486" s="383"/>
      <c r="Q486" s="383"/>
      <c r="R486" s="383"/>
      <c r="S486" s="383"/>
      <c r="T486" s="383"/>
      <c r="U486" s="383"/>
      <c r="V486" s="383"/>
      <c r="W486" s="383"/>
      <c r="X486" s="383"/>
      <c r="Y486" s="383"/>
      <c r="Z486" s="383"/>
      <c r="AA486" s="383"/>
    </row>
    <row r="487">
      <c r="A487" s="383"/>
      <c r="B487" s="383"/>
      <c r="C487" s="383"/>
      <c r="D487" s="383"/>
      <c r="E487" s="383"/>
      <c r="F487" s="383"/>
      <c r="G487" s="383"/>
      <c r="H487" s="383"/>
      <c r="I487" s="383"/>
      <c r="M487" s="383"/>
      <c r="N487" s="383"/>
      <c r="O487" s="383"/>
      <c r="P487" s="383"/>
      <c r="Q487" s="383"/>
      <c r="R487" s="383"/>
      <c r="S487" s="383"/>
      <c r="T487" s="383"/>
      <c r="U487" s="383"/>
      <c r="V487" s="383"/>
      <c r="W487" s="383"/>
      <c r="X487" s="383"/>
      <c r="Y487" s="383"/>
      <c r="Z487" s="383"/>
      <c r="AA487" s="383"/>
    </row>
    <row r="488">
      <c r="A488" s="383"/>
      <c r="B488" s="383"/>
      <c r="C488" s="383"/>
      <c r="D488" s="383"/>
      <c r="E488" s="383"/>
      <c r="F488" s="383"/>
      <c r="G488" s="383"/>
      <c r="H488" s="383"/>
      <c r="I488" s="383"/>
      <c r="M488" s="383"/>
      <c r="N488" s="383"/>
      <c r="O488" s="383"/>
      <c r="P488" s="383"/>
      <c r="Q488" s="383"/>
      <c r="R488" s="383"/>
      <c r="S488" s="383"/>
      <c r="T488" s="383"/>
      <c r="U488" s="383"/>
      <c r="V488" s="383"/>
      <c r="W488" s="383"/>
      <c r="X488" s="383"/>
      <c r="Y488" s="383"/>
      <c r="Z488" s="383"/>
      <c r="AA488" s="383"/>
    </row>
    <row r="489">
      <c r="A489" s="383"/>
      <c r="B489" s="383"/>
      <c r="C489" s="383"/>
      <c r="D489" s="383"/>
      <c r="E489" s="383"/>
      <c r="F489" s="383"/>
      <c r="G489" s="383"/>
      <c r="H489" s="383"/>
      <c r="I489" s="383"/>
      <c r="M489" s="383"/>
      <c r="N489" s="383"/>
      <c r="O489" s="383"/>
      <c r="P489" s="383"/>
      <c r="Q489" s="383"/>
      <c r="R489" s="383"/>
      <c r="S489" s="383"/>
      <c r="T489" s="383"/>
      <c r="U489" s="383"/>
      <c r="V489" s="383"/>
      <c r="W489" s="383"/>
      <c r="X489" s="383"/>
      <c r="Y489" s="383"/>
      <c r="Z489" s="383"/>
      <c r="AA489" s="383"/>
    </row>
    <row r="490">
      <c r="A490" s="383"/>
      <c r="B490" s="383"/>
      <c r="C490" s="383"/>
      <c r="D490" s="383"/>
      <c r="E490" s="383"/>
      <c r="F490" s="383"/>
      <c r="G490" s="383"/>
      <c r="H490" s="383"/>
      <c r="I490" s="383"/>
      <c r="M490" s="383"/>
      <c r="N490" s="383"/>
      <c r="O490" s="383"/>
      <c r="P490" s="383"/>
      <c r="Q490" s="383"/>
      <c r="R490" s="383"/>
      <c r="S490" s="383"/>
      <c r="T490" s="383"/>
      <c r="U490" s="383"/>
      <c r="V490" s="383"/>
      <c r="W490" s="383"/>
      <c r="X490" s="383"/>
      <c r="Y490" s="383"/>
      <c r="Z490" s="383"/>
      <c r="AA490" s="383"/>
    </row>
    <row r="491">
      <c r="A491" s="383"/>
      <c r="B491" s="383"/>
      <c r="C491" s="383"/>
      <c r="D491" s="383"/>
      <c r="E491" s="383"/>
      <c r="F491" s="383"/>
      <c r="G491" s="383"/>
      <c r="H491" s="383"/>
      <c r="I491" s="383"/>
      <c r="M491" s="383"/>
      <c r="N491" s="383"/>
      <c r="O491" s="383"/>
      <c r="P491" s="383"/>
      <c r="Q491" s="383"/>
      <c r="R491" s="383"/>
      <c r="S491" s="383"/>
      <c r="T491" s="383"/>
      <c r="U491" s="383"/>
      <c r="V491" s="383"/>
      <c r="W491" s="383"/>
      <c r="X491" s="383"/>
      <c r="Y491" s="383"/>
      <c r="Z491" s="383"/>
      <c r="AA491" s="383"/>
    </row>
    <row r="492">
      <c r="A492" s="383"/>
      <c r="B492" s="383"/>
      <c r="C492" s="383"/>
      <c r="D492" s="383"/>
      <c r="E492" s="383"/>
      <c r="F492" s="383"/>
      <c r="G492" s="383"/>
      <c r="H492" s="383"/>
      <c r="I492" s="383"/>
      <c r="M492" s="383"/>
      <c r="N492" s="383"/>
      <c r="O492" s="383"/>
      <c r="P492" s="383"/>
      <c r="Q492" s="383"/>
      <c r="R492" s="383"/>
      <c r="S492" s="383"/>
      <c r="T492" s="383"/>
      <c r="U492" s="383"/>
      <c r="V492" s="383"/>
      <c r="W492" s="383"/>
      <c r="X492" s="383"/>
      <c r="Y492" s="383"/>
      <c r="Z492" s="383"/>
      <c r="AA492" s="383"/>
    </row>
    <row r="493">
      <c r="A493" s="383"/>
      <c r="B493" s="383"/>
      <c r="C493" s="383"/>
      <c r="D493" s="383"/>
      <c r="E493" s="383"/>
      <c r="F493" s="383"/>
      <c r="G493" s="383"/>
      <c r="H493" s="383"/>
      <c r="I493" s="383"/>
      <c r="M493" s="383"/>
      <c r="N493" s="383"/>
      <c r="O493" s="383"/>
      <c r="P493" s="383"/>
      <c r="Q493" s="383"/>
      <c r="R493" s="383"/>
      <c r="S493" s="383"/>
      <c r="T493" s="383"/>
      <c r="U493" s="383"/>
      <c r="V493" s="383"/>
      <c r="W493" s="383"/>
      <c r="X493" s="383"/>
      <c r="Y493" s="383"/>
      <c r="Z493" s="383"/>
      <c r="AA493" s="383"/>
    </row>
    <row r="494">
      <c r="A494" s="383"/>
      <c r="B494" s="383"/>
      <c r="C494" s="383"/>
      <c r="D494" s="383"/>
      <c r="E494" s="383"/>
      <c r="F494" s="383"/>
      <c r="G494" s="383"/>
      <c r="H494" s="383"/>
      <c r="I494" s="383"/>
      <c r="M494" s="383"/>
      <c r="N494" s="383"/>
      <c r="O494" s="383"/>
      <c r="P494" s="383"/>
      <c r="Q494" s="383"/>
      <c r="R494" s="383"/>
      <c r="S494" s="383"/>
      <c r="T494" s="383"/>
      <c r="U494" s="383"/>
      <c r="V494" s="383"/>
      <c r="W494" s="383"/>
      <c r="X494" s="383"/>
      <c r="Y494" s="383"/>
      <c r="Z494" s="383"/>
      <c r="AA494" s="383"/>
    </row>
    <row r="495">
      <c r="A495" s="383"/>
      <c r="B495" s="383"/>
      <c r="C495" s="383"/>
      <c r="D495" s="383"/>
      <c r="E495" s="383"/>
      <c r="F495" s="383"/>
      <c r="G495" s="383"/>
      <c r="H495" s="383"/>
      <c r="I495" s="383"/>
      <c r="M495" s="383"/>
      <c r="N495" s="383"/>
      <c r="O495" s="383"/>
      <c r="P495" s="383"/>
      <c r="Q495" s="383"/>
      <c r="R495" s="383"/>
      <c r="S495" s="383"/>
      <c r="T495" s="383"/>
      <c r="U495" s="383"/>
      <c r="V495" s="383"/>
      <c r="W495" s="383"/>
      <c r="X495" s="383"/>
      <c r="Y495" s="383"/>
      <c r="Z495" s="383"/>
      <c r="AA495" s="383"/>
    </row>
    <row r="496">
      <c r="A496" s="383"/>
      <c r="B496" s="383"/>
      <c r="C496" s="383"/>
      <c r="D496" s="383"/>
      <c r="E496" s="383"/>
      <c r="F496" s="383"/>
      <c r="G496" s="383"/>
      <c r="H496" s="383"/>
      <c r="I496" s="383"/>
      <c r="M496" s="383"/>
      <c r="N496" s="383"/>
      <c r="O496" s="383"/>
      <c r="P496" s="383"/>
      <c r="Q496" s="383"/>
      <c r="R496" s="383"/>
      <c r="S496" s="383"/>
      <c r="T496" s="383"/>
      <c r="U496" s="383"/>
      <c r="V496" s="383"/>
      <c r="W496" s="383"/>
      <c r="X496" s="383"/>
      <c r="Y496" s="383"/>
      <c r="Z496" s="383"/>
      <c r="AA496" s="383"/>
    </row>
    <row r="497">
      <c r="A497" s="383"/>
      <c r="B497" s="383"/>
      <c r="C497" s="383"/>
      <c r="D497" s="383"/>
      <c r="E497" s="383"/>
      <c r="F497" s="383"/>
      <c r="G497" s="383"/>
      <c r="H497" s="383"/>
      <c r="I497" s="383"/>
      <c r="M497" s="383"/>
      <c r="N497" s="383"/>
      <c r="O497" s="383"/>
      <c r="P497" s="383"/>
      <c r="Q497" s="383"/>
      <c r="R497" s="383"/>
      <c r="S497" s="383"/>
      <c r="T497" s="383"/>
      <c r="U497" s="383"/>
      <c r="V497" s="383"/>
      <c r="W497" s="383"/>
      <c r="X497" s="383"/>
      <c r="Y497" s="383"/>
      <c r="Z497" s="383"/>
      <c r="AA497" s="383"/>
    </row>
    <row r="498">
      <c r="A498" s="383"/>
      <c r="B498" s="383"/>
      <c r="C498" s="383"/>
      <c r="D498" s="383"/>
      <c r="E498" s="383"/>
      <c r="F498" s="383"/>
      <c r="G498" s="383"/>
      <c r="H498" s="383"/>
      <c r="I498" s="383"/>
      <c r="M498" s="383"/>
      <c r="N498" s="383"/>
      <c r="O498" s="383"/>
      <c r="P498" s="383"/>
      <c r="Q498" s="383"/>
      <c r="R498" s="383"/>
      <c r="S498" s="383"/>
      <c r="T498" s="383"/>
      <c r="U498" s="383"/>
      <c r="V498" s="383"/>
      <c r="W498" s="383"/>
      <c r="X498" s="383"/>
      <c r="Y498" s="383"/>
      <c r="Z498" s="383"/>
      <c r="AA498" s="383"/>
    </row>
    <row r="499">
      <c r="A499" s="383"/>
      <c r="B499" s="383"/>
      <c r="C499" s="383"/>
      <c r="D499" s="383"/>
      <c r="E499" s="383"/>
      <c r="F499" s="383"/>
      <c r="G499" s="383"/>
      <c r="H499" s="383"/>
      <c r="I499" s="383"/>
      <c r="M499" s="383"/>
      <c r="N499" s="383"/>
      <c r="O499" s="383"/>
      <c r="P499" s="383"/>
      <c r="Q499" s="383"/>
      <c r="R499" s="383"/>
      <c r="S499" s="383"/>
      <c r="T499" s="383"/>
      <c r="U499" s="383"/>
      <c r="V499" s="383"/>
      <c r="W499" s="383"/>
      <c r="X499" s="383"/>
      <c r="Y499" s="383"/>
      <c r="Z499" s="383"/>
      <c r="AA499" s="383"/>
    </row>
    <row r="500">
      <c r="A500" s="383"/>
      <c r="B500" s="383"/>
      <c r="C500" s="383"/>
      <c r="D500" s="383"/>
      <c r="E500" s="383"/>
      <c r="F500" s="383"/>
      <c r="G500" s="383"/>
      <c r="H500" s="383"/>
      <c r="I500" s="383"/>
      <c r="M500" s="383"/>
      <c r="N500" s="383"/>
      <c r="O500" s="383"/>
      <c r="P500" s="383"/>
      <c r="Q500" s="383"/>
      <c r="R500" s="383"/>
      <c r="S500" s="383"/>
      <c r="T500" s="383"/>
      <c r="U500" s="383"/>
      <c r="V500" s="383"/>
      <c r="W500" s="383"/>
      <c r="X500" s="383"/>
      <c r="Y500" s="383"/>
      <c r="Z500" s="383"/>
      <c r="AA500" s="383"/>
    </row>
    <row r="501">
      <c r="A501" s="383"/>
      <c r="B501" s="383"/>
      <c r="C501" s="383"/>
      <c r="D501" s="383"/>
      <c r="E501" s="383"/>
      <c r="F501" s="383"/>
      <c r="G501" s="383"/>
      <c r="H501" s="383"/>
      <c r="I501" s="383"/>
      <c r="M501" s="383"/>
      <c r="N501" s="383"/>
      <c r="O501" s="383"/>
      <c r="P501" s="383"/>
      <c r="Q501" s="383"/>
      <c r="R501" s="383"/>
      <c r="S501" s="383"/>
      <c r="T501" s="383"/>
      <c r="U501" s="383"/>
      <c r="V501" s="383"/>
      <c r="W501" s="383"/>
      <c r="X501" s="383"/>
      <c r="Y501" s="383"/>
      <c r="Z501" s="383"/>
      <c r="AA501" s="383"/>
    </row>
    <row r="502">
      <c r="A502" s="383"/>
      <c r="B502" s="383"/>
      <c r="C502" s="383"/>
      <c r="D502" s="383"/>
      <c r="E502" s="383"/>
      <c r="F502" s="383"/>
      <c r="G502" s="383"/>
      <c r="H502" s="383"/>
      <c r="I502" s="383"/>
      <c r="M502" s="383"/>
      <c r="N502" s="383"/>
      <c r="O502" s="383"/>
      <c r="P502" s="383"/>
      <c r="Q502" s="383"/>
      <c r="R502" s="383"/>
      <c r="S502" s="383"/>
      <c r="T502" s="383"/>
      <c r="U502" s="383"/>
      <c r="V502" s="383"/>
      <c r="W502" s="383"/>
      <c r="X502" s="383"/>
      <c r="Y502" s="383"/>
      <c r="Z502" s="383"/>
      <c r="AA502" s="383"/>
    </row>
    <row r="503">
      <c r="A503" s="383"/>
      <c r="B503" s="383"/>
      <c r="C503" s="383"/>
      <c r="D503" s="383"/>
      <c r="E503" s="383"/>
      <c r="F503" s="383"/>
      <c r="G503" s="383"/>
      <c r="H503" s="383"/>
      <c r="I503" s="383"/>
      <c r="M503" s="383"/>
      <c r="N503" s="383"/>
      <c r="O503" s="383"/>
      <c r="P503" s="383"/>
      <c r="Q503" s="383"/>
      <c r="R503" s="383"/>
      <c r="S503" s="383"/>
      <c r="T503" s="383"/>
      <c r="U503" s="383"/>
      <c r="V503" s="383"/>
      <c r="W503" s="383"/>
      <c r="X503" s="383"/>
      <c r="Y503" s="383"/>
      <c r="Z503" s="383"/>
      <c r="AA503" s="383"/>
    </row>
    <row r="504">
      <c r="A504" s="383"/>
      <c r="B504" s="383"/>
      <c r="C504" s="383"/>
      <c r="D504" s="383"/>
      <c r="E504" s="383"/>
      <c r="F504" s="383"/>
      <c r="G504" s="383"/>
      <c r="H504" s="383"/>
      <c r="I504" s="383"/>
      <c r="M504" s="383"/>
      <c r="N504" s="383"/>
      <c r="O504" s="383"/>
      <c r="P504" s="383"/>
      <c r="Q504" s="383"/>
      <c r="R504" s="383"/>
      <c r="S504" s="383"/>
      <c r="T504" s="383"/>
      <c r="U504" s="383"/>
      <c r="V504" s="383"/>
      <c r="W504" s="383"/>
      <c r="X504" s="383"/>
      <c r="Y504" s="383"/>
      <c r="Z504" s="383"/>
      <c r="AA504" s="383"/>
    </row>
    <row r="505">
      <c r="A505" s="383"/>
      <c r="B505" s="383"/>
      <c r="C505" s="383"/>
      <c r="D505" s="383"/>
      <c r="E505" s="383"/>
      <c r="F505" s="383"/>
      <c r="G505" s="383"/>
      <c r="H505" s="383"/>
      <c r="I505" s="383"/>
      <c r="M505" s="383"/>
      <c r="N505" s="383"/>
      <c r="O505" s="383"/>
      <c r="P505" s="383"/>
      <c r="Q505" s="383"/>
      <c r="R505" s="383"/>
      <c r="S505" s="383"/>
      <c r="T505" s="383"/>
      <c r="U505" s="383"/>
      <c r="V505" s="383"/>
      <c r="W505" s="383"/>
      <c r="X505" s="383"/>
      <c r="Y505" s="383"/>
      <c r="Z505" s="383"/>
      <c r="AA505" s="383"/>
    </row>
    <row r="506">
      <c r="A506" s="383"/>
      <c r="B506" s="383"/>
      <c r="C506" s="383"/>
      <c r="D506" s="383"/>
      <c r="E506" s="383"/>
      <c r="F506" s="383"/>
      <c r="G506" s="383"/>
      <c r="H506" s="383"/>
      <c r="I506" s="383"/>
      <c r="M506" s="383"/>
      <c r="N506" s="383"/>
      <c r="O506" s="383"/>
      <c r="P506" s="383"/>
      <c r="Q506" s="383"/>
      <c r="R506" s="383"/>
      <c r="S506" s="383"/>
      <c r="T506" s="383"/>
      <c r="U506" s="383"/>
      <c r="V506" s="383"/>
      <c r="W506" s="383"/>
      <c r="X506" s="383"/>
      <c r="Y506" s="383"/>
      <c r="Z506" s="383"/>
      <c r="AA506" s="383"/>
    </row>
    <row r="507">
      <c r="A507" s="383"/>
      <c r="B507" s="383"/>
      <c r="C507" s="383"/>
      <c r="D507" s="383"/>
      <c r="E507" s="383"/>
      <c r="F507" s="383"/>
      <c r="G507" s="383"/>
      <c r="H507" s="383"/>
      <c r="I507" s="383"/>
      <c r="M507" s="383"/>
      <c r="N507" s="383"/>
      <c r="O507" s="383"/>
      <c r="P507" s="383"/>
      <c r="Q507" s="383"/>
      <c r="R507" s="383"/>
      <c r="S507" s="383"/>
      <c r="T507" s="383"/>
      <c r="U507" s="383"/>
      <c r="V507" s="383"/>
      <c r="W507" s="383"/>
      <c r="X507" s="383"/>
      <c r="Y507" s="383"/>
      <c r="Z507" s="383"/>
      <c r="AA507" s="383"/>
    </row>
    <row r="508">
      <c r="A508" s="383"/>
      <c r="B508" s="383"/>
      <c r="C508" s="383"/>
      <c r="D508" s="383"/>
      <c r="E508" s="383"/>
      <c r="F508" s="383"/>
      <c r="G508" s="383"/>
      <c r="H508" s="383"/>
      <c r="I508" s="383"/>
      <c r="M508" s="383"/>
      <c r="N508" s="383"/>
      <c r="O508" s="383"/>
      <c r="P508" s="383"/>
      <c r="Q508" s="383"/>
      <c r="R508" s="383"/>
      <c r="S508" s="383"/>
      <c r="T508" s="383"/>
      <c r="U508" s="383"/>
      <c r="V508" s="383"/>
      <c r="W508" s="383"/>
      <c r="X508" s="383"/>
      <c r="Y508" s="383"/>
      <c r="Z508" s="383"/>
      <c r="AA508" s="383"/>
    </row>
    <row r="509">
      <c r="A509" s="383"/>
      <c r="B509" s="383"/>
      <c r="C509" s="383"/>
      <c r="D509" s="383"/>
      <c r="E509" s="383"/>
      <c r="F509" s="383"/>
      <c r="G509" s="383"/>
      <c r="H509" s="383"/>
      <c r="I509" s="383"/>
      <c r="M509" s="383"/>
      <c r="N509" s="383"/>
      <c r="O509" s="383"/>
      <c r="P509" s="383"/>
      <c r="Q509" s="383"/>
      <c r="R509" s="383"/>
      <c r="S509" s="383"/>
      <c r="T509" s="383"/>
      <c r="U509" s="383"/>
      <c r="V509" s="383"/>
      <c r="W509" s="383"/>
      <c r="X509" s="383"/>
      <c r="Y509" s="383"/>
      <c r="Z509" s="383"/>
      <c r="AA509" s="383"/>
    </row>
    <row r="510">
      <c r="A510" s="383"/>
      <c r="B510" s="383"/>
      <c r="C510" s="383"/>
      <c r="D510" s="383"/>
      <c r="E510" s="383"/>
      <c r="F510" s="383"/>
      <c r="G510" s="383"/>
      <c r="H510" s="383"/>
      <c r="I510" s="383"/>
      <c r="M510" s="383"/>
      <c r="N510" s="383"/>
      <c r="O510" s="383"/>
      <c r="P510" s="383"/>
      <c r="Q510" s="383"/>
      <c r="R510" s="383"/>
      <c r="S510" s="383"/>
      <c r="T510" s="383"/>
      <c r="U510" s="383"/>
      <c r="V510" s="383"/>
      <c r="W510" s="383"/>
      <c r="X510" s="383"/>
      <c r="Y510" s="383"/>
      <c r="Z510" s="383"/>
      <c r="AA510" s="383"/>
    </row>
    <row r="511">
      <c r="A511" s="383"/>
      <c r="B511" s="383"/>
      <c r="C511" s="383"/>
      <c r="D511" s="383"/>
      <c r="E511" s="383"/>
      <c r="F511" s="383"/>
      <c r="G511" s="383"/>
      <c r="H511" s="383"/>
      <c r="I511" s="383"/>
      <c r="M511" s="383"/>
      <c r="N511" s="383"/>
      <c r="O511" s="383"/>
      <c r="P511" s="383"/>
      <c r="Q511" s="383"/>
      <c r="R511" s="383"/>
      <c r="S511" s="383"/>
      <c r="T511" s="383"/>
      <c r="U511" s="383"/>
      <c r="V511" s="383"/>
      <c r="W511" s="383"/>
      <c r="X511" s="383"/>
      <c r="Y511" s="383"/>
      <c r="Z511" s="383"/>
      <c r="AA511" s="383"/>
    </row>
    <row r="512">
      <c r="A512" s="383"/>
      <c r="B512" s="383"/>
      <c r="C512" s="383"/>
      <c r="D512" s="383"/>
      <c r="E512" s="383"/>
      <c r="F512" s="383"/>
      <c r="G512" s="383"/>
      <c r="H512" s="383"/>
      <c r="I512" s="383"/>
      <c r="M512" s="383"/>
      <c r="N512" s="383"/>
      <c r="O512" s="383"/>
      <c r="P512" s="383"/>
      <c r="Q512" s="383"/>
      <c r="R512" s="383"/>
      <c r="S512" s="383"/>
      <c r="T512" s="383"/>
      <c r="U512" s="383"/>
      <c r="V512" s="383"/>
      <c r="W512" s="383"/>
      <c r="X512" s="383"/>
      <c r="Y512" s="383"/>
      <c r="Z512" s="383"/>
      <c r="AA512" s="383"/>
    </row>
    <row r="513">
      <c r="A513" s="383"/>
      <c r="B513" s="383"/>
      <c r="C513" s="383"/>
      <c r="D513" s="383"/>
      <c r="E513" s="383"/>
      <c r="F513" s="383"/>
      <c r="G513" s="383"/>
      <c r="H513" s="383"/>
      <c r="I513" s="383"/>
      <c r="M513" s="383"/>
      <c r="N513" s="383"/>
      <c r="O513" s="383"/>
      <c r="P513" s="383"/>
      <c r="Q513" s="383"/>
      <c r="R513" s="383"/>
      <c r="S513" s="383"/>
      <c r="T513" s="383"/>
      <c r="U513" s="383"/>
      <c r="V513" s="383"/>
      <c r="W513" s="383"/>
      <c r="X513" s="383"/>
      <c r="Y513" s="383"/>
      <c r="Z513" s="383"/>
      <c r="AA513" s="383"/>
    </row>
    <row r="514">
      <c r="A514" s="383"/>
      <c r="B514" s="383"/>
      <c r="C514" s="383"/>
      <c r="D514" s="383"/>
      <c r="E514" s="383"/>
      <c r="F514" s="383"/>
      <c r="G514" s="383"/>
      <c r="H514" s="383"/>
      <c r="I514" s="383"/>
      <c r="M514" s="383"/>
      <c r="N514" s="383"/>
      <c r="O514" s="383"/>
      <c r="P514" s="383"/>
      <c r="Q514" s="383"/>
      <c r="R514" s="383"/>
      <c r="S514" s="383"/>
      <c r="T514" s="383"/>
      <c r="U514" s="383"/>
      <c r="V514" s="383"/>
      <c r="W514" s="383"/>
      <c r="X514" s="383"/>
      <c r="Y514" s="383"/>
      <c r="Z514" s="383"/>
      <c r="AA514" s="383"/>
    </row>
    <row r="515">
      <c r="A515" s="383"/>
      <c r="B515" s="383"/>
      <c r="C515" s="383"/>
      <c r="D515" s="383"/>
      <c r="E515" s="383"/>
      <c r="F515" s="383"/>
      <c r="G515" s="383"/>
      <c r="H515" s="383"/>
      <c r="I515" s="383"/>
      <c r="M515" s="383"/>
      <c r="N515" s="383"/>
      <c r="O515" s="383"/>
      <c r="P515" s="383"/>
      <c r="Q515" s="383"/>
      <c r="R515" s="383"/>
      <c r="S515" s="383"/>
      <c r="T515" s="383"/>
      <c r="U515" s="383"/>
      <c r="V515" s="383"/>
      <c r="W515" s="383"/>
      <c r="X515" s="383"/>
      <c r="Y515" s="383"/>
      <c r="Z515" s="383"/>
      <c r="AA515" s="383"/>
    </row>
    <row r="516">
      <c r="A516" s="383"/>
      <c r="B516" s="383"/>
      <c r="C516" s="383"/>
      <c r="D516" s="383"/>
      <c r="E516" s="383"/>
      <c r="F516" s="383"/>
      <c r="G516" s="383"/>
      <c r="H516" s="383"/>
      <c r="I516" s="383"/>
      <c r="M516" s="383"/>
      <c r="N516" s="383"/>
      <c r="O516" s="383"/>
      <c r="P516" s="383"/>
      <c r="Q516" s="383"/>
      <c r="R516" s="383"/>
      <c r="S516" s="383"/>
      <c r="T516" s="383"/>
      <c r="U516" s="383"/>
      <c r="V516" s="383"/>
      <c r="W516" s="383"/>
      <c r="X516" s="383"/>
      <c r="Y516" s="383"/>
      <c r="Z516" s="383"/>
      <c r="AA516" s="383"/>
    </row>
    <row r="517">
      <c r="A517" s="383"/>
      <c r="B517" s="383"/>
      <c r="C517" s="383"/>
      <c r="D517" s="383"/>
      <c r="E517" s="383"/>
      <c r="F517" s="383"/>
      <c r="G517" s="383"/>
      <c r="H517" s="383"/>
      <c r="I517" s="383"/>
      <c r="M517" s="383"/>
      <c r="N517" s="383"/>
      <c r="O517" s="383"/>
      <c r="P517" s="383"/>
      <c r="Q517" s="383"/>
      <c r="R517" s="383"/>
      <c r="S517" s="383"/>
      <c r="T517" s="383"/>
      <c r="U517" s="383"/>
      <c r="V517" s="383"/>
      <c r="W517" s="383"/>
      <c r="X517" s="383"/>
      <c r="Y517" s="383"/>
      <c r="Z517" s="383"/>
      <c r="AA517" s="383"/>
    </row>
    <row r="518">
      <c r="A518" s="383"/>
      <c r="B518" s="383"/>
      <c r="C518" s="383"/>
      <c r="D518" s="383"/>
      <c r="E518" s="383"/>
      <c r="F518" s="383"/>
      <c r="G518" s="383"/>
      <c r="H518" s="383"/>
      <c r="I518" s="383"/>
      <c r="M518" s="383"/>
      <c r="N518" s="383"/>
      <c r="O518" s="383"/>
      <c r="P518" s="383"/>
      <c r="Q518" s="383"/>
      <c r="R518" s="383"/>
      <c r="S518" s="383"/>
      <c r="T518" s="383"/>
      <c r="U518" s="383"/>
      <c r="V518" s="383"/>
      <c r="W518" s="383"/>
      <c r="X518" s="383"/>
      <c r="Y518" s="383"/>
      <c r="Z518" s="383"/>
      <c r="AA518" s="383"/>
    </row>
    <row r="519">
      <c r="A519" s="383"/>
      <c r="B519" s="383"/>
      <c r="C519" s="383"/>
      <c r="D519" s="383"/>
      <c r="E519" s="383"/>
      <c r="F519" s="383"/>
      <c r="G519" s="383"/>
      <c r="H519" s="383"/>
      <c r="I519" s="383"/>
      <c r="M519" s="383"/>
      <c r="N519" s="383"/>
      <c r="O519" s="383"/>
      <c r="P519" s="383"/>
      <c r="Q519" s="383"/>
      <c r="R519" s="383"/>
      <c r="S519" s="383"/>
      <c r="T519" s="383"/>
      <c r="U519" s="383"/>
      <c r="V519" s="383"/>
      <c r="W519" s="383"/>
      <c r="X519" s="383"/>
      <c r="Y519" s="383"/>
      <c r="Z519" s="383"/>
      <c r="AA519" s="383"/>
    </row>
    <row r="520">
      <c r="A520" s="383"/>
      <c r="B520" s="383"/>
      <c r="C520" s="383"/>
      <c r="D520" s="383"/>
      <c r="E520" s="383"/>
      <c r="F520" s="383"/>
      <c r="G520" s="383"/>
      <c r="H520" s="383"/>
      <c r="I520" s="383"/>
      <c r="M520" s="383"/>
      <c r="N520" s="383"/>
      <c r="O520" s="383"/>
      <c r="P520" s="383"/>
      <c r="Q520" s="383"/>
      <c r="R520" s="383"/>
      <c r="S520" s="383"/>
      <c r="T520" s="383"/>
      <c r="U520" s="383"/>
      <c r="V520" s="383"/>
      <c r="W520" s="383"/>
      <c r="X520" s="383"/>
      <c r="Y520" s="383"/>
      <c r="Z520" s="383"/>
      <c r="AA520" s="383"/>
    </row>
    <row r="521">
      <c r="A521" s="383"/>
      <c r="B521" s="383"/>
      <c r="C521" s="383"/>
      <c r="D521" s="383"/>
      <c r="E521" s="383"/>
      <c r="F521" s="383"/>
      <c r="G521" s="383"/>
      <c r="H521" s="383"/>
      <c r="I521" s="383"/>
      <c r="M521" s="383"/>
      <c r="N521" s="383"/>
      <c r="O521" s="383"/>
      <c r="P521" s="383"/>
      <c r="Q521" s="383"/>
      <c r="R521" s="383"/>
      <c r="S521" s="383"/>
      <c r="T521" s="383"/>
      <c r="U521" s="383"/>
      <c r="V521" s="383"/>
      <c r="W521" s="383"/>
      <c r="X521" s="383"/>
      <c r="Y521" s="383"/>
      <c r="Z521" s="383"/>
      <c r="AA521" s="383"/>
    </row>
    <row r="522">
      <c r="A522" s="383"/>
      <c r="B522" s="383"/>
      <c r="C522" s="383"/>
      <c r="D522" s="383"/>
      <c r="E522" s="383"/>
      <c r="F522" s="383"/>
      <c r="G522" s="383"/>
      <c r="H522" s="383"/>
      <c r="I522" s="383"/>
      <c r="M522" s="383"/>
      <c r="N522" s="383"/>
      <c r="O522" s="383"/>
      <c r="P522" s="383"/>
      <c r="Q522" s="383"/>
      <c r="R522" s="383"/>
      <c r="S522" s="383"/>
      <c r="T522" s="383"/>
      <c r="U522" s="383"/>
      <c r="V522" s="383"/>
      <c r="W522" s="383"/>
      <c r="X522" s="383"/>
      <c r="Y522" s="383"/>
      <c r="Z522" s="383"/>
      <c r="AA522" s="383"/>
    </row>
    <row r="523">
      <c r="A523" s="383"/>
      <c r="B523" s="383"/>
      <c r="C523" s="383"/>
      <c r="D523" s="383"/>
      <c r="E523" s="383"/>
      <c r="F523" s="383"/>
      <c r="G523" s="383"/>
      <c r="H523" s="383"/>
      <c r="I523" s="383"/>
      <c r="M523" s="383"/>
      <c r="N523" s="383"/>
      <c r="O523" s="383"/>
      <c r="P523" s="383"/>
      <c r="Q523" s="383"/>
      <c r="R523" s="383"/>
      <c r="S523" s="383"/>
      <c r="T523" s="383"/>
      <c r="U523" s="383"/>
      <c r="V523" s="383"/>
      <c r="W523" s="383"/>
      <c r="X523" s="383"/>
      <c r="Y523" s="383"/>
      <c r="Z523" s="383"/>
      <c r="AA523" s="383"/>
    </row>
    <row r="524">
      <c r="A524" s="383"/>
      <c r="B524" s="383"/>
      <c r="C524" s="383"/>
      <c r="D524" s="383"/>
      <c r="E524" s="383"/>
      <c r="F524" s="383"/>
      <c r="G524" s="383"/>
      <c r="H524" s="383"/>
      <c r="I524" s="383"/>
      <c r="M524" s="383"/>
      <c r="N524" s="383"/>
      <c r="O524" s="383"/>
      <c r="P524" s="383"/>
      <c r="Q524" s="383"/>
      <c r="R524" s="383"/>
      <c r="S524" s="383"/>
      <c r="T524" s="383"/>
      <c r="U524" s="383"/>
      <c r="V524" s="383"/>
      <c r="W524" s="383"/>
      <c r="X524" s="383"/>
      <c r="Y524" s="383"/>
      <c r="Z524" s="383"/>
      <c r="AA524" s="383"/>
    </row>
    <row r="525">
      <c r="A525" s="383"/>
      <c r="B525" s="383"/>
      <c r="C525" s="383"/>
      <c r="D525" s="383"/>
      <c r="E525" s="383"/>
      <c r="F525" s="383"/>
      <c r="G525" s="383"/>
      <c r="H525" s="383"/>
      <c r="I525" s="383"/>
      <c r="M525" s="383"/>
      <c r="N525" s="383"/>
      <c r="O525" s="383"/>
      <c r="P525" s="383"/>
      <c r="Q525" s="383"/>
      <c r="R525" s="383"/>
      <c r="S525" s="383"/>
      <c r="T525" s="383"/>
      <c r="U525" s="383"/>
      <c r="V525" s="383"/>
      <c r="W525" s="383"/>
      <c r="X525" s="383"/>
      <c r="Y525" s="383"/>
      <c r="Z525" s="383"/>
      <c r="AA525" s="383"/>
    </row>
    <row r="526">
      <c r="A526" s="383"/>
      <c r="B526" s="383"/>
      <c r="C526" s="383"/>
      <c r="D526" s="383"/>
      <c r="E526" s="383"/>
      <c r="F526" s="383"/>
      <c r="G526" s="383"/>
      <c r="H526" s="383"/>
      <c r="I526" s="383"/>
      <c r="M526" s="383"/>
      <c r="N526" s="383"/>
      <c r="O526" s="383"/>
      <c r="P526" s="383"/>
      <c r="Q526" s="383"/>
      <c r="R526" s="383"/>
      <c r="S526" s="383"/>
      <c r="T526" s="383"/>
      <c r="U526" s="383"/>
      <c r="V526" s="383"/>
      <c r="W526" s="383"/>
      <c r="X526" s="383"/>
      <c r="Y526" s="383"/>
      <c r="Z526" s="383"/>
      <c r="AA526" s="383"/>
    </row>
    <row r="527">
      <c r="A527" s="383"/>
      <c r="B527" s="383"/>
      <c r="C527" s="383"/>
      <c r="D527" s="383"/>
      <c r="E527" s="383"/>
      <c r="F527" s="383"/>
      <c r="G527" s="383"/>
      <c r="H527" s="383"/>
      <c r="I527" s="383"/>
      <c r="M527" s="383"/>
      <c r="N527" s="383"/>
      <c r="O527" s="383"/>
      <c r="P527" s="383"/>
      <c r="Q527" s="383"/>
      <c r="R527" s="383"/>
      <c r="S527" s="383"/>
      <c r="T527" s="383"/>
      <c r="U527" s="383"/>
      <c r="V527" s="383"/>
      <c r="W527" s="383"/>
      <c r="X527" s="383"/>
      <c r="Y527" s="383"/>
      <c r="Z527" s="383"/>
      <c r="AA527" s="383"/>
    </row>
    <row r="528">
      <c r="A528" s="383"/>
      <c r="B528" s="383"/>
      <c r="C528" s="383"/>
      <c r="D528" s="383"/>
      <c r="E528" s="383"/>
      <c r="F528" s="383"/>
      <c r="G528" s="383"/>
      <c r="H528" s="383"/>
      <c r="I528" s="383"/>
      <c r="M528" s="383"/>
      <c r="N528" s="383"/>
      <c r="O528" s="383"/>
      <c r="P528" s="383"/>
      <c r="Q528" s="383"/>
      <c r="R528" s="383"/>
      <c r="S528" s="383"/>
      <c r="T528" s="383"/>
      <c r="U528" s="383"/>
      <c r="V528" s="383"/>
      <c r="W528" s="383"/>
      <c r="X528" s="383"/>
      <c r="Y528" s="383"/>
      <c r="Z528" s="383"/>
      <c r="AA528" s="383"/>
    </row>
    <row r="529">
      <c r="A529" s="383"/>
      <c r="B529" s="383"/>
      <c r="C529" s="383"/>
      <c r="D529" s="383"/>
      <c r="E529" s="383"/>
      <c r="F529" s="383"/>
      <c r="G529" s="383"/>
      <c r="H529" s="383"/>
      <c r="I529" s="383"/>
      <c r="M529" s="383"/>
      <c r="N529" s="383"/>
      <c r="O529" s="383"/>
      <c r="P529" s="383"/>
      <c r="Q529" s="383"/>
      <c r="R529" s="383"/>
      <c r="S529" s="383"/>
      <c r="T529" s="383"/>
      <c r="U529" s="383"/>
      <c r="V529" s="383"/>
      <c r="W529" s="383"/>
      <c r="X529" s="383"/>
      <c r="Y529" s="383"/>
      <c r="Z529" s="383"/>
      <c r="AA529" s="383"/>
    </row>
    <row r="530">
      <c r="A530" s="383"/>
      <c r="B530" s="383"/>
      <c r="C530" s="383"/>
      <c r="D530" s="383"/>
      <c r="E530" s="383"/>
      <c r="F530" s="383"/>
      <c r="G530" s="383"/>
      <c r="H530" s="383"/>
      <c r="I530" s="383"/>
      <c r="M530" s="383"/>
      <c r="N530" s="383"/>
      <c r="O530" s="383"/>
      <c r="P530" s="383"/>
      <c r="Q530" s="383"/>
      <c r="R530" s="383"/>
      <c r="S530" s="383"/>
      <c r="T530" s="383"/>
      <c r="U530" s="383"/>
      <c r="V530" s="383"/>
      <c r="W530" s="383"/>
      <c r="X530" s="383"/>
      <c r="Y530" s="383"/>
      <c r="Z530" s="383"/>
      <c r="AA530" s="383"/>
    </row>
    <row r="531">
      <c r="A531" s="383"/>
      <c r="B531" s="383"/>
      <c r="C531" s="383"/>
      <c r="D531" s="383"/>
      <c r="E531" s="383"/>
      <c r="F531" s="383"/>
      <c r="G531" s="383"/>
      <c r="H531" s="383"/>
      <c r="I531" s="383"/>
      <c r="M531" s="383"/>
      <c r="N531" s="383"/>
      <c r="O531" s="383"/>
      <c r="P531" s="383"/>
      <c r="Q531" s="383"/>
      <c r="R531" s="383"/>
      <c r="S531" s="383"/>
      <c r="T531" s="383"/>
      <c r="U531" s="383"/>
      <c r="V531" s="383"/>
      <c r="W531" s="383"/>
      <c r="X531" s="383"/>
      <c r="Y531" s="383"/>
      <c r="Z531" s="383"/>
      <c r="AA531" s="383"/>
    </row>
    <row r="532">
      <c r="A532" s="383"/>
      <c r="B532" s="383"/>
      <c r="C532" s="383"/>
      <c r="D532" s="383"/>
      <c r="E532" s="383"/>
      <c r="F532" s="383"/>
      <c r="G532" s="383"/>
      <c r="H532" s="383"/>
      <c r="I532" s="383"/>
      <c r="M532" s="383"/>
      <c r="N532" s="383"/>
      <c r="O532" s="383"/>
      <c r="P532" s="383"/>
      <c r="Q532" s="383"/>
      <c r="R532" s="383"/>
      <c r="S532" s="383"/>
      <c r="T532" s="383"/>
      <c r="U532" s="383"/>
      <c r="V532" s="383"/>
      <c r="W532" s="383"/>
      <c r="X532" s="383"/>
      <c r="Y532" s="383"/>
      <c r="Z532" s="383"/>
      <c r="AA532" s="383"/>
    </row>
    <row r="533">
      <c r="A533" s="383"/>
      <c r="B533" s="383"/>
      <c r="C533" s="383"/>
      <c r="D533" s="383"/>
      <c r="E533" s="383"/>
      <c r="F533" s="383"/>
      <c r="G533" s="383"/>
      <c r="H533" s="383"/>
      <c r="I533" s="383"/>
      <c r="M533" s="383"/>
      <c r="N533" s="383"/>
      <c r="O533" s="383"/>
      <c r="P533" s="383"/>
      <c r="Q533" s="383"/>
      <c r="R533" s="383"/>
      <c r="S533" s="383"/>
      <c r="T533" s="383"/>
      <c r="U533" s="383"/>
      <c r="V533" s="383"/>
      <c r="W533" s="383"/>
      <c r="X533" s="383"/>
      <c r="Y533" s="383"/>
      <c r="Z533" s="383"/>
      <c r="AA533" s="383"/>
    </row>
    <row r="534">
      <c r="A534" s="383"/>
      <c r="B534" s="383"/>
      <c r="C534" s="383"/>
      <c r="D534" s="383"/>
      <c r="E534" s="383"/>
      <c r="F534" s="383"/>
      <c r="G534" s="383"/>
      <c r="H534" s="383"/>
      <c r="I534" s="383"/>
      <c r="M534" s="383"/>
      <c r="N534" s="383"/>
      <c r="O534" s="383"/>
      <c r="P534" s="383"/>
      <c r="Q534" s="383"/>
      <c r="R534" s="383"/>
      <c r="S534" s="383"/>
      <c r="T534" s="383"/>
      <c r="U534" s="383"/>
      <c r="V534" s="383"/>
      <c r="W534" s="383"/>
      <c r="X534" s="383"/>
      <c r="Y534" s="383"/>
      <c r="Z534" s="383"/>
      <c r="AA534" s="383"/>
    </row>
    <row r="535">
      <c r="A535" s="383"/>
      <c r="B535" s="383"/>
      <c r="C535" s="383"/>
      <c r="D535" s="383"/>
      <c r="E535" s="383"/>
      <c r="F535" s="383"/>
      <c r="G535" s="383"/>
      <c r="H535" s="383"/>
      <c r="I535" s="383"/>
      <c r="M535" s="383"/>
      <c r="N535" s="383"/>
      <c r="O535" s="383"/>
      <c r="P535" s="383"/>
      <c r="Q535" s="383"/>
      <c r="R535" s="383"/>
      <c r="S535" s="383"/>
      <c r="T535" s="383"/>
      <c r="U535" s="383"/>
      <c r="V535" s="383"/>
      <c r="W535" s="383"/>
      <c r="X535" s="383"/>
      <c r="Y535" s="383"/>
      <c r="Z535" s="383"/>
      <c r="AA535" s="383"/>
    </row>
    <row r="536">
      <c r="A536" s="383"/>
      <c r="B536" s="383"/>
      <c r="C536" s="383"/>
      <c r="D536" s="383"/>
      <c r="E536" s="383"/>
      <c r="F536" s="383"/>
      <c r="G536" s="383"/>
      <c r="H536" s="383"/>
      <c r="I536" s="383"/>
      <c r="M536" s="383"/>
      <c r="N536" s="383"/>
      <c r="O536" s="383"/>
      <c r="P536" s="383"/>
      <c r="Q536" s="383"/>
      <c r="R536" s="383"/>
      <c r="S536" s="383"/>
      <c r="T536" s="383"/>
      <c r="U536" s="383"/>
      <c r="V536" s="383"/>
      <c r="W536" s="383"/>
      <c r="X536" s="383"/>
      <c r="Y536" s="383"/>
      <c r="Z536" s="383"/>
      <c r="AA536" s="383"/>
    </row>
    <row r="537">
      <c r="A537" s="383"/>
      <c r="B537" s="383"/>
      <c r="C537" s="383"/>
      <c r="D537" s="383"/>
      <c r="E537" s="383"/>
      <c r="F537" s="383"/>
      <c r="G537" s="383"/>
      <c r="H537" s="383"/>
      <c r="I537" s="383"/>
      <c r="M537" s="383"/>
      <c r="N537" s="383"/>
      <c r="O537" s="383"/>
      <c r="P537" s="383"/>
      <c r="Q537" s="383"/>
      <c r="R537" s="383"/>
      <c r="S537" s="383"/>
      <c r="T537" s="383"/>
      <c r="U537" s="383"/>
      <c r="V537" s="383"/>
      <c r="W537" s="383"/>
      <c r="X537" s="383"/>
      <c r="Y537" s="383"/>
      <c r="Z537" s="383"/>
      <c r="AA537" s="383"/>
    </row>
    <row r="538">
      <c r="A538" s="383"/>
      <c r="B538" s="383"/>
      <c r="C538" s="383"/>
      <c r="D538" s="383"/>
      <c r="E538" s="383"/>
      <c r="F538" s="383"/>
      <c r="G538" s="383"/>
      <c r="H538" s="383"/>
      <c r="I538" s="383"/>
      <c r="M538" s="383"/>
      <c r="N538" s="383"/>
      <c r="O538" s="383"/>
      <c r="P538" s="383"/>
      <c r="Q538" s="383"/>
      <c r="R538" s="383"/>
      <c r="S538" s="383"/>
      <c r="T538" s="383"/>
      <c r="U538" s="383"/>
      <c r="V538" s="383"/>
      <c r="W538" s="383"/>
      <c r="X538" s="383"/>
      <c r="Y538" s="383"/>
      <c r="Z538" s="383"/>
      <c r="AA538" s="383"/>
    </row>
    <row r="539">
      <c r="A539" s="383"/>
      <c r="B539" s="383"/>
      <c r="C539" s="383"/>
      <c r="D539" s="383"/>
      <c r="E539" s="383"/>
      <c r="F539" s="383"/>
      <c r="G539" s="383"/>
      <c r="H539" s="383"/>
      <c r="I539" s="383"/>
      <c r="M539" s="383"/>
      <c r="N539" s="383"/>
      <c r="O539" s="383"/>
      <c r="P539" s="383"/>
      <c r="Q539" s="383"/>
      <c r="R539" s="383"/>
      <c r="S539" s="383"/>
      <c r="T539" s="383"/>
      <c r="U539" s="383"/>
      <c r="V539" s="383"/>
      <c r="W539" s="383"/>
      <c r="X539" s="383"/>
      <c r="Y539" s="383"/>
      <c r="Z539" s="383"/>
      <c r="AA539" s="383"/>
    </row>
    <row r="540">
      <c r="A540" s="383"/>
      <c r="B540" s="383"/>
      <c r="C540" s="383"/>
      <c r="D540" s="383"/>
      <c r="E540" s="383"/>
      <c r="F540" s="383"/>
      <c r="G540" s="383"/>
      <c r="H540" s="383"/>
      <c r="I540" s="383"/>
      <c r="M540" s="383"/>
      <c r="N540" s="383"/>
      <c r="O540" s="383"/>
      <c r="P540" s="383"/>
      <c r="Q540" s="383"/>
      <c r="R540" s="383"/>
      <c r="S540" s="383"/>
      <c r="T540" s="383"/>
      <c r="U540" s="383"/>
      <c r="V540" s="383"/>
      <c r="W540" s="383"/>
      <c r="X540" s="383"/>
      <c r="Y540" s="383"/>
      <c r="Z540" s="383"/>
      <c r="AA540" s="383"/>
    </row>
    <row r="541">
      <c r="A541" s="383"/>
      <c r="B541" s="383"/>
      <c r="C541" s="383"/>
      <c r="D541" s="383"/>
      <c r="E541" s="383"/>
      <c r="F541" s="383"/>
      <c r="G541" s="383"/>
      <c r="H541" s="383"/>
      <c r="I541" s="383"/>
      <c r="M541" s="383"/>
      <c r="N541" s="383"/>
      <c r="O541" s="383"/>
      <c r="P541" s="383"/>
      <c r="Q541" s="383"/>
      <c r="R541" s="383"/>
      <c r="S541" s="383"/>
      <c r="T541" s="383"/>
      <c r="U541" s="383"/>
      <c r="V541" s="383"/>
      <c r="W541" s="383"/>
      <c r="X541" s="383"/>
      <c r="Y541" s="383"/>
      <c r="Z541" s="383"/>
      <c r="AA541" s="383"/>
    </row>
    <row r="542">
      <c r="A542" s="383"/>
      <c r="B542" s="383"/>
      <c r="C542" s="383"/>
      <c r="D542" s="383"/>
      <c r="E542" s="383"/>
      <c r="F542" s="383"/>
      <c r="G542" s="383"/>
      <c r="H542" s="383"/>
      <c r="I542" s="383"/>
      <c r="M542" s="383"/>
      <c r="N542" s="383"/>
      <c r="O542" s="383"/>
      <c r="P542" s="383"/>
      <c r="Q542" s="383"/>
      <c r="R542" s="383"/>
      <c r="S542" s="383"/>
      <c r="T542" s="383"/>
      <c r="U542" s="383"/>
      <c r="V542" s="383"/>
      <c r="W542" s="383"/>
      <c r="X542" s="383"/>
      <c r="Y542" s="383"/>
      <c r="Z542" s="383"/>
      <c r="AA542" s="383"/>
    </row>
    <row r="543">
      <c r="A543" s="383"/>
      <c r="B543" s="383"/>
      <c r="C543" s="383"/>
      <c r="D543" s="383"/>
      <c r="E543" s="383"/>
      <c r="F543" s="383"/>
      <c r="G543" s="383"/>
      <c r="H543" s="383"/>
      <c r="I543" s="383"/>
      <c r="M543" s="383"/>
      <c r="N543" s="383"/>
      <c r="O543" s="383"/>
      <c r="P543" s="383"/>
      <c r="Q543" s="383"/>
      <c r="R543" s="383"/>
      <c r="S543" s="383"/>
      <c r="T543" s="383"/>
      <c r="U543" s="383"/>
      <c r="V543" s="383"/>
      <c r="W543" s="383"/>
      <c r="X543" s="383"/>
      <c r="Y543" s="383"/>
      <c r="Z543" s="383"/>
      <c r="AA543" s="383"/>
    </row>
    <row r="544">
      <c r="A544" s="383"/>
      <c r="B544" s="383"/>
      <c r="C544" s="383"/>
      <c r="D544" s="383"/>
      <c r="E544" s="383"/>
      <c r="F544" s="383"/>
      <c r="G544" s="383"/>
      <c r="H544" s="383"/>
      <c r="I544" s="383"/>
      <c r="M544" s="383"/>
      <c r="N544" s="383"/>
      <c r="O544" s="383"/>
      <c r="P544" s="383"/>
      <c r="Q544" s="383"/>
      <c r="R544" s="383"/>
      <c r="S544" s="383"/>
      <c r="T544" s="383"/>
      <c r="U544" s="383"/>
      <c r="V544" s="383"/>
      <c r="W544" s="383"/>
      <c r="X544" s="383"/>
      <c r="Y544" s="383"/>
      <c r="Z544" s="383"/>
      <c r="AA544" s="383"/>
    </row>
    <row r="545">
      <c r="A545" s="383"/>
      <c r="B545" s="383"/>
      <c r="C545" s="383"/>
      <c r="D545" s="383"/>
      <c r="E545" s="383"/>
      <c r="F545" s="383"/>
      <c r="G545" s="383"/>
      <c r="H545" s="383"/>
      <c r="I545" s="383"/>
      <c r="M545" s="383"/>
      <c r="N545" s="383"/>
      <c r="O545" s="383"/>
      <c r="P545" s="383"/>
      <c r="Q545" s="383"/>
      <c r="R545" s="383"/>
      <c r="S545" s="383"/>
      <c r="T545" s="383"/>
      <c r="U545" s="383"/>
      <c r="V545" s="383"/>
      <c r="W545" s="383"/>
      <c r="X545" s="383"/>
      <c r="Y545" s="383"/>
      <c r="Z545" s="383"/>
      <c r="AA545" s="383"/>
    </row>
    <row r="546">
      <c r="A546" s="383"/>
      <c r="B546" s="383"/>
      <c r="C546" s="383"/>
      <c r="D546" s="383"/>
      <c r="E546" s="383"/>
      <c r="F546" s="383"/>
      <c r="G546" s="383"/>
      <c r="H546" s="383"/>
      <c r="I546" s="383"/>
      <c r="M546" s="383"/>
      <c r="N546" s="383"/>
      <c r="O546" s="383"/>
      <c r="P546" s="383"/>
      <c r="Q546" s="383"/>
      <c r="R546" s="383"/>
      <c r="S546" s="383"/>
      <c r="T546" s="383"/>
      <c r="U546" s="383"/>
      <c r="V546" s="383"/>
      <c r="W546" s="383"/>
      <c r="X546" s="383"/>
      <c r="Y546" s="383"/>
      <c r="Z546" s="383"/>
      <c r="AA546" s="383"/>
    </row>
    <row r="547">
      <c r="A547" s="383"/>
      <c r="B547" s="383"/>
      <c r="C547" s="383"/>
      <c r="D547" s="383"/>
      <c r="E547" s="383"/>
      <c r="F547" s="383"/>
      <c r="G547" s="383"/>
      <c r="H547" s="383"/>
      <c r="I547" s="383"/>
      <c r="M547" s="383"/>
      <c r="N547" s="383"/>
      <c r="O547" s="383"/>
      <c r="P547" s="383"/>
      <c r="Q547" s="383"/>
      <c r="R547" s="383"/>
      <c r="S547" s="383"/>
      <c r="T547" s="383"/>
      <c r="U547" s="383"/>
      <c r="V547" s="383"/>
      <c r="W547" s="383"/>
      <c r="X547" s="383"/>
      <c r="Y547" s="383"/>
      <c r="Z547" s="383"/>
      <c r="AA547" s="383"/>
    </row>
    <row r="548">
      <c r="A548" s="383"/>
      <c r="B548" s="383"/>
      <c r="C548" s="383"/>
      <c r="D548" s="383"/>
      <c r="E548" s="383"/>
      <c r="F548" s="383"/>
      <c r="G548" s="383"/>
      <c r="H548" s="383"/>
      <c r="I548" s="383"/>
      <c r="M548" s="383"/>
      <c r="N548" s="383"/>
      <c r="O548" s="383"/>
      <c r="P548" s="383"/>
      <c r="Q548" s="383"/>
      <c r="R548" s="383"/>
      <c r="S548" s="383"/>
      <c r="T548" s="383"/>
      <c r="U548" s="383"/>
      <c r="V548" s="383"/>
      <c r="W548" s="383"/>
      <c r="X548" s="383"/>
      <c r="Y548" s="383"/>
      <c r="Z548" s="383"/>
      <c r="AA548" s="383"/>
    </row>
    <row r="549">
      <c r="A549" s="383"/>
      <c r="B549" s="383"/>
      <c r="C549" s="383"/>
      <c r="D549" s="383"/>
      <c r="E549" s="383"/>
      <c r="F549" s="383"/>
      <c r="G549" s="383"/>
      <c r="H549" s="383"/>
      <c r="I549" s="383"/>
      <c r="M549" s="383"/>
      <c r="N549" s="383"/>
      <c r="O549" s="383"/>
      <c r="P549" s="383"/>
      <c r="Q549" s="383"/>
      <c r="R549" s="383"/>
      <c r="S549" s="383"/>
      <c r="T549" s="383"/>
      <c r="U549" s="383"/>
      <c r="V549" s="383"/>
      <c r="W549" s="383"/>
      <c r="X549" s="383"/>
      <c r="Y549" s="383"/>
      <c r="Z549" s="383"/>
      <c r="AA549" s="383"/>
    </row>
    <row r="550">
      <c r="A550" s="383"/>
      <c r="B550" s="383"/>
      <c r="C550" s="383"/>
      <c r="D550" s="383"/>
      <c r="E550" s="383"/>
      <c r="F550" s="383"/>
      <c r="G550" s="383"/>
      <c r="H550" s="383"/>
      <c r="I550" s="383"/>
      <c r="M550" s="383"/>
      <c r="N550" s="383"/>
      <c r="O550" s="383"/>
      <c r="P550" s="383"/>
      <c r="Q550" s="383"/>
      <c r="R550" s="383"/>
      <c r="S550" s="383"/>
      <c r="T550" s="383"/>
      <c r="U550" s="383"/>
      <c r="V550" s="383"/>
      <c r="W550" s="383"/>
      <c r="X550" s="383"/>
      <c r="Y550" s="383"/>
      <c r="Z550" s="383"/>
      <c r="AA550" s="383"/>
    </row>
    <row r="551">
      <c r="A551" s="383"/>
      <c r="B551" s="383"/>
      <c r="C551" s="383"/>
      <c r="D551" s="383"/>
      <c r="E551" s="383"/>
      <c r="F551" s="383"/>
      <c r="G551" s="383"/>
      <c r="H551" s="383"/>
      <c r="I551" s="383"/>
      <c r="M551" s="383"/>
      <c r="N551" s="383"/>
      <c r="O551" s="383"/>
      <c r="P551" s="383"/>
      <c r="Q551" s="383"/>
      <c r="R551" s="383"/>
      <c r="S551" s="383"/>
      <c r="T551" s="383"/>
      <c r="U551" s="383"/>
      <c r="V551" s="383"/>
      <c r="W551" s="383"/>
      <c r="X551" s="383"/>
      <c r="Y551" s="383"/>
      <c r="Z551" s="383"/>
      <c r="AA551" s="383"/>
    </row>
    <row r="552">
      <c r="A552" s="383"/>
      <c r="B552" s="383"/>
      <c r="C552" s="383"/>
      <c r="D552" s="383"/>
      <c r="E552" s="383"/>
      <c r="F552" s="383"/>
      <c r="G552" s="383"/>
      <c r="H552" s="383"/>
      <c r="I552" s="383"/>
      <c r="M552" s="383"/>
      <c r="N552" s="383"/>
      <c r="O552" s="383"/>
      <c r="P552" s="383"/>
      <c r="Q552" s="383"/>
      <c r="R552" s="383"/>
      <c r="S552" s="383"/>
      <c r="T552" s="383"/>
      <c r="U552" s="383"/>
      <c r="V552" s="383"/>
      <c r="W552" s="383"/>
      <c r="X552" s="383"/>
      <c r="Y552" s="383"/>
      <c r="Z552" s="383"/>
      <c r="AA552" s="383"/>
    </row>
    <row r="553">
      <c r="A553" s="383"/>
      <c r="B553" s="383"/>
      <c r="C553" s="383"/>
      <c r="D553" s="383"/>
      <c r="E553" s="383"/>
      <c r="F553" s="383"/>
      <c r="G553" s="383"/>
      <c r="H553" s="383"/>
      <c r="I553" s="383"/>
      <c r="M553" s="383"/>
      <c r="N553" s="383"/>
      <c r="O553" s="383"/>
      <c r="P553" s="383"/>
      <c r="Q553" s="383"/>
      <c r="R553" s="383"/>
      <c r="S553" s="383"/>
      <c r="T553" s="383"/>
      <c r="U553" s="383"/>
      <c r="V553" s="383"/>
      <c r="W553" s="383"/>
      <c r="X553" s="383"/>
      <c r="Y553" s="383"/>
      <c r="Z553" s="383"/>
      <c r="AA553" s="383"/>
    </row>
    <row r="554">
      <c r="A554" s="383"/>
      <c r="B554" s="383"/>
      <c r="C554" s="383"/>
      <c r="D554" s="383"/>
      <c r="E554" s="383"/>
      <c r="F554" s="383"/>
      <c r="G554" s="383"/>
      <c r="H554" s="383"/>
      <c r="I554" s="383"/>
      <c r="M554" s="383"/>
      <c r="N554" s="383"/>
      <c r="O554" s="383"/>
      <c r="P554" s="383"/>
      <c r="Q554" s="383"/>
      <c r="R554" s="383"/>
      <c r="S554" s="383"/>
      <c r="T554" s="383"/>
      <c r="U554" s="383"/>
      <c r="V554" s="383"/>
      <c r="W554" s="383"/>
      <c r="X554" s="383"/>
      <c r="Y554" s="383"/>
      <c r="Z554" s="383"/>
      <c r="AA554" s="383"/>
    </row>
    <row r="555">
      <c r="A555" s="383"/>
      <c r="B555" s="383"/>
      <c r="C555" s="383"/>
      <c r="D555" s="383"/>
      <c r="E555" s="383"/>
      <c r="F555" s="383"/>
      <c r="G555" s="383"/>
      <c r="H555" s="383"/>
      <c r="I555" s="383"/>
      <c r="M555" s="383"/>
      <c r="N555" s="383"/>
      <c r="O555" s="383"/>
      <c r="P555" s="383"/>
      <c r="Q555" s="383"/>
      <c r="R555" s="383"/>
      <c r="S555" s="383"/>
      <c r="T555" s="383"/>
      <c r="U555" s="383"/>
      <c r="V555" s="383"/>
      <c r="W555" s="383"/>
      <c r="X555" s="383"/>
      <c r="Y555" s="383"/>
      <c r="Z555" s="383"/>
      <c r="AA555" s="383"/>
    </row>
    <row r="556">
      <c r="A556" s="383"/>
      <c r="B556" s="383"/>
      <c r="C556" s="383"/>
      <c r="D556" s="383"/>
      <c r="E556" s="383"/>
      <c r="F556" s="383"/>
      <c r="G556" s="383"/>
      <c r="H556" s="383"/>
      <c r="I556" s="383"/>
      <c r="M556" s="383"/>
      <c r="N556" s="383"/>
      <c r="O556" s="383"/>
      <c r="P556" s="383"/>
      <c r="Q556" s="383"/>
      <c r="R556" s="383"/>
      <c r="S556" s="383"/>
      <c r="T556" s="383"/>
      <c r="U556" s="383"/>
      <c r="V556" s="383"/>
      <c r="W556" s="383"/>
      <c r="X556" s="383"/>
      <c r="Y556" s="383"/>
      <c r="Z556" s="383"/>
      <c r="AA556" s="383"/>
    </row>
    <row r="557">
      <c r="A557" s="383"/>
      <c r="B557" s="383"/>
      <c r="C557" s="383"/>
      <c r="D557" s="383"/>
      <c r="E557" s="383"/>
      <c r="F557" s="383"/>
      <c r="G557" s="383"/>
      <c r="H557" s="383"/>
      <c r="I557" s="383"/>
      <c r="M557" s="383"/>
      <c r="N557" s="383"/>
      <c r="O557" s="383"/>
      <c r="P557" s="383"/>
      <c r="Q557" s="383"/>
      <c r="R557" s="383"/>
      <c r="S557" s="383"/>
      <c r="T557" s="383"/>
      <c r="U557" s="383"/>
      <c r="V557" s="383"/>
      <c r="W557" s="383"/>
      <c r="X557" s="383"/>
      <c r="Y557" s="383"/>
      <c r="Z557" s="383"/>
      <c r="AA557" s="383"/>
    </row>
    <row r="558">
      <c r="A558" s="383"/>
      <c r="B558" s="383"/>
      <c r="C558" s="383"/>
      <c r="D558" s="383"/>
      <c r="E558" s="383"/>
      <c r="F558" s="383"/>
      <c r="G558" s="383"/>
      <c r="H558" s="383"/>
      <c r="I558" s="383"/>
      <c r="M558" s="383"/>
      <c r="N558" s="383"/>
      <c r="O558" s="383"/>
      <c r="P558" s="383"/>
      <c r="Q558" s="383"/>
      <c r="R558" s="383"/>
      <c r="S558" s="383"/>
      <c r="T558" s="383"/>
      <c r="U558" s="383"/>
      <c r="V558" s="383"/>
      <c r="W558" s="383"/>
      <c r="X558" s="383"/>
      <c r="Y558" s="383"/>
      <c r="Z558" s="383"/>
      <c r="AA558" s="383"/>
    </row>
    <row r="559">
      <c r="A559" s="383"/>
      <c r="B559" s="383"/>
      <c r="C559" s="383"/>
      <c r="D559" s="383"/>
      <c r="E559" s="383"/>
      <c r="F559" s="383"/>
      <c r="G559" s="383"/>
      <c r="H559" s="383"/>
      <c r="I559" s="383"/>
      <c r="M559" s="383"/>
      <c r="N559" s="383"/>
      <c r="O559" s="383"/>
      <c r="P559" s="383"/>
      <c r="Q559" s="383"/>
      <c r="R559" s="383"/>
      <c r="S559" s="383"/>
      <c r="T559" s="383"/>
      <c r="U559" s="383"/>
      <c r="V559" s="383"/>
      <c r="W559" s="383"/>
      <c r="X559" s="383"/>
      <c r="Y559" s="383"/>
      <c r="Z559" s="383"/>
      <c r="AA559" s="383"/>
    </row>
    <row r="560">
      <c r="A560" s="383"/>
      <c r="B560" s="383"/>
      <c r="C560" s="383"/>
      <c r="D560" s="383"/>
      <c r="E560" s="383"/>
      <c r="F560" s="383"/>
      <c r="G560" s="383"/>
      <c r="H560" s="383"/>
      <c r="I560" s="383"/>
      <c r="M560" s="383"/>
      <c r="N560" s="383"/>
      <c r="O560" s="383"/>
      <c r="P560" s="383"/>
      <c r="Q560" s="383"/>
      <c r="R560" s="383"/>
      <c r="S560" s="383"/>
      <c r="T560" s="383"/>
      <c r="U560" s="383"/>
      <c r="V560" s="383"/>
      <c r="W560" s="383"/>
      <c r="X560" s="383"/>
      <c r="Y560" s="383"/>
      <c r="Z560" s="383"/>
      <c r="AA560" s="383"/>
    </row>
    <row r="561">
      <c r="A561" s="383"/>
      <c r="B561" s="383"/>
      <c r="C561" s="383"/>
      <c r="D561" s="383"/>
      <c r="E561" s="383"/>
      <c r="F561" s="383"/>
      <c r="G561" s="383"/>
      <c r="H561" s="383"/>
      <c r="I561" s="383"/>
      <c r="M561" s="383"/>
      <c r="N561" s="383"/>
      <c r="O561" s="383"/>
      <c r="P561" s="383"/>
      <c r="Q561" s="383"/>
      <c r="R561" s="383"/>
      <c r="S561" s="383"/>
      <c r="T561" s="383"/>
      <c r="U561" s="383"/>
      <c r="V561" s="383"/>
      <c r="W561" s="383"/>
      <c r="X561" s="383"/>
      <c r="Y561" s="383"/>
      <c r="Z561" s="383"/>
      <c r="AA561" s="383"/>
    </row>
    <row r="562">
      <c r="A562" s="383"/>
      <c r="B562" s="383"/>
      <c r="C562" s="383"/>
      <c r="D562" s="383"/>
      <c r="E562" s="383"/>
      <c r="F562" s="383"/>
      <c r="G562" s="383"/>
      <c r="H562" s="383"/>
      <c r="I562" s="383"/>
      <c r="M562" s="383"/>
      <c r="N562" s="383"/>
      <c r="O562" s="383"/>
      <c r="P562" s="383"/>
      <c r="Q562" s="383"/>
      <c r="R562" s="383"/>
      <c r="S562" s="383"/>
      <c r="T562" s="383"/>
      <c r="U562" s="383"/>
      <c r="V562" s="383"/>
      <c r="W562" s="383"/>
      <c r="X562" s="383"/>
      <c r="Y562" s="383"/>
      <c r="Z562" s="383"/>
      <c r="AA562" s="383"/>
    </row>
    <row r="563">
      <c r="A563" s="383"/>
      <c r="B563" s="383"/>
      <c r="C563" s="383"/>
      <c r="D563" s="383"/>
      <c r="E563" s="383"/>
      <c r="F563" s="383"/>
      <c r="G563" s="383"/>
      <c r="H563" s="383"/>
      <c r="I563" s="383"/>
      <c r="M563" s="383"/>
      <c r="N563" s="383"/>
      <c r="O563" s="383"/>
      <c r="P563" s="383"/>
      <c r="Q563" s="383"/>
      <c r="R563" s="383"/>
      <c r="S563" s="383"/>
      <c r="T563" s="383"/>
      <c r="U563" s="383"/>
      <c r="V563" s="383"/>
      <c r="W563" s="383"/>
      <c r="X563" s="383"/>
      <c r="Y563" s="383"/>
      <c r="Z563" s="383"/>
      <c r="AA563" s="383"/>
    </row>
    <row r="564">
      <c r="A564" s="383"/>
      <c r="B564" s="383"/>
      <c r="C564" s="383"/>
      <c r="D564" s="383"/>
      <c r="E564" s="383"/>
      <c r="F564" s="383"/>
      <c r="G564" s="383"/>
      <c r="H564" s="383"/>
      <c r="I564" s="383"/>
      <c r="M564" s="383"/>
      <c r="N564" s="383"/>
      <c r="O564" s="383"/>
      <c r="P564" s="383"/>
      <c r="Q564" s="383"/>
      <c r="R564" s="383"/>
      <c r="S564" s="383"/>
      <c r="T564" s="383"/>
      <c r="U564" s="383"/>
      <c r="V564" s="383"/>
      <c r="W564" s="383"/>
      <c r="X564" s="383"/>
      <c r="Y564" s="383"/>
      <c r="Z564" s="383"/>
      <c r="AA564" s="383"/>
    </row>
    <row r="565">
      <c r="A565" s="383"/>
      <c r="B565" s="383"/>
      <c r="C565" s="383"/>
      <c r="D565" s="383"/>
      <c r="E565" s="383"/>
      <c r="F565" s="383"/>
      <c r="G565" s="383"/>
      <c r="H565" s="383"/>
      <c r="I565" s="383"/>
      <c r="M565" s="383"/>
      <c r="N565" s="383"/>
      <c r="O565" s="383"/>
      <c r="P565" s="383"/>
      <c r="Q565" s="383"/>
      <c r="R565" s="383"/>
      <c r="S565" s="383"/>
      <c r="T565" s="383"/>
      <c r="U565" s="383"/>
      <c r="V565" s="383"/>
      <c r="W565" s="383"/>
      <c r="X565" s="383"/>
      <c r="Y565" s="383"/>
      <c r="Z565" s="383"/>
      <c r="AA565" s="383"/>
    </row>
    <row r="566">
      <c r="A566" s="383"/>
      <c r="B566" s="383"/>
      <c r="C566" s="383"/>
      <c r="D566" s="383"/>
      <c r="E566" s="383"/>
      <c r="F566" s="383"/>
      <c r="G566" s="383"/>
      <c r="H566" s="383"/>
      <c r="I566" s="383"/>
      <c r="M566" s="383"/>
      <c r="N566" s="383"/>
      <c r="O566" s="383"/>
      <c r="P566" s="383"/>
      <c r="Q566" s="383"/>
      <c r="R566" s="383"/>
      <c r="S566" s="383"/>
      <c r="T566" s="383"/>
      <c r="U566" s="383"/>
      <c r="V566" s="383"/>
      <c r="W566" s="383"/>
      <c r="X566" s="383"/>
      <c r="Y566" s="383"/>
      <c r="Z566" s="383"/>
      <c r="AA566" s="383"/>
    </row>
    <row r="567">
      <c r="A567" s="383"/>
      <c r="B567" s="383"/>
      <c r="C567" s="383"/>
      <c r="D567" s="383"/>
      <c r="E567" s="383"/>
      <c r="F567" s="383"/>
      <c r="G567" s="383"/>
      <c r="H567" s="383"/>
      <c r="I567" s="383"/>
      <c r="M567" s="383"/>
      <c r="N567" s="383"/>
      <c r="O567" s="383"/>
      <c r="P567" s="383"/>
      <c r="Q567" s="383"/>
      <c r="R567" s="383"/>
      <c r="S567" s="383"/>
      <c r="T567" s="383"/>
      <c r="U567" s="383"/>
      <c r="V567" s="383"/>
      <c r="W567" s="383"/>
      <c r="X567" s="383"/>
      <c r="Y567" s="383"/>
      <c r="Z567" s="383"/>
      <c r="AA567" s="383"/>
    </row>
    <row r="568">
      <c r="A568" s="383"/>
      <c r="B568" s="383"/>
      <c r="C568" s="383"/>
      <c r="D568" s="383"/>
      <c r="E568" s="383"/>
      <c r="F568" s="383"/>
      <c r="G568" s="383"/>
      <c r="H568" s="383"/>
      <c r="I568" s="383"/>
      <c r="M568" s="383"/>
      <c r="N568" s="383"/>
      <c r="O568" s="383"/>
      <c r="P568" s="383"/>
      <c r="Q568" s="383"/>
      <c r="R568" s="383"/>
      <c r="S568" s="383"/>
      <c r="T568" s="383"/>
      <c r="U568" s="383"/>
      <c r="V568" s="383"/>
      <c r="W568" s="383"/>
      <c r="X568" s="383"/>
      <c r="Y568" s="383"/>
      <c r="Z568" s="383"/>
      <c r="AA568" s="383"/>
    </row>
    <row r="569">
      <c r="A569" s="383"/>
      <c r="B569" s="383"/>
      <c r="C569" s="383"/>
      <c r="D569" s="383"/>
      <c r="E569" s="383"/>
      <c r="F569" s="383"/>
      <c r="G569" s="383"/>
      <c r="H569" s="383"/>
      <c r="I569" s="383"/>
      <c r="M569" s="383"/>
      <c r="N569" s="383"/>
      <c r="O569" s="383"/>
      <c r="P569" s="383"/>
      <c r="Q569" s="383"/>
      <c r="R569" s="383"/>
      <c r="S569" s="383"/>
      <c r="T569" s="383"/>
      <c r="U569" s="383"/>
      <c r="V569" s="383"/>
      <c r="W569" s="383"/>
      <c r="X569" s="383"/>
      <c r="Y569" s="383"/>
      <c r="Z569" s="383"/>
      <c r="AA569" s="383"/>
    </row>
    <row r="570">
      <c r="A570" s="383"/>
      <c r="B570" s="383"/>
      <c r="C570" s="383"/>
      <c r="D570" s="383"/>
      <c r="E570" s="383"/>
      <c r="F570" s="383"/>
      <c r="G570" s="383"/>
      <c r="H570" s="383"/>
      <c r="I570" s="383"/>
      <c r="M570" s="383"/>
      <c r="N570" s="383"/>
      <c r="O570" s="383"/>
      <c r="P570" s="383"/>
      <c r="Q570" s="383"/>
      <c r="R570" s="383"/>
      <c r="S570" s="383"/>
      <c r="T570" s="383"/>
      <c r="U570" s="383"/>
      <c r="V570" s="383"/>
      <c r="W570" s="383"/>
      <c r="X570" s="383"/>
      <c r="Y570" s="383"/>
      <c r="Z570" s="383"/>
      <c r="AA570" s="383"/>
    </row>
    <row r="571">
      <c r="A571" s="383"/>
      <c r="B571" s="383"/>
      <c r="C571" s="383"/>
      <c r="D571" s="383"/>
      <c r="E571" s="383"/>
      <c r="F571" s="383"/>
      <c r="G571" s="383"/>
      <c r="H571" s="383"/>
      <c r="I571" s="383"/>
      <c r="M571" s="383"/>
      <c r="N571" s="383"/>
      <c r="O571" s="383"/>
      <c r="P571" s="383"/>
      <c r="Q571" s="383"/>
      <c r="R571" s="383"/>
      <c r="S571" s="383"/>
      <c r="T571" s="383"/>
      <c r="U571" s="383"/>
      <c r="V571" s="383"/>
      <c r="W571" s="383"/>
      <c r="X571" s="383"/>
      <c r="Y571" s="383"/>
      <c r="Z571" s="383"/>
      <c r="AA571" s="383"/>
    </row>
    <row r="572">
      <c r="A572" s="383"/>
      <c r="B572" s="383"/>
      <c r="C572" s="383"/>
      <c r="D572" s="383"/>
      <c r="E572" s="383"/>
      <c r="F572" s="383"/>
      <c r="G572" s="383"/>
      <c r="H572" s="383"/>
      <c r="I572" s="383"/>
      <c r="M572" s="383"/>
      <c r="N572" s="383"/>
      <c r="O572" s="383"/>
      <c r="P572" s="383"/>
      <c r="Q572" s="383"/>
      <c r="R572" s="383"/>
      <c r="S572" s="383"/>
      <c r="T572" s="383"/>
      <c r="U572" s="383"/>
      <c r="V572" s="383"/>
      <c r="W572" s="383"/>
      <c r="X572" s="383"/>
      <c r="Y572" s="383"/>
      <c r="Z572" s="383"/>
      <c r="AA572" s="383"/>
    </row>
    <row r="573">
      <c r="A573" s="383"/>
      <c r="B573" s="383"/>
      <c r="C573" s="383"/>
      <c r="D573" s="383"/>
      <c r="E573" s="383"/>
      <c r="F573" s="383"/>
      <c r="G573" s="383"/>
      <c r="H573" s="383"/>
      <c r="I573" s="383"/>
      <c r="M573" s="383"/>
      <c r="N573" s="383"/>
      <c r="O573" s="383"/>
      <c r="P573" s="383"/>
      <c r="Q573" s="383"/>
      <c r="R573" s="383"/>
      <c r="S573" s="383"/>
      <c r="T573" s="383"/>
      <c r="U573" s="383"/>
      <c r="V573" s="383"/>
      <c r="W573" s="383"/>
      <c r="X573" s="383"/>
      <c r="Y573" s="383"/>
      <c r="Z573" s="383"/>
      <c r="AA573" s="383"/>
    </row>
    <row r="574">
      <c r="A574" s="383"/>
      <c r="B574" s="383"/>
      <c r="C574" s="383"/>
      <c r="D574" s="383"/>
      <c r="E574" s="383"/>
      <c r="F574" s="383"/>
      <c r="G574" s="383"/>
      <c r="H574" s="383"/>
      <c r="I574" s="383"/>
      <c r="M574" s="383"/>
      <c r="N574" s="383"/>
      <c r="O574" s="383"/>
      <c r="P574" s="383"/>
      <c r="Q574" s="383"/>
      <c r="R574" s="383"/>
      <c r="S574" s="383"/>
      <c r="T574" s="383"/>
      <c r="U574" s="383"/>
      <c r="V574" s="383"/>
      <c r="W574" s="383"/>
      <c r="X574" s="383"/>
      <c r="Y574" s="383"/>
      <c r="Z574" s="383"/>
      <c r="AA574" s="383"/>
    </row>
    <row r="575">
      <c r="A575" s="383"/>
      <c r="B575" s="383"/>
      <c r="C575" s="383"/>
      <c r="D575" s="383"/>
      <c r="E575" s="383"/>
      <c r="F575" s="383"/>
      <c r="G575" s="383"/>
      <c r="H575" s="383"/>
      <c r="I575" s="383"/>
      <c r="M575" s="383"/>
      <c r="N575" s="383"/>
      <c r="O575" s="383"/>
      <c r="P575" s="383"/>
      <c r="Q575" s="383"/>
      <c r="R575" s="383"/>
      <c r="S575" s="383"/>
      <c r="T575" s="383"/>
      <c r="U575" s="383"/>
      <c r="V575" s="383"/>
      <c r="W575" s="383"/>
      <c r="X575" s="383"/>
      <c r="Y575" s="383"/>
      <c r="Z575" s="383"/>
      <c r="AA575" s="383"/>
    </row>
    <row r="576">
      <c r="A576" s="383"/>
      <c r="B576" s="383"/>
      <c r="C576" s="383"/>
      <c r="D576" s="383"/>
      <c r="E576" s="383"/>
      <c r="F576" s="383"/>
      <c r="G576" s="383"/>
      <c r="H576" s="383"/>
      <c r="I576" s="383"/>
      <c r="M576" s="383"/>
      <c r="N576" s="383"/>
      <c r="O576" s="383"/>
      <c r="P576" s="383"/>
      <c r="Q576" s="383"/>
      <c r="R576" s="383"/>
      <c r="S576" s="383"/>
      <c r="T576" s="383"/>
      <c r="U576" s="383"/>
      <c r="V576" s="383"/>
      <c r="W576" s="383"/>
      <c r="X576" s="383"/>
      <c r="Y576" s="383"/>
      <c r="Z576" s="383"/>
      <c r="AA576" s="383"/>
    </row>
    <row r="577">
      <c r="A577" s="383"/>
      <c r="B577" s="383"/>
      <c r="C577" s="383"/>
      <c r="D577" s="383"/>
      <c r="E577" s="383"/>
      <c r="F577" s="383"/>
      <c r="G577" s="383"/>
      <c r="H577" s="383"/>
      <c r="I577" s="383"/>
      <c r="M577" s="383"/>
      <c r="N577" s="383"/>
      <c r="O577" s="383"/>
      <c r="P577" s="383"/>
      <c r="Q577" s="383"/>
      <c r="R577" s="383"/>
      <c r="S577" s="383"/>
      <c r="T577" s="383"/>
      <c r="U577" s="383"/>
      <c r="V577" s="383"/>
      <c r="W577" s="383"/>
      <c r="X577" s="383"/>
      <c r="Y577" s="383"/>
      <c r="Z577" s="383"/>
      <c r="AA577" s="383"/>
    </row>
    <row r="578">
      <c r="A578" s="383"/>
      <c r="B578" s="383"/>
      <c r="C578" s="383"/>
      <c r="D578" s="383"/>
      <c r="E578" s="383"/>
      <c r="F578" s="383"/>
      <c r="G578" s="383"/>
      <c r="H578" s="383"/>
      <c r="I578" s="383"/>
      <c r="M578" s="383"/>
      <c r="N578" s="383"/>
      <c r="O578" s="383"/>
      <c r="P578" s="383"/>
      <c r="Q578" s="383"/>
      <c r="R578" s="383"/>
      <c r="S578" s="383"/>
      <c r="T578" s="383"/>
      <c r="U578" s="383"/>
      <c r="V578" s="383"/>
      <c r="W578" s="383"/>
      <c r="X578" s="383"/>
      <c r="Y578" s="383"/>
      <c r="Z578" s="383"/>
      <c r="AA578" s="383"/>
    </row>
    <row r="579">
      <c r="A579" s="383"/>
      <c r="B579" s="383"/>
      <c r="C579" s="383"/>
      <c r="D579" s="383"/>
      <c r="E579" s="383"/>
      <c r="F579" s="383"/>
      <c r="G579" s="383"/>
      <c r="H579" s="383"/>
      <c r="I579" s="383"/>
      <c r="M579" s="383"/>
      <c r="N579" s="383"/>
      <c r="O579" s="383"/>
      <c r="P579" s="383"/>
      <c r="Q579" s="383"/>
      <c r="R579" s="383"/>
      <c r="S579" s="383"/>
      <c r="T579" s="383"/>
      <c r="U579" s="383"/>
      <c r="V579" s="383"/>
      <c r="W579" s="383"/>
      <c r="X579" s="383"/>
      <c r="Y579" s="383"/>
      <c r="Z579" s="383"/>
      <c r="AA579" s="383"/>
    </row>
    <row r="580">
      <c r="A580" s="383"/>
      <c r="B580" s="383"/>
      <c r="C580" s="383"/>
      <c r="D580" s="383"/>
      <c r="E580" s="383"/>
      <c r="F580" s="383"/>
      <c r="G580" s="383"/>
      <c r="H580" s="383"/>
      <c r="I580" s="383"/>
      <c r="M580" s="383"/>
      <c r="N580" s="383"/>
      <c r="O580" s="383"/>
      <c r="P580" s="383"/>
      <c r="Q580" s="383"/>
      <c r="R580" s="383"/>
      <c r="S580" s="383"/>
      <c r="T580" s="383"/>
      <c r="U580" s="383"/>
      <c r="V580" s="383"/>
      <c r="W580" s="383"/>
      <c r="X580" s="383"/>
      <c r="Y580" s="383"/>
      <c r="Z580" s="383"/>
      <c r="AA580" s="383"/>
    </row>
    <row r="581">
      <c r="A581" s="383"/>
      <c r="B581" s="383"/>
      <c r="C581" s="383"/>
      <c r="D581" s="383"/>
      <c r="E581" s="383"/>
      <c r="F581" s="383"/>
      <c r="G581" s="383"/>
      <c r="H581" s="383"/>
      <c r="I581" s="383"/>
      <c r="M581" s="383"/>
      <c r="N581" s="383"/>
      <c r="O581" s="383"/>
      <c r="P581" s="383"/>
      <c r="Q581" s="383"/>
      <c r="R581" s="383"/>
      <c r="S581" s="383"/>
      <c r="T581" s="383"/>
      <c r="U581" s="383"/>
      <c r="V581" s="383"/>
      <c r="W581" s="383"/>
      <c r="X581" s="383"/>
      <c r="Y581" s="383"/>
      <c r="Z581" s="383"/>
      <c r="AA581" s="383"/>
    </row>
    <row r="582">
      <c r="A582" s="383"/>
      <c r="B582" s="383"/>
      <c r="C582" s="383"/>
      <c r="D582" s="383"/>
      <c r="E582" s="383"/>
      <c r="F582" s="383"/>
      <c r="G582" s="383"/>
      <c r="H582" s="383"/>
      <c r="I582" s="383"/>
      <c r="M582" s="383"/>
      <c r="N582" s="383"/>
      <c r="O582" s="383"/>
      <c r="P582" s="383"/>
      <c r="Q582" s="383"/>
      <c r="R582" s="383"/>
      <c r="S582" s="383"/>
      <c r="T582" s="383"/>
      <c r="U582" s="383"/>
      <c r="V582" s="383"/>
      <c r="W582" s="383"/>
      <c r="X582" s="383"/>
      <c r="Y582" s="383"/>
      <c r="Z582" s="383"/>
      <c r="AA582" s="383"/>
    </row>
    <row r="583">
      <c r="A583" s="383"/>
      <c r="B583" s="383"/>
      <c r="C583" s="383"/>
      <c r="D583" s="383"/>
      <c r="E583" s="383"/>
      <c r="F583" s="383"/>
      <c r="G583" s="383"/>
      <c r="H583" s="383"/>
      <c r="I583" s="383"/>
      <c r="M583" s="383"/>
      <c r="N583" s="383"/>
      <c r="O583" s="383"/>
      <c r="P583" s="383"/>
      <c r="Q583" s="383"/>
      <c r="R583" s="383"/>
      <c r="S583" s="383"/>
      <c r="T583" s="383"/>
      <c r="U583" s="383"/>
      <c r="V583" s="383"/>
      <c r="W583" s="383"/>
      <c r="X583" s="383"/>
      <c r="Y583" s="383"/>
      <c r="Z583" s="383"/>
      <c r="AA583" s="383"/>
    </row>
    <row r="584">
      <c r="A584" s="383"/>
      <c r="B584" s="383"/>
      <c r="C584" s="383"/>
      <c r="D584" s="383"/>
      <c r="E584" s="383"/>
      <c r="F584" s="383"/>
      <c r="G584" s="383"/>
      <c r="H584" s="383"/>
      <c r="I584" s="383"/>
      <c r="M584" s="383"/>
      <c r="N584" s="383"/>
      <c r="O584" s="383"/>
      <c r="P584" s="383"/>
      <c r="Q584" s="383"/>
      <c r="R584" s="383"/>
      <c r="S584" s="383"/>
      <c r="T584" s="383"/>
      <c r="U584" s="383"/>
      <c r="V584" s="383"/>
      <c r="W584" s="383"/>
      <c r="X584" s="383"/>
      <c r="Y584" s="383"/>
      <c r="Z584" s="383"/>
      <c r="AA584" s="383"/>
    </row>
    <row r="585">
      <c r="A585" s="383"/>
      <c r="B585" s="383"/>
      <c r="C585" s="383"/>
      <c r="D585" s="383"/>
      <c r="E585" s="383"/>
      <c r="F585" s="383"/>
      <c r="G585" s="383"/>
      <c r="H585" s="383"/>
      <c r="I585" s="383"/>
      <c r="M585" s="383"/>
      <c r="N585" s="383"/>
      <c r="O585" s="383"/>
      <c r="P585" s="383"/>
      <c r="Q585" s="383"/>
      <c r="R585" s="383"/>
      <c r="S585" s="383"/>
      <c r="T585" s="383"/>
      <c r="U585" s="383"/>
      <c r="V585" s="383"/>
      <c r="W585" s="383"/>
      <c r="X585" s="383"/>
      <c r="Y585" s="383"/>
      <c r="Z585" s="383"/>
      <c r="AA585" s="383"/>
    </row>
    <row r="586">
      <c r="A586" s="383"/>
      <c r="B586" s="383"/>
      <c r="C586" s="383"/>
      <c r="D586" s="383"/>
      <c r="E586" s="383"/>
      <c r="F586" s="383"/>
      <c r="G586" s="383"/>
      <c r="H586" s="383"/>
      <c r="I586" s="383"/>
      <c r="M586" s="383"/>
      <c r="N586" s="383"/>
      <c r="O586" s="383"/>
      <c r="P586" s="383"/>
      <c r="Q586" s="383"/>
      <c r="R586" s="383"/>
      <c r="S586" s="383"/>
      <c r="T586" s="383"/>
      <c r="U586" s="383"/>
      <c r="V586" s="383"/>
      <c r="W586" s="383"/>
      <c r="X586" s="383"/>
      <c r="Y586" s="383"/>
      <c r="Z586" s="383"/>
      <c r="AA586" s="383"/>
    </row>
    <row r="587">
      <c r="A587" s="383"/>
      <c r="B587" s="383"/>
      <c r="C587" s="383"/>
      <c r="D587" s="383"/>
      <c r="E587" s="383"/>
      <c r="F587" s="383"/>
      <c r="G587" s="383"/>
      <c r="H587" s="383"/>
      <c r="I587" s="383"/>
      <c r="M587" s="383"/>
      <c r="N587" s="383"/>
      <c r="O587" s="383"/>
      <c r="P587" s="383"/>
      <c r="Q587" s="383"/>
      <c r="R587" s="383"/>
      <c r="S587" s="383"/>
      <c r="T587" s="383"/>
      <c r="U587" s="383"/>
      <c r="V587" s="383"/>
      <c r="W587" s="383"/>
      <c r="X587" s="383"/>
      <c r="Y587" s="383"/>
      <c r="Z587" s="383"/>
      <c r="AA587" s="383"/>
    </row>
    <row r="588">
      <c r="A588" s="383"/>
      <c r="B588" s="383"/>
      <c r="C588" s="383"/>
      <c r="D588" s="383"/>
      <c r="E588" s="383"/>
      <c r="F588" s="383"/>
      <c r="G588" s="383"/>
      <c r="H588" s="383"/>
      <c r="I588" s="383"/>
      <c r="M588" s="383"/>
      <c r="N588" s="383"/>
      <c r="O588" s="383"/>
      <c r="P588" s="383"/>
      <c r="Q588" s="383"/>
      <c r="R588" s="383"/>
      <c r="S588" s="383"/>
      <c r="T588" s="383"/>
      <c r="U588" s="383"/>
      <c r="V588" s="383"/>
      <c r="W588" s="383"/>
      <c r="X588" s="383"/>
      <c r="Y588" s="383"/>
      <c r="Z588" s="383"/>
      <c r="AA588" s="383"/>
    </row>
    <row r="589">
      <c r="A589" s="383"/>
      <c r="B589" s="383"/>
      <c r="C589" s="383"/>
      <c r="D589" s="383"/>
      <c r="E589" s="383"/>
      <c r="F589" s="383"/>
      <c r="G589" s="383"/>
      <c r="H589" s="383"/>
      <c r="I589" s="383"/>
      <c r="M589" s="383"/>
      <c r="N589" s="383"/>
      <c r="O589" s="383"/>
      <c r="P589" s="383"/>
      <c r="Q589" s="383"/>
      <c r="R589" s="383"/>
      <c r="S589" s="383"/>
      <c r="T589" s="383"/>
      <c r="U589" s="383"/>
      <c r="V589" s="383"/>
      <c r="W589" s="383"/>
      <c r="X589" s="383"/>
      <c r="Y589" s="383"/>
      <c r="Z589" s="383"/>
      <c r="AA589" s="383"/>
    </row>
    <row r="590">
      <c r="A590" s="383"/>
      <c r="B590" s="383"/>
      <c r="C590" s="383"/>
      <c r="D590" s="383"/>
      <c r="E590" s="383"/>
      <c r="F590" s="383"/>
      <c r="G590" s="383"/>
      <c r="H590" s="383"/>
      <c r="I590" s="383"/>
      <c r="M590" s="383"/>
      <c r="N590" s="383"/>
      <c r="O590" s="383"/>
      <c r="P590" s="383"/>
      <c r="Q590" s="383"/>
      <c r="R590" s="383"/>
      <c r="S590" s="383"/>
      <c r="T590" s="383"/>
      <c r="U590" s="383"/>
      <c r="V590" s="383"/>
      <c r="W590" s="383"/>
      <c r="X590" s="383"/>
      <c r="Y590" s="383"/>
      <c r="Z590" s="383"/>
      <c r="AA590" s="383"/>
    </row>
    <row r="591">
      <c r="A591" s="383"/>
      <c r="B591" s="383"/>
      <c r="C591" s="383"/>
      <c r="D591" s="383"/>
      <c r="E591" s="383"/>
      <c r="F591" s="383"/>
      <c r="G591" s="383"/>
      <c r="H591" s="383"/>
      <c r="I591" s="383"/>
      <c r="M591" s="383"/>
      <c r="N591" s="383"/>
      <c r="O591" s="383"/>
      <c r="P591" s="383"/>
      <c r="Q591" s="383"/>
      <c r="R591" s="383"/>
      <c r="S591" s="383"/>
      <c r="T591" s="383"/>
      <c r="U591" s="383"/>
      <c r="V591" s="383"/>
      <c r="W591" s="383"/>
      <c r="X591" s="383"/>
      <c r="Y591" s="383"/>
      <c r="Z591" s="383"/>
      <c r="AA591" s="383"/>
    </row>
    <row r="592">
      <c r="A592" s="383"/>
      <c r="B592" s="383"/>
      <c r="C592" s="383"/>
      <c r="D592" s="383"/>
      <c r="E592" s="383"/>
      <c r="F592" s="383"/>
      <c r="G592" s="383"/>
      <c r="H592" s="383"/>
      <c r="I592" s="383"/>
      <c r="M592" s="383"/>
      <c r="N592" s="383"/>
      <c r="O592" s="383"/>
      <c r="P592" s="383"/>
      <c r="Q592" s="383"/>
      <c r="R592" s="383"/>
      <c r="S592" s="383"/>
      <c r="T592" s="383"/>
      <c r="U592" s="383"/>
      <c r="V592" s="383"/>
      <c r="W592" s="383"/>
      <c r="X592" s="383"/>
      <c r="Y592" s="383"/>
      <c r="Z592" s="383"/>
      <c r="AA592" s="383"/>
    </row>
    <row r="593">
      <c r="A593" s="383"/>
      <c r="B593" s="383"/>
      <c r="C593" s="383"/>
      <c r="D593" s="383"/>
      <c r="E593" s="383"/>
      <c r="F593" s="383"/>
      <c r="G593" s="383"/>
      <c r="H593" s="383"/>
      <c r="I593" s="383"/>
      <c r="M593" s="383"/>
      <c r="N593" s="383"/>
      <c r="O593" s="383"/>
      <c r="P593" s="383"/>
      <c r="Q593" s="383"/>
      <c r="R593" s="383"/>
      <c r="S593" s="383"/>
      <c r="T593" s="383"/>
      <c r="U593" s="383"/>
      <c r="V593" s="383"/>
      <c r="W593" s="383"/>
      <c r="X593" s="383"/>
      <c r="Y593" s="383"/>
      <c r="Z593" s="383"/>
      <c r="AA593" s="383"/>
    </row>
    <row r="594">
      <c r="A594" s="383"/>
      <c r="B594" s="383"/>
      <c r="C594" s="383"/>
      <c r="D594" s="383"/>
      <c r="E594" s="383"/>
      <c r="F594" s="383"/>
      <c r="G594" s="383"/>
      <c r="H594" s="383"/>
      <c r="I594" s="383"/>
      <c r="M594" s="383"/>
      <c r="N594" s="383"/>
      <c r="O594" s="383"/>
      <c r="P594" s="383"/>
      <c r="Q594" s="383"/>
      <c r="R594" s="383"/>
      <c r="S594" s="383"/>
      <c r="T594" s="383"/>
      <c r="U594" s="383"/>
      <c r="V594" s="383"/>
      <c r="W594" s="383"/>
      <c r="X594" s="383"/>
      <c r="Y594" s="383"/>
      <c r="Z594" s="383"/>
      <c r="AA594" s="383"/>
    </row>
    <row r="595">
      <c r="A595" s="383"/>
      <c r="B595" s="383"/>
      <c r="C595" s="383"/>
      <c r="D595" s="383"/>
      <c r="E595" s="383"/>
      <c r="F595" s="383"/>
      <c r="G595" s="383"/>
      <c r="H595" s="383"/>
      <c r="I595" s="383"/>
      <c r="M595" s="383"/>
      <c r="N595" s="383"/>
      <c r="O595" s="383"/>
      <c r="P595" s="383"/>
      <c r="Q595" s="383"/>
      <c r="R595" s="383"/>
      <c r="S595" s="383"/>
      <c r="T595" s="383"/>
      <c r="U595" s="383"/>
      <c r="V595" s="383"/>
      <c r="W595" s="383"/>
      <c r="X595" s="383"/>
      <c r="Y595" s="383"/>
      <c r="Z595" s="383"/>
      <c r="AA595" s="383"/>
    </row>
    <row r="596">
      <c r="A596" s="383"/>
      <c r="B596" s="383"/>
      <c r="C596" s="383"/>
      <c r="D596" s="383"/>
      <c r="E596" s="383"/>
      <c r="F596" s="383"/>
      <c r="G596" s="383"/>
      <c r="H596" s="383"/>
      <c r="I596" s="383"/>
      <c r="M596" s="383"/>
      <c r="N596" s="383"/>
      <c r="O596" s="383"/>
      <c r="P596" s="383"/>
      <c r="Q596" s="383"/>
      <c r="R596" s="383"/>
      <c r="S596" s="383"/>
      <c r="T596" s="383"/>
      <c r="U596" s="383"/>
      <c r="V596" s="383"/>
      <c r="W596" s="383"/>
      <c r="X596" s="383"/>
      <c r="Y596" s="383"/>
      <c r="Z596" s="383"/>
      <c r="AA596" s="383"/>
    </row>
    <row r="597">
      <c r="A597" s="383"/>
      <c r="B597" s="383"/>
      <c r="C597" s="383"/>
      <c r="D597" s="383"/>
      <c r="E597" s="383"/>
      <c r="F597" s="383"/>
      <c r="G597" s="383"/>
      <c r="H597" s="383"/>
      <c r="I597" s="383"/>
      <c r="M597" s="383"/>
      <c r="N597" s="383"/>
      <c r="O597" s="383"/>
      <c r="P597" s="383"/>
      <c r="Q597" s="383"/>
      <c r="R597" s="383"/>
      <c r="S597" s="383"/>
      <c r="T597" s="383"/>
      <c r="U597" s="383"/>
      <c r="V597" s="383"/>
      <c r="W597" s="383"/>
      <c r="X597" s="383"/>
      <c r="Y597" s="383"/>
      <c r="Z597" s="383"/>
      <c r="AA597" s="383"/>
    </row>
    <row r="598">
      <c r="A598" s="383"/>
      <c r="B598" s="383"/>
      <c r="C598" s="383"/>
      <c r="D598" s="383"/>
      <c r="E598" s="383"/>
      <c r="F598" s="383"/>
      <c r="G598" s="383"/>
      <c r="H598" s="383"/>
      <c r="I598" s="383"/>
      <c r="M598" s="383"/>
      <c r="N598" s="383"/>
      <c r="O598" s="383"/>
      <c r="P598" s="383"/>
      <c r="Q598" s="383"/>
      <c r="R598" s="383"/>
      <c r="S598" s="383"/>
      <c r="T598" s="383"/>
      <c r="U598" s="383"/>
      <c r="V598" s="383"/>
      <c r="W598" s="383"/>
      <c r="X598" s="383"/>
      <c r="Y598" s="383"/>
      <c r="Z598" s="383"/>
      <c r="AA598" s="383"/>
    </row>
    <row r="599">
      <c r="A599" s="383"/>
      <c r="B599" s="383"/>
      <c r="C599" s="383"/>
      <c r="D599" s="383"/>
      <c r="E599" s="383"/>
      <c r="F599" s="383"/>
      <c r="G599" s="383"/>
      <c r="H599" s="383"/>
      <c r="I599" s="383"/>
      <c r="M599" s="383"/>
      <c r="N599" s="383"/>
      <c r="O599" s="383"/>
      <c r="P599" s="383"/>
      <c r="Q599" s="383"/>
      <c r="R599" s="383"/>
      <c r="S599" s="383"/>
      <c r="T599" s="383"/>
      <c r="U599" s="383"/>
      <c r="V599" s="383"/>
      <c r="W599" s="383"/>
      <c r="X599" s="383"/>
      <c r="Y599" s="383"/>
      <c r="Z599" s="383"/>
      <c r="AA599" s="383"/>
    </row>
    <row r="600">
      <c r="A600" s="383"/>
      <c r="B600" s="383"/>
      <c r="C600" s="383"/>
      <c r="D600" s="383"/>
      <c r="E600" s="383"/>
      <c r="F600" s="383"/>
      <c r="G600" s="383"/>
      <c r="H600" s="383"/>
      <c r="I600" s="383"/>
      <c r="M600" s="383"/>
      <c r="N600" s="383"/>
      <c r="O600" s="383"/>
      <c r="P600" s="383"/>
      <c r="Q600" s="383"/>
      <c r="R600" s="383"/>
      <c r="S600" s="383"/>
      <c r="T600" s="383"/>
      <c r="U600" s="383"/>
      <c r="V600" s="383"/>
      <c r="W600" s="383"/>
      <c r="X600" s="383"/>
      <c r="Y600" s="383"/>
      <c r="Z600" s="383"/>
      <c r="AA600" s="383"/>
    </row>
    <row r="601">
      <c r="A601" s="383"/>
      <c r="B601" s="383"/>
      <c r="C601" s="383"/>
      <c r="D601" s="383"/>
      <c r="E601" s="383"/>
      <c r="F601" s="383"/>
      <c r="G601" s="383"/>
      <c r="H601" s="383"/>
      <c r="I601" s="383"/>
      <c r="M601" s="383"/>
      <c r="N601" s="383"/>
      <c r="O601" s="383"/>
      <c r="P601" s="383"/>
      <c r="Q601" s="383"/>
      <c r="R601" s="383"/>
      <c r="S601" s="383"/>
      <c r="T601" s="383"/>
      <c r="U601" s="383"/>
      <c r="V601" s="383"/>
      <c r="W601" s="383"/>
      <c r="X601" s="383"/>
      <c r="Y601" s="383"/>
      <c r="Z601" s="383"/>
      <c r="AA601" s="383"/>
    </row>
    <row r="602">
      <c r="A602" s="383"/>
      <c r="B602" s="383"/>
      <c r="C602" s="383"/>
      <c r="D602" s="383"/>
      <c r="E602" s="383"/>
      <c r="F602" s="383"/>
      <c r="G602" s="383"/>
      <c r="H602" s="383"/>
      <c r="I602" s="383"/>
      <c r="M602" s="383"/>
      <c r="N602" s="383"/>
      <c r="O602" s="383"/>
      <c r="P602" s="383"/>
      <c r="Q602" s="383"/>
      <c r="R602" s="383"/>
      <c r="S602" s="383"/>
      <c r="T602" s="383"/>
      <c r="U602" s="383"/>
      <c r="V602" s="383"/>
      <c r="W602" s="383"/>
      <c r="X602" s="383"/>
      <c r="Y602" s="383"/>
      <c r="Z602" s="383"/>
      <c r="AA602" s="383"/>
    </row>
    <row r="603">
      <c r="A603" s="383"/>
      <c r="B603" s="383"/>
      <c r="C603" s="383"/>
      <c r="D603" s="383"/>
      <c r="E603" s="383"/>
      <c r="F603" s="383"/>
      <c r="G603" s="383"/>
      <c r="H603" s="383"/>
      <c r="I603" s="383"/>
      <c r="M603" s="383"/>
      <c r="N603" s="383"/>
      <c r="O603" s="383"/>
      <c r="P603" s="383"/>
      <c r="Q603" s="383"/>
      <c r="R603" s="383"/>
      <c r="S603" s="383"/>
      <c r="T603" s="383"/>
      <c r="U603" s="383"/>
      <c r="V603" s="383"/>
      <c r="W603" s="383"/>
      <c r="X603" s="383"/>
      <c r="Y603" s="383"/>
      <c r="Z603" s="383"/>
      <c r="AA603" s="383"/>
    </row>
    <row r="604">
      <c r="A604" s="383"/>
      <c r="B604" s="383"/>
      <c r="C604" s="383"/>
      <c r="D604" s="383"/>
      <c r="E604" s="383"/>
      <c r="F604" s="383"/>
      <c r="G604" s="383"/>
      <c r="H604" s="383"/>
      <c r="I604" s="383"/>
      <c r="M604" s="383"/>
      <c r="N604" s="383"/>
      <c r="O604" s="383"/>
      <c r="P604" s="383"/>
      <c r="Q604" s="383"/>
      <c r="R604" s="383"/>
      <c r="S604" s="383"/>
      <c r="T604" s="383"/>
      <c r="U604" s="383"/>
      <c r="V604" s="383"/>
      <c r="W604" s="383"/>
      <c r="X604" s="383"/>
      <c r="Y604" s="383"/>
      <c r="Z604" s="383"/>
      <c r="AA604" s="383"/>
    </row>
    <row r="605">
      <c r="A605" s="383"/>
      <c r="B605" s="383"/>
      <c r="C605" s="383"/>
      <c r="D605" s="383"/>
      <c r="E605" s="383"/>
      <c r="F605" s="383"/>
      <c r="G605" s="383"/>
      <c r="H605" s="383"/>
      <c r="I605" s="383"/>
      <c r="M605" s="383"/>
      <c r="N605" s="383"/>
      <c r="O605" s="383"/>
      <c r="P605" s="383"/>
      <c r="Q605" s="383"/>
      <c r="R605" s="383"/>
      <c r="S605" s="383"/>
      <c r="T605" s="383"/>
      <c r="U605" s="383"/>
      <c r="V605" s="383"/>
      <c r="W605" s="383"/>
      <c r="X605" s="383"/>
      <c r="Y605" s="383"/>
      <c r="Z605" s="383"/>
      <c r="AA605" s="383"/>
    </row>
    <row r="606">
      <c r="A606" s="383"/>
      <c r="B606" s="383"/>
      <c r="C606" s="383"/>
      <c r="D606" s="383"/>
      <c r="E606" s="383"/>
      <c r="F606" s="383"/>
      <c r="G606" s="383"/>
      <c r="H606" s="383"/>
      <c r="I606" s="383"/>
      <c r="M606" s="383"/>
      <c r="N606" s="383"/>
      <c r="O606" s="383"/>
      <c r="P606" s="383"/>
      <c r="Q606" s="383"/>
      <c r="R606" s="383"/>
      <c r="S606" s="383"/>
      <c r="T606" s="383"/>
      <c r="U606" s="383"/>
      <c r="V606" s="383"/>
      <c r="W606" s="383"/>
      <c r="X606" s="383"/>
      <c r="Y606" s="383"/>
      <c r="Z606" s="383"/>
      <c r="AA606" s="383"/>
    </row>
    <row r="607">
      <c r="A607" s="383"/>
      <c r="B607" s="383"/>
      <c r="C607" s="383"/>
      <c r="D607" s="383"/>
      <c r="E607" s="383"/>
      <c r="F607" s="383"/>
      <c r="G607" s="383"/>
      <c r="H607" s="383"/>
      <c r="I607" s="383"/>
      <c r="M607" s="383"/>
      <c r="N607" s="383"/>
      <c r="O607" s="383"/>
      <c r="P607" s="383"/>
      <c r="Q607" s="383"/>
      <c r="R607" s="383"/>
      <c r="S607" s="383"/>
      <c r="T607" s="383"/>
      <c r="U607" s="383"/>
      <c r="V607" s="383"/>
      <c r="W607" s="383"/>
      <c r="X607" s="383"/>
      <c r="Y607" s="383"/>
      <c r="Z607" s="383"/>
      <c r="AA607" s="383"/>
    </row>
    <row r="608">
      <c r="A608" s="383"/>
      <c r="B608" s="383"/>
      <c r="C608" s="383"/>
      <c r="D608" s="383"/>
      <c r="E608" s="383"/>
      <c r="F608" s="383"/>
      <c r="G608" s="383"/>
      <c r="H608" s="383"/>
      <c r="I608" s="383"/>
      <c r="M608" s="383"/>
      <c r="N608" s="383"/>
      <c r="O608" s="383"/>
      <c r="P608" s="383"/>
      <c r="Q608" s="383"/>
      <c r="R608" s="383"/>
      <c r="S608" s="383"/>
      <c r="T608" s="383"/>
      <c r="U608" s="383"/>
      <c r="V608" s="383"/>
      <c r="W608" s="383"/>
      <c r="X608" s="383"/>
      <c r="Y608" s="383"/>
      <c r="Z608" s="383"/>
      <c r="AA608" s="383"/>
    </row>
    <row r="609">
      <c r="A609" s="383"/>
      <c r="B609" s="383"/>
      <c r="C609" s="383"/>
      <c r="D609" s="383"/>
      <c r="E609" s="383"/>
      <c r="F609" s="383"/>
      <c r="G609" s="383"/>
      <c r="H609" s="383"/>
      <c r="I609" s="383"/>
      <c r="M609" s="383"/>
      <c r="N609" s="383"/>
      <c r="O609" s="383"/>
      <c r="P609" s="383"/>
      <c r="Q609" s="383"/>
      <c r="R609" s="383"/>
      <c r="S609" s="383"/>
      <c r="T609" s="383"/>
      <c r="U609" s="383"/>
      <c r="V609" s="383"/>
      <c r="W609" s="383"/>
      <c r="X609" s="383"/>
      <c r="Y609" s="383"/>
      <c r="Z609" s="383"/>
      <c r="AA609" s="383"/>
    </row>
    <row r="610">
      <c r="A610" s="383"/>
      <c r="B610" s="383"/>
      <c r="C610" s="383"/>
      <c r="D610" s="383"/>
      <c r="E610" s="383"/>
      <c r="F610" s="383"/>
      <c r="G610" s="383"/>
      <c r="H610" s="383"/>
      <c r="I610" s="383"/>
      <c r="M610" s="383"/>
      <c r="N610" s="383"/>
      <c r="O610" s="383"/>
      <c r="P610" s="383"/>
      <c r="Q610" s="383"/>
      <c r="R610" s="383"/>
      <c r="S610" s="383"/>
      <c r="T610" s="383"/>
      <c r="U610" s="383"/>
      <c r="V610" s="383"/>
      <c r="W610" s="383"/>
      <c r="X610" s="383"/>
      <c r="Y610" s="383"/>
      <c r="Z610" s="383"/>
      <c r="AA610" s="383"/>
    </row>
    <row r="611">
      <c r="A611" s="383"/>
      <c r="B611" s="383"/>
      <c r="C611" s="383"/>
      <c r="D611" s="383"/>
      <c r="E611" s="383"/>
      <c r="F611" s="383"/>
      <c r="G611" s="383"/>
      <c r="H611" s="383"/>
      <c r="I611" s="383"/>
      <c r="M611" s="383"/>
      <c r="N611" s="383"/>
      <c r="O611" s="383"/>
      <c r="P611" s="383"/>
      <c r="Q611" s="383"/>
      <c r="R611" s="383"/>
      <c r="S611" s="383"/>
      <c r="T611" s="383"/>
      <c r="U611" s="383"/>
      <c r="V611" s="383"/>
      <c r="W611" s="383"/>
      <c r="X611" s="383"/>
      <c r="Y611" s="383"/>
      <c r="Z611" s="383"/>
      <c r="AA611" s="383"/>
    </row>
    <row r="612">
      <c r="A612" s="383"/>
      <c r="B612" s="383"/>
      <c r="C612" s="383"/>
      <c r="D612" s="383"/>
      <c r="E612" s="383"/>
      <c r="F612" s="383"/>
      <c r="G612" s="383"/>
      <c r="H612" s="383"/>
      <c r="I612" s="383"/>
      <c r="M612" s="383"/>
      <c r="N612" s="383"/>
      <c r="O612" s="383"/>
      <c r="P612" s="383"/>
      <c r="Q612" s="383"/>
      <c r="R612" s="383"/>
      <c r="S612" s="383"/>
      <c r="T612" s="383"/>
      <c r="U612" s="383"/>
      <c r="V612" s="383"/>
      <c r="W612" s="383"/>
      <c r="X612" s="383"/>
      <c r="Y612" s="383"/>
      <c r="Z612" s="383"/>
      <c r="AA612" s="383"/>
    </row>
    <row r="613">
      <c r="A613" s="383"/>
      <c r="B613" s="383"/>
      <c r="C613" s="383"/>
      <c r="D613" s="383"/>
      <c r="E613" s="383"/>
      <c r="F613" s="383"/>
      <c r="G613" s="383"/>
      <c r="H613" s="383"/>
      <c r="I613" s="383"/>
      <c r="M613" s="383"/>
      <c r="N613" s="383"/>
      <c r="O613" s="383"/>
      <c r="P613" s="383"/>
      <c r="Q613" s="383"/>
      <c r="R613" s="383"/>
      <c r="S613" s="383"/>
      <c r="T613" s="383"/>
      <c r="U613" s="383"/>
      <c r="V613" s="383"/>
      <c r="W613" s="383"/>
      <c r="X613" s="383"/>
      <c r="Y613" s="383"/>
      <c r="Z613" s="383"/>
      <c r="AA613" s="383"/>
    </row>
    <row r="614">
      <c r="A614" s="383"/>
      <c r="B614" s="383"/>
      <c r="C614" s="383"/>
      <c r="D614" s="383"/>
      <c r="E614" s="383"/>
      <c r="F614" s="383"/>
      <c r="G614" s="383"/>
      <c r="H614" s="383"/>
      <c r="I614" s="383"/>
      <c r="M614" s="383"/>
      <c r="N614" s="383"/>
      <c r="O614" s="383"/>
      <c r="P614" s="383"/>
      <c r="Q614" s="383"/>
      <c r="R614" s="383"/>
      <c r="S614" s="383"/>
      <c r="T614" s="383"/>
      <c r="U614" s="383"/>
      <c r="V614" s="383"/>
      <c r="W614" s="383"/>
      <c r="X614" s="383"/>
      <c r="Y614" s="383"/>
      <c r="Z614" s="383"/>
      <c r="AA614" s="383"/>
    </row>
    <row r="615">
      <c r="A615" s="383"/>
      <c r="B615" s="383"/>
      <c r="C615" s="383"/>
      <c r="D615" s="383"/>
      <c r="E615" s="383"/>
      <c r="F615" s="383"/>
      <c r="G615" s="383"/>
      <c r="H615" s="383"/>
      <c r="I615" s="383"/>
      <c r="M615" s="383"/>
      <c r="N615" s="383"/>
      <c r="O615" s="383"/>
      <c r="P615" s="383"/>
      <c r="Q615" s="383"/>
      <c r="R615" s="383"/>
      <c r="S615" s="383"/>
      <c r="T615" s="383"/>
      <c r="U615" s="383"/>
      <c r="V615" s="383"/>
      <c r="W615" s="383"/>
      <c r="X615" s="383"/>
      <c r="Y615" s="383"/>
      <c r="Z615" s="383"/>
      <c r="AA615" s="383"/>
    </row>
    <row r="616">
      <c r="A616" s="383"/>
      <c r="B616" s="383"/>
      <c r="C616" s="383"/>
      <c r="D616" s="383"/>
      <c r="E616" s="383"/>
      <c r="F616" s="383"/>
      <c r="G616" s="383"/>
      <c r="H616" s="383"/>
      <c r="I616" s="383"/>
      <c r="M616" s="383"/>
      <c r="N616" s="383"/>
      <c r="O616" s="383"/>
      <c r="P616" s="383"/>
      <c r="Q616" s="383"/>
      <c r="R616" s="383"/>
      <c r="S616" s="383"/>
      <c r="T616" s="383"/>
      <c r="U616" s="383"/>
      <c r="V616" s="383"/>
      <c r="W616" s="383"/>
      <c r="X616" s="383"/>
      <c r="Y616" s="383"/>
      <c r="Z616" s="383"/>
      <c r="AA616" s="383"/>
    </row>
    <row r="617">
      <c r="A617" s="383"/>
      <c r="B617" s="383"/>
      <c r="C617" s="383"/>
      <c r="D617" s="383"/>
      <c r="E617" s="383"/>
      <c r="F617" s="383"/>
      <c r="G617" s="383"/>
      <c r="H617" s="383"/>
      <c r="I617" s="383"/>
      <c r="M617" s="383"/>
      <c r="N617" s="383"/>
      <c r="O617" s="383"/>
      <c r="P617" s="383"/>
      <c r="Q617" s="383"/>
      <c r="R617" s="383"/>
      <c r="S617" s="383"/>
      <c r="T617" s="383"/>
      <c r="U617" s="383"/>
      <c r="V617" s="383"/>
      <c r="W617" s="383"/>
      <c r="X617" s="383"/>
      <c r="Y617" s="383"/>
      <c r="Z617" s="383"/>
      <c r="AA617" s="383"/>
    </row>
    <row r="618">
      <c r="A618" s="383"/>
      <c r="B618" s="383"/>
      <c r="C618" s="383"/>
      <c r="D618" s="383"/>
      <c r="E618" s="383"/>
      <c r="F618" s="383"/>
      <c r="G618" s="383"/>
      <c r="H618" s="383"/>
      <c r="I618" s="383"/>
      <c r="M618" s="383"/>
      <c r="N618" s="383"/>
      <c r="O618" s="383"/>
      <c r="P618" s="383"/>
      <c r="Q618" s="383"/>
      <c r="R618" s="383"/>
      <c r="S618" s="383"/>
      <c r="T618" s="383"/>
      <c r="U618" s="383"/>
      <c r="V618" s="383"/>
      <c r="W618" s="383"/>
      <c r="X618" s="383"/>
      <c r="Y618" s="383"/>
      <c r="Z618" s="383"/>
      <c r="AA618" s="383"/>
    </row>
    <row r="619">
      <c r="A619" s="383"/>
      <c r="B619" s="383"/>
      <c r="C619" s="383"/>
      <c r="D619" s="383"/>
      <c r="E619" s="383"/>
      <c r="F619" s="383"/>
      <c r="G619" s="383"/>
      <c r="H619" s="383"/>
      <c r="I619" s="383"/>
      <c r="M619" s="383"/>
      <c r="N619" s="383"/>
      <c r="O619" s="383"/>
      <c r="P619" s="383"/>
      <c r="Q619" s="383"/>
      <c r="R619" s="383"/>
      <c r="S619" s="383"/>
      <c r="T619" s="383"/>
      <c r="U619" s="383"/>
      <c r="V619" s="383"/>
      <c r="W619" s="383"/>
      <c r="X619" s="383"/>
      <c r="Y619" s="383"/>
      <c r="Z619" s="383"/>
      <c r="AA619" s="383"/>
    </row>
    <row r="620">
      <c r="A620" s="383"/>
      <c r="B620" s="383"/>
      <c r="C620" s="383"/>
      <c r="D620" s="383"/>
      <c r="E620" s="383"/>
      <c r="F620" s="383"/>
      <c r="G620" s="383"/>
      <c r="H620" s="383"/>
      <c r="I620" s="383"/>
      <c r="M620" s="383"/>
      <c r="N620" s="383"/>
      <c r="O620" s="383"/>
      <c r="P620" s="383"/>
      <c r="Q620" s="383"/>
      <c r="R620" s="383"/>
      <c r="S620" s="383"/>
      <c r="T620" s="383"/>
      <c r="U620" s="383"/>
      <c r="V620" s="383"/>
      <c r="W620" s="383"/>
      <c r="X620" s="383"/>
      <c r="Y620" s="383"/>
      <c r="Z620" s="383"/>
      <c r="AA620" s="383"/>
    </row>
    <row r="621">
      <c r="A621" s="383"/>
      <c r="B621" s="383"/>
      <c r="C621" s="383"/>
      <c r="D621" s="383"/>
      <c r="E621" s="383"/>
      <c r="F621" s="383"/>
      <c r="G621" s="383"/>
      <c r="H621" s="383"/>
      <c r="I621" s="383"/>
      <c r="M621" s="383"/>
      <c r="N621" s="383"/>
      <c r="O621" s="383"/>
      <c r="P621" s="383"/>
      <c r="Q621" s="383"/>
      <c r="R621" s="383"/>
      <c r="S621" s="383"/>
      <c r="T621" s="383"/>
      <c r="U621" s="383"/>
      <c r="V621" s="383"/>
      <c r="W621" s="383"/>
      <c r="X621" s="383"/>
      <c r="Y621" s="383"/>
      <c r="Z621" s="383"/>
      <c r="AA621" s="383"/>
    </row>
    <row r="622">
      <c r="A622" s="383"/>
      <c r="B622" s="383"/>
      <c r="C622" s="383"/>
      <c r="D622" s="383"/>
      <c r="E622" s="383"/>
      <c r="F622" s="383"/>
      <c r="G622" s="383"/>
      <c r="H622" s="383"/>
      <c r="I622" s="383"/>
      <c r="M622" s="383"/>
      <c r="N622" s="383"/>
      <c r="O622" s="383"/>
      <c r="P622" s="383"/>
      <c r="Q622" s="383"/>
      <c r="R622" s="383"/>
      <c r="S622" s="383"/>
      <c r="T622" s="383"/>
      <c r="U622" s="383"/>
      <c r="V622" s="383"/>
      <c r="W622" s="383"/>
      <c r="X622" s="383"/>
      <c r="Y622" s="383"/>
      <c r="Z622" s="383"/>
      <c r="AA622" s="383"/>
    </row>
    <row r="623">
      <c r="A623" s="383"/>
      <c r="B623" s="383"/>
      <c r="C623" s="383"/>
      <c r="D623" s="383"/>
      <c r="E623" s="383"/>
      <c r="F623" s="383"/>
      <c r="G623" s="383"/>
      <c r="H623" s="383"/>
      <c r="I623" s="383"/>
      <c r="M623" s="383"/>
      <c r="N623" s="383"/>
      <c r="O623" s="383"/>
      <c r="P623" s="383"/>
      <c r="Q623" s="383"/>
      <c r="R623" s="383"/>
      <c r="S623" s="383"/>
      <c r="T623" s="383"/>
      <c r="U623" s="383"/>
      <c r="V623" s="383"/>
      <c r="W623" s="383"/>
      <c r="X623" s="383"/>
      <c r="Y623" s="383"/>
      <c r="Z623" s="383"/>
      <c r="AA623" s="383"/>
    </row>
    <row r="624">
      <c r="A624" s="383"/>
      <c r="B624" s="383"/>
      <c r="C624" s="383"/>
      <c r="D624" s="383"/>
      <c r="E624" s="383"/>
      <c r="F624" s="383"/>
      <c r="G624" s="383"/>
      <c r="H624" s="383"/>
      <c r="I624" s="383"/>
      <c r="M624" s="383"/>
      <c r="N624" s="383"/>
      <c r="O624" s="383"/>
      <c r="P624" s="383"/>
      <c r="Q624" s="383"/>
      <c r="R624" s="383"/>
      <c r="S624" s="383"/>
      <c r="T624" s="383"/>
      <c r="U624" s="383"/>
      <c r="V624" s="383"/>
      <c r="W624" s="383"/>
      <c r="X624" s="383"/>
      <c r="Y624" s="383"/>
      <c r="Z624" s="383"/>
      <c r="AA624" s="383"/>
    </row>
    <row r="625">
      <c r="A625" s="383"/>
      <c r="B625" s="383"/>
      <c r="C625" s="383"/>
      <c r="D625" s="383"/>
      <c r="E625" s="383"/>
      <c r="F625" s="383"/>
      <c r="G625" s="383"/>
      <c r="H625" s="383"/>
      <c r="I625" s="383"/>
      <c r="M625" s="383"/>
      <c r="N625" s="383"/>
      <c r="O625" s="383"/>
      <c r="P625" s="383"/>
      <c r="Q625" s="383"/>
      <c r="R625" s="383"/>
      <c r="S625" s="383"/>
      <c r="T625" s="383"/>
      <c r="U625" s="383"/>
      <c r="V625" s="383"/>
      <c r="W625" s="383"/>
      <c r="X625" s="383"/>
      <c r="Y625" s="383"/>
      <c r="Z625" s="383"/>
      <c r="AA625" s="383"/>
    </row>
    <row r="626">
      <c r="A626" s="383"/>
      <c r="B626" s="383"/>
      <c r="C626" s="383"/>
      <c r="D626" s="383"/>
      <c r="E626" s="383"/>
      <c r="F626" s="383"/>
      <c r="G626" s="383"/>
      <c r="H626" s="383"/>
      <c r="I626" s="383"/>
      <c r="M626" s="383"/>
      <c r="N626" s="383"/>
      <c r="O626" s="383"/>
      <c r="P626" s="383"/>
      <c r="Q626" s="383"/>
      <c r="R626" s="383"/>
      <c r="S626" s="383"/>
      <c r="T626" s="383"/>
      <c r="U626" s="383"/>
      <c r="V626" s="383"/>
      <c r="W626" s="383"/>
      <c r="X626" s="383"/>
      <c r="Y626" s="383"/>
      <c r="Z626" s="383"/>
      <c r="AA626" s="383"/>
    </row>
    <row r="627">
      <c r="A627" s="383"/>
      <c r="B627" s="383"/>
      <c r="C627" s="383"/>
      <c r="D627" s="383"/>
      <c r="E627" s="383"/>
      <c r="F627" s="383"/>
      <c r="G627" s="383"/>
      <c r="H627" s="383"/>
      <c r="I627" s="383"/>
      <c r="M627" s="383"/>
      <c r="N627" s="383"/>
      <c r="O627" s="383"/>
      <c r="P627" s="383"/>
      <c r="Q627" s="383"/>
      <c r="R627" s="383"/>
      <c r="S627" s="383"/>
      <c r="T627" s="383"/>
      <c r="U627" s="383"/>
      <c r="V627" s="383"/>
      <c r="W627" s="383"/>
      <c r="X627" s="383"/>
      <c r="Y627" s="383"/>
      <c r="Z627" s="383"/>
      <c r="AA627" s="383"/>
    </row>
    <row r="628">
      <c r="A628" s="383"/>
      <c r="B628" s="383"/>
      <c r="C628" s="383"/>
      <c r="D628" s="383"/>
      <c r="E628" s="383"/>
      <c r="F628" s="383"/>
      <c r="G628" s="383"/>
      <c r="H628" s="383"/>
      <c r="I628" s="383"/>
      <c r="M628" s="383"/>
      <c r="N628" s="383"/>
      <c r="O628" s="383"/>
      <c r="P628" s="383"/>
      <c r="Q628" s="383"/>
      <c r="R628" s="383"/>
      <c r="S628" s="383"/>
      <c r="T628" s="383"/>
      <c r="U628" s="383"/>
      <c r="V628" s="383"/>
      <c r="W628" s="383"/>
      <c r="X628" s="383"/>
      <c r="Y628" s="383"/>
      <c r="Z628" s="383"/>
      <c r="AA628" s="383"/>
    </row>
    <row r="629">
      <c r="A629" s="383"/>
      <c r="B629" s="383"/>
      <c r="C629" s="383"/>
      <c r="D629" s="383"/>
      <c r="E629" s="383"/>
      <c r="F629" s="383"/>
      <c r="G629" s="383"/>
      <c r="H629" s="383"/>
      <c r="I629" s="383"/>
      <c r="M629" s="383"/>
      <c r="N629" s="383"/>
      <c r="O629" s="383"/>
      <c r="P629" s="383"/>
      <c r="Q629" s="383"/>
      <c r="R629" s="383"/>
      <c r="S629" s="383"/>
      <c r="T629" s="383"/>
      <c r="U629" s="383"/>
      <c r="V629" s="383"/>
      <c r="W629" s="383"/>
      <c r="X629" s="383"/>
      <c r="Y629" s="383"/>
      <c r="Z629" s="383"/>
      <c r="AA629" s="383"/>
    </row>
    <row r="630">
      <c r="A630" s="383"/>
      <c r="B630" s="383"/>
      <c r="C630" s="383"/>
      <c r="D630" s="383"/>
      <c r="E630" s="383"/>
      <c r="F630" s="383"/>
      <c r="G630" s="383"/>
      <c r="H630" s="383"/>
      <c r="I630" s="383"/>
      <c r="M630" s="383"/>
      <c r="N630" s="383"/>
      <c r="O630" s="383"/>
      <c r="P630" s="383"/>
      <c r="Q630" s="383"/>
      <c r="R630" s="383"/>
      <c r="S630" s="383"/>
      <c r="T630" s="383"/>
      <c r="U630" s="383"/>
      <c r="V630" s="383"/>
      <c r="W630" s="383"/>
      <c r="X630" s="383"/>
      <c r="Y630" s="383"/>
      <c r="Z630" s="383"/>
      <c r="AA630" s="383"/>
    </row>
    <row r="631">
      <c r="A631" s="383"/>
      <c r="B631" s="383"/>
      <c r="C631" s="383"/>
      <c r="D631" s="383"/>
      <c r="E631" s="383"/>
      <c r="F631" s="383"/>
      <c r="G631" s="383"/>
      <c r="H631" s="383"/>
      <c r="I631" s="383"/>
      <c r="M631" s="383"/>
      <c r="N631" s="383"/>
      <c r="O631" s="383"/>
      <c r="P631" s="383"/>
      <c r="Q631" s="383"/>
      <c r="R631" s="383"/>
      <c r="S631" s="383"/>
      <c r="T631" s="383"/>
      <c r="U631" s="383"/>
      <c r="V631" s="383"/>
      <c r="W631" s="383"/>
      <c r="X631" s="383"/>
      <c r="Y631" s="383"/>
      <c r="Z631" s="383"/>
      <c r="AA631" s="383"/>
    </row>
    <row r="632">
      <c r="A632" s="383"/>
      <c r="B632" s="383"/>
      <c r="C632" s="383"/>
      <c r="D632" s="383"/>
      <c r="E632" s="383"/>
      <c r="F632" s="383"/>
      <c r="G632" s="383"/>
      <c r="H632" s="383"/>
      <c r="I632" s="383"/>
      <c r="M632" s="383"/>
      <c r="N632" s="383"/>
      <c r="O632" s="383"/>
      <c r="P632" s="383"/>
      <c r="Q632" s="383"/>
      <c r="R632" s="383"/>
      <c r="S632" s="383"/>
      <c r="T632" s="383"/>
      <c r="U632" s="383"/>
      <c r="V632" s="383"/>
      <c r="W632" s="383"/>
      <c r="X632" s="383"/>
      <c r="Y632" s="383"/>
      <c r="Z632" s="383"/>
      <c r="AA632" s="383"/>
    </row>
    <row r="633">
      <c r="A633" s="383"/>
      <c r="B633" s="383"/>
      <c r="C633" s="383"/>
      <c r="D633" s="383"/>
      <c r="E633" s="383"/>
      <c r="F633" s="383"/>
      <c r="G633" s="383"/>
      <c r="H633" s="383"/>
      <c r="I633" s="383"/>
      <c r="M633" s="383"/>
      <c r="N633" s="383"/>
      <c r="O633" s="383"/>
      <c r="P633" s="383"/>
      <c r="Q633" s="383"/>
      <c r="R633" s="383"/>
      <c r="S633" s="383"/>
      <c r="T633" s="383"/>
      <c r="U633" s="383"/>
      <c r="V633" s="383"/>
      <c r="W633" s="383"/>
      <c r="X633" s="383"/>
      <c r="Y633" s="383"/>
      <c r="Z633" s="383"/>
      <c r="AA633" s="383"/>
    </row>
    <row r="634">
      <c r="A634" s="383"/>
      <c r="B634" s="383"/>
      <c r="C634" s="383"/>
      <c r="D634" s="383"/>
      <c r="E634" s="383"/>
      <c r="F634" s="383"/>
      <c r="G634" s="383"/>
      <c r="H634" s="383"/>
      <c r="I634" s="383"/>
      <c r="M634" s="383"/>
      <c r="N634" s="383"/>
      <c r="O634" s="383"/>
      <c r="P634" s="383"/>
      <c r="Q634" s="383"/>
      <c r="R634" s="383"/>
      <c r="S634" s="383"/>
      <c r="T634" s="383"/>
      <c r="U634" s="383"/>
      <c r="V634" s="383"/>
      <c r="W634" s="383"/>
      <c r="X634" s="383"/>
      <c r="Y634" s="383"/>
      <c r="Z634" s="383"/>
      <c r="AA634" s="383"/>
    </row>
    <row r="635">
      <c r="A635" s="383"/>
      <c r="B635" s="383"/>
      <c r="C635" s="383"/>
      <c r="D635" s="383"/>
      <c r="E635" s="383"/>
      <c r="F635" s="383"/>
      <c r="G635" s="383"/>
      <c r="H635" s="383"/>
      <c r="I635" s="383"/>
      <c r="M635" s="383"/>
      <c r="N635" s="383"/>
      <c r="O635" s="383"/>
      <c r="P635" s="383"/>
      <c r="Q635" s="383"/>
      <c r="R635" s="383"/>
      <c r="S635" s="383"/>
      <c r="T635" s="383"/>
      <c r="U635" s="383"/>
      <c r="V635" s="383"/>
      <c r="W635" s="383"/>
      <c r="X635" s="383"/>
      <c r="Y635" s="383"/>
      <c r="Z635" s="383"/>
      <c r="AA635" s="383"/>
    </row>
    <row r="636">
      <c r="A636" s="383"/>
      <c r="B636" s="383"/>
      <c r="C636" s="383"/>
      <c r="D636" s="383"/>
      <c r="E636" s="383"/>
      <c r="F636" s="383"/>
      <c r="G636" s="383"/>
      <c r="H636" s="383"/>
      <c r="I636" s="383"/>
      <c r="M636" s="383"/>
      <c r="N636" s="383"/>
      <c r="O636" s="383"/>
      <c r="P636" s="383"/>
      <c r="Q636" s="383"/>
      <c r="R636" s="383"/>
      <c r="S636" s="383"/>
      <c r="T636" s="383"/>
      <c r="U636" s="383"/>
      <c r="V636" s="383"/>
      <c r="W636" s="383"/>
      <c r="X636" s="383"/>
      <c r="Y636" s="383"/>
      <c r="Z636" s="383"/>
      <c r="AA636" s="383"/>
    </row>
    <row r="637">
      <c r="A637" s="383"/>
      <c r="B637" s="383"/>
      <c r="C637" s="383"/>
      <c r="D637" s="383"/>
      <c r="E637" s="383"/>
      <c r="F637" s="383"/>
      <c r="G637" s="383"/>
      <c r="H637" s="383"/>
      <c r="I637" s="383"/>
      <c r="M637" s="383"/>
      <c r="N637" s="383"/>
      <c r="O637" s="383"/>
      <c r="P637" s="383"/>
      <c r="Q637" s="383"/>
      <c r="R637" s="383"/>
      <c r="S637" s="383"/>
      <c r="T637" s="383"/>
      <c r="U637" s="383"/>
      <c r="V637" s="383"/>
      <c r="W637" s="383"/>
      <c r="X637" s="383"/>
      <c r="Y637" s="383"/>
      <c r="Z637" s="383"/>
      <c r="AA637" s="383"/>
    </row>
    <row r="638">
      <c r="A638" s="383"/>
      <c r="B638" s="383"/>
      <c r="C638" s="383"/>
      <c r="D638" s="383"/>
      <c r="E638" s="383"/>
      <c r="F638" s="383"/>
      <c r="G638" s="383"/>
      <c r="H638" s="383"/>
      <c r="I638" s="383"/>
      <c r="M638" s="383"/>
      <c r="N638" s="383"/>
      <c r="O638" s="383"/>
      <c r="P638" s="383"/>
      <c r="Q638" s="383"/>
      <c r="R638" s="383"/>
      <c r="S638" s="383"/>
      <c r="T638" s="383"/>
      <c r="U638" s="383"/>
      <c r="V638" s="383"/>
      <c r="W638" s="383"/>
      <c r="X638" s="383"/>
      <c r="Y638" s="383"/>
      <c r="Z638" s="383"/>
      <c r="AA638" s="383"/>
    </row>
    <row r="639">
      <c r="A639" s="383"/>
      <c r="B639" s="383"/>
      <c r="C639" s="383"/>
      <c r="D639" s="383"/>
      <c r="E639" s="383"/>
      <c r="F639" s="383"/>
      <c r="G639" s="383"/>
      <c r="H639" s="383"/>
      <c r="I639" s="383"/>
      <c r="M639" s="383"/>
      <c r="N639" s="383"/>
      <c r="O639" s="383"/>
      <c r="P639" s="383"/>
      <c r="Q639" s="383"/>
      <c r="R639" s="383"/>
      <c r="S639" s="383"/>
      <c r="T639" s="383"/>
      <c r="U639" s="383"/>
      <c r="V639" s="383"/>
      <c r="W639" s="383"/>
      <c r="X639" s="383"/>
      <c r="Y639" s="383"/>
      <c r="Z639" s="383"/>
      <c r="AA639" s="383"/>
    </row>
    <row r="640">
      <c r="A640" s="383"/>
      <c r="B640" s="383"/>
      <c r="C640" s="383"/>
      <c r="D640" s="383"/>
      <c r="E640" s="383"/>
      <c r="F640" s="383"/>
      <c r="G640" s="383"/>
      <c r="H640" s="383"/>
      <c r="I640" s="383"/>
      <c r="M640" s="383"/>
      <c r="N640" s="383"/>
      <c r="O640" s="383"/>
      <c r="P640" s="383"/>
      <c r="Q640" s="383"/>
      <c r="R640" s="383"/>
      <c r="S640" s="383"/>
      <c r="T640" s="383"/>
      <c r="U640" s="383"/>
      <c r="V640" s="383"/>
      <c r="W640" s="383"/>
      <c r="X640" s="383"/>
      <c r="Y640" s="383"/>
      <c r="Z640" s="383"/>
      <c r="AA640" s="383"/>
    </row>
    <row r="641">
      <c r="A641" s="383"/>
      <c r="B641" s="383"/>
      <c r="C641" s="383"/>
      <c r="D641" s="383"/>
      <c r="E641" s="383"/>
      <c r="F641" s="383"/>
      <c r="G641" s="383"/>
      <c r="H641" s="383"/>
      <c r="I641" s="383"/>
      <c r="M641" s="383"/>
      <c r="N641" s="383"/>
      <c r="O641" s="383"/>
      <c r="P641" s="383"/>
      <c r="Q641" s="383"/>
      <c r="R641" s="383"/>
      <c r="S641" s="383"/>
      <c r="T641" s="383"/>
      <c r="U641" s="383"/>
      <c r="V641" s="383"/>
      <c r="W641" s="383"/>
      <c r="X641" s="383"/>
      <c r="Y641" s="383"/>
      <c r="Z641" s="383"/>
      <c r="AA641" s="383"/>
    </row>
    <row r="642">
      <c r="A642" s="383"/>
      <c r="B642" s="383"/>
      <c r="C642" s="383"/>
      <c r="D642" s="383"/>
      <c r="E642" s="383"/>
      <c r="F642" s="383"/>
      <c r="G642" s="383"/>
      <c r="H642" s="383"/>
      <c r="I642" s="383"/>
      <c r="M642" s="383"/>
      <c r="N642" s="383"/>
      <c r="O642" s="383"/>
      <c r="P642" s="383"/>
      <c r="Q642" s="383"/>
      <c r="R642" s="383"/>
      <c r="S642" s="383"/>
      <c r="T642" s="383"/>
      <c r="U642" s="383"/>
      <c r="V642" s="383"/>
      <c r="W642" s="383"/>
      <c r="X642" s="383"/>
      <c r="Y642" s="383"/>
      <c r="Z642" s="383"/>
      <c r="AA642" s="383"/>
    </row>
    <row r="643">
      <c r="A643" s="383"/>
      <c r="B643" s="383"/>
      <c r="C643" s="383"/>
      <c r="D643" s="383"/>
      <c r="E643" s="383"/>
      <c r="F643" s="383"/>
      <c r="G643" s="383"/>
      <c r="H643" s="383"/>
      <c r="I643" s="383"/>
      <c r="M643" s="383"/>
      <c r="N643" s="383"/>
      <c r="O643" s="383"/>
      <c r="P643" s="383"/>
      <c r="Q643" s="383"/>
      <c r="R643" s="383"/>
      <c r="S643" s="383"/>
      <c r="T643" s="383"/>
      <c r="U643" s="383"/>
      <c r="V643" s="383"/>
      <c r="W643" s="383"/>
      <c r="X643" s="383"/>
      <c r="Y643" s="383"/>
      <c r="Z643" s="383"/>
      <c r="AA643" s="383"/>
    </row>
    <row r="644">
      <c r="A644" s="383"/>
      <c r="B644" s="383"/>
      <c r="C644" s="383"/>
      <c r="D644" s="383"/>
      <c r="E644" s="383"/>
      <c r="F644" s="383"/>
      <c r="G644" s="383"/>
      <c r="H644" s="383"/>
      <c r="I644" s="383"/>
      <c r="M644" s="383"/>
      <c r="N644" s="383"/>
      <c r="O644" s="383"/>
      <c r="P644" s="383"/>
      <c r="Q644" s="383"/>
      <c r="R644" s="383"/>
      <c r="S644" s="383"/>
      <c r="T644" s="383"/>
      <c r="U644" s="383"/>
      <c r="V644" s="383"/>
      <c r="W644" s="383"/>
      <c r="X644" s="383"/>
      <c r="Y644" s="383"/>
      <c r="Z644" s="383"/>
      <c r="AA644" s="383"/>
    </row>
    <row r="645">
      <c r="A645" s="383"/>
      <c r="B645" s="383"/>
      <c r="C645" s="383"/>
      <c r="D645" s="383"/>
      <c r="E645" s="383"/>
      <c r="F645" s="383"/>
      <c r="G645" s="383"/>
      <c r="H645" s="383"/>
      <c r="I645" s="383"/>
      <c r="M645" s="383"/>
      <c r="N645" s="383"/>
      <c r="O645" s="383"/>
      <c r="P645" s="383"/>
      <c r="Q645" s="383"/>
      <c r="R645" s="383"/>
      <c r="S645" s="383"/>
      <c r="T645" s="383"/>
      <c r="U645" s="383"/>
      <c r="V645" s="383"/>
      <c r="W645" s="383"/>
      <c r="X645" s="383"/>
      <c r="Y645" s="383"/>
      <c r="Z645" s="383"/>
      <c r="AA645" s="383"/>
    </row>
    <row r="646">
      <c r="A646" s="383"/>
      <c r="B646" s="383"/>
      <c r="C646" s="383"/>
      <c r="D646" s="383"/>
      <c r="E646" s="383"/>
      <c r="F646" s="383"/>
      <c r="G646" s="383"/>
      <c r="H646" s="383"/>
      <c r="I646" s="383"/>
      <c r="M646" s="383"/>
      <c r="N646" s="383"/>
      <c r="O646" s="383"/>
      <c r="P646" s="383"/>
      <c r="Q646" s="383"/>
      <c r="R646" s="383"/>
      <c r="S646" s="383"/>
      <c r="T646" s="383"/>
      <c r="U646" s="383"/>
      <c r="V646" s="383"/>
      <c r="W646" s="383"/>
      <c r="X646" s="383"/>
      <c r="Y646" s="383"/>
      <c r="Z646" s="383"/>
      <c r="AA646" s="383"/>
    </row>
    <row r="647">
      <c r="A647" s="383"/>
      <c r="B647" s="383"/>
      <c r="C647" s="383"/>
      <c r="D647" s="383"/>
      <c r="E647" s="383"/>
      <c r="F647" s="383"/>
      <c r="G647" s="383"/>
      <c r="H647" s="383"/>
      <c r="I647" s="383"/>
      <c r="M647" s="383"/>
      <c r="N647" s="383"/>
      <c r="O647" s="383"/>
      <c r="P647" s="383"/>
      <c r="Q647" s="383"/>
      <c r="R647" s="383"/>
      <c r="S647" s="383"/>
      <c r="T647" s="383"/>
      <c r="U647" s="383"/>
      <c r="V647" s="383"/>
      <c r="W647" s="383"/>
      <c r="X647" s="383"/>
      <c r="Y647" s="383"/>
      <c r="Z647" s="383"/>
      <c r="AA647" s="383"/>
    </row>
    <row r="648">
      <c r="A648" s="383"/>
      <c r="B648" s="383"/>
      <c r="C648" s="383"/>
      <c r="D648" s="383"/>
      <c r="E648" s="383"/>
      <c r="F648" s="383"/>
      <c r="G648" s="383"/>
      <c r="H648" s="383"/>
      <c r="I648" s="383"/>
      <c r="M648" s="383"/>
      <c r="N648" s="383"/>
      <c r="O648" s="383"/>
      <c r="P648" s="383"/>
      <c r="Q648" s="383"/>
      <c r="R648" s="383"/>
      <c r="S648" s="383"/>
      <c r="T648" s="383"/>
      <c r="U648" s="383"/>
      <c r="V648" s="383"/>
      <c r="W648" s="383"/>
      <c r="X648" s="383"/>
      <c r="Y648" s="383"/>
      <c r="Z648" s="383"/>
      <c r="AA648" s="383"/>
    </row>
    <row r="649">
      <c r="A649" s="383"/>
      <c r="B649" s="383"/>
      <c r="C649" s="383"/>
      <c r="D649" s="383"/>
      <c r="E649" s="383"/>
      <c r="F649" s="383"/>
      <c r="G649" s="383"/>
      <c r="H649" s="383"/>
      <c r="I649" s="383"/>
      <c r="M649" s="383"/>
      <c r="N649" s="383"/>
      <c r="O649" s="383"/>
      <c r="P649" s="383"/>
      <c r="Q649" s="383"/>
      <c r="R649" s="383"/>
      <c r="S649" s="383"/>
      <c r="T649" s="383"/>
      <c r="U649" s="383"/>
      <c r="V649" s="383"/>
      <c r="W649" s="383"/>
      <c r="X649" s="383"/>
      <c r="Y649" s="383"/>
      <c r="Z649" s="383"/>
      <c r="AA649" s="383"/>
    </row>
    <row r="650">
      <c r="A650" s="383"/>
      <c r="B650" s="383"/>
      <c r="C650" s="383"/>
      <c r="D650" s="383"/>
      <c r="E650" s="383"/>
      <c r="F650" s="383"/>
      <c r="G650" s="383"/>
      <c r="H650" s="383"/>
      <c r="I650" s="383"/>
      <c r="M650" s="383"/>
      <c r="N650" s="383"/>
      <c r="O650" s="383"/>
      <c r="P650" s="383"/>
      <c r="Q650" s="383"/>
      <c r="R650" s="383"/>
      <c r="S650" s="383"/>
      <c r="T650" s="383"/>
      <c r="U650" s="383"/>
      <c r="V650" s="383"/>
      <c r="W650" s="383"/>
      <c r="X650" s="383"/>
      <c r="Y650" s="383"/>
      <c r="Z650" s="383"/>
      <c r="AA650" s="383"/>
    </row>
    <row r="651">
      <c r="A651" s="383"/>
      <c r="B651" s="383"/>
      <c r="C651" s="383"/>
      <c r="D651" s="383"/>
      <c r="E651" s="383"/>
      <c r="F651" s="383"/>
      <c r="G651" s="383"/>
      <c r="H651" s="383"/>
      <c r="I651" s="383"/>
      <c r="M651" s="383"/>
      <c r="N651" s="383"/>
      <c r="O651" s="383"/>
      <c r="P651" s="383"/>
      <c r="Q651" s="383"/>
      <c r="R651" s="383"/>
      <c r="S651" s="383"/>
      <c r="T651" s="383"/>
      <c r="U651" s="383"/>
      <c r="V651" s="383"/>
      <c r="W651" s="383"/>
      <c r="X651" s="383"/>
      <c r="Y651" s="383"/>
      <c r="Z651" s="383"/>
      <c r="AA651" s="383"/>
    </row>
    <row r="652">
      <c r="A652" s="383"/>
      <c r="B652" s="383"/>
      <c r="C652" s="383"/>
      <c r="D652" s="383"/>
      <c r="E652" s="383"/>
      <c r="F652" s="383"/>
      <c r="G652" s="383"/>
      <c r="H652" s="383"/>
      <c r="I652" s="383"/>
      <c r="M652" s="383"/>
      <c r="N652" s="383"/>
      <c r="O652" s="383"/>
      <c r="P652" s="383"/>
      <c r="Q652" s="383"/>
      <c r="R652" s="383"/>
      <c r="S652" s="383"/>
      <c r="T652" s="383"/>
      <c r="U652" s="383"/>
      <c r="V652" s="383"/>
      <c r="W652" s="383"/>
      <c r="X652" s="383"/>
      <c r="Y652" s="383"/>
      <c r="Z652" s="383"/>
      <c r="AA652" s="383"/>
    </row>
    <row r="653">
      <c r="A653" s="383"/>
      <c r="B653" s="383"/>
      <c r="C653" s="383"/>
      <c r="D653" s="383"/>
      <c r="E653" s="383"/>
      <c r="F653" s="383"/>
      <c r="G653" s="383"/>
      <c r="H653" s="383"/>
      <c r="I653" s="383"/>
      <c r="M653" s="383"/>
      <c r="N653" s="383"/>
      <c r="O653" s="383"/>
      <c r="P653" s="383"/>
      <c r="Q653" s="383"/>
      <c r="R653" s="383"/>
      <c r="S653" s="383"/>
      <c r="T653" s="383"/>
      <c r="U653" s="383"/>
      <c r="V653" s="383"/>
      <c r="W653" s="383"/>
      <c r="X653" s="383"/>
      <c r="Y653" s="383"/>
      <c r="Z653" s="383"/>
      <c r="AA653" s="383"/>
    </row>
    <row r="654">
      <c r="A654" s="383"/>
      <c r="B654" s="383"/>
      <c r="C654" s="383"/>
      <c r="D654" s="383"/>
      <c r="E654" s="383"/>
      <c r="F654" s="383"/>
      <c r="G654" s="383"/>
      <c r="H654" s="383"/>
      <c r="I654" s="383"/>
      <c r="M654" s="383"/>
      <c r="N654" s="383"/>
      <c r="O654" s="383"/>
      <c r="P654" s="383"/>
      <c r="Q654" s="383"/>
      <c r="R654" s="383"/>
      <c r="S654" s="383"/>
      <c r="T654" s="383"/>
      <c r="U654" s="383"/>
      <c r="V654" s="383"/>
      <c r="W654" s="383"/>
      <c r="X654" s="383"/>
      <c r="Y654" s="383"/>
      <c r="Z654" s="383"/>
      <c r="AA654" s="383"/>
    </row>
    <row r="655">
      <c r="A655" s="383"/>
      <c r="B655" s="383"/>
      <c r="C655" s="383"/>
      <c r="D655" s="383"/>
      <c r="E655" s="383"/>
      <c r="F655" s="383"/>
      <c r="G655" s="383"/>
      <c r="H655" s="383"/>
      <c r="I655" s="383"/>
      <c r="M655" s="383"/>
      <c r="N655" s="383"/>
      <c r="O655" s="383"/>
      <c r="P655" s="383"/>
      <c r="Q655" s="383"/>
      <c r="R655" s="383"/>
      <c r="S655" s="383"/>
      <c r="T655" s="383"/>
      <c r="U655" s="383"/>
      <c r="V655" s="383"/>
      <c r="W655" s="383"/>
      <c r="X655" s="383"/>
      <c r="Y655" s="383"/>
      <c r="Z655" s="383"/>
      <c r="AA655" s="383"/>
    </row>
    <row r="656">
      <c r="A656" s="383"/>
      <c r="B656" s="383"/>
      <c r="C656" s="383"/>
      <c r="D656" s="383"/>
      <c r="E656" s="383"/>
      <c r="F656" s="383"/>
      <c r="G656" s="383"/>
      <c r="H656" s="383"/>
      <c r="I656" s="383"/>
      <c r="M656" s="383"/>
      <c r="N656" s="383"/>
      <c r="O656" s="383"/>
      <c r="P656" s="383"/>
      <c r="Q656" s="383"/>
      <c r="R656" s="383"/>
      <c r="S656" s="383"/>
      <c r="T656" s="383"/>
      <c r="U656" s="383"/>
      <c r="V656" s="383"/>
      <c r="W656" s="383"/>
      <c r="X656" s="383"/>
      <c r="Y656" s="383"/>
      <c r="Z656" s="383"/>
      <c r="AA656" s="383"/>
    </row>
    <row r="657">
      <c r="A657" s="383"/>
      <c r="B657" s="383"/>
      <c r="C657" s="383"/>
      <c r="D657" s="383"/>
      <c r="E657" s="383"/>
      <c r="F657" s="383"/>
      <c r="G657" s="383"/>
      <c r="H657" s="383"/>
      <c r="I657" s="383"/>
      <c r="M657" s="383"/>
      <c r="N657" s="383"/>
      <c r="O657" s="383"/>
      <c r="P657" s="383"/>
      <c r="Q657" s="383"/>
      <c r="R657" s="383"/>
      <c r="S657" s="383"/>
      <c r="T657" s="383"/>
      <c r="U657" s="383"/>
      <c r="V657" s="383"/>
      <c r="W657" s="383"/>
      <c r="X657" s="383"/>
      <c r="Y657" s="383"/>
      <c r="Z657" s="383"/>
      <c r="AA657" s="383"/>
    </row>
    <row r="658">
      <c r="A658" s="383"/>
      <c r="B658" s="383"/>
      <c r="C658" s="383"/>
      <c r="D658" s="383"/>
      <c r="E658" s="383"/>
      <c r="F658" s="383"/>
      <c r="G658" s="383"/>
      <c r="H658" s="383"/>
      <c r="I658" s="383"/>
      <c r="M658" s="383"/>
      <c r="N658" s="383"/>
      <c r="O658" s="383"/>
      <c r="P658" s="383"/>
      <c r="Q658" s="383"/>
      <c r="R658" s="383"/>
      <c r="S658" s="383"/>
      <c r="T658" s="383"/>
      <c r="U658" s="383"/>
      <c r="V658" s="383"/>
      <c r="W658" s="383"/>
      <c r="X658" s="383"/>
      <c r="Y658" s="383"/>
      <c r="Z658" s="383"/>
      <c r="AA658" s="383"/>
    </row>
    <row r="659">
      <c r="A659" s="383"/>
      <c r="B659" s="383"/>
      <c r="C659" s="383"/>
      <c r="D659" s="383"/>
      <c r="E659" s="383"/>
      <c r="F659" s="383"/>
      <c r="G659" s="383"/>
      <c r="H659" s="383"/>
      <c r="I659" s="383"/>
      <c r="M659" s="383"/>
      <c r="N659" s="383"/>
      <c r="O659" s="383"/>
      <c r="P659" s="383"/>
      <c r="Q659" s="383"/>
      <c r="R659" s="383"/>
      <c r="S659" s="383"/>
      <c r="T659" s="383"/>
      <c r="U659" s="383"/>
      <c r="V659" s="383"/>
      <c r="W659" s="383"/>
      <c r="X659" s="383"/>
      <c r="Y659" s="383"/>
      <c r="Z659" s="383"/>
      <c r="AA659" s="383"/>
    </row>
    <row r="660">
      <c r="A660" s="383"/>
      <c r="B660" s="383"/>
      <c r="C660" s="383"/>
      <c r="D660" s="383"/>
      <c r="E660" s="383"/>
      <c r="F660" s="383"/>
      <c r="G660" s="383"/>
      <c r="H660" s="383"/>
      <c r="I660" s="383"/>
      <c r="M660" s="383"/>
      <c r="N660" s="383"/>
      <c r="O660" s="383"/>
      <c r="P660" s="383"/>
      <c r="Q660" s="383"/>
      <c r="R660" s="383"/>
      <c r="S660" s="383"/>
      <c r="T660" s="383"/>
      <c r="U660" s="383"/>
      <c r="V660" s="383"/>
      <c r="W660" s="383"/>
      <c r="X660" s="383"/>
      <c r="Y660" s="383"/>
      <c r="Z660" s="383"/>
      <c r="AA660" s="383"/>
    </row>
    <row r="661">
      <c r="A661" s="383"/>
      <c r="B661" s="383"/>
      <c r="C661" s="383"/>
      <c r="D661" s="383"/>
      <c r="E661" s="383"/>
      <c r="F661" s="383"/>
      <c r="G661" s="383"/>
      <c r="H661" s="383"/>
      <c r="I661" s="383"/>
      <c r="M661" s="383"/>
      <c r="N661" s="383"/>
      <c r="O661" s="383"/>
      <c r="P661" s="383"/>
      <c r="Q661" s="383"/>
      <c r="R661" s="383"/>
      <c r="S661" s="383"/>
      <c r="T661" s="383"/>
      <c r="U661" s="383"/>
      <c r="V661" s="383"/>
      <c r="W661" s="383"/>
      <c r="X661" s="383"/>
      <c r="Y661" s="383"/>
      <c r="Z661" s="383"/>
      <c r="AA661" s="383"/>
    </row>
    <row r="662">
      <c r="A662" s="383"/>
      <c r="B662" s="383"/>
      <c r="C662" s="383"/>
      <c r="D662" s="383"/>
      <c r="E662" s="383"/>
      <c r="F662" s="383"/>
      <c r="G662" s="383"/>
      <c r="H662" s="383"/>
      <c r="I662" s="383"/>
      <c r="M662" s="383"/>
      <c r="N662" s="383"/>
      <c r="O662" s="383"/>
      <c r="P662" s="383"/>
      <c r="Q662" s="383"/>
      <c r="R662" s="383"/>
      <c r="S662" s="383"/>
      <c r="T662" s="383"/>
      <c r="U662" s="383"/>
      <c r="V662" s="383"/>
      <c r="W662" s="383"/>
      <c r="X662" s="383"/>
      <c r="Y662" s="383"/>
      <c r="Z662" s="383"/>
      <c r="AA662" s="383"/>
    </row>
    <row r="663">
      <c r="A663" s="383"/>
      <c r="B663" s="383"/>
      <c r="C663" s="383"/>
      <c r="D663" s="383"/>
      <c r="E663" s="383"/>
      <c r="F663" s="383"/>
      <c r="G663" s="383"/>
      <c r="H663" s="383"/>
      <c r="I663" s="383"/>
      <c r="M663" s="383"/>
      <c r="N663" s="383"/>
      <c r="O663" s="383"/>
      <c r="P663" s="383"/>
      <c r="Q663" s="383"/>
      <c r="R663" s="383"/>
      <c r="S663" s="383"/>
      <c r="T663" s="383"/>
      <c r="U663" s="383"/>
      <c r="V663" s="383"/>
      <c r="W663" s="383"/>
      <c r="X663" s="383"/>
      <c r="Y663" s="383"/>
      <c r="Z663" s="383"/>
      <c r="AA663" s="383"/>
    </row>
    <row r="664">
      <c r="A664" s="383"/>
      <c r="B664" s="383"/>
      <c r="C664" s="383"/>
      <c r="D664" s="383"/>
      <c r="E664" s="383"/>
      <c r="F664" s="383"/>
      <c r="G664" s="383"/>
      <c r="H664" s="383"/>
      <c r="I664" s="383"/>
      <c r="M664" s="383"/>
      <c r="N664" s="383"/>
      <c r="O664" s="383"/>
      <c r="P664" s="383"/>
      <c r="Q664" s="383"/>
      <c r="R664" s="383"/>
      <c r="S664" s="383"/>
      <c r="T664" s="383"/>
      <c r="U664" s="383"/>
      <c r="V664" s="383"/>
      <c r="W664" s="383"/>
      <c r="X664" s="383"/>
      <c r="Y664" s="383"/>
      <c r="Z664" s="383"/>
      <c r="AA664" s="383"/>
    </row>
    <row r="665">
      <c r="A665" s="383"/>
      <c r="B665" s="383"/>
      <c r="C665" s="383"/>
      <c r="D665" s="383"/>
      <c r="E665" s="383"/>
      <c r="F665" s="383"/>
      <c r="G665" s="383"/>
      <c r="H665" s="383"/>
      <c r="I665" s="383"/>
      <c r="M665" s="383"/>
      <c r="N665" s="383"/>
      <c r="O665" s="383"/>
      <c r="P665" s="383"/>
      <c r="Q665" s="383"/>
      <c r="R665" s="383"/>
      <c r="S665" s="383"/>
      <c r="T665" s="383"/>
      <c r="U665" s="383"/>
      <c r="V665" s="383"/>
      <c r="W665" s="383"/>
      <c r="X665" s="383"/>
      <c r="Y665" s="383"/>
      <c r="Z665" s="383"/>
      <c r="AA665" s="383"/>
    </row>
    <row r="666">
      <c r="A666" s="383"/>
      <c r="B666" s="383"/>
      <c r="C666" s="383"/>
      <c r="D666" s="383"/>
      <c r="E666" s="383"/>
      <c r="F666" s="383"/>
      <c r="G666" s="383"/>
      <c r="H666" s="383"/>
      <c r="I666" s="383"/>
      <c r="M666" s="383"/>
      <c r="N666" s="383"/>
      <c r="O666" s="383"/>
      <c r="P666" s="383"/>
      <c r="Q666" s="383"/>
      <c r="R666" s="383"/>
      <c r="S666" s="383"/>
      <c r="T666" s="383"/>
      <c r="U666" s="383"/>
      <c r="V666" s="383"/>
      <c r="W666" s="383"/>
      <c r="X666" s="383"/>
      <c r="Y666" s="383"/>
      <c r="Z666" s="383"/>
      <c r="AA666" s="383"/>
    </row>
    <row r="667">
      <c r="A667" s="383"/>
      <c r="B667" s="383"/>
      <c r="C667" s="383"/>
      <c r="D667" s="383"/>
      <c r="E667" s="383"/>
      <c r="F667" s="383"/>
      <c r="G667" s="383"/>
      <c r="H667" s="383"/>
      <c r="I667" s="383"/>
      <c r="M667" s="383"/>
      <c r="N667" s="383"/>
      <c r="O667" s="383"/>
      <c r="P667" s="383"/>
      <c r="Q667" s="383"/>
      <c r="R667" s="383"/>
      <c r="S667" s="383"/>
      <c r="T667" s="383"/>
      <c r="U667" s="383"/>
      <c r="V667" s="383"/>
      <c r="W667" s="383"/>
      <c r="X667" s="383"/>
      <c r="Y667" s="383"/>
      <c r="Z667" s="383"/>
      <c r="AA667" s="383"/>
    </row>
    <row r="668">
      <c r="A668" s="383"/>
      <c r="B668" s="383"/>
      <c r="C668" s="383"/>
      <c r="D668" s="383"/>
      <c r="E668" s="383"/>
      <c r="F668" s="383"/>
      <c r="G668" s="383"/>
      <c r="H668" s="383"/>
      <c r="I668" s="383"/>
      <c r="M668" s="383"/>
      <c r="N668" s="383"/>
      <c r="O668" s="383"/>
      <c r="P668" s="383"/>
      <c r="Q668" s="383"/>
      <c r="R668" s="383"/>
      <c r="S668" s="383"/>
      <c r="T668" s="383"/>
      <c r="U668" s="383"/>
      <c r="V668" s="383"/>
      <c r="W668" s="383"/>
      <c r="X668" s="383"/>
      <c r="Y668" s="383"/>
      <c r="Z668" s="383"/>
      <c r="AA668" s="383"/>
    </row>
    <row r="669">
      <c r="A669" s="383"/>
      <c r="B669" s="383"/>
      <c r="C669" s="383"/>
      <c r="D669" s="383"/>
      <c r="E669" s="383"/>
      <c r="F669" s="383"/>
      <c r="G669" s="383"/>
      <c r="H669" s="383"/>
      <c r="I669" s="383"/>
      <c r="M669" s="383"/>
      <c r="N669" s="383"/>
      <c r="O669" s="383"/>
      <c r="P669" s="383"/>
      <c r="Q669" s="383"/>
      <c r="R669" s="383"/>
      <c r="S669" s="383"/>
      <c r="T669" s="383"/>
      <c r="U669" s="383"/>
      <c r="V669" s="383"/>
      <c r="W669" s="383"/>
      <c r="X669" s="383"/>
      <c r="Y669" s="383"/>
      <c r="Z669" s="383"/>
      <c r="AA669" s="383"/>
    </row>
    <row r="670">
      <c r="A670" s="383"/>
      <c r="B670" s="383"/>
      <c r="C670" s="383"/>
      <c r="D670" s="383"/>
      <c r="E670" s="383"/>
      <c r="F670" s="383"/>
      <c r="G670" s="383"/>
      <c r="H670" s="383"/>
      <c r="I670" s="383"/>
      <c r="M670" s="383"/>
      <c r="N670" s="383"/>
      <c r="O670" s="383"/>
      <c r="P670" s="383"/>
      <c r="Q670" s="383"/>
      <c r="R670" s="383"/>
      <c r="S670" s="383"/>
      <c r="T670" s="383"/>
      <c r="U670" s="383"/>
      <c r="V670" s="383"/>
      <c r="W670" s="383"/>
      <c r="X670" s="383"/>
      <c r="Y670" s="383"/>
      <c r="Z670" s="383"/>
      <c r="AA670" s="383"/>
    </row>
    <row r="671">
      <c r="A671" s="383"/>
      <c r="B671" s="383"/>
      <c r="C671" s="383"/>
      <c r="D671" s="383"/>
      <c r="E671" s="383"/>
      <c r="F671" s="383"/>
      <c r="G671" s="383"/>
      <c r="H671" s="383"/>
      <c r="I671" s="383"/>
      <c r="M671" s="383"/>
      <c r="N671" s="383"/>
      <c r="O671" s="383"/>
      <c r="P671" s="383"/>
      <c r="Q671" s="383"/>
      <c r="R671" s="383"/>
      <c r="S671" s="383"/>
      <c r="T671" s="383"/>
      <c r="U671" s="383"/>
      <c r="V671" s="383"/>
      <c r="W671" s="383"/>
      <c r="X671" s="383"/>
      <c r="Y671" s="383"/>
      <c r="Z671" s="383"/>
      <c r="AA671" s="383"/>
    </row>
    <row r="672">
      <c r="A672" s="383"/>
      <c r="B672" s="383"/>
      <c r="C672" s="383"/>
      <c r="D672" s="383"/>
      <c r="E672" s="383"/>
      <c r="F672" s="383"/>
      <c r="G672" s="383"/>
      <c r="H672" s="383"/>
      <c r="I672" s="383"/>
      <c r="M672" s="383"/>
      <c r="N672" s="383"/>
      <c r="O672" s="383"/>
      <c r="P672" s="383"/>
      <c r="Q672" s="383"/>
      <c r="R672" s="383"/>
      <c r="S672" s="383"/>
      <c r="T672" s="383"/>
      <c r="U672" s="383"/>
      <c r="V672" s="383"/>
      <c r="W672" s="383"/>
      <c r="X672" s="383"/>
      <c r="Y672" s="383"/>
      <c r="Z672" s="383"/>
      <c r="AA672" s="383"/>
    </row>
    <row r="673">
      <c r="A673" s="383"/>
      <c r="B673" s="383"/>
      <c r="C673" s="383"/>
      <c r="D673" s="383"/>
      <c r="E673" s="383"/>
      <c r="F673" s="383"/>
      <c r="G673" s="383"/>
      <c r="H673" s="383"/>
      <c r="I673" s="383"/>
      <c r="M673" s="383"/>
      <c r="N673" s="383"/>
      <c r="O673" s="383"/>
      <c r="P673" s="383"/>
      <c r="Q673" s="383"/>
      <c r="R673" s="383"/>
      <c r="S673" s="383"/>
      <c r="T673" s="383"/>
      <c r="U673" s="383"/>
      <c r="V673" s="383"/>
      <c r="W673" s="383"/>
      <c r="X673" s="383"/>
      <c r="Y673" s="383"/>
      <c r="Z673" s="383"/>
      <c r="AA673" s="383"/>
    </row>
    <row r="674">
      <c r="A674" s="383"/>
      <c r="B674" s="383"/>
      <c r="C674" s="383"/>
      <c r="D674" s="383"/>
      <c r="E674" s="383"/>
      <c r="F674" s="383"/>
      <c r="G674" s="383"/>
      <c r="H674" s="383"/>
      <c r="I674" s="383"/>
      <c r="M674" s="383"/>
      <c r="N674" s="383"/>
      <c r="O674" s="383"/>
      <c r="P674" s="383"/>
      <c r="Q674" s="383"/>
      <c r="R674" s="383"/>
      <c r="S674" s="383"/>
      <c r="T674" s="383"/>
      <c r="U674" s="383"/>
      <c r="V674" s="383"/>
      <c r="W674" s="383"/>
      <c r="X674" s="383"/>
      <c r="Y674" s="383"/>
      <c r="Z674" s="383"/>
      <c r="AA674" s="383"/>
    </row>
    <row r="675">
      <c r="A675" s="383"/>
      <c r="B675" s="383"/>
      <c r="C675" s="383"/>
      <c r="D675" s="383"/>
      <c r="E675" s="383"/>
      <c r="F675" s="383"/>
      <c r="G675" s="383"/>
      <c r="H675" s="383"/>
      <c r="I675" s="383"/>
      <c r="M675" s="383"/>
      <c r="N675" s="383"/>
      <c r="O675" s="383"/>
      <c r="P675" s="383"/>
      <c r="Q675" s="383"/>
      <c r="R675" s="383"/>
      <c r="S675" s="383"/>
      <c r="T675" s="383"/>
      <c r="U675" s="383"/>
      <c r="V675" s="383"/>
      <c r="W675" s="383"/>
      <c r="X675" s="383"/>
      <c r="Y675" s="383"/>
      <c r="Z675" s="383"/>
      <c r="AA675" s="383"/>
    </row>
    <row r="676">
      <c r="A676" s="383"/>
      <c r="B676" s="383"/>
      <c r="C676" s="383"/>
      <c r="D676" s="383"/>
      <c r="E676" s="383"/>
      <c r="F676" s="383"/>
      <c r="G676" s="383"/>
      <c r="H676" s="383"/>
      <c r="I676" s="383"/>
      <c r="M676" s="383"/>
      <c r="N676" s="383"/>
      <c r="O676" s="383"/>
      <c r="P676" s="383"/>
      <c r="Q676" s="383"/>
      <c r="R676" s="383"/>
      <c r="S676" s="383"/>
      <c r="T676" s="383"/>
      <c r="U676" s="383"/>
      <c r="V676" s="383"/>
      <c r="W676" s="383"/>
      <c r="X676" s="383"/>
      <c r="Y676" s="383"/>
      <c r="Z676" s="383"/>
      <c r="AA676" s="383"/>
    </row>
    <row r="677">
      <c r="A677" s="383"/>
      <c r="B677" s="383"/>
      <c r="C677" s="383"/>
      <c r="D677" s="383"/>
      <c r="E677" s="383"/>
      <c r="F677" s="383"/>
      <c r="G677" s="383"/>
      <c r="H677" s="383"/>
      <c r="I677" s="383"/>
      <c r="M677" s="383"/>
      <c r="N677" s="383"/>
      <c r="O677" s="383"/>
      <c r="P677" s="383"/>
      <c r="Q677" s="383"/>
      <c r="R677" s="383"/>
      <c r="S677" s="383"/>
      <c r="T677" s="383"/>
      <c r="U677" s="383"/>
      <c r="V677" s="383"/>
      <c r="W677" s="383"/>
      <c r="X677" s="383"/>
      <c r="Y677" s="383"/>
      <c r="Z677" s="383"/>
      <c r="AA677" s="383"/>
    </row>
    <row r="678">
      <c r="A678" s="383"/>
      <c r="B678" s="383"/>
      <c r="C678" s="383"/>
      <c r="D678" s="383"/>
      <c r="E678" s="383"/>
      <c r="F678" s="383"/>
      <c r="G678" s="383"/>
      <c r="H678" s="383"/>
      <c r="I678" s="383"/>
      <c r="M678" s="383"/>
      <c r="N678" s="383"/>
      <c r="O678" s="383"/>
      <c r="P678" s="383"/>
      <c r="Q678" s="383"/>
      <c r="R678" s="383"/>
      <c r="S678" s="383"/>
      <c r="T678" s="383"/>
      <c r="U678" s="383"/>
      <c r="V678" s="383"/>
      <c r="W678" s="383"/>
      <c r="X678" s="383"/>
      <c r="Y678" s="383"/>
      <c r="Z678" s="383"/>
      <c r="AA678" s="383"/>
    </row>
    <row r="679">
      <c r="A679" s="383"/>
      <c r="B679" s="383"/>
      <c r="C679" s="383"/>
      <c r="D679" s="383"/>
      <c r="E679" s="383"/>
      <c r="F679" s="383"/>
      <c r="G679" s="383"/>
      <c r="H679" s="383"/>
      <c r="I679" s="383"/>
      <c r="M679" s="383"/>
      <c r="N679" s="383"/>
      <c r="O679" s="383"/>
      <c r="P679" s="383"/>
      <c r="Q679" s="383"/>
      <c r="R679" s="383"/>
      <c r="S679" s="383"/>
      <c r="T679" s="383"/>
      <c r="U679" s="383"/>
      <c r="V679" s="383"/>
      <c r="W679" s="383"/>
      <c r="X679" s="383"/>
      <c r="Y679" s="383"/>
      <c r="Z679" s="383"/>
      <c r="AA679" s="383"/>
    </row>
    <row r="680">
      <c r="A680" s="383"/>
      <c r="B680" s="383"/>
      <c r="C680" s="383"/>
      <c r="D680" s="383"/>
      <c r="E680" s="383"/>
      <c r="F680" s="383"/>
      <c r="G680" s="383"/>
      <c r="H680" s="383"/>
      <c r="I680" s="383"/>
      <c r="M680" s="383"/>
      <c r="N680" s="383"/>
      <c r="O680" s="383"/>
      <c r="P680" s="383"/>
      <c r="Q680" s="383"/>
      <c r="R680" s="383"/>
      <c r="S680" s="383"/>
      <c r="T680" s="383"/>
      <c r="U680" s="383"/>
      <c r="V680" s="383"/>
      <c r="W680" s="383"/>
      <c r="X680" s="383"/>
      <c r="Y680" s="383"/>
      <c r="Z680" s="383"/>
      <c r="AA680" s="383"/>
    </row>
    <row r="681">
      <c r="A681" s="383"/>
      <c r="B681" s="383"/>
      <c r="C681" s="383"/>
      <c r="D681" s="383"/>
      <c r="E681" s="383"/>
      <c r="F681" s="383"/>
      <c r="G681" s="383"/>
      <c r="H681" s="383"/>
      <c r="I681" s="383"/>
      <c r="M681" s="383"/>
      <c r="N681" s="383"/>
      <c r="O681" s="383"/>
      <c r="P681" s="383"/>
      <c r="Q681" s="383"/>
      <c r="R681" s="383"/>
      <c r="S681" s="383"/>
      <c r="T681" s="383"/>
      <c r="U681" s="383"/>
      <c r="V681" s="383"/>
      <c r="W681" s="383"/>
      <c r="X681" s="383"/>
      <c r="Y681" s="383"/>
      <c r="Z681" s="383"/>
      <c r="AA681" s="383"/>
    </row>
    <row r="682">
      <c r="A682" s="383"/>
      <c r="B682" s="383"/>
      <c r="C682" s="383"/>
      <c r="D682" s="383"/>
      <c r="E682" s="383"/>
      <c r="F682" s="383"/>
      <c r="G682" s="383"/>
      <c r="H682" s="383"/>
      <c r="I682" s="383"/>
      <c r="M682" s="383"/>
      <c r="N682" s="383"/>
      <c r="O682" s="383"/>
      <c r="P682" s="383"/>
      <c r="Q682" s="383"/>
      <c r="R682" s="383"/>
      <c r="S682" s="383"/>
      <c r="T682" s="383"/>
      <c r="U682" s="383"/>
      <c r="V682" s="383"/>
      <c r="W682" s="383"/>
      <c r="X682" s="383"/>
      <c r="Y682" s="383"/>
      <c r="Z682" s="383"/>
      <c r="AA682" s="383"/>
    </row>
    <row r="683">
      <c r="A683" s="383"/>
      <c r="B683" s="383"/>
      <c r="C683" s="383"/>
      <c r="D683" s="383"/>
      <c r="E683" s="383"/>
      <c r="F683" s="383"/>
      <c r="G683" s="383"/>
      <c r="H683" s="383"/>
      <c r="I683" s="383"/>
      <c r="M683" s="383"/>
      <c r="N683" s="383"/>
      <c r="O683" s="383"/>
      <c r="P683" s="383"/>
      <c r="Q683" s="383"/>
      <c r="R683" s="383"/>
      <c r="S683" s="383"/>
      <c r="T683" s="383"/>
      <c r="U683" s="383"/>
      <c r="V683" s="383"/>
      <c r="W683" s="383"/>
      <c r="X683" s="383"/>
      <c r="Y683" s="383"/>
      <c r="Z683" s="383"/>
      <c r="AA683" s="383"/>
    </row>
    <row r="684">
      <c r="A684" s="383"/>
      <c r="B684" s="383"/>
      <c r="C684" s="383"/>
      <c r="D684" s="383"/>
      <c r="E684" s="383"/>
      <c r="F684" s="383"/>
      <c r="G684" s="383"/>
      <c r="H684" s="383"/>
      <c r="I684" s="383"/>
      <c r="M684" s="383"/>
      <c r="N684" s="383"/>
      <c r="O684" s="383"/>
      <c r="P684" s="383"/>
      <c r="Q684" s="383"/>
      <c r="R684" s="383"/>
      <c r="S684" s="383"/>
      <c r="T684" s="383"/>
      <c r="U684" s="383"/>
      <c r="V684" s="383"/>
      <c r="W684" s="383"/>
      <c r="X684" s="383"/>
      <c r="Y684" s="383"/>
      <c r="Z684" s="383"/>
      <c r="AA684" s="383"/>
    </row>
    <row r="685">
      <c r="A685" s="383"/>
      <c r="B685" s="383"/>
      <c r="C685" s="383"/>
      <c r="D685" s="383"/>
      <c r="E685" s="383"/>
      <c r="F685" s="383"/>
      <c r="G685" s="383"/>
      <c r="H685" s="383"/>
      <c r="I685" s="383"/>
      <c r="M685" s="383"/>
      <c r="N685" s="383"/>
      <c r="O685" s="383"/>
      <c r="P685" s="383"/>
      <c r="Q685" s="383"/>
      <c r="R685" s="383"/>
      <c r="S685" s="383"/>
      <c r="T685" s="383"/>
      <c r="U685" s="383"/>
      <c r="V685" s="383"/>
      <c r="W685" s="383"/>
      <c r="X685" s="383"/>
      <c r="Y685" s="383"/>
      <c r="Z685" s="383"/>
      <c r="AA685" s="383"/>
    </row>
    <row r="686">
      <c r="A686" s="383"/>
      <c r="B686" s="383"/>
      <c r="C686" s="383"/>
      <c r="D686" s="383"/>
      <c r="E686" s="383"/>
      <c r="F686" s="383"/>
      <c r="G686" s="383"/>
      <c r="H686" s="383"/>
      <c r="I686" s="383"/>
      <c r="M686" s="383"/>
      <c r="N686" s="383"/>
      <c r="O686" s="383"/>
      <c r="P686" s="383"/>
      <c r="Q686" s="383"/>
      <c r="R686" s="383"/>
      <c r="S686" s="383"/>
      <c r="T686" s="383"/>
      <c r="U686" s="383"/>
      <c r="V686" s="383"/>
      <c r="W686" s="383"/>
      <c r="X686" s="383"/>
      <c r="Y686" s="383"/>
      <c r="Z686" s="383"/>
      <c r="AA686" s="383"/>
    </row>
    <row r="687">
      <c r="A687" s="383"/>
      <c r="B687" s="383"/>
      <c r="C687" s="383"/>
      <c r="D687" s="383"/>
      <c r="E687" s="383"/>
      <c r="F687" s="383"/>
      <c r="G687" s="383"/>
      <c r="H687" s="383"/>
      <c r="I687" s="383"/>
      <c r="M687" s="383"/>
      <c r="N687" s="383"/>
      <c r="O687" s="383"/>
      <c r="P687" s="383"/>
      <c r="Q687" s="383"/>
      <c r="R687" s="383"/>
      <c r="S687" s="383"/>
      <c r="T687" s="383"/>
      <c r="U687" s="383"/>
      <c r="V687" s="383"/>
      <c r="W687" s="383"/>
      <c r="X687" s="383"/>
      <c r="Y687" s="383"/>
      <c r="Z687" s="383"/>
      <c r="AA687" s="383"/>
    </row>
    <row r="688">
      <c r="A688" s="383"/>
      <c r="B688" s="383"/>
      <c r="C688" s="383"/>
      <c r="D688" s="383"/>
      <c r="E688" s="383"/>
      <c r="F688" s="383"/>
      <c r="G688" s="383"/>
      <c r="H688" s="383"/>
      <c r="I688" s="383"/>
      <c r="M688" s="383"/>
      <c r="N688" s="383"/>
      <c r="O688" s="383"/>
      <c r="P688" s="383"/>
      <c r="Q688" s="383"/>
      <c r="R688" s="383"/>
      <c r="S688" s="383"/>
      <c r="T688" s="383"/>
      <c r="U688" s="383"/>
      <c r="V688" s="383"/>
      <c r="W688" s="383"/>
      <c r="X688" s="383"/>
      <c r="Y688" s="383"/>
      <c r="Z688" s="383"/>
      <c r="AA688" s="383"/>
    </row>
    <row r="689">
      <c r="A689" s="383"/>
      <c r="B689" s="383"/>
      <c r="C689" s="383"/>
      <c r="D689" s="383"/>
      <c r="E689" s="383"/>
      <c r="F689" s="383"/>
      <c r="G689" s="383"/>
      <c r="H689" s="383"/>
      <c r="I689" s="383"/>
      <c r="M689" s="383"/>
      <c r="N689" s="383"/>
      <c r="O689" s="383"/>
      <c r="P689" s="383"/>
      <c r="Q689" s="383"/>
      <c r="R689" s="383"/>
      <c r="S689" s="383"/>
      <c r="T689" s="383"/>
      <c r="U689" s="383"/>
      <c r="V689" s="383"/>
      <c r="W689" s="383"/>
      <c r="X689" s="383"/>
      <c r="Y689" s="383"/>
      <c r="Z689" s="383"/>
      <c r="AA689" s="383"/>
    </row>
    <row r="690">
      <c r="A690" s="383"/>
      <c r="B690" s="383"/>
      <c r="C690" s="383"/>
      <c r="D690" s="383"/>
      <c r="E690" s="383"/>
      <c r="F690" s="383"/>
      <c r="G690" s="383"/>
      <c r="H690" s="383"/>
      <c r="I690" s="383"/>
      <c r="M690" s="383"/>
      <c r="N690" s="383"/>
      <c r="O690" s="383"/>
      <c r="P690" s="383"/>
      <c r="Q690" s="383"/>
      <c r="R690" s="383"/>
      <c r="S690" s="383"/>
      <c r="T690" s="383"/>
      <c r="U690" s="383"/>
      <c r="V690" s="383"/>
      <c r="W690" s="383"/>
      <c r="X690" s="383"/>
      <c r="Y690" s="383"/>
      <c r="Z690" s="383"/>
      <c r="AA690" s="383"/>
    </row>
    <row r="691">
      <c r="A691" s="383"/>
      <c r="B691" s="383"/>
      <c r="C691" s="383"/>
      <c r="D691" s="383"/>
      <c r="E691" s="383"/>
      <c r="F691" s="383"/>
      <c r="G691" s="383"/>
      <c r="H691" s="383"/>
      <c r="I691" s="383"/>
      <c r="M691" s="383"/>
      <c r="N691" s="383"/>
      <c r="O691" s="383"/>
      <c r="P691" s="383"/>
      <c r="Q691" s="383"/>
      <c r="R691" s="383"/>
      <c r="S691" s="383"/>
      <c r="T691" s="383"/>
      <c r="U691" s="383"/>
      <c r="V691" s="383"/>
      <c r="W691" s="383"/>
      <c r="X691" s="383"/>
      <c r="Y691" s="383"/>
      <c r="Z691" s="383"/>
      <c r="AA691" s="383"/>
    </row>
    <row r="692">
      <c r="A692" s="383"/>
      <c r="B692" s="383"/>
      <c r="C692" s="383"/>
      <c r="D692" s="383"/>
      <c r="E692" s="383"/>
      <c r="F692" s="383"/>
      <c r="G692" s="383"/>
      <c r="H692" s="383"/>
      <c r="I692" s="383"/>
      <c r="M692" s="383"/>
      <c r="N692" s="383"/>
      <c r="O692" s="383"/>
      <c r="P692" s="383"/>
      <c r="Q692" s="383"/>
      <c r="R692" s="383"/>
      <c r="S692" s="383"/>
      <c r="T692" s="383"/>
      <c r="U692" s="383"/>
      <c r="V692" s="383"/>
      <c r="W692" s="383"/>
      <c r="X692" s="383"/>
      <c r="Y692" s="383"/>
      <c r="Z692" s="383"/>
      <c r="AA692" s="383"/>
    </row>
    <row r="693">
      <c r="A693" s="383"/>
      <c r="B693" s="383"/>
      <c r="C693" s="383"/>
      <c r="D693" s="383"/>
      <c r="E693" s="383"/>
      <c r="F693" s="383"/>
      <c r="G693" s="383"/>
      <c r="H693" s="383"/>
      <c r="I693" s="383"/>
      <c r="M693" s="383"/>
      <c r="N693" s="383"/>
      <c r="O693" s="383"/>
      <c r="P693" s="383"/>
      <c r="Q693" s="383"/>
      <c r="R693" s="383"/>
      <c r="S693" s="383"/>
      <c r="T693" s="383"/>
      <c r="U693" s="383"/>
      <c r="V693" s="383"/>
      <c r="W693" s="383"/>
      <c r="X693" s="383"/>
      <c r="Y693" s="383"/>
      <c r="Z693" s="383"/>
      <c r="AA693" s="383"/>
    </row>
    <row r="694">
      <c r="A694" s="383"/>
      <c r="B694" s="383"/>
      <c r="C694" s="383"/>
      <c r="D694" s="383"/>
      <c r="E694" s="383"/>
      <c r="F694" s="383"/>
      <c r="G694" s="383"/>
      <c r="H694" s="383"/>
      <c r="I694" s="383"/>
      <c r="M694" s="383"/>
      <c r="N694" s="383"/>
      <c r="O694" s="383"/>
      <c r="P694" s="383"/>
      <c r="Q694" s="383"/>
      <c r="R694" s="383"/>
      <c r="S694" s="383"/>
      <c r="T694" s="383"/>
      <c r="U694" s="383"/>
      <c r="V694" s="383"/>
      <c r="W694" s="383"/>
      <c r="X694" s="383"/>
      <c r="Y694" s="383"/>
      <c r="Z694" s="383"/>
      <c r="AA694" s="383"/>
    </row>
    <row r="695">
      <c r="A695" s="383"/>
      <c r="B695" s="383"/>
      <c r="C695" s="383"/>
      <c r="D695" s="383"/>
      <c r="E695" s="383"/>
      <c r="F695" s="383"/>
      <c r="G695" s="383"/>
      <c r="H695" s="383"/>
      <c r="I695" s="383"/>
      <c r="M695" s="383"/>
      <c r="N695" s="383"/>
      <c r="O695" s="383"/>
      <c r="P695" s="383"/>
      <c r="Q695" s="383"/>
      <c r="R695" s="383"/>
      <c r="S695" s="383"/>
      <c r="T695" s="383"/>
      <c r="U695" s="383"/>
      <c r="V695" s="383"/>
      <c r="W695" s="383"/>
      <c r="X695" s="383"/>
      <c r="Y695" s="383"/>
      <c r="Z695" s="383"/>
      <c r="AA695" s="383"/>
    </row>
    <row r="696">
      <c r="A696" s="383"/>
      <c r="B696" s="383"/>
      <c r="C696" s="383"/>
      <c r="D696" s="383"/>
      <c r="E696" s="383"/>
      <c r="F696" s="383"/>
      <c r="G696" s="383"/>
      <c r="H696" s="383"/>
      <c r="I696" s="383"/>
      <c r="M696" s="383"/>
      <c r="N696" s="383"/>
      <c r="O696" s="383"/>
      <c r="P696" s="383"/>
      <c r="Q696" s="383"/>
      <c r="R696" s="383"/>
      <c r="S696" s="383"/>
      <c r="T696" s="383"/>
      <c r="U696" s="383"/>
      <c r="V696" s="383"/>
      <c r="W696" s="383"/>
      <c r="X696" s="383"/>
      <c r="Y696" s="383"/>
      <c r="Z696" s="383"/>
      <c r="AA696" s="383"/>
    </row>
    <row r="697">
      <c r="A697" s="383"/>
      <c r="B697" s="383"/>
      <c r="C697" s="383"/>
      <c r="D697" s="383"/>
      <c r="E697" s="383"/>
      <c r="F697" s="383"/>
      <c r="G697" s="383"/>
      <c r="H697" s="383"/>
      <c r="I697" s="383"/>
      <c r="M697" s="383"/>
      <c r="N697" s="383"/>
      <c r="O697" s="383"/>
      <c r="P697" s="383"/>
      <c r="Q697" s="383"/>
      <c r="R697" s="383"/>
      <c r="S697" s="383"/>
      <c r="T697" s="383"/>
      <c r="U697" s="383"/>
      <c r="V697" s="383"/>
      <c r="W697" s="383"/>
      <c r="X697" s="383"/>
      <c r="Y697" s="383"/>
      <c r="Z697" s="383"/>
      <c r="AA697" s="383"/>
    </row>
    <row r="698">
      <c r="A698" s="383"/>
      <c r="B698" s="383"/>
      <c r="C698" s="383"/>
      <c r="D698" s="383"/>
      <c r="E698" s="383"/>
      <c r="F698" s="383"/>
      <c r="G698" s="383"/>
      <c r="H698" s="383"/>
      <c r="I698" s="383"/>
      <c r="M698" s="383"/>
      <c r="N698" s="383"/>
      <c r="O698" s="383"/>
      <c r="P698" s="383"/>
      <c r="Q698" s="383"/>
      <c r="R698" s="383"/>
      <c r="S698" s="383"/>
      <c r="T698" s="383"/>
      <c r="U698" s="383"/>
      <c r="V698" s="383"/>
      <c r="W698" s="383"/>
      <c r="X698" s="383"/>
      <c r="Y698" s="383"/>
      <c r="Z698" s="383"/>
      <c r="AA698" s="383"/>
    </row>
    <row r="699">
      <c r="A699" s="383"/>
      <c r="B699" s="383"/>
      <c r="C699" s="383"/>
      <c r="D699" s="383"/>
      <c r="E699" s="383"/>
      <c r="F699" s="383"/>
      <c r="G699" s="383"/>
      <c r="H699" s="383"/>
      <c r="I699" s="383"/>
      <c r="M699" s="383"/>
      <c r="N699" s="383"/>
      <c r="O699" s="383"/>
      <c r="P699" s="383"/>
      <c r="Q699" s="383"/>
      <c r="R699" s="383"/>
      <c r="S699" s="383"/>
      <c r="T699" s="383"/>
      <c r="U699" s="383"/>
      <c r="V699" s="383"/>
      <c r="W699" s="383"/>
      <c r="X699" s="383"/>
      <c r="Y699" s="383"/>
      <c r="Z699" s="383"/>
      <c r="AA699" s="383"/>
    </row>
    <row r="700">
      <c r="A700" s="383"/>
      <c r="B700" s="383"/>
      <c r="C700" s="383"/>
      <c r="D700" s="383"/>
      <c r="E700" s="383"/>
      <c r="F700" s="383"/>
      <c r="G700" s="383"/>
      <c r="H700" s="383"/>
      <c r="I700" s="383"/>
      <c r="M700" s="383"/>
      <c r="N700" s="383"/>
      <c r="O700" s="383"/>
      <c r="P700" s="383"/>
      <c r="Q700" s="383"/>
      <c r="R700" s="383"/>
      <c r="S700" s="383"/>
      <c r="T700" s="383"/>
      <c r="U700" s="383"/>
      <c r="V700" s="383"/>
      <c r="W700" s="383"/>
      <c r="X700" s="383"/>
      <c r="Y700" s="383"/>
      <c r="Z700" s="383"/>
      <c r="AA700" s="383"/>
    </row>
    <row r="701">
      <c r="A701" s="383"/>
      <c r="B701" s="383"/>
      <c r="C701" s="383"/>
      <c r="D701" s="383"/>
      <c r="E701" s="383"/>
      <c r="F701" s="383"/>
      <c r="G701" s="383"/>
      <c r="H701" s="383"/>
      <c r="I701" s="383"/>
      <c r="M701" s="383"/>
      <c r="N701" s="383"/>
      <c r="O701" s="383"/>
      <c r="P701" s="383"/>
      <c r="Q701" s="383"/>
      <c r="R701" s="383"/>
      <c r="S701" s="383"/>
      <c r="T701" s="383"/>
      <c r="U701" s="383"/>
      <c r="V701" s="383"/>
      <c r="W701" s="383"/>
      <c r="X701" s="383"/>
      <c r="Y701" s="383"/>
      <c r="Z701" s="383"/>
      <c r="AA701" s="383"/>
    </row>
    <row r="702">
      <c r="A702" s="383"/>
      <c r="B702" s="383"/>
      <c r="C702" s="383"/>
      <c r="D702" s="383"/>
      <c r="E702" s="383"/>
      <c r="F702" s="383"/>
      <c r="G702" s="383"/>
      <c r="H702" s="383"/>
      <c r="I702" s="383"/>
      <c r="M702" s="383"/>
      <c r="N702" s="383"/>
      <c r="O702" s="383"/>
      <c r="P702" s="383"/>
      <c r="Q702" s="383"/>
      <c r="R702" s="383"/>
      <c r="S702" s="383"/>
      <c r="T702" s="383"/>
      <c r="U702" s="383"/>
      <c r="V702" s="383"/>
      <c r="W702" s="383"/>
      <c r="X702" s="383"/>
      <c r="Y702" s="383"/>
      <c r="Z702" s="383"/>
      <c r="AA702" s="383"/>
    </row>
    <row r="703">
      <c r="A703" s="383"/>
      <c r="B703" s="383"/>
      <c r="C703" s="383"/>
      <c r="D703" s="383"/>
      <c r="E703" s="383"/>
      <c r="F703" s="383"/>
      <c r="G703" s="383"/>
      <c r="H703" s="383"/>
      <c r="I703" s="383"/>
      <c r="M703" s="383"/>
      <c r="N703" s="383"/>
      <c r="O703" s="383"/>
      <c r="P703" s="383"/>
      <c r="Q703" s="383"/>
      <c r="R703" s="383"/>
      <c r="S703" s="383"/>
      <c r="T703" s="383"/>
      <c r="U703" s="383"/>
      <c r="V703" s="383"/>
      <c r="W703" s="383"/>
      <c r="X703" s="383"/>
      <c r="Y703" s="383"/>
      <c r="Z703" s="383"/>
      <c r="AA703" s="383"/>
    </row>
    <row r="704">
      <c r="A704" s="383"/>
      <c r="B704" s="383"/>
      <c r="C704" s="383"/>
      <c r="D704" s="383"/>
      <c r="E704" s="383"/>
      <c r="F704" s="383"/>
      <c r="G704" s="383"/>
      <c r="H704" s="383"/>
      <c r="I704" s="383"/>
      <c r="M704" s="383"/>
      <c r="N704" s="383"/>
      <c r="O704" s="383"/>
      <c r="P704" s="383"/>
      <c r="Q704" s="383"/>
      <c r="R704" s="383"/>
      <c r="S704" s="383"/>
      <c r="T704" s="383"/>
      <c r="U704" s="383"/>
      <c r="V704" s="383"/>
      <c r="W704" s="383"/>
      <c r="X704" s="383"/>
      <c r="Y704" s="383"/>
      <c r="Z704" s="383"/>
      <c r="AA704" s="383"/>
    </row>
    <row r="705">
      <c r="A705" s="383"/>
      <c r="B705" s="383"/>
      <c r="C705" s="383"/>
      <c r="D705" s="383"/>
      <c r="E705" s="383"/>
      <c r="F705" s="383"/>
      <c r="G705" s="383"/>
      <c r="H705" s="383"/>
      <c r="I705" s="383"/>
      <c r="M705" s="383"/>
      <c r="N705" s="383"/>
      <c r="O705" s="383"/>
      <c r="P705" s="383"/>
      <c r="Q705" s="383"/>
      <c r="R705" s="383"/>
      <c r="S705" s="383"/>
      <c r="T705" s="383"/>
      <c r="U705" s="383"/>
      <c r="V705" s="383"/>
      <c r="W705" s="383"/>
      <c r="X705" s="383"/>
      <c r="Y705" s="383"/>
      <c r="Z705" s="383"/>
      <c r="AA705" s="383"/>
    </row>
    <row r="706">
      <c r="A706" s="383"/>
      <c r="B706" s="383"/>
      <c r="C706" s="383"/>
      <c r="D706" s="383"/>
      <c r="E706" s="383"/>
      <c r="F706" s="383"/>
      <c r="G706" s="383"/>
      <c r="H706" s="383"/>
      <c r="I706" s="383"/>
      <c r="M706" s="383"/>
      <c r="N706" s="383"/>
      <c r="O706" s="383"/>
      <c r="P706" s="383"/>
      <c r="Q706" s="383"/>
      <c r="R706" s="383"/>
      <c r="S706" s="383"/>
      <c r="T706" s="383"/>
      <c r="U706" s="383"/>
      <c r="V706" s="383"/>
      <c r="W706" s="383"/>
      <c r="X706" s="383"/>
      <c r="Y706" s="383"/>
      <c r="Z706" s="383"/>
      <c r="AA706" s="383"/>
    </row>
    <row r="707">
      <c r="A707" s="383"/>
      <c r="B707" s="383"/>
      <c r="C707" s="383"/>
      <c r="D707" s="383"/>
      <c r="E707" s="383"/>
      <c r="F707" s="383"/>
      <c r="G707" s="383"/>
      <c r="H707" s="383"/>
      <c r="I707" s="383"/>
      <c r="M707" s="383"/>
      <c r="N707" s="383"/>
      <c r="O707" s="383"/>
      <c r="P707" s="383"/>
      <c r="Q707" s="383"/>
      <c r="R707" s="383"/>
      <c r="S707" s="383"/>
      <c r="T707" s="383"/>
      <c r="U707" s="383"/>
      <c r="V707" s="383"/>
      <c r="W707" s="383"/>
      <c r="X707" s="383"/>
      <c r="Y707" s="383"/>
      <c r="Z707" s="383"/>
      <c r="AA707" s="383"/>
    </row>
    <row r="708">
      <c r="A708" s="383"/>
      <c r="B708" s="383"/>
      <c r="C708" s="383"/>
      <c r="D708" s="383"/>
      <c r="E708" s="383"/>
      <c r="F708" s="383"/>
      <c r="G708" s="383"/>
      <c r="H708" s="383"/>
      <c r="I708" s="383"/>
      <c r="M708" s="383"/>
      <c r="N708" s="383"/>
      <c r="O708" s="383"/>
      <c r="P708" s="383"/>
      <c r="Q708" s="383"/>
      <c r="R708" s="383"/>
      <c r="S708" s="383"/>
      <c r="T708" s="383"/>
      <c r="U708" s="383"/>
      <c r="V708" s="383"/>
      <c r="W708" s="383"/>
      <c r="X708" s="383"/>
      <c r="Y708" s="383"/>
      <c r="Z708" s="383"/>
      <c r="AA708" s="383"/>
    </row>
    <row r="709">
      <c r="A709" s="383"/>
      <c r="B709" s="383"/>
      <c r="C709" s="383"/>
      <c r="D709" s="383"/>
      <c r="E709" s="383"/>
      <c r="F709" s="383"/>
      <c r="G709" s="383"/>
      <c r="H709" s="383"/>
      <c r="I709" s="383"/>
      <c r="M709" s="383"/>
      <c r="N709" s="383"/>
      <c r="O709" s="383"/>
      <c r="P709" s="383"/>
      <c r="Q709" s="383"/>
      <c r="R709" s="383"/>
      <c r="S709" s="383"/>
      <c r="T709" s="383"/>
      <c r="U709" s="383"/>
      <c r="V709" s="383"/>
      <c r="W709" s="383"/>
      <c r="X709" s="383"/>
      <c r="Y709" s="383"/>
      <c r="Z709" s="383"/>
      <c r="AA709" s="383"/>
    </row>
    <row r="710">
      <c r="A710" s="383"/>
      <c r="B710" s="383"/>
      <c r="C710" s="383"/>
      <c r="D710" s="383"/>
      <c r="E710" s="383"/>
      <c r="F710" s="383"/>
      <c r="G710" s="383"/>
      <c r="H710" s="383"/>
      <c r="I710" s="383"/>
      <c r="M710" s="383"/>
      <c r="N710" s="383"/>
      <c r="O710" s="383"/>
      <c r="P710" s="383"/>
      <c r="Q710" s="383"/>
      <c r="R710" s="383"/>
      <c r="S710" s="383"/>
      <c r="T710" s="383"/>
      <c r="U710" s="383"/>
      <c r="V710" s="383"/>
      <c r="W710" s="383"/>
      <c r="X710" s="383"/>
      <c r="Y710" s="383"/>
      <c r="Z710" s="383"/>
      <c r="AA710" s="383"/>
    </row>
    <row r="711">
      <c r="A711" s="383"/>
      <c r="B711" s="383"/>
      <c r="C711" s="383"/>
      <c r="D711" s="383"/>
      <c r="E711" s="383"/>
      <c r="F711" s="383"/>
      <c r="G711" s="383"/>
      <c r="H711" s="383"/>
      <c r="I711" s="383"/>
      <c r="M711" s="383"/>
      <c r="N711" s="383"/>
      <c r="O711" s="383"/>
      <c r="P711" s="383"/>
      <c r="Q711" s="383"/>
      <c r="R711" s="383"/>
      <c r="S711" s="383"/>
      <c r="T711" s="383"/>
      <c r="U711" s="383"/>
      <c r="V711" s="383"/>
      <c r="W711" s="383"/>
      <c r="X711" s="383"/>
      <c r="Y711" s="383"/>
      <c r="Z711" s="383"/>
      <c r="AA711" s="383"/>
    </row>
    <row r="712">
      <c r="A712" s="383"/>
      <c r="B712" s="383"/>
      <c r="C712" s="383"/>
      <c r="D712" s="383"/>
      <c r="E712" s="383"/>
      <c r="F712" s="383"/>
      <c r="G712" s="383"/>
      <c r="H712" s="383"/>
      <c r="I712" s="383"/>
      <c r="M712" s="383"/>
      <c r="N712" s="383"/>
      <c r="O712" s="383"/>
      <c r="P712" s="383"/>
      <c r="Q712" s="383"/>
      <c r="R712" s="383"/>
      <c r="S712" s="383"/>
      <c r="T712" s="383"/>
      <c r="U712" s="383"/>
      <c r="V712" s="383"/>
      <c r="W712" s="383"/>
      <c r="X712" s="383"/>
      <c r="Y712" s="383"/>
      <c r="Z712" s="383"/>
      <c r="AA712" s="383"/>
    </row>
    <row r="713">
      <c r="A713" s="383"/>
      <c r="B713" s="383"/>
      <c r="C713" s="383"/>
      <c r="D713" s="383"/>
      <c r="E713" s="383"/>
      <c r="F713" s="383"/>
      <c r="G713" s="383"/>
      <c r="H713" s="383"/>
      <c r="I713" s="383"/>
      <c r="M713" s="383"/>
      <c r="N713" s="383"/>
      <c r="O713" s="383"/>
      <c r="P713" s="383"/>
      <c r="Q713" s="383"/>
      <c r="R713" s="383"/>
      <c r="S713" s="383"/>
      <c r="T713" s="383"/>
      <c r="U713" s="383"/>
      <c r="V713" s="383"/>
      <c r="W713" s="383"/>
      <c r="X713" s="383"/>
      <c r="Y713" s="383"/>
      <c r="Z713" s="383"/>
      <c r="AA713" s="383"/>
    </row>
    <row r="714">
      <c r="A714" s="383"/>
      <c r="B714" s="383"/>
      <c r="C714" s="383"/>
      <c r="D714" s="383"/>
      <c r="E714" s="383"/>
      <c r="F714" s="383"/>
      <c r="G714" s="383"/>
      <c r="H714" s="383"/>
      <c r="I714" s="383"/>
      <c r="M714" s="383"/>
      <c r="N714" s="383"/>
      <c r="O714" s="383"/>
      <c r="P714" s="383"/>
      <c r="Q714" s="383"/>
      <c r="R714" s="383"/>
      <c r="S714" s="383"/>
      <c r="T714" s="383"/>
      <c r="U714" s="383"/>
      <c r="V714" s="383"/>
      <c r="W714" s="383"/>
      <c r="X714" s="383"/>
      <c r="Y714" s="383"/>
      <c r="Z714" s="383"/>
      <c r="AA714" s="383"/>
    </row>
    <row r="715">
      <c r="A715" s="383"/>
      <c r="B715" s="383"/>
      <c r="C715" s="383"/>
      <c r="D715" s="383"/>
      <c r="E715" s="383"/>
      <c r="F715" s="383"/>
      <c r="G715" s="383"/>
      <c r="H715" s="383"/>
      <c r="I715" s="383"/>
      <c r="M715" s="383"/>
      <c r="N715" s="383"/>
      <c r="O715" s="383"/>
      <c r="P715" s="383"/>
      <c r="Q715" s="383"/>
      <c r="R715" s="383"/>
      <c r="S715" s="383"/>
      <c r="T715" s="383"/>
      <c r="U715" s="383"/>
      <c r="V715" s="383"/>
      <c r="W715" s="383"/>
      <c r="X715" s="383"/>
      <c r="Y715" s="383"/>
      <c r="Z715" s="383"/>
      <c r="AA715" s="383"/>
    </row>
    <row r="716">
      <c r="A716" s="383"/>
      <c r="B716" s="383"/>
      <c r="C716" s="383"/>
      <c r="D716" s="383"/>
      <c r="E716" s="383"/>
      <c r="F716" s="383"/>
      <c r="G716" s="383"/>
      <c r="H716" s="383"/>
      <c r="I716" s="383"/>
      <c r="M716" s="383"/>
      <c r="N716" s="383"/>
      <c r="O716" s="383"/>
      <c r="P716" s="383"/>
      <c r="Q716" s="383"/>
      <c r="R716" s="383"/>
      <c r="S716" s="383"/>
      <c r="T716" s="383"/>
      <c r="U716" s="383"/>
      <c r="V716" s="383"/>
      <c r="W716" s="383"/>
      <c r="X716" s="383"/>
      <c r="Y716" s="383"/>
      <c r="Z716" s="383"/>
      <c r="AA716" s="383"/>
    </row>
    <row r="717">
      <c r="A717" s="383"/>
      <c r="B717" s="383"/>
      <c r="C717" s="383"/>
      <c r="D717" s="383"/>
      <c r="E717" s="383"/>
      <c r="F717" s="383"/>
      <c r="G717" s="383"/>
      <c r="H717" s="383"/>
      <c r="I717" s="383"/>
      <c r="M717" s="383"/>
      <c r="N717" s="383"/>
      <c r="O717" s="383"/>
      <c r="P717" s="383"/>
      <c r="Q717" s="383"/>
      <c r="R717" s="383"/>
      <c r="S717" s="383"/>
      <c r="T717" s="383"/>
      <c r="U717" s="383"/>
      <c r="V717" s="383"/>
      <c r="W717" s="383"/>
      <c r="X717" s="383"/>
      <c r="Y717" s="383"/>
      <c r="Z717" s="383"/>
      <c r="AA717" s="383"/>
    </row>
    <row r="718">
      <c r="A718" s="383"/>
      <c r="B718" s="383"/>
      <c r="C718" s="383"/>
      <c r="D718" s="383"/>
      <c r="E718" s="383"/>
      <c r="F718" s="383"/>
      <c r="G718" s="383"/>
      <c r="H718" s="383"/>
      <c r="I718" s="383"/>
      <c r="M718" s="383"/>
      <c r="N718" s="383"/>
      <c r="O718" s="383"/>
      <c r="P718" s="383"/>
      <c r="Q718" s="383"/>
      <c r="R718" s="383"/>
      <c r="S718" s="383"/>
      <c r="T718" s="383"/>
      <c r="U718" s="383"/>
      <c r="V718" s="383"/>
      <c r="W718" s="383"/>
      <c r="X718" s="383"/>
      <c r="Y718" s="383"/>
      <c r="Z718" s="383"/>
      <c r="AA718" s="383"/>
    </row>
    <row r="719">
      <c r="A719" s="383"/>
      <c r="B719" s="383"/>
      <c r="C719" s="383"/>
      <c r="D719" s="383"/>
      <c r="E719" s="383"/>
      <c r="F719" s="383"/>
      <c r="G719" s="383"/>
      <c r="H719" s="383"/>
      <c r="I719" s="383"/>
      <c r="M719" s="383"/>
      <c r="N719" s="383"/>
      <c r="O719" s="383"/>
      <c r="P719" s="383"/>
      <c r="Q719" s="383"/>
      <c r="R719" s="383"/>
      <c r="S719" s="383"/>
      <c r="T719" s="383"/>
      <c r="U719" s="383"/>
      <c r="V719" s="383"/>
      <c r="W719" s="383"/>
      <c r="X719" s="383"/>
      <c r="Y719" s="383"/>
      <c r="Z719" s="383"/>
      <c r="AA719" s="383"/>
    </row>
    <row r="720">
      <c r="A720" s="383"/>
      <c r="B720" s="383"/>
      <c r="C720" s="383"/>
      <c r="D720" s="383"/>
      <c r="E720" s="383"/>
      <c r="F720" s="383"/>
      <c r="G720" s="383"/>
      <c r="H720" s="383"/>
      <c r="I720" s="383"/>
      <c r="M720" s="383"/>
      <c r="N720" s="383"/>
      <c r="O720" s="383"/>
      <c r="P720" s="383"/>
      <c r="Q720" s="383"/>
      <c r="R720" s="383"/>
      <c r="S720" s="383"/>
      <c r="T720" s="383"/>
      <c r="U720" s="383"/>
      <c r="V720" s="383"/>
      <c r="W720" s="383"/>
      <c r="X720" s="383"/>
      <c r="Y720" s="383"/>
      <c r="Z720" s="383"/>
      <c r="AA720" s="383"/>
    </row>
    <row r="721">
      <c r="A721" s="383"/>
      <c r="B721" s="383"/>
      <c r="C721" s="383"/>
      <c r="D721" s="383"/>
      <c r="E721" s="383"/>
      <c r="F721" s="383"/>
      <c r="G721" s="383"/>
      <c r="H721" s="383"/>
      <c r="I721" s="383"/>
      <c r="M721" s="383"/>
      <c r="N721" s="383"/>
      <c r="O721" s="383"/>
      <c r="P721" s="383"/>
      <c r="Q721" s="383"/>
      <c r="R721" s="383"/>
      <c r="S721" s="383"/>
      <c r="T721" s="383"/>
      <c r="U721" s="383"/>
      <c r="V721" s="383"/>
      <c r="W721" s="383"/>
      <c r="X721" s="383"/>
      <c r="Y721" s="383"/>
      <c r="Z721" s="383"/>
      <c r="AA721" s="383"/>
    </row>
    <row r="722">
      <c r="A722" s="383"/>
      <c r="B722" s="383"/>
      <c r="C722" s="383"/>
      <c r="D722" s="383"/>
      <c r="E722" s="383"/>
      <c r="F722" s="383"/>
      <c r="G722" s="383"/>
      <c r="H722" s="383"/>
      <c r="I722" s="383"/>
      <c r="M722" s="383"/>
      <c r="N722" s="383"/>
      <c r="O722" s="383"/>
      <c r="P722" s="383"/>
      <c r="Q722" s="383"/>
      <c r="R722" s="383"/>
      <c r="S722" s="383"/>
      <c r="T722" s="383"/>
      <c r="U722" s="383"/>
      <c r="V722" s="383"/>
      <c r="W722" s="383"/>
      <c r="X722" s="383"/>
      <c r="Y722" s="383"/>
      <c r="Z722" s="383"/>
      <c r="AA722" s="383"/>
    </row>
    <row r="723">
      <c r="A723" s="383"/>
      <c r="B723" s="383"/>
      <c r="C723" s="383"/>
      <c r="D723" s="383"/>
      <c r="E723" s="383"/>
      <c r="F723" s="383"/>
      <c r="G723" s="383"/>
      <c r="H723" s="383"/>
      <c r="I723" s="383"/>
      <c r="M723" s="383"/>
      <c r="N723" s="383"/>
      <c r="O723" s="383"/>
      <c r="P723" s="383"/>
      <c r="Q723" s="383"/>
      <c r="R723" s="383"/>
      <c r="S723" s="383"/>
      <c r="T723" s="383"/>
      <c r="U723" s="383"/>
      <c r="V723" s="383"/>
      <c r="W723" s="383"/>
      <c r="X723" s="383"/>
      <c r="Y723" s="383"/>
      <c r="Z723" s="383"/>
      <c r="AA723" s="383"/>
    </row>
    <row r="724">
      <c r="A724" s="383"/>
      <c r="B724" s="383"/>
      <c r="C724" s="383"/>
      <c r="D724" s="383"/>
      <c r="E724" s="383"/>
      <c r="F724" s="383"/>
      <c r="G724" s="383"/>
      <c r="H724" s="383"/>
      <c r="I724" s="383"/>
      <c r="M724" s="383"/>
      <c r="N724" s="383"/>
      <c r="O724" s="383"/>
      <c r="P724" s="383"/>
      <c r="Q724" s="383"/>
      <c r="R724" s="383"/>
      <c r="S724" s="383"/>
      <c r="T724" s="383"/>
      <c r="U724" s="383"/>
      <c r="V724" s="383"/>
      <c r="W724" s="383"/>
      <c r="X724" s="383"/>
      <c r="Y724" s="383"/>
      <c r="Z724" s="383"/>
      <c r="AA724" s="383"/>
    </row>
    <row r="725">
      <c r="A725" s="383"/>
      <c r="B725" s="383"/>
      <c r="C725" s="383"/>
      <c r="D725" s="383"/>
      <c r="E725" s="383"/>
      <c r="F725" s="383"/>
      <c r="G725" s="383"/>
      <c r="H725" s="383"/>
      <c r="I725" s="383"/>
      <c r="M725" s="383"/>
      <c r="N725" s="383"/>
      <c r="O725" s="383"/>
      <c r="P725" s="383"/>
      <c r="Q725" s="383"/>
      <c r="R725" s="383"/>
      <c r="S725" s="383"/>
      <c r="T725" s="383"/>
      <c r="U725" s="383"/>
      <c r="V725" s="383"/>
      <c r="W725" s="383"/>
      <c r="X725" s="383"/>
      <c r="Y725" s="383"/>
      <c r="Z725" s="383"/>
      <c r="AA725" s="383"/>
    </row>
    <row r="726">
      <c r="A726" s="383"/>
      <c r="B726" s="383"/>
      <c r="C726" s="383"/>
      <c r="D726" s="383"/>
      <c r="E726" s="383"/>
      <c r="F726" s="383"/>
      <c r="G726" s="383"/>
      <c r="H726" s="383"/>
      <c r="I726" s="383"/>
      <c r="M726" s="383"/>
      <c r="N726" s="383"/>
      <c r="O726" s="383"/>
      <c r="P726" s="383"/>
      <c r="Q726" s="383"/>
      <c r="R726" s="383"/>
      <c r="S726" s="383"/>
      <c r="T726" s="383"/>
      <c r="U726" s="383"/>
      <c r="V726" s="383"/>
      <c r="W726" s="383"/>
      <c r="X726" s="383"/>
      <c r="Y726" s="383"/>
      <c r="Z726" s="383"/>
      <c r="AA726" s="383"/>
    </row>
    <row r="727">
      <c r="A727" s="383"/>
      <c r="B727" s="383"/>
      <c r="C727" s="383"/>
      <c r="D727" s="383"/>
      <c r="E727" s="383"/>
      <c r="F727" s="383"/>
      <c r="G727" s="383"/>
      <c r="H727" s="383"/>
      <c r="I727" s="383"/>
      <c r="M727" s="383"/>
      <c r="N727" s="383"/>
      <c r="O727" s="383"/>
      <c r="P727" s="383"/>
      <c r="Q727" s="383"/>
      <c r="R727" s="383"/>
      <c r="S727" s="383"/>
      <c r="T727" s="383"/>
      <c r="U727" s="383"/>
      <c r="V727" s="383"/>
      <c r="W727" s="383"/>
      <c r="X727" s="383"/>
      <c r="Y727" s="383"/>
      <c r="Z727" s="383"/>
      <c r="AA727" s="383"/>
    </row>
    <row r="728">
      <c r="A728" s="383"/>
      <c r="B728" s="383"/>
      <c r="C728" s="383"/>
      <c r="D728" s="383"/>
      <c r="E728" s="383"/>
      <c r="F728" s="383"/>
      <c r="G728" s="383"/>
      <c r="H728" s="383"/>
      <c r="I728" s="383"/>
      <c r="M728" s="383"/>
      <c r="N728" s="383"/>
      <c r="O728" s="383"/>
      <c r="P728" s="383"/>
      <c r="Q728" s="383"/>
      <c r="R728" s="383"/>
      <c r="S728" s="383"/>
      <c r="T728" s="383"/>
      <c r="U728" s="383"/>
      <c r="V728" s="383"/>
      <c r="W728" s="383"/>
      <c r="X728" s="383"/>
      <c r="Y728" s="383"/>
      <c r="Z728" s="383"/>
      <c r="AA728" s="383"/>
    </row>
    <row r="729">
      <c r="A729" s="383"/>
      <c r="B729" s="383"/>
      <c r="C729" s="383"/>
      <c r="D729" s="383"/>
      <c r="E729" s="383"/>
      <c r="F729" s="383"/>
      <c r="G729" s="383"/>
      <c r="H729" s="383"/>
      <c r="I729" s="383"/>
      <c r="M729" s="383"/>
      <c r="N729" s="383"/>
      <c r="O729" s="383"/>
      <c r="P729" s="383"/>
      <c r="Q729" s="383"/>
      <c r="R729" s="383"/>
      <c r="S729" s="383"/>
      <c r="T729" s="383"/>
      <c r="U729" s="383"/>
      <c r="V729" s="383"/>
      <c r="W729" s="383"/>
      <c r="X729" s="383"/>
      <c r="Y729" s="383"/>
      <c r="Z729" s="383"/>
      <c r="AA729" s="383"/>
    </row>
    <row r="730">
      <c r="A730" s="383"/>
      <c r="B730" s="383"/>
      <c r="C730" s="383"/>
      <c r="D730" s="383"/>
      <c r="E730" s="383"/>
      <c r="F730" s="383"/>
      <c r="G730" s="383"/>
      <c r="H730" s="383"/>
      <c r="I730" s="383"/>
      <c r="M730" s="383"/>
      <c r="N730" s="383"/>
      <c r="O730" s="383"/>
      <c r="P730" s="383"/>
      <c r="Q730" s="383"/>
      <c r="R730" s="383"/>
      <c r="S730" s="383"/>
      <c r="T730" s="383"/>
      <c r="U730" s="383"/>
      <c r="V730" s="383"/>
      <c r="W730" s="383"/>
      <c r="X730" s="383"/>
      <c r="Y730" s="383"/>
      <c r="Z730" s="383"/>
      <c r="AA730" s="383"/>
    </row>
    <row r="731">
      <c r="A731" s="383"/>
      <c r="B731" s="383"/>
      <c r="C731" s="383"/>
      <c r="D731" s="383"/>
      <c r="E731" s="383"/>
      <c r="F731" s="383"/>
      <c r="G731" s="383"/>
      <c r="H731" s="383"/>
      <c r="I731" s="383"/>
      <c r="M731" s="383"/>
      <c r="N731" s="383"/>
      <c r="O731" s="383"/>
      <c r="P731" s="383"/>
      <c r="Q731" s="383"/>
      <c r="R731" s="383"/>
      <c r="S731" s="383"/>
      <c r="T731" s="383"/>
      <c r="U731" s="383"/>
      <c r="V731" s="383"/>
      <c r="W731" s="383"/>
      <c r="X731" s="383"/>
      <c r="Y731" s="383"/>
      <c r="Z731" s="383"/>
      <c r="AA731" s="383"/>
    </row>
    <row r="732">
      <c r="A732" s="383"/>
      <c r="B732" s="383"/>
      <c r="C732" s="383"/>
      <c r="D732" s="383"/>
      <c r="E732" s="383"/>
      <c r="F732" s="383"/>
      <c r="G732" s="383"/>
      <c r="H732" s="383"/>
      <c r="I732" s="383"/>
      <c r="M732" s="383"/>
      <c r="N732" s="383"/>
      <c r="O732" s="383"/>
      <c r="P732" s="383"/>
      <c r="Q732" s="383"/>
      <c r="R732" s="383"/>
      <c r="S732" s="383"/>
      <c r="T732" s="383"/>
      <c r="U732" s="383"/>
      <c r="V732" s="383"/>
      <c r="W732" s="383"/>
      <c r="X732" s="383"/>
      <c r="Y732" s="383"/>
      <c r="Z732" s="383"/>
      <c r="AA732" s="383"/>
    </row>
    <row r="733">
      <c r="A733" s="383"/>
      <c r="B733" s="383"/>
      <c r="C733" s="383"/>
      <c r="D733" s="383"/>
      <c r="E733" s="383"/>
      <c r="F733" s="383"/>
      <c r="G733" s="383"/>
      <c r="H733" s="383"/>
      <c r="I733" s="383"/>
      <c r="M733" s="383"/>
      <c r="N733" s="383"/>
      <c r="O733" s="383"/>
      <c r="P733" s="383"/>
      <c r="Q733" s="383"/>
      <c r="R733" s="383"/>
      <c r="S733" s="383"/>
      <c r="T733" s="383"/>
      <c r="U733" s="383"/>
      <c r="V733" s="383"/>
      <c r="W733" s="383"/>
      <c r="X733" s="383"/>
      <c r="Y733" s="383"/>
      <c r="Z733" s="383"/>
      <c r="AA733" s="383"/>
    </row>
    <row r="734">
      <c r="A734" s="383"/>
      <c r="B734" s="383"/>
      <c r="C734" s="383"/>
      <c r="D734" s="383"/>
      <c r="E734" s="383"/>
      <c r="F734" s="383"/>
      <c r="G734" s="383"/>
      <c r="H734" s="383"/>
      <c r="I734" s="383"/>
      <c r="M734" s="383"/>
      <c r="N734" s="383"/>
      <c r="O734" s="383"/>
      <c r="P734" s="383"/>
      <c r="Q734" s="383"/>
      <c r="R734" s="383"/>
      <c r="S734" s="383"/>
      <c r="T734" s="383"/>
      <c r="U734" s="383"/>
      <c r="V734" s="383"/>
      <c r="W734" s="383"/>
      <c r="X734" s="383"/>
      <c r="Y734" s="383"/>
      <c r="Z734" s="383"/>
      <c r="AA734" s="383"/>
    </row>
    <row r="735">
      <c r="A735" s="383"/>
      <c r="B735" s="383"/>
      <c r="C735" s="383"/>
      <c r="D735" s="383"/>
      <c r="E735" s="383"/>
      <c r="F735" s="383"/>
      <c r="G735" s="383"/>
      <c r="H735" s="383"/>
      <c r="I735" s="383"/>
      <c r="M735" s="383"/>
      <c r="N735" s="383"/>
      <c r="O735" s="383"/>
      <c r="P735" s="383"/>
      <c r="Q735" s="383"/>
      <c r="R735" s="383"/>
      <c r="S735" s="383"/>
      <c r="T735" s="383"/>
      <c r="U735" s="383"/>
      <c r="V735" s="383"/>
      <c r="W735" s="383"/>
      <c r="X735" s="383"/>
      <c r="Y735" s="383"/>
      <c r="Z735" s="383"/>
      <c r="AA735" s="383"/>
    </row>
    <row r="736">
      <c r="A736" s="383"/>
      <c r="B736" s="383"/>
      <c r="C736" s="383"/>
      <c r="D736" s="383"/>
      <c r="E736" s="383"/>
      <c r="F736" s="383"/>
      <c r="G736" s="383"/>
      <c r="H736" s="383"/>
      <c r="I736" s="383"/>
      <c r="M736" s="383"/>
      <c r="N736" s="383"/>
      <c r="O736" s="383"/>
      <c r="P736" s="383"/>
      <c r="Q736" s="383"/>
      <c r="R736" s="383"/>
      <c r="S736" s="383"/>
      <c r="T736" s="383"/>
      <c r="U736" s="383"/>
      <c r="V736" s="383"/>
      <c r="W736" s="383"/>
      <c r="X736" s="383"/>
      <c r="Y736" s="383"/>
      <c r="Z736" s="383"/>
      <c r="AA736" s="383"/>
    </row>
    <row r="737">
      <c r="A737" s="383"/>
      <c r="B737" s="383"/>
      <c r="C737" s="383"/>
      <c r="D737" s="383"/>
      <c r="E737" s="383"/>
      <c r="F737" s="383"/>
      <c r="G737" s="383"/>
      <c r="H737" s="383"/>
      <c r="I737" s="383"/>
      <c r="M737" s="383"/>
      <c r="N737" s="383"/>
      <c r="O737" s="383"/>
      <c r="P737" s="383"/>
      <c r="Q737" s="383"/>
      <c r="R737" s="383"/>
      <c r="S737" s="383"/>
      <c r="T737" s="383"/>
      <c r="U737" s="383"/>
      <c r="V737" s="383"/>
      <c r="W737" s="383"/>
      <c r="X737" s="383"/>
      <c r="Y737" s="383"/>
      <c r="Z737" s="383"/>
      <c r="AA737" s="383"/>
    </row>
    <row r="738">
      <c r="A738" s="383"/>
      <c r="B738" s="383"/>
      <c r="C738" s="383"/>
      <c r="D738" s="383"/>
      <c r="E738" s="383"/>
      <c r="F738" s="383"/>
      <c r="G738" s="383"/>
      <c r="H738" s="383"/>
      <c r="I738" s="383"/>
      <c r="M738" s="383"/>
      <c r="N738" s="383"/>
      <c r="O738" s="383"/>
      <c r="P738" s="383"/>
      <c r="Q738" s="383"/>
      <c r="R738" s="383"/>
      <c r="S738" s="383"/>
      <c r="T738" s="383"/>
      <c r="U738" s="383"/>
      <c r="V738" s="383"/>
      <c r="W738" s="383"/>
      <c r="X738" s="383"/>
      <c r="Y738" s="383"/>
      <c r="Z738" s="383"/>
      <c r="AA738" s="383"/>
    </row>
    <row r="739">
      <c r="A739" s="383"/>
      <c r="B739" s="383"/>
      <c r="C739" s="383"/>
      <c r="D739" s="383"/>
      <c r="E739" s="383"/>
      <c r="F739" s="383"/>
      <c r="G739" s="383"/>
      <c r="H739" s="383"/>
      <c r="I739" s="383"/>
      <c r="M739" s="383"/>
      <c r="N739" s="383"/>
      <c r="O739" s="383"/>
      <c r="P739" s="383"/>
      <c r="Q739" s="383"/>
      <c r="R739" s="383"/>
      <c r="S739" s="383"/>
      <c r="T739" s="383"/>
      <c r="U739" s="383"/>
      <c r="V739" s="383"/>
      <c r="W739" s="383"/>
      <c r="X739" s="383"/>
      <c r="Y739" s="383"/>
      <c r="Z739" s="383"/>
      <c r="AA739" s="383"/>
    </row>
    <row r="740">
      <c r="A740" s="383"/>
      <c r="B740" s="383"/>
      <c r="C740" s="383"/>
      <c r="D740" s="383"/>
      <c r="E740" s="383"/>
      <c r="F740" s="383"/>
      <c r="G740" s="383"/>
      <c r="H740" s="383"/>
      <c r="I740" s="383"/>
      <c r="M740" s="383"/>
      <c r="N740" s="383"/>
      <c r="O740" s="383"/>
      <c r="P740" s="383"/>
      <c r="Q740" s="383"/>
      <c r="R740" s="383"/>
      <c r="S740" s="383"/>
      <c r="T740" s="383"/>
      <c r="U740" s="383"/>
      <c r="V740" s="383"/>
      <c r="W740" s="383"/>
      <c r="X740" s="383"/>
      <c r="Y740" s="383"/>
      <c r="Z740" s="383"/>
      <c r="AA740" s="383"/>
    </row>
    <row r="741">
      <c r="A741" s="383"/>
      <c r="B741" s="383"/>
      <c r="C741" s="383"/>
      <c r="D741" s="383"/>
      <c r="E741" s="383"/>
      <c r="F741" s="383"/>
      <c r="G741" s="383"/>
      <c r="H741" s="383"/>
      <c r="I741" s="383"/>
      <c r="M741" s="383"/>
      <c r="N741" s="383"/>
      <c r="O741" s="383"/>
      <c r="P741" s="383"/>
      <c r="Q741" s="383"/>
      <c r="R741" s="383"/>
      <c r="S741" s="383"/>
      <c r="T741" s="383"/>
      <c r="U741" s="383"/>
      <c r="V741" s="383"/>
      <c r="W741" s="383"/>
      <c r="X741" s="383"/>
      <c r="Y741" s="383"/>
      <c r="Z741" s="383"/>
      <c r="AA741" s="383"/>
    </row>
    <row r="742">
      <c r="A742" s="383"/>
      <c r="B742" s="383"/>
      <c r="C742" s="383"/>
      <c r="D742" s="383"/>
      <c r="E742" s="383"/>
      <c r="F742" s="383"/>
      <c r="G742" s="383"/>
      <c r="H742" s="383"/>
      <c r="I742" s="383"/>
      <c r="M742" s="383"/>
      <c r="N742" s="383"/>
      <c r="O742" s="383"/>
      <c r="P742" s="383"/>
      <c r="Q742" s="383"/>
      <c r="R742" s="383"/>
      <c r="S742" s="383"/>
      <c r="T742" s="383"/>
      <c r="U742" s="383"/>
      <c r="V742" s="383"/>
      <c r="W742" s="383"/>
      <c r="X742" s="383"/>
      <c r="Y742" s="383"/>
      <c r="Z742" s="383"/>
      <c r="AA742" s="383"/>
    </row>
    <row r="743">
      <c r="A743" s="383"/>
      <c r="B743" s="383"/>
      <c r="C743" s="383"/>
      <c r="D743" s="383"/>
      <c r="E743" s="383"/>
      <c r="F743" s="383"/>
      <c r="G743" s="383"/>
      <c r="H743" s="383"/>
      <c r="I743" s="383"/>
      <c r="M743" s="383"/>
      <c r="N743" s="383"/>
      <c r="O743" s="383"/>
      <c r="P743" s="383"/>
      <c r="Q743" s="383"/>
      <c r="R743" s="383"/>
      <c r="S743" s="383"/>
      <c r="T743" s="383"/>
      <c r="U743" s="383"/>
      <c r="V743" s="383"/>
      <c r="W743" s="383"/>
      <c r="X743" s="383"/>
      <c r="Y743" s="383"/>
      <c r="Z743" s="383"/>
      <c r="AA743" s="383"/>
    </row>
    <row r="744">
      <c r="A744" s="383"/>
      <c r="B744" s="383"/>
      <c r="C744" s="383"/>
      <c r="D744" s="383"/>
      <c r="E744" s="383"/>
      <c r="F744" s="383"/>
      <c r="G744" s="383"/>
      <c r="H744" s="383"/>
      <c r="I744" s="383"/>
      <c r="M744" s="383"/>
      <c r="N744" s="383"/>
      <c r="O744" s="383"/>
      <c r="P744" s="383"/>
      <c r="Q744" s="383"/>
      <c r="R744" s="383"/>
      <c r="S744" s="383"/>
      <c r="T744" s="383"/>
      <c r="U744" s="383"/>
      <c r="V744" s="383"/>
      <c r="W744" s="383"/>
      <c r="X744" s="383"/>
      <c r="Y744" s="383"/>
      <c r="Z744" s="383"/>
      <c r="AA744" s="383"/>
    </row>
    <row r="745">
      <c r="A745" s="383"/>
      <c r="B745" s="383"/>
      <c r="C745" s="383"/>
      <c r="D745" s="383"/>
      <c r="E745" s="383"/>
      <c r="F745" s="383"/>
      <c r="G745" s="383"/>
      <c r="H745" s="383"/>
      <c r="I745" s="383"/>
      <c r="M745" s="383"/>
      <c r="N745" s="383"/>
      <c r="O745" s="383"/>
      <c r="P745" s="383"/>
      <c r="Q745" s="383"/>
      <c r="R745" s="383"/>
      <c r="S745" s="383"/>
      <c r="T745" s="383"/>
      <c r="U745" s="383"/>
      <c r="V745" s="383"/>
      <c r="W745" s="383"/>
      <c r="X745" s="383"/>
      <c r="Y745" s="383"/>
      <c r="Z745" s="383"/>
      <c r="AA745" s="383"/>
    </row>
    <row r="746">
      <c r="A746" s="383"/>
      <c r="B746" s="383"/>
      <c r="C746" s="383"/>
      <c r="D746" s="383"/>
      <c r="E746" s="383"/>
      <c r="F746" s="383"/>
      <c r="G746" s="383"/>
      <c r="H746" s="383"/>
      <c r="I746" s="383"/>
      <c r="M746" s="383"/>
      <c r="N746" s="383"/>
      <c r="O746" s="383"/>
      <c r="P746" s="383"/>
      <c r="Q746" s="383"/>
      <c r="R746" s="383"/>
      <c r="S746" s="383"/>
      <c r="T746" s="383"/>
      <c r="U746" s="383"/>
      <c r="V746" s="383"/>
      <c r="W746" s="383"/>
      <c r="X746" s="383"/>
      <c r="Y746" s="383"/>
      <c r="Z746" s="383"/>
      <c r="AA746" s="383"/>
    </row>
    <row r="747">
      <c r="A747" s="383"/>
      <c r="B747" s="383"/>
      <c r="C747" s="383"/>
      <c r="D747" s="383"/>
      <c r="E747" s="383"/>
      <c r="F747" s="383"/>
      <c r="G747" s="383"/>
      <c r="H747" s="383"/>
      <c r="I747" s="383"/>
      <c r="M747" s="383"/>
      <c r="N747" s="383"/>
      <c r="O747" s="383"/>
      <c r="P747" s="383"/>
      <c r="Q747" s="383"/>
      <c r="R747" s="383"/>
      <c r="S747" s="383"/>
      <c r="T747" s="383"/>
      <c r="U747" s="383"/>
      <c r="V747" s="383"/>
      <c r="W747" s="383"/>
      <c r="X747" s="383"/>
      <c r="Y747" s="383"/>
      <c r="Z747" s="383"/>
      <c r="AA747" s="383"/>
    </row>
    <row r="748">
      <c r="A748" s="383"/>
      <c r="B748" s="383"/>
      <c r="C748" s="383"/>
      <c r="D748" s="383"/>
      <c r="E748" s="383"/>
      <c r="F748" s="383"/>
      <c r="G748" s="383"/>
      <c r="H748" s="383"/>
      <c r="I748" s="383"/>
      <c r="M748" s="383"/>
      <c r="N748" s="383"/>
      <c r="O748" s="383"/>
      <c r="P748" s="383"/>
      <c r="Q748" s="383"/>
      <c r="R748" s="383"/>
      <c r="S748" s="383"/>
      <c r="T748" s="383"/>
      <c r="U748" s="383"/>
      <c r="V748" s="383"/>
      <c r="W748" s="383"/>
      <c r="X748" s="383"/>
      <c r="Y748" s="383"/>
      <c r="Z748" s="383"/>
      <c r="AA748" s="383"/>
    </row>
    <row r="749">
      <c r="A749" s="383"/>
      <c r="B749" s="383"/>
      <c r="C749" s="383"/>
      <c r="D749" s="383"/>
      <c r="E749" s="383"/>
      <c r="F749" s="383"/>
      <c r="G749" s="383"/>
      <c r="H749" s="383"/>
      <c r="I749" s="383"/>
      <c r="M749" s="383"/>
      <c r="N749" s="383"/>
      <c r="O749" s="383"/>
      <c r="P749" s="383"/>
      <c r="Q749" s="383"/>
      <c r="R749" s="383"/>
      <c r="S749" s="383"/>
      <c r="T749" s="383"/>
      <c r="U749" s="383"/>
      <c r="V749" s="383"/>
      <c r="W749" s="383"/>
      <c r="X749" s="383"/>
      <c r="Y749" s="383"/>
      <c r="Z749" s="383"/>
      <c r="AA749" s="383"/>
    </row>
    <row r="750">
      <c r="A750" s="383"/>
      <c r="B750" s="383"/>
      <c r="C750" s="383"/>
      <c r="D750" s="383"/>
      <c r="E750" s="383"/>
      <c r="F750" s="383"/>
      <c r="G750" s="383"/>
      <c r="H750" s="383"/>
      <c r="I750" s="383"/>
      <c r="M750" s="383"/>
      <c r="N750" s="383"/>
      <c r="O750" s="383"/>
      <c r="P750" s="383"/>
      <c r="Q750" s="383"/>
      <c r="R750" s="383"/>
      <c r="S750" s="383"/>
      <c r="T750" s="383"/>
      <c r="U750" s="383"/>
      <c r="V750" s="383"/>
      <c r="W750" s="383"/>
      <c r="X750" s="383"/>
      <c r="Y750" s="383"/>
      <c r="Z750" s="383"/>
      <c r="AA750" s="383"/>
    </row>
    <row r="751">
      <c r="A751" s="383"/>
      <c r="B751" s="383"/>
      <c r="C751" s="383"/>
      <c r="D751" s="383"/>
      <c r="E751" s="383"/>
      <c r="F751" s="383"/>
      <c r="G751" s="383"/>
      <c r="H751" s="383"/>
      <c r="I751" s="383"/>
      <c r="M751" s="383"/>
      <c r="N751" s="383"/>
      <c r="O751" s="383"/>
      <c r="P751" s="383"/>
      <c r="Q751" s="383"/>
      <c r="R751" s="383"/>
      <c r="S751" s="383"/>
      <c r="T751" s="383"/>
      <c r="U751" s="383"/>
      <c r="V751" s="383"/>
      <c r="W751" s="383"/>
      <c r="X751" s="383"/>
      <c r="Y751" s="383"/>
      <c r="Z751" s="383"/>
      <c r="AA751" s="383"/>
    </row>
    <row r="752">
      <c r="A752" s="383"/>
      <c r="B752" s="383"/>
      <c r="C752" s="383"/>
      <c r="D752" s="383"/>
      <c r="E752" s="383"/>
      <c r="F752" s="383"/>
      <c r="G752" s="383"/>
      <c r="H752" s="383"/>
      <c r="I752" s="383"/>
      <c r="M752" s="383"/>
      <c r="N752" s="383"/>
      <c r="O752" s="383"/>
      <c r="P752" s="383"/>
      <c r="Q752" s="383"/>
      <c r="R752" s="383"/>
      <c r="S752" s="383"/>
      <c r="T752" s="383"/>
      <c r="U752" s="383"/>
      <c r="V752" s="383"/>
      <c r="W752" s="383"/>
      <c r="X752" s="383"/>
      <c r="Y752" s="383"/>
      <c r="Z752" s="383"/>
      <c r="AA752" s="383"/>
    </row>
    <row r="753">
      <c r="A753" s="383"/>
      <c r="B753" s="383"/>
      <c r="C753" s="383"/>
      <c r="D753" s="383"/>
      <c r="E753" s="383"/>
      <c r="F753" s="383"/>
      <c r="G753" s="383"/>
      <c r="H753" s="383"/>
      <c r="I753" s="383"/>
      <c r="M753" s="383"/>
      <c r="N753" s="383"/>
      <c r="O753" s="383"/>
      <c r="P753" s="383"/>
      <c r="Q753" s="383"/>
      <c r="R753" s="383"/>
      <c r="S753" s="383"/>
      <c r="T753" s="383"/>
      <c r="U753" s="383"/>
      <c r="V753" s="383"/>
      <c r="W753" s="383"/>
      <c r="X753" s="383"/>
      <c r="Y753" s="383"/>
      <c r="Z753" s="383"/>
      <c r="AA753" s="383"/>
    </row>
    <row r="754">
      <c r="A754" s="383"/>
      <c r="B754" s="383"/>
      <c r="C754" s="383"/>
      <c r="D754" s="383"/>
      <c r="E754" s="383"/>
      <c r="F754" s="383"/>
      <c r="G754" s="383"/>
      <c r="H754" s="383"/>
      <c r="I754" s="383"/>
      <c r="M754" s="383"/>
      <c r="N754" s="383"/>
      <c r="O754" s="383"/>
      <c r="P754" s="383"/>
      <c r="Q754" s="383"/>
      <c r="R754" s="383"/>
      <c r="S754" s="383"/>
      <c r="T754" s="383"/>
      <c r="U754" s="383"/>
      <c r="V754" s="383"/>
      <c r="W754" s="383"/>
      <c r="X754" s="383"/>
      <c r="Y754" s="383"/>
      <c r="Z754" s="383"/>
      <c r="AA754" s="383"/>
    </row>
    <row r="755">
      <c r="A755" s="383"/>
      <c r="B755" s="383"/>
      <c r="C755" s="383"/>
      <c r="D755" s="383"/>
      <c r="E755" s="383"/>
      <c r="F755" s="383"/>
      <c r="G755" s="383"/>
      <c r="H755" s="383"/>
      <c r="I755" s="383"/>
      <c r="M755" s="383"/>
      <c r="N755" s="383"/>
      <c r="O755" s="383"/>
      <c r="P755" s="383"/>
      <c r="Q755" s="383"/>
      <c r="R755" s="383"/>
      <c r="S755" s="383"/>
      <c r="T755" s="383"/>
      <c r="U755" s="383"/>
      <c r="V755" s="383"/>
      <c r="W755" s="383"/>
      <c r="X755" s="383"/>
      <c r="Y755" s="383"/>
      <c r="Z755" s="383"/>
      <c r="AA755" s="383"/>
    </row>
    <row r="756">
      <c r="A756" s="383"/>
      <c r="B756" s="383"/>
      <c r="C756" s="383"/>
      <c r="D756" s="383"/>
      <c r="E756" s="383"/>
      <c r="F756" s="383"/>
      <c r="G756" s="383"/>
      <c r="H756" s="383"/>
      <c r="I756" s="383"/>
      <c r="M756" s="383"/>
      <c r="N756" s="383"/>
      <c r="O756" s="383"/>
      <c r="P756" s="383"/>
      <c r="Q756" s="383"/>
      <c r="R756" s="383"/>
      <c r="S756" s="383"/>
      <c r="T756" s="383"/>
      <c r="U756" s="383"/>
      <c r="V756" s="383"/>
      <c r="W756" s="383"/>
      <c r="X756" s="383"/>
      <c r="Y756" s="383"/>
      <c r="Z756" s="383"/>
      <c r="AA756" s="383"/>
    </row>
    <row r="757">
      <c r="A757" s="383"/>
      <c r="B757" s="383"/>
      <c r="C757" s="383"/>
      <c r="D757" s="383"/>
      <c r="E757" s="383"/>
      <c r="F757" s="383"/>
      <c r="G757" s="383"/>
      <c r="H757" s="383"/>
      <c r="I757" s="383"/>
      <c r="M757" s="383"/>
      <c r="N757" s="383"/>
      <c r="O757" s="383"/>
      <c r="P757" s="383"/>
      <c r="Q757" s="383"/>
      <c r="R757" s="383"/>
      <c r="S757" s="383"/>
      <c r="T757" s="383"/>
      <c r="U757" s="383"/>
      <c r="V757" s="383"/>
      <c r="W757" s="383"/>
      <c r="X757" s="383"/>
      <c r="Y757" s="383"/>
      <c r="Z757" s="383"/>
      <c r="AA757" s="383"/>
    </row>
    <row r="758">
      <c r="A758" s="383"/>
      <c r="B758" s="383"/>
      <c r="C758" s="383"/>
      <c r="D758" s="383"/>
      <c r="E758" s="383"/>
      <c r="F758" s="383"/>
      <c r="G758" s="383"/>
      <c r="H758" s="383"/>
      <c r="I758" s="383"/>
      <c r="M758" s="383"/>
      <c r="N758" s="383"/>
      <c r="O758" s="383"/>
      <c r="P758" s="383"/>
      <c r="Q758" s="383"/>
      <c r="R758" s="383"/>
      <c r="S758" s="383"/>
      <c r="T758" s="383"/>
      <c r="U758" s="383"/>
      <c r="V758" s="383"/>
      <c r="W758" s="383"/>
      <c r="X758" s="383"/>
      <c r="Y758" s="383"/>
      <c r="Z758" s="383"/>
      <c r="AA758" s="383"/>
    </row>
    <row r="759">
      <c r="A759" s="383"/>
      <c r="B759" s="383"/>
      <c r="C759" s="383"/>
      <c r="D759" s="383"/>
      <c r="E759" s="383"/>
      <c r="F759" s="383"/>
      <c r="G759" s="383"/>
      <c r="H759" s="383"/>
      <c r="I759" s="383"/>
      <c r="M759" s="383"/>
      <c r="N759" s="383"/>
      <c r="O759" s="383"/>
      <c r="P759" s="383"/>
      <c r="Q759" s="383"/>
      <c r="R759" s="383"/>
      <c r="S759" s="383"/>
      <c r="T759" s="383"/>
      <c r="U759" s="383"/>
      <c r="V759" s="383"/>
      <c r="W759" s="383"/>
      <c r="X759" s="383"/>
      <c r="Y759" s="383"/>
      <c r="Z759" s="383"/>
      <c r="AA759" s="383"/>
    </row>
    <row r="760">
      <c r="A760" s="383"/>
      <c r="B760" s="383"/>
      <c r="C760" s="383"/>
      <c r="D760" s="383"/>
      <c r="E760" s="383"/>
      <c r="F760" s="383"/>
      <c r="G760" s="383"/>
      <c r="H760" s="383"/>
      <c r="I760" s="383"/>
      <c r="M760" s="383"/>
      <c r="N760" s="383"/>
      <c r="O760" s="383"/>
      <c r="P760" s="383"/>
      <c r="Q760" s="383"/>
      <c r="R760" s="383"/>
      <c r="S760" s="383"/>
      <c r="T760" s="383"/>
      <c r="U760" s="383"/>
      <c r="V760" s="383"/>
      <c r="W760" s="383"/>
      <c r="X760" s="383"/>
      <c r="Y760" s="383"/>
      <c r="Z760" s="383"/>
      <c r="AA760" s="383"/>
    </row>
    <row r="761">
      <c r="A761" s="383"/>
      <c r="B761" s="383"/>
      <c r="C761" s="383"/>
      <c r="D761" s="383"/>
      <c r="E761" s="383"/>
      <c r="F761" s="383"/>
      <c r="G761" s="383"/>
      <c r="H761" s="383"/>
      <c r="I761" s="383"/>
      <c r="M761" s="383"/>
      <c r="N761" s="383"/>
      <c r="O761" s="383"/>
      <c r="P761" s="383"/>
      <c r="Q761" s="383"/>
      <c r="R761" s="383"/>
      <c r="S761" s="383"/>
      <c r="T761" s="383"/>
      <c r="U761" s="383"/>
      <c r="V761" s="383"/>
      <c r="W761" s="383"/>
      <c r="X761" s="383"/>
      <c r="Y761" s="383"/>
      <c r="Z761" s="383"/>
      <c r="AA761" s="383"/>
    </row>
    <row r="762">
      <c r="A762" s="383"/>
      <c r="B762" s="383"/>
      <c r="C762" s="383"/>
      <c r="D762" s="383"/>
      <c r="E762" s="383"/>
      <c r="F762" s="383"/>
      <c r="G762" s="383"/>
      <c r="H762" s="383"/>
      <c r="I762" s="383"/>
      <c r="M762" s="383"/>
      <c r="N762" s="383"/>
      <c r="O762" s="383"/>
      <c r="P762" s="383"/>
      <c r="Q762" s="383"/>
      <c r="R762" s="383"/>
      <c r="S762" s="383"/>
      <c r="T762" s="383"/>
      <c r="U762" s="383"/>
      <c r="V762" s="383"/>
      <c r="W762" s="383"/>
      <c r="X762" s="383"/>
      <c r="Y762" s="383"/>
      <c r="Z762" s="383"/>
      <c r="AA762" s="383"/>
    </row>
    <row r="763">
      <c r="A763" s="383"/>
      <c r="B763" s="383"/>
      <c r="C763" s="383"/>
      <c r="D763" s="383"/>
      <c r="E763" s="383"/>
      <c r="F763" s="383"/>
      <c r="G763" s="383"/>
      <c r="H763" s="383"/>
      <c r="I763" s="383"/>
      <c r="M763" s="383"/>
      <c r="N763" s="383"/>
      <c r="O763" s="383"/>
      <c r="P763" s="383"/>
      <c r="Q763" s="383"/>
      <c r="R763" s="383"/>
      <c r="S763" s="383"/>
      <c r="T763" s="383"/>
      <c r="U763" s="383"/>
      <c r="V763" s="383"/>
      <c r="W763" s="383"/>
      <c r="X763" s="383"/>
      <c r="Y763" s="383"/>
      <c r="Z763" s="383"/>
      <c r="AA763" s="383"/>
    </row>
    <row r="764">
      <c r="A764" s="383"/>
      <c r="B764" s="383"/>
      <c r="C764" s="383"/>
      <c r="D764" s="383"/>
      <c r="E764" s="383"/>
      <c r="F764" s="383"/>
      <c r="G764" s="383"/>
      <c r="H764" s="383"/>
      <c r="I764" s="383"/>
      <c r="M764" s="383"/>
      <c r="N764" s="383"/>
      <c r="O764" s="383"/>
      <c r="P764" s="383"/>
      <c r="Q764" s="383"/>
      <c r="R764" s="383"/>
      <c r="S764" s="383"/>
      <c r="T764" s="383"/>
      <c r="U764" s="383"/>
      <c r="V764" s="383"/>
      <c r="W764" s="383"/>
      <c r="X764" s="383"/>
      <c r="Y764" s="383"/>
      <c r="Z764" s="383"/>
      <c r="AA764" s="383"/>
    </row>
    <row r="765">
      <c r="A765" s="383"/>
      <c r="B765" s="383"/>
      <c r="C765" s="383"/>
      <c r="D765" s="383"/>
      <c r="E765" s="383"/>
      <c r="F765" s="383"/>
      <c r="G765" s="383"/>
      <c r="H765" s="383"/>
      <c r="I765" s="383"/>
      <c r="M765" s="383"/>
      <c r="N765" s="383"/>
      <c r="O765" s="383"/>
      <c r="P765" s="383"/>
      <c r="Q765" s="383"/>
      <c r="R765" s="383"/>
      <c r="S765" s="383"/>
      <c r="T765" s="383"/>
      <c r="U765" s="383"/>
      <c r="V765" s="383"/>
      <c r="W765" s="383"/>
      <c r="X765" s="383"/>
      <c r="Y765" s="383"/>
      <c r="Z765" s="383"/>
      <c r="AA765" s="383"/>
    </row>
    <row r="766">
      <c r="A766" s="383"/>
      <c r="B766" s="383"/>
      <c r="C766" s="383"/>
      <c r="D766" s="383"/>
      <c r="E766" s="383"/>
      <c r="F766" s="383"/>
      <c r="G766" s="383"/>
      <c r="H766" s="383"/>
      <c r="I766" s="383"/>
      <c r="M766" s="383"/>
      <c r="N766" s="383"/>
      <c r="O766" s="383"/>
      <c r="P766" s="383"/>
      <c r="Q766" s="383"/>
      <c r="R766" s="383"/>
      <c r="S766" s="383"/>
      <c r="T766" s="383"/>
      <c r="U766" s="383"/>
      <c r="V766" s="383"/>
      <c r="W766" s="383"/>
      <c r="X766" s="383"/>
      <c r="Y766" s="383"/>
      <c r="Z766" s="383"/>
      <c r="AA766" s="383"/>
    </row>
    <row r="767">
      <c r="A767" s="383"/>
      <c r="B767" s="383"/>
      <c r="C767" s="383"/>
      <c r="D767" s="383"/>
      <c r="E767" s="383"/>
      <c r="F767" s="383"/>
      <c r="G767" s="383"/>
      <c r="H767" s="383"/>
      <c r="I767" s="383"/>
      <c r="M767" s="383"/>
      <c r="N767" s="383"/>
      <c r="O767" s="383"/>
      <c r="P767" s="383"/>
      <c r="Q767" s="383"/>
      <c r="R767" s="383"/>
      <c r="S767" s="383"/>
      <c r="T767" s="383"/>
      <c r="U767" s="383"/>
      <c r="V767" s="383"/>
      <c r="W767" s="383"/>
      <c r="X767" s="383"/>
      <c r="Y767" s="383"/>
      <c r="Z767" s="383"/>
      <c r="AA767" s="383"/>
    </row>
    <row r="768">
      <c r="A768" s="383"/>
      <c r="B768" s="383"/>
      <c r="C768" s="383"/>
      <c r="D768" s="383"/>
      <c r="E768" s="383"/>
      <c r="F768" s="383"/>
      <c r="G768" s="383"/>
      <c r="H768" s="383"/>
      <c r="I768" s="383"/>
      <c r="M768" s="383"/>
      <c r="N768" s="383"/>
      <c r="O768" s="383"/>
      <c r="P768" s="383"/>
      <c r="Q768" s="383"/>
      <c r="R768" s="383"/>
      <c r="S768" s="383"/>
      <c r="T768" s="383"/>
      <c r="U768" s="383"/>
      <c r="V768" s="383"/>
      <c r="W768" s="383"/>
      <c r="X768" s="383"/>
      <c r="Y768" s="383"/>
      <c r="Z768" s="383"/>
      <c r="AA768" s="383"/>
    </row>
    <row r="769">
      <c r="A769" s="383"/>
      <c r="B769" s="383"/>
      <c r="C769" s="383"/>
      <c r="D769" s="383"/>
      <c r="E769" s="383"/>
      <c r="F769" s="383"/>
      <c r="G769" s="383"/>
      <c r="H769" s="383"/>
      <c r="I769" s="383"/>
      <c r="M769" s="383"/>
      <c r="N769" s="383"/>
      <c r="O769" s="383"/>
      <c r="P769" s="383"/>
      <c r="Q769" s="383"/>
      <c r="R769" s="383"/>
      <c r="S769" s="383"/>
      <c r="T769" s="383"/>
      <c r="U769" s="383"/>
      <c r="V769" s="383"/>
      <c r="W769" s="383"/>
      <c r="X769" s="383"/>
      <c r="Y769" s="383"/>
      <c r="Z769" s="383"/>
      <c r="AA769" s="383"/>
    </row>
    <row r="770">
      <c r="A770" s="383"/>
      <c r="B770" s="383"/>
      <c r="C770" s="383"/>
      <c r="D770" s="383"/>
      <c r="E770" s="383"/>
      <c r="F770" s="383"/>
      <c r="G770" s="383"/>
      <c r="H770" s="383"/>
      <c r="I770" s="383"/>
      <c r="M770" s="383"/>
      <c r="N770" s="383"/>
      <c r="O770" s="383"/>
      <c r="P770" s="383"/>
      <c r="Q770" s="383"/>
      <c r="R770" s="383"/>
      <c r="S770" s="383"/>
      <c r="T770" s="383"/>
      <c r="U770" s="383"/>
      <c r="V770" s="383"/>
      <c r="W770" s="383"/>
      <c r="X770" s="383"/>
      <c r="Y770" s="383"/>
      <c r="Z770" s="383"/>
      <c r="AA770" s="383"/>
    </row>
    <row r="771">
      <c r="A771" s="383"/>
      <c r="B771" s="383"/>
      <c r="C771" s="383"/>
      <c r="D771" s="383"/>
      <c r="E771" s="383"/>
      <c r="F771" s="383"/>
      <c r="G771" s="383"/>
      <c r="H771" s="383"/>
      <c r="I771" s="383"/>
      <c r="M771" s="383"/>
      <c r="N771" s="383"/>
      <c r="O771" s="383"/>
      <c r="P771" s="383"/>
      <c r="Q771" s="383"/>
      <c r="R771" s="383"/>
      <c r="S771" s="383"/>
      <c r="T771" s="383"/>
      <c r="U771" s="383"/>
      <c r="V771" s="383"/>
      <c r="W771" s="383"/>
      <c r="X771" s="383"/>
      <c r="Y771" s="383"/>
      <c r="Z771" s="383"/>
      <c r="AA771" s="383"/>
    </row>
    <row r="772">
      <c r="A772" s="383"/>
      <c r="B772" s="383"/>
      <c r="C772" s="383"/>
      <c r="D772" s="383"/>
      <c r="E772" s="383"/>
      <c r="F772" s="383"/>
      <c r="G772" s="383"/>
      <c r="H772" s="383"/>
      <c r="I772" s="383"/>
      <c r="M772" s="383"/>
      <c r="N772" s="383"/>
      <c r="O772" s="383"/>
      <c r="P772" s="383"/>
      <c r="Q772" s="383"/>
      <c r="R772" s="383"/>
      <c r="S772" s="383"/>
      <c r="T772" s="383"/>
      <c r="U772" s="383"/>
      <c r="V772" s="383"/>
      <c r="W772" s="383"/>
      <c r="X772" s="383"/>
      <c r="Y772" s="383"/>
      <c r="Z772" s="383"/>
      <c r="AA772" s="383"/>
    </row>
    <row r="773">
      <c r="A773" s="383"/>
      <c r="B773" s="383"/>
      <c r="C773" s="383"/>
      <c r="D773" s="383"/>
      <c r="E773" s="383"/>
      <c r="F773" s="383"/>
      <c r="G773" s="383"/>
      <c r="H773" s="383"/>
      <c r="I773" s="383"/>
      <c r="M773" s="383"/>
      <c r="N773" s="383"/>
      <c r="O773" s="383"/>
      <c r="P773" s="383"/>
      <c r="Q773" s="383"/>
      <c r="R773" s="383"/>
      <c r="S773" s="383"/>
      <c r="T773" s="383"/>
      <c r="U773" s="383"/>
      <c r="V773" s="383"/>
      <c r="W773" s="383"/>
      <c r="X773" s="383"/>
      <c r="Y773" s="383"/>
      <c r="Z773" s="383"/>
      <c r="AA773" s="383"/>
    </row>
    <row r="774">
      <c r="A774" s="383"/>
      <c r="B774" s="383"/>
      <c r="C774" s="383"/>
      <c r="D774" s="383"/>
      <c r="E774" s="383"/>
      <c r="F774" s="383"/>
      <c r="G774" s="383"/>
      <c r="H774" s="383"/>
      <c r="I774" s="383"/>
      <c r="M774" s="383"/>
      <c r="N774" s="383"/>
      <c r="O774" s="383"/>
      <c r="P774" s="383"/>
      <c r="Q774" s="383"/>
      <c r="R774" s="383"/>
      <c r="S774" s="383"/>
      <c r="T774" s="383"/>
      <c r="U774" s="383"/>
      <c r="V774" s="383"/>
      <c r="W774" s="383"/>
      <c r="X774" s="383"/>
      <c r="Y774" s="383"/>
      <c r="Z774" s="383"/>
      <c r="AA774" s="383"/>
    </row>
    <row r="775">
      <c r="A775" s="383"/>
      <c r="B775" s="383"/>
      <c r="C775" s="383"/>
      <c r="D775" s="383"/>
      <c r="E775" s="383"/>
      <c r="F775" s="383"/>
      <c r="G775" s="383"/>
      <c r="H775" s="383"/>
      <c r="I775" s="383"/>
      <c r="M775" s="383"/>
      <c r="N775" s="383"/>
      <c r="O775" s="383"/>
      <c r="P775" s="383"/>
      <c r="Q775" s="383"/>
      <c r="R775" s="383"/>
      <c r="S775" s="383"/>
      <c r="T775" s="383"/>
      <c r="U775" s="383"/>
      <c r="V775" s="383"/>
      <c r="W775" s="383"/>
      <c r="X775" s="383"/>
      <c r="Y775" s="383"/>
      <c r="Z775" s="383"/>
      <c r="AA775" s="383"/>
    </row>
    <row r="776">
      <c r="A776" s="383"/>
      <c r="B776" s="383"/>
      <c r="C776" s="383"/>
      <c r="D776" s="383"/>
      <c r="E776" s="383"/>
      <c r="F776" s="383"/>
      <c r="G776" s="383"/>
      <c r="H776" s="383"/>
      <c r="I776" s="383"/>
      <c r="M776" s="383"/>
      <c r="N776" s="383"/>
      <c r="O776" s="383"/>
      <c r="P776" s="383"/>
      <c r="Q776" s="383"/>
      <c r="R776" s="383"/>
      <c r="S776" s="383"/>
      <c r="T776" s="383"/>
      <c r="U776" s="383"/>
      <c r="V776" s="383"/>
      <c r="W776" s="383"/>
      <c r="X776" s="383"/>
      <c r="Y776" s="383"/>
      <c r="Z776" s="383"/>
      <c r="AA776" s="383"/>
    </row>
    <row r="777">
      <c r="A777" s="383"/>
      <c r="B777" s="383"/>
      <c r="C777" s="383"/>
      <c r="D777" s="383"/>
      <c r="E777" s="383"/>
      <c r="F777" s="383"/>
      <c r="G777" s="383"/>
      <c r="H777" s="383"/>
      <c r="I777" s="383"/>
      <c r="M777" s="383"/>
      <c r="N777" s="383"/>
      <c r="O777" s="383"/>
      <c r="P777" s="383"/>
      <c r="Q777" s="383"/>
      <c r="R777" s="383"/>
      <c r="S777" s="383"/>
      <c r="T777" s="383"/>
      <c r="U777" s="383"/>
      <c r="V777" s="383"/>
      <c r="W777" s="383"/>
      <c r="X777" s="383"/>
      <c r="Y777" s="383"/>
      <c r="Z777" s="383"/>
      <c r="AA777" s="383"/>
    </row>
    <row r="778">
      <c r="A778" s="383"/>
      <c r="B778" s="383"/>
      <c r="C778" s="383"/>
      <c r="D778" s="383"/>
      <c r="E778" s="383"/>
      <c r="F778" s="383"/>
      <c r="G778" s="383"/>
      <c r="H778" s="383"/>
      <c r="I778" s="383"/>
      <c r="M778" s="383"/>
      <c r="N778" s="383"/>
      <c r="O778" s="383"/>
      <c r="P778" s="383"/>
      <c r="Q778" s="383"/>
      <c r="R778" s="383"/>
      <c r="S778" s="383"/>
      <c r="T778" s="383"/>
      <c r="U778" s="383"/>
      <c r="V778" s="383"/>
      <c r="W778" s="383"/>
      <c r="X778" s="383"/>
      <c r="Y778" s="383"/>
      <c r="Z778" s="383"/>
      <c r="AA778" s="383"/>
    </row>
    <row r="779">
      <c r="A779" s="383"/>
      <c r="B779" s="383"/>
      <c r="C779" s="383"/>
      <c r="D779" s="383"/>
      <c r="E779" s="383"/>
      <c r="F779" s="383"/>
      <c r="G779" s="383"/>
      <c r="H779" s="383"/>
      <c r="I779" s="383"/>
      <c r="M779" s="383"/>
      <c r="N779" s="383"/>
      <c r="O779" s="383"/>
      <c r="P779" s="383"/>
      <c r="Q779" s="383"/>
      <c r="R779" s="383"/>
      <c r="S779" s="383"/>
      <c r="T779" s="383"/>
      <c r="U779" s="383"/>
      <c r="V779" s="383"/>
      <c r="W779" s="383"/>
      <c r="X779" s="383"/>
      <c r="Y779" s="383"/>
      <c r="Z779" s="383"/>
      <c r="AA779" s="383"/>
    </row>
    <row r="780">
      <c r="A780" s="383"/>
      <c r="B780" s="383"/>
      <c r="C780" s="383"/>
      <c r="D780" s="383"/>
      <c r="E780" s="383"/>
      <c r="F780" s="383"/>
      <c r="G780" s="383"/>
      <c r="H780" s="383"/>
      <c r="I780" s="383"/>
      <c r="M780" s="383"/>
      <c r="N780" s="383"/>
      <c r="O780" s="383"/>
      <c r="P780" s="383"/>
      <c r="Q780" s="383"/>
      <c r="R780" s="383"/>
      <c r="S780" s="383"/>
      <c r="T780" s="383"/>
      <c r="U780" s="383"/>
      <c r="V780" s="383"/>
      <c r="W780" s="383"/>
      <c r="X780" s="383"/>
      <c r="Y780" s="383"/>
      <c r="Z780" s="383"/>
      <c r="AA780" s="383"/>
    </row>
    <row r="781">
      <c r="A781" s="383"/>
      <c r="B781" s="383"/>
      <c r="C781" s="383"/>
      <c r="D781" s="383"/>
      <c r="E781" s="383"/>
      <c r="F781" s="383"/>
      <c r="G781" s="383"/>
      <c r="H781" s="383"/>
      <c r="I781" s="383"/>
      <c r="M781" s="383"/>
      <c r="N781" s="383"/>
      <c r="O781" s="383"/>
      <c r="P781" s="383"/>
      <c r="Q781" s="383"/>
      <c r="R781" s="383"/>
      <c r="S781" s="383"/>
      <c r="T781" s="383"/>
      <c r="U781" s="383"/>
      <c r="V781" s="383"/>
      <c r="W781" s="383"/>
      <c r="X781" s="383"/>
      <c r="Y781" s="383"/>
      <c r="Z781" s="383"/>
      <c r="AA781" s="383"/>
    </row>
    <row r="782">
      <c r="A782" s="383"/>
      <c r="B782" s="383"/>
      <c r="C782" s="383"/>
      <c r="D782" s="383"/>
      <c r="E782" s="383"/>
      <c r="F782" s="383"/>
      <c r="G782" s="383"/>
      <c r="H782" s="383"/>
      <c r="I782" s="383"/>
      <c r="M782" s="383"/>
      <c r="N782" s="383"/>
      <c r="O782" s="383"/>
      <c r="P782" s="383"/>
      <c r="Q782" s="383"/>
      <c r="R782" s="383"/>
      <c r="S782" s="383"/>
      <c r="T782" s="383"/>
      <c r="U782" s="383"/>
      <c r="V782" s="383"/>
      <c r="W782" s="383"/>
      <c r="X782" s="383"/>
      <c r="Y782" s="383"/>
      <c r="Z782" s="383"/>
      <c r="AA782" s="383"/>
    </row>
    <row r="783">
      <c r="A783" s="383"/>
      <c r="B783" s="383"/>
      <c r="C783" s="383"/>
      <c r="D783" s="383"/>
      <c r="E783" s="383"/>
      <c r="F783" s="383"/>
      <c r="G783" s="383"/>
      <c r="H783" s="383"/>
      <c r="I783" s="383"/>
      <c r="M783" s="383"/>
      <c r="N783" s="383"/>
      <c r="O783" s="383"/>
      <c r="P783" s="383"/>
      <c r="Q783" s="383"/>
      <c r="R783" s="383"/>
      <c r="S783" s="383"/>
      <c r="T783" s="383"/>
      <c r="U783" s="383"/>
      <c r="V783" s="383"/>
      <c r="W783" s="383"/>
      <c r="X783" s="383"/>
      <c r="Y783" s="383"/>
      <c r="Z783" s="383"/>
      <c r="AA783" s="383"/>
    </row>
    <row r="784">
      <c r="A784" s="383"/>
      <c r="B784" s="383"/>
      <c r="C784" s="383"/>
      <c r="D784" s="383"/>
      <c r="E784" s="383"/>
      <c r="F784" s="383"/>
      <c r="G784" s="383"/>
      <c r="H784" s="383"/>
      <c r="I784" s="383"/>
      <c r="M784" s="383"/>
      <c r="N784" s="383"/>
      <c r="O784" s="383"/>
      <c r="P784" s="383"/>
      <c r="Q784" s="383"/>
      <c r="R784" s="383"/>
      <c r="S784" s="383"/>
      <c r="T784" s="383"/>
      <c r="U784" s="383"/>
      <c r="V784" s="383"/>
      <c r="W784" s="383"/>
      <c r="X784" s="383"/>
      <c r="Y784" s="383"/>
      <c r="Z784" s="383"/>
      <c r="AA784" s="383"/>
    </row>
    <row r="785">
      <c r="A785" s="383"/>
      <c r="B785" s="383"/>
      <c r="C785" s="383"/>
      <c r="D785" s="383"/>
      <c r="E785" s="383"/>
      <c r="F785" s="383"/>
      <c r="G785" s="383"/>
      <c r="H785" s="383"/>
      <c r="I785" s="383"/>
      <c r="M785" s="383"/>
      <c r="N785" s="383"/>
      <c r="O785" s="383"/>
      <c r="P785" s="383"/>
      <c r="Q785" s="383"/>
      <c r="R785" s="383"/>
      <c r="S785" s="383"/>
      <c r="T785" s="383"/>
      <c r="U785" s="383"/>
      <c r="V785" s="383"/>
      <c r="W785" s="383"/>
      <c r="X785" s="383"/>
      <c r="Y785" s="383"/>
      <c r="Z785" s="383"/>
      <c r="AA785" s="383"/>
    </row>
    <row r="786">
      <c r="A786" s="383"/>
      <c r="B786" s="383"/>
      <c r="C786" s="383"/>
      <c r="D786" s="383"/>
      <c r="E786" s="383"/>
      <c r="F786" s="383"/>
      <c r="G786" s="383"/>
      <c r="H786" s="383"/>
      <c r="I786" s="383"/>
      <c r="M786" s="383"/>
      <c r="N786" s="383"/>
      <c r="O786" s="383"/>
      <c r="P786" s="383"/>
      <c r="Q786" s="383"/>
      <c r="R786" s="383"/>
      <c r="S786" s="383"/>
      <c r="T786" s="383"/>
      <c r="U786" s="383"/>
      <c r="V786" s="383"/>
      <c r="W786" s="383"/>
      <c r="X786" s="383"/>
      <c r="Y786" s="383"/>
      <c r="Z786" s="383"/>
      <c r="AA786" s="383"/>
    </row>
    <row r="787">
      <c r="A787" s="383"/>
      <c r="B787" s="383"/>
      <c r="C787" s="383"/>
      <c r="D787" s="383"/>
      <c r="E787" s="383"/>
      <c r="F787" s="383"/>
      <c r="G787" s="383"/>
      <c r="H787" s="383"/>
      <c r="I787" s="383"/>
      <c r="M787" s="383"/>
      <c r="N787" s="383"/>
      <c r="O787" s="383"/>
      <c r="P787" s="383"/>
      <c r="Q787" s="383"/>
      <c r="R787" s="383"/>
      <c r="S787" s="383"/>
      <c r="T787" s="383"/>
      <c r="U787" s="383"/>
      <c r="V787" s="383"/>
      <c r="W787" s="383"/>
      <c r="X787" s="383"/>
      <c r="Y787" s="383"/>
      <c r="Z787" s="383"/>
      <c r="AA787" s="383"/>
    </row>
    <row r="788">
      <c r="A788" s="383"/>
      <c r="B788" s="383"/>
      <c r="C788" s="383"/>
      <c r="D788" s="383"/>
      <c r="E788" s="383"/>
      <c r="F788" s="383"/>
      <c r="G788" s="383"/>
      <c r="H788" s="383"/>
      <c r="I788" s="383"/>
      <c r="M788" s="383"/>
      <c r="N788" s="383"/>
      <c r="O788" s="383"/>
      <c r="P788" s="383"/>
      <c r="Q788" s="383"/>
      <c r="R788" s="383"/>
      <c r="S788" s="383"/>
      <c r="T788" s="383"/>
      <c r="U788" s="383"/>
      <c r="V788" s="383"/>
      <c r="W788" s="383"/>
      <c r="X788" s="383"/>
      <c r="Y788" s="383"/>
      <c r="Z788" s="383"/>
      <c r="AA788" s="383"/>
    </row>
    <row r="789">
      <c r="A789" s="383"/>
      <c r="B789" s="383"/>
      <c r="C789" s="383"/>
      <c r="D789" s="383"/>
      <c r="E789" s="383"/>
      <c r="F789" s="383"/>
      <c r="G789" s="383"/>
      <c r="H789" s="383"/>
      <c r="I789" s="383"/>
      <c r="M789" s="383"/>
      <c r="N789" s="383"/>
      <c r="O789" s="383"/>
      <c r="P789" s="383"/>
      <c r="Q789" s="383"/>
      <c r="R789" s="383"/>
      <c r="S789" s="383"/>
      <c r="T789" s="383"/>
      <c r="U789" s="383"/>
      <c r="V789" s="383"/>
      <c r="W789" s="383"/>
      <c r="X789" s="383"/>
      <c r="Y789" s="383"/>
      <c r="Z789" s="383"/>
      <c r="AA789" s="383"/>
    </row>
    <row r="790">
      <c r="A790" s="383"/>
      <c r="B790" s="383"/>
      <c r="C790" s="383"/>
      <c r="D790" s="383"/>
      <c r="E790" s="383"/>
      <c r="F790" s="383"/>
      <c r="G790" s="383"/>
      <c r="H790" s="383"/>
      <c r="I790" s="383"/>
      <c r="M790" s="383"/>
      <c r="N790" s="383"/>
      <c r="O790" s="383"/>
      <c r="P790" s="383"/>
      <c r="Q790" s="383"/>
      <c r="R790" s="383"/>
      <c r="S790" s="383"/>
      <c r="T790" s="383"/>
      <c r="U790" s="383"/>
      <c r="V790" s="383"/>
      <c r="W790" s="383"/>
      <c r="X790" s="383"/>
      <c r="Y790" s="383"/>
      <c r="Z790" s="383"/>
      <c r="AA790" s="383"/>
    </row>
    <row r="791">
      <c r="A791" s="383"/>
      <c r="B791" s="383"/>
      <c r="C791" s="383"/>
      <c r="D791" s="383"/>
      <c r="E791" s="383"/>
      <c r="F791" s="383"/>
      <c r="G791" s="383"/>
      <c r="H791" s="383"/>
      <c r="I791" s="383"/>
      <c r="M791" s="383"/>
      <c r="N791" s="383"/>
      <c r="O791" s="383"/>
      <c r="P791" s="383"/>
      <c r="Q791" s="383"/>
      <c r="R791" s="383"/>
      <c r="S791" s="383"/>
      <c r="T791" s="383"/>
      <c r="U791" s="383"/>
      <c r="V791" s="383"/>
      <c r="W791" s="383"/>
      <c r="X791" s="383"/>
      <c r="Y791" s="383"/>
      <c r="Z791" s="383"/>
      <c r="AA791" s="383"/>
    </row>
    <row r="792">
      <c r="A792" s="383"/>
      <c r="B792" s="383"/>
      <c r="C792" s="383"/>
      <c r="D792" s="383"/>
      <c r="E792" s="383"/>
      <c r="F792" s="383"/>
      <c r="G792" s="383"/>
      <c r="H792" s="383"/>
      <c r="I792" s="383"/>
      <c r="M792" s="383"/>
      <c r="N792" s="383"/>
      <c r="O792" s="383"/>
      <c r="P792" s="383"/>
      <c r="Q792" s="383"/>
      <c r="R792" s="383"/>
      <c r="S792" s="383"/>
      <c r="T792" s="383"/>
      <c r="U792" s="383"/>
      <c r="V792" s="383"/>
      <c r="W792" s="383"/>
      <c r="X792" s="383"/>
      <c r="Y792" s="383"/>
      <c r="Z792" s="383"/>
      <c r="AA792" s="383"/>
    </row>
    <row r="793">
      <c r="A793" s="383"/>
      <c r="B793" s="383"/>
      <c r="C793" s="383"/>
      <c r="D793" s="383"/>
      <c r="E793" s="383"/>
      <c r="F793" s="383"/>
      <c r="G793" s="383"/>
      <c r="H793" s="383"/>
      <c r="I793" s="383"/>
      <c r="M793" s="383"/>
      <c r="N793" s="383"/>
      <c r="O793" s="383"/>
      <c r="P793" s="383"/>
      <c r="Q793" s="383"/>
      <c r="R793" s="383"/>
      <c r="S793" s="383"/>
      <c r="T793" s="383"/>
      <c r="U793" s="383"/>
      <c r="V793" s="383"/>
      <c r="W793" s="383"/>
      <c r="X793" s="383"/>
      <c r="Y793" s="383"/>
      <c r="Z793" s="383"/>
      <c r="AA793" s="383"/>
    </row>
    <row r="794">
      <c r="A794" s="383"/>
      <c r="B794" s="383"/>
      <c r="C794" s="383"/>
      <c r="D794" s="383"/>
      <c r="E794" s="383"/>
      <c r="F794" s="383"/>
      <c r="G794" s="383"/>
      <c r="H794" s="383"/>
      <c r="I794" s="383"/>
      <c r="M794" s="383"/>
      <c r="N794" s="383"/>
      <c r="O794" s="383"/>
      <c r="P794" s="383"/>
      <c r="Q794" s="383"/>
      <c r="R794" s="383"/>
      <c r="S794" s="383"/>
      <c r="T794" s="383"/>
      <c r="U794" s="383"/>
      <c r="V794" s="383"/>
      <c r="W794" s="383"/>
      <c r="X794" s="383"/>
      <c r="Y794" s="383"/>
      <c r="Z794" s="383"/>
      <c r="AA794" s="383"/>
    </row>
    <row r="795">
      <c r="A795" s="383"/>
      <c r="B795" s="383"/>
      <c r="C795" s="383"/>
      <c r="D795" s="383"/>
      <c r="E795" s="383"/>
      <c r="F795" s="383"/>
      <c r="G795" s="383"/>
      <c r="H795" s="383"/>
      <c r="I795" s="383"/>
      <c r="M795" s="383"/>
      <c r="N795" s="383"/>
      <c r="O795" s="383"/>
      <c r="P795" s="383"/>
      <c r="Q795" s="383"/>
      <c r="R795" s="383"/>
      <c r="S795" s="383"/>
      <c r="T795" s="383"/>
      <c r="U795" s="383"/>
      <c r="V795" s="383"/>
      <c r="W795" s="383"/>
      <c r="X795" s="383"/>
      <c r="Y795" s="383"/>
      <c r="Z795" s="383"/>
      <c r="AA795" s="383"/>
    </row>
    <row r="796">
      <c r="A796" s="383"/>
      <c r="B796" s="383"/>
      <c r="C796" s="383"/>
      <c r="D796" s="383"/>
      <c r="E796" s="383"/>
      <c r="F796" s="383"/>
      <c r="G796" s="383"/>
      <c r="H796" s="383"/>
      <c r="I796" s="383"/>
      <c r="M796" s="383"/>
      <c r="N796" s="383"/>
      <c r="O796" s="383"/>
      <c r="P796" s="383"/>
      <c r="Q796" s="383"/>
      <c r="R796" s="383"/>
      <c r="S796" s="383"/>
      <c r="T796" s="383"/>
      <c r="U796" s="383"/>
      <c r="V796" s="383"/>
      <c r="W796" s="383"/>
      <c r="X796" s="383"/>
      <c r="Y796" s="383"/>
      <c r="Z796" s="383"/>
      <c r="AA796" s="383"/>
    </row>
    <row r="797">
      <c r="A797" s="383"/>
      <c r="B797" s="383"/>
      <c r="C797" s="383"/>
      <c r="D797" s="383"/>
      <c r="E797" s="383"/>
      <c r="F797" s="383"/>
      <c r="G797" s="383"/>
      <c r="H797" s="383"/>
      <c r="I797" s="383"/>
      <c r="M797" s="383"/>
      <c r="N797" s="383"/>
      <c r="O797" s="383"/>
      <c r="P797" s="383"/>
      <c r="Q797" s="383"/>
      <c r="R797" s="383"/>
      <c r="S797" s="383"/>
      <c r="T797" s="383"/>
      <c r="U797" s="383"/>
      <c r="V797" s="383"/>
      <c r="W797" s="383"/>
      <c r="X797" s="383"/>
      <c r="Y797" s="383"/>
      <c r="Z797" s="383"/>
      <c r="AA797" s="383"/>
    </row>
    <row r="798">
      <c r="A798" s="383"/>
      <c r="B798" s="383"/>
      <c r="C798" s="383"/>
      <c r="D798" s="383"/>
      <c r="E798" s="383"/>
      <c r="F798" s="383"/>
      <c r="G798" s="383"/>
      <c r="H798" s="383"/>
      <c r="I798" s="383"/>
      <c r="M798" s="383"/>
      <c r="N798" s="383"/>
      <c r="O798" s="383"/>
      <c r="P798" s="383"/>
      <c r="Q798" s="383"/>
      <c r="R798" s="383"/>
      <c r="S798" s="383"/>
      <c r="T798" s="383"/>
      <c r="U798" s="383"/>
      <c r="V798" s="383"/>
      <c r="W798" s="383"/>
      <c r="X798" s="383"/>
      <c r="Y798" s="383"/>
      <c r="Z798" s="383"/>
      <c r="AA798" s="383"/>
    </row>
    <row r="799">
      <c r="A799" s="383"/>
      <c r="B799" s="383"/>
      <c r="C799" s="383"/>
      <c r="D799" s="383"/>
      <c r="E799" s="383"/>
      <c r="F799" s="383"/>
      <c r="G799" s="383"/>
      <c r="H799" s="383"/>
      <c r="I799" s="383"/>
      <c r="M799" s="383"/>
      <c r="N799" s="383"/>
      <c r="O799" s="383"/>
      <c r="P799" s="383"/>
      <c r="Q799" s="383"/>
      <c r="R799" s="383"/>
      <c r="S799" s="383"/>
      <c r="T799" s="383"/>
      <c r="U799" s="383"/>
      <c r="V799" s="383"/>
      <c r="W799" s="383"/>
      <c r="X799" s="383"/>
      <c r="Y799" s="383"/>
      <c r="Z799" s="383"/>
      <c r="AA799" s="383"/>
    </row>
    <row r="800">
      <c r="A800" s="383"/>
      <c r="B800" s="383"/>
      <c r="C800" s="383"/>
      <c r="D800" s="383"/>
      <c r="E800" s="383"/>
      <c r="F800" s="383"/>
      <c r="G800" s="383"/>
      <c r="H800" s="383"/>
      <c r="I800" s="383"/>
      <c r="M800" s="383"/>
      <c r="N800" s="383"/>
      <c r="O800" s="383"/>
      <c r="P800" s="383"/>
      <c r="Q800" s="383"/>
      <c r="R800" s="383"/>
      <c r="S800" s="383"/>
      <c r="T800" s="383"/>
      <c r="U800" s="383"/>
      <c r="V800" s="383"/>
      <c r="W800" s="383"/>
      <c r="X800" s="383"/>
      <c r="Y800" s="383"/>
      <c r="Z800" s="383"/>
      <c r="AA800" s="383"/>
    </row>
    <row r="801">
      <c r="A801" s="383"/>
      <c r="B801" s="383"/>
      <c r="C801" s="383"/>
      <c r="D801" s="383"/>
      <c r="E801" s="383"/>
      <c r="F801" s="383"/>
      <c r="G801" s="383"/>
      <c r="H801" s="383"/>
      <c r="I801" s="383"/>
      <c r="M801" s="383"/>
      <c r="N801" s="383"/>
      <c r="O801" s="383"/>
      <c r="P801" s="383"/>
      <c r="Q801" s="383"/>
      <c r="R801" s="383"/>
      <c r="S801" s="383"/>
      <c r="T801" s="383"/>
      <c r="U801" s="383"/>
      <c r="V801" s="383"/>
      <c r="W801" s="383"/>
      <c r="X801" s="383"/>
      <c r="Y801" s="383"/>
      <c r="Z801" s="383"/>
      <c r="AA801" s="383"/>
    </row>
    <row r="802">
      <c r="A802" s="383"/>
      <c r="B802" s="383"/>
      <c r="C802" s="383"/>
      <c r="D802" s="383"/>
      <c r="E802" s="383"/>
      <c r="F802" s="383"/>
      <c r="G802" s="383"/>
      <c r="H802" s="383"/>
      <c r="I802" s="383"/>
      <c r="M802" s="383"/>
      <c r="N802" s="383"/>
      <c r="O802" s="383"/>
      <c r="P802" s="383"/>
      <c r="Q802" s="383"/>
      <c r="R802" s="383"/>
      <c r="S802" s="383"/>
      <c r="T802" s="383"/>
      <c r="U802" s="383"/>
      <c r="V802" s="383"/>
      <c r="W802" s="383"/>
      <c r="X802" s="383"/>
      <c r="Y802" s="383"/>
      <c r="Z802" s="383"/>
      <c r="AA802" s="383"/>
    </row>
    <row r="803">
      <c r="A803" s="383"/>
      <c r="B803" s="383"/>
      <c r="C803" s="383"/>
      <c r="D803" s="383"/>
      <c r="E803" s="383"/>
      <c r="F803" s="383"/>
      <c r="G803" s="383"/>
      <c r="H803" s="383"/>
      <c r="I803" s="383"/>
      <c r="M803" s="383"/>
      <c r="N803" s="383"/>
      <c r="O803" s="383"/>
      <c r="P803" s="383"/>
      <c r="Q803" s="383"/>
      <c r="R803" s="383"/>
      <c r="S803" s="383"/>
      <c r="T803" s="383"/>
      <c r="U803" s="383"/>
      <c r="V803" s="383"/>
      <c r="W803" s="383"/>
      <c r="X803" s="383"/>
      <c r="Y803" s="383"/>
      <c r="Z803" s="383"/>
      <c r="AA803" s="383"/>
    </row>
    <row r="804">
      <c r="A804" s="383"/>
      <c r="B804" s="383"/>
      <c r="C804" s="383"/>
      <c r="D804" s="383"/>
      <c r="E804" s="383"/>
      <c r="F804" s="383"/>
      <c r="G804" s="383"/>
      <c r="H804" s="383"/>
      <c r="I804" s="383"/>
      <c r="M804" s="383"/>
      <c r="N804" s="383"/>
      <c r="O804" s="383"/>
      <c r="P804" s="383"/>
      <c r="Q804" s="383"/>
      <c r="R804" s="383"/>
      <c r="S804" s="383"/>
      <c r="T804" s="383"/>
      <c r="U804" s="383"/>
      <c r="V804" s="383"/>
      <c r="W804" s="383"/>
      <c r="X804" s="383"/>
      <c r="Y804" s="383"/>
      <c r="Z804" s="383"/>
      <c r="AA804" s="383"/>
    </row>
    <row r="805">
      <c r="A805" s="383"/>
      <c r="B805" s="383"/>
      <c r="C805" s="383"/>
      <c r="D805" s="383"/>
      <c r="E805" s="383"/>
      <c r="F805" s="383"/>
      <c r="G805" s="383"/>
      <c r="H805" s="383"/>
      <c r="I805" s="383"/>
      <c r="M805" s="383"/>
      <c r="N805" s="383"/>
      <c r="O805" s="383"/>
      <c r="P805" s="383"/>
      <c r="Q805" s="383"/>
      <c r="R805" s="383"/>
      <c r="S805" s="383"/>
      <c r="T805" s="383"/>
      <c r="U805" s="383"/>
      <c r="V805" s="383"/>
      <c r="W805" s="383"/>
      <c r="X805" s="383"/>
      <c r="Y805" s="383"/>
      <c r="Z805" s="383"/>
      <c r="AA805" s="383"/>
    </row>
    <row r="806">
      <c r="A806" s="383"/>
      <c r="B806" s="383"/>
      <c r="C806" s="383"/>
      <c r="D806" s="383"/>
      <c r="E806" s="383"/>
      <c r="F806" s="383"/>
      <c r="G806" s="383"/>
      <c r="H806" s="383"/>
      <c r="I806" s="383"/>
      <c r="M806" s="383"/>
      <c r="N806" s="383"/>
      <c r="O806" s="383"/>
      <c r="P806" s="383"/>
      <c r="Q806" s="383"/>
      <c r="R806" s="383"/>
      <c r="S806" s="383"/>
      <c r="T806" s="383"/>
      <c r="U806" s="383"/>
      <c r="V806" s="383"/>
      <c r="W806" s="383"/>
      <c r="X806" s="383"/>
      <c r="Y806" s="383"/>
      <c r="Z806" s="383"/>
      <c r="AA806" s="383"/>
    </row>
    <row r="807">
      <c r="A807" s="383"/>
      <c r="B807" s="383"/>
      <c r="C807" s="383"/>
      <c r="D807" s="383"/>
      <c r="E807" s="383"/>
      <c r="F807" s="383"/>
      <c r="G807" s="383"/>
      <c r="H807" s="383"/>
      <c r="I807" s="383"/>
      <c r="M807" s="383"/>
      <c r="N807" s="383"/>
      <c r="O807" s="383"/>
      <c r="P807" s="383"/>
      <c r="Q807" s="383"/>
      <c r="R807" s="383"/>
      <c r="S807" s="383"/>
      <c r="T807" s="383"/>
      <c r="U807" s="383"/>
      <c r="V807" s="383"/>
      <c r="W807" s="383"/>
      <c r="X807" s="383"/>
      <c r="Y807" s="383"/>
      <c r="Z807" s="383"/>
      <c r="AA807" s="383"/>
    </row>
    <row r="808">
      <c r="A808" s="383"/>
      <c r="B808" s="383"/>
      <c r="C808" s="383"/>
      <c r="D808" s="383"/>
      <c r="E808" s="383"/>
      <c r="F808" s="383"/>
      <c r="G808" s="383"/>
      <c r="H808" s="383"/>
      <c r="I808" s="383"/>
      <c r="M808" s="383"/>
      <c r="N808" s="383"/>
      <c r="O808" s="383"/>
      <c r="P808" s="383"/>
      <c r="Q808" s="383"/>
      <c r="R808" s="383"/>
      <c r="S808" s="383"/>
      <c r="T808" s="383"/>
      <c r="U808" s="383"/>
      <c r="V808" s="383"/>
      <c r="W808" s="383"/>
      <c r="X808" s="383"/>
      <c r="Y808" s="383"/>
      <c r="Z808" s="383"/>
      <c r="AA808" s="383"/>
    </row>
    <row r="809">
      <c r="A809" s="383"/>
      <c r="B809" s="383"/>
      <c r="C809" s="383"/>
      <c r="D809" s="383"/>
      <c r="E809" s="383"/>
      <c r="F809" s="383"/>
      <c r="G809" s="383"/>
      <c r="H809" s="383"/>
      <c r="I809" s="383"/>
      <c r="M809" s="383"/>
      <c r="N809" s="383"/>
      <c r="O809" s="383"/>
      <c r="P809" s="383"/>
      <c r="Q809" s="383"/>
      <c r="R809" s="383"/>
      <c r="S809" s="383"/>
      <c r="T809" s="383"/>
      <c r="U809" s="383"/>
      <c r="V809" s="383"/>
      <c r="W809" s="383"/>
      <c r="X809" s="383"/>
      <c r="Y809" s="383"/>
      <c r="Z809" s="383"/>
      <c r="AA809" s="383"/>
    </row>
    <row r="810">
      <c r="A810" s="383"/>
      <c r="B810" s="383"/>
      <c r="C810" s="383"/>
      <c r="D810" s="383"/>
      <c r="E810" s="383"/>
      <c r="F810" s="383"/>
      <c r="G810" s="383"/>
      <c r="H810" s="383"/>
      <c r="I810" s="383"/>
      <c r="M810" s="383"/>
      <c r="N810" s="383"/>
      <c r="O810" s="383"/>
      <c r="P810" s="383"/>
      <c r="Q810" s="383"/>
      <c r="R810" s="383"/>
      <c r="S810" s="383"/>
      <c r="T810" s="383"/>
      <c r="U810" s="383"/>
      <c r="V810" s="383"/>
      <c r="W810" s="383"/>
      <c r="X810" s="383"/>
      <c r="Y810" s="383"/>
      <c r="Z810" s="383"/>
      <c r="AA810" s="383"/>
    </row>
    <row r="811">
      <c r="A811" s="383"/>
      <c r="B811" s="383"/>
      <c r="C811" s="383"/>
      <c r="D811" s="383"/>
      <c r="E811" s="383"/>
      <c r="F811" s="383"/>
      <c r="G811" s="383"/>
      <c r="H811" s="383"/>
      <c r="I811" s="383"/>
      <c r="M811" s="383"/>
      <c r="N811" s="383"/>
      <c r="O811" s="383"/>
      <c r="P811" s="383"/>
      <c r="Q811" s="383"/>
      <c r="R811" s="383"/>
      <c r="S811" s="383"/>
      <c r="T811" s="383"/>
      <c r="U811" s="383"/>
      <c r="V811" s="383"/>
      <c r="W811" s="383"/>
      <c r="X811" s="383"/>
      <c r="Y811" s="383"/>
      <c r="Z811" s="383"/>
      <c r="AA811" s="383"/>
    </row>
    <row r="812">
      <c r="A812" s="383"/>
      <c r="B812" s="383"/>
      <c r="C812" s="383"/>
      <c r="D812" s="383"/>
      <c r="E812" s="383"/>
      <c r="F812" s="383"/>
      <c r="G812" s="383"/>
      <c r="H812" s="383"/>
      <c r="I812" s="383"/>
      <c r="M812" s="383"/>
      <c r="N812" s="383"/>
      <c r="O812" s="383"/>
      <c r="P812" s="383"/>
      <c r="Q812" s="383"/>
      <c r="R812" s="383"/>
      <c r="S812" s="383"/>
      <c r="T812" s="383"/>
      <c r="U812" s="383"/>
      <c r="V812" s="383"/>
      <c r="W812" s="383"/>
      <c r="X812" s="383"/>
      <c r="Y812" s="383"/>
      <c r="Z812" s="383"/>
      <c r="AA812" s="383"/>
    </row>
    <row r="813">
      <c r="A813" s="383"/>
      <c r="B813" s="383"/>
      <c r="C813" s="383"/>
      <c r="D813" s="383"/>
      <c r="E813" s="383"/>
      <c r="F813" s="383"/>
      <c r="G813" s="383"/>
      <c r="H813" s="383"/>
      <c r="I813" s="383"/>
      <c r="M813" s="383"/>
      <c r="N813" s="383"/>
      <c r="O813" s="383"/>
      <c r="P813" s="383"/>
      <c r="Q813" s="383"/>
      <c r="R813" s="383"/>
      <c r="S813" s="383"/>
      <c r="T813" s="383"/>
      <c r="U813" s="383"/>
      <c r="V813" s="383"/>
      <c r="W813" s="383"/>
      <c r="X813" s="383"/>
      <c r="Y813" s="383"/>
      <c r="Z813" s="383"/>
      <c r="AA813" s="383"/>
    </row>
    <row r="814">
      <c r="A814" s="383"/>
      <c r="B814" s="383"/>
      <c r="C814" s="383"/>
      <c r="D814" s="383"/>
      <c r="E814" s="383"/>
      <c r="F814" s="383"/>
      <c r="G814" s="383"/>
      <c r="H814" s="383"/>
      <c r="I814" s="383"/>
      <c r="M814" s="383"/>
      <c r="N814" s="383"/>
      <c r="O814" s="383"/>
      <c r="P814" s="383"/>
      <c r="Q814" s="383"/>
      <c r="R814" s="383"/>
      <c r="S814" s="383"/>
      <c r="T814" s="383"/>
      <c r="U814" s="383"/>
      <c r="V814" s="383"/>
      <c r="W814" s="383"/>
      <c r="X814" s="383"/>
      <c r="Y814" s="383"/>
      <c r="Z814" s="383"/>
      <c r="AA814" s="383"/>
    </row>
    <row r="815">
      <c r="A815" s="383"/>
      <c r="B815" s="383"/>
      <c r="C815" s="383"/>
      <c r="D815" s="383"/>
      <c r="E815" s="383"/>
      <c r="F815" s="383"/>
      <c r="G815" s="383"/>
      <c r="H815" s="383"/>
      <c r="I815" s="383"/>
      <c r="M815" s="383"/>
      <c r="N815" s="383"/>
      <c r="O815" s="383"/>
      <c r="P815" s="383"/>
      <c r="Q815" s="383"/>
      <c r="R815" s="383"/>
      <c r="S815" s="383"/>
      <c r="T815" s="383"/>
      <c r="U815" s="383"/>
      <c r="V815" s="383"/>
      <c r="W815" s="383"/>
      <c r="X815" s="383"/>
      <c r="Y815" s="383"/>
      <c r="Z815" s="383"/>
      <c r="AA815" s="383"/>
    </row>
    <row r="816">
      <c r="A816" s="383"/>
      <c r="B816" s="383"/>
      <c r="C816" s="383"/>
      <c r="D816" s="383"/>
      <c r="E816" s="383"/>
      <c r="F816" s="383"/>
      <c r="G816" s="383"/>
      <c r="H816" s="383"/>
      <c r="I816" s="383"/>
      <c r="M816" s="383"/>
      <c r="N816" s="383"/>
      <c r="O816" s="383"/>
      <c r="P816" s="383"/>
      <c r="Q816" s="383"/>
      <c r="R816" s="383"/>
      <c r="S816" s="383"/>
      <c r="T816" s="383"/>
      <c r="U816" s="383"/>
      <c r="V816" s="383"/>
      <c r="W816" s="383"/>
      <c r="X816" s="383"/>
      <c r="Y816" s="383"/>
      <c r="Z816" s="383"/>
      <c r="AA816" s="383"/>
    </row>
    <row r="817">
      <c r="A817" s="383"/>
      <c r="B817" s="383"/>
      <c r="C817" s="383"/>
      <c r="D817" s="383"/>
      <c r="E817" s="383"/>
      <c r="F817" s="383"/>
      <c r="G817" s="383"/>
      <c r="H817" s="383"/>
      <c r="I817" s="383"/>
      <c r="M817" s="383"/>
      <c r="N817" s="383"/>
      <c r="O817" s="383"/>
      <c r="P817" s="383"/>
      <c r="Q817" s="383"/>
      <c r="R817" s="383"/>
      <c r="S817" s="383"/>
      <c r="T817" s="383"/>
      <c r="U817" s="383"/>
      <c r="V817" s="383"/>
      <c r="W817" s="383"/>
      <c r="X817" s="383"/>
      <c r="Y817" s="383"/>
      <c r="Z817" s="383"/>
      <c r="AA817" s="383"/>
    </row>
    <row r="818">
      <c r="A818" s="383"/>
      <c r="B818" s="383"/>
      <c r="C818" s="383"/>
      <c r="D818" s="383"/>
      <c r="E818" s="383"/>
      <c r="F818" s="383"/>
      <c r="G818" s="383"/>
      <c r="H818" s="383"/>
      <c r="I818" s="383"/>
      <c r="M818" s="383"/>
      <c r="N818" s="383"/>
      <c r="O818" s="383"/>
      <c r="P818" s="383"/>
      <c r="Q818" s="383"/>
      <c r="R818" s="383"/>
      <c r="S818" s="383"/>
      <c r="T818" s="383"/>
      <c r="U818" s="383"/>
      <c r="V818" s="383"/>
      <c r="W818" s="383"/>
      <c r="X818" s="383"/>
      <c r="Y818" s="383"/>
      <c r="Z818" s="383"/>
      <c r="AA818" s="383"/>
    </row>
    <row r="819">
      <c r="A819" s="383"/>
      <c r="B819" s="383"/>
      <c r="C819" s="383"/>
      <c r="D819" s="383"/>
      <c r="E819" s="383"/>
      <c r="F819" s="383"/>
      <c r="G819" s="383"/>
      <c r="H819" s="383"/>
      <c r="I819" s="383"/>
      <c r="M819" s="383"/>
      <c r="N819" s="383"/>
      <c r="O819" s="383"/>
      <c r="P819" s="383"/>
      <c r="Q819" s="383"/>
      <c r="R819" s="383"/>
      <c r="S819" s="383"/>
      <c r="T819" s="383"/>
      <c r="U819" s="383"/>
      <c r="V819" s="383"/>
      <c r="W819" s="383"/>
      <c r="X819" s="383"/>
      <c r="Y819" s="383"/>
      <c r="Z819" s="383"/>
      <c r="AA819" s="383"/>
    </row>
    <row r="820">
      <c r="A820" s="383"/>
      <c r="B820" s="383"/>
      <c r="C820" s="383"/>
      <c r="D820" s="383"/>
      <c r="E820" s="383"/>
      <c r="F820" s="383"/>
      <c r="G820" s="383"/>
      <c r="H820" s="383"/>
      <c r="I820" s="383"/>
      <c r="M820" s="383"/>
      <c r="N820" s="383"/>
      <c r="O820" s="383"/>
      <c r="P820" s="383"/>
      <c r="Q820" s="383"/>
      <c r="R820" s="383"/>
      <c r="S820" s="383"/>
      <c r="T820" s="383"/>
      <c r="U820" s="383"/>
      <c r="V820" s="383"/>
      <c r="W820" s="383"/>
      <c r="X820" s="383"/>
      <c r="Y820" s="383"/>
      <c r="Z820" s="383"/>
      <c r="AA820" s="383"/>
    </row>
    <row r="821">
      <c r="A821" s="383"/>
      <c r="B821" s="383"/>
      <c r="C821" s="383"/>
      <c r="D821" s="383"/>
      <c r="E821" s="383"/>
      <c r="F821" s="383"/>
      <c r="G821" s="383"/>
      <c r="H821" s="383"/>
      <c r="I821" s="383"/>
      <c r="M821" s="383"/>
      <c r="N821" s="383"/>
      <c r="O821" s="383"/>
      <c r="P821" s="383"/>
      <c r="Q821" s="383"/>
      <c r="R821" s="383"/>
      <c r="S821" s="383"/>
      <c r="T821" s="383"/>
      <c r="U821" s="383"/>
      <c r="V821" s="383"/>
      <c r="W821" s="383"/>
      <c r="X821" s="383"/>
      <c r="Y821" s="383"/>
      <c r="Z821" s="383"/>
      <c r="AA821" s="383"/>
    </row>
    <row r="822">
      <c r="A822" s="383"/>
      <c r="B822" s="383"/>
      <c r="C822" s="383"/>
      <c r="D822" s="383"/>
      <c r="E822" s="383"/>
      <c r="F822" s="383"/>
      <c r="G822" s="383"/>
      <c r="H822" s="383"/>
      <c r="I822" s="383"/>
      <c r="M822" s="383"/>
      <c r="N822" s="383"/>
      <c r="O822" s="383"/>
      <c r="P822" s="383"/>
      <c r="Q822" s="383"/>
      <c r="R822" s="383"/>
      <c r="S822" s="383"/>
      <c r="T822" s="383"/>
      <c r="U822" s="383"/>
      <c r="V822" s="383"/>
      <c r="W822" s="383"/>
      <c r="X822" s="383"/>
      <c r="Y822" s="383"/>
      <c r="Z822" s="383"/>
      <c r="AA822" s="383"/>
    </row>
    <row r="823">
      <c r="A823" s="383"/>
      <c r="B823" s="383"/>
      <c r="C823" s="383"/>
      <c r="D823" s="383"/>
      <c r="E823" s="383"/>
      <c r="F823" s="383"/>
      <c r="G823" s="383"/>
      <c r="H823" s="383"/>
      <c r="I823" s="383"/>
      <c r="M823" s="383"/>
      <c r="N823" s="383"/>
      <c r="O823" s="383"/>
      <c r="P823" s="383"/>
      <c r="Q823" s="383"/>
      <c r="R823" s="383"/>
      <c r="S823" s="383"/>
      <c r="T823" s="383"/>
      <c r="U823" s="383"/>
      <c r="V823" s="383"/>
      <c r="W823" s="383"/>
      <c r="X823" s="383"/>
      <c r="Y823" s="383"/>
      <c r="Z823" s="383"/>
      <c r="AA823" s="383"/>
    </row>
    <row r="824">
      <c r="A824" s="383"/>
      <c r="B824" s="383"/>
      <c r="C824" s="383"/>
      <c r="D824" s="383"/>
      <c r="E824" s="383"/>
      <c r="F824" s="383"/>
      <c r="G824" s="383"/>
      <c r="H824" s="383"/>
      <c r="I824" s="383"/>
      <c r="M824" s="383"/>
      <c r="N824" s="383"/>
      <c r="O824" s="383"/>
      <c r="P824" s="383"/>
      <c r="Q824" s="383"/>
      <c r="R824" s="383"/>
      <c r="S824" s="383"/>
      <c r="T824" s="383"/>
      <c r="U824" s="383"/>
      <c r="V824" s="383"/>
      <c r="W824" s="383"/>
      <c r="X824" s="383"/>
      <c r="Y824" s="383"/>
      <c r="Z824" s="383"/>
      <c r="AA824" s="383"/>
    </row>
    <row r="825">
      <c r="A825" s="383"/>
      <c r="B825" s="383"/>
      <c r="C825" s="383"/>
      <c r="D825" s="383"/>
      <c r="E825" s="383"/>
      <c r="F825" s="383"/>
      <c r="G825" s="383"/>
      <c r="H825" s="383"/>
      <c r="I825" s="383"/>
      <c r="M825" s="383"/>
      <c r="N825" s="383"/>
      <c r="O825" s="383"/>
      <c r="P825" s="383"/>
      <c r="Q825" s="383"/>
      <c r="R825" s="383"/>
      <c r="S825" s="383"/>
      <c r="T825" s="383"/>
      <c r="U825" s="383"/>
      <c r="V825" s="383"/>
      <c r="W825" s="383"/>
      <c r="X825" s="383"/>
      <c r="Y825" s="383"/>
      <c r="Z825" s="383"/>
      <c r="AA825" s="383"/>
    </row>
    <row r="826">
      <c r="A826" s="383"/>
      <c r="B826" s="383"/>
      <c r="C826" s="383"/>
      <c r="D826" s="383"/>
      <c r="E826" s="383"/>
      <c r="F826" s="383"/>
      <c r="G826" s="383"/>
      <c r="H826" s="383"/>
      <c r="I826" s="383"/>
      <c r="M826" s="383"/>
      <c r="N826" s="383"/>
      <c r="O826" s="383"/>
      <c r="P826" s="383"/>
      <c r="Q826" s="383"/>
      <c r="R826" s="383"/>
      <c r="S826" s="383"/>
      <c r="T826" s="383"/>
      <c r="U826" s="383"/>
      <c r="V826" s="383"/>
      <c r="W826" s="383"/>
      <c r="X826" s="383"/>
      <c r="Y826" s="383"/>
      <c r="Z826" s="383"/>
      <c r="AA826" s="383"/>
    </row>
    <row r="827">
      <c r="A827" s="383"/>
      <c r="B827" s="383"/>
      <c r="C827" s="383"/>
      <c r="D827" s="383"/>
      <c r="E827" s="383"/>
      <c r="F827" s="383"/>
      <c r="G827" s="383"/>
      <c r="H827" s="383"/>
      <c r="I827" s="383"/>
      <c r="M827" s="383"/>
      <c r="N827" s="383"/>
      <c r="O827" s="383"/>
      <c r="P827" s="383"/>
      <c r="Q827" s="383"/>
      <c r="R827" s="383"/>
      <c r="S827" s="383"/>
      <c r="T827" s="383"/>
      <c r="U827" s="383"/>
      <c r="V827" s="383"/>
      <c r="W827" s="383"/>
      <c r="X827" s="383"/>
      <c r="Y827" s="383"/>
      <c r="Z827" s="383"/>
      <c r="AA827" s="383"/>
    </row>
    <row r="828">
      <c r="A828" s="383"/>
      <c r="B828" s="383"/>
      <c r="C828" s="383"/>
      <c r="D828" s="383"/>
      <c r="E828" s="383"/>
      <c r="F828" s="383"/>
      <c r="G828" s="383"/>
      <c r="H828" s="383"/>
      <c r="I828" s="383"/>
      <c r="M828" s="383"/>
      <c r="N828" s="383"/>
      <c r="O828" s="383"/>
      <c r="P828" s="383"/>
      <c r="Q828" s="383"/>
      <c r="R828" s="383"/>
      <c r="S828" s="383"/>
      <c r="T828" s="383"/>
      <c r="U828" s="383"/>
      <c r="V828" s="383"/>
      <c r="W828" s="383"/>
      <c r="X828" s="383"/>
      <c r="Y828" s="383"/>
      <c r="Z828" s="383"/>
      <c r="AA828" s="383"/>
    </row>
    <row r="829">
      <c r="A829" s="383"/>
      <c r="B829" s="383"/>
      <c r="C829" s="383"/>
      <c r="D829" s="383"/>
      <c r="E829" s="383"/>
      <c r="F829" s="383"/>
      <c r="G829" s="383"/>
      <c r="H829" s="383"/>
      <c r="I829" s="383"/>
      <c r="M829" s="383"/>
      <c r="N829" s="383"/>
      <c r="O829" s="383"/>
      <c r="P829" s="383"/>
      <c r="Q829" s="383"/>
      <c r="R829" s="383"/>
      <c r="S829" s="383"/>
      <c r="T829" s="383"/>
      <c r="U829" s="383"/>
      <c r="V829" s="383"/>
      <c r="W829" s="383"/>
      <c r="X829" s="383"/>
      <c r="Y829" s="383"/>
      <c r="Z829" s="383"/>
      <c r="AA829" s="383"/>
    </row>
    <row r="830">
      <c r="A830" s="383"/>
      <c r="B830" s="383"/>
      <c r="C830" s="383"/>
      <c r="D830" s="383"/>
      <c r="E830" s="383"/>
      <c r="F830" s="383"/>
      <c r="G830" s="383"/>
      <c r="H830" s="383"/>
      <c r="I830" s="383"/>
      <c r="M830" s="383"/>
      <c r="N830" s="383"/>
      <c r="O830" s="383"/>
      <c r="P830" s="383"/>
      <c r="Q830" s="383"/>
      <c r="R830" s="383"/>
      <c r="S830" s="383"/>
      <c r="T830" s="383"/>
      <c r="U830" s="383"/>
      <c r="V830" s="383"/>
      <c r="W830" s="383"/>
      <c r="X830" s="383"/>
      <c r="Y830" s="383"/>
      <c r="Z830" s="383"/>
      <c r="AA830" s="383"/>
    </row>
    <row r="831">
      <c r="A831" s="383"/>
      <c r="B831" s="383"/>
      <c r="C831" s="383"/>
      <c r="D831" s="383"/>
      <c r="E831" s="383"/>
      <c r="F831" s="383"/>
      <c r="G831" s="383"/>
      <c r="H831" s="383"/>
      <c r="I831" s="383"/>
      <c r="M831" s="383"/>
      <c r="N831" s="383"/>
      <c r="O831" s="383"/>
      <c r="P831" s="383"/>
      <c r="Q831" s="383"/>
      <c r="R831" s="383"/>
      <c r="S831" s="383"/>
      <c r="T831" s="383"/>
      <c r="U831" s="383"/>
      <c r="V831" s="383"/>
      <c r="W831" s="383"/>
      <c r="X831" s="383"/>
      <c r="Y831" s="383"/>
      <c r="Z831" s="383"/>
      <c r="AA831" s="383"/>
    </row>
    <row r="832">
      <c r="A832" s="383"/>
      <c r="B832" s="383"/>
      <c r="C832" s="383"/>
      <c r="D832" s="383"/>
      <c r="E832" s="383"/>
      <c r="F832" s="383"/>
      <c r="G832" s="383"/>
      <c r="H832" s="383"/>
      <c r="I832" s="383"/>
      <c r="M832" s="383"/>
      <c r="N832" s="383"/>
      <c r="O832" s="383"/>
      <c r="P832" s="383"/>
      <c r="Q832" s="383"/>
      <c r="R832" s="383"/>
      <c r="S832" s="383"/>
      <c r="T832" s="383"/>
      <c r="U832" s="383"/>
      <c r="V832" s="383"/>
      <c r="W832" s="383"/>
      <c r="X832" s="383"/>
      <c r="Y832" s="383"/>
      <c r="Z832" s="383"/>
      <c r="AA832" s="383"/>
    </row>
    <row r="833">
      <c r="A833" s="383"/>
      <c r="B833" s="383"/>
      <c r="C833" s="383"/>
      <c r="D833" s="383"/>
      <c r="E833" s="383"/>
      <c r="F833" s="383"/>
      <c r="G833" s="383"/>
      <c r="H833" s="383"/>
      <c r="I833" s="383"/>
      <c r="M833" s="383"/>
      <c r="N833" s="383"/>
      <c r="O833" s="383"/>
      <c r="P833" s="383"/>
      <c r="Q833" s="383"/>
      <c r="R833" s="383"/>
      <c r="S833" s="383"/>
      <c r="T833" s="383"/>
      <c r="U833" s="383"/>
      <c r="V833" s="383"/>
      <c r="W833" s="383"/>
      <c r="X833" s="383"/>
      <c r="Y833" s="383"/>
      <c r="Z833" s="383"/>
      <c r="AA833" s="383"/>
    </row>
    <row r="834">
      <c r="A834" s="383"/>
      <c r="B834" s="383"/>
      <c r="C834" s="383"/>
      <c r="D834" s="383"/>
      <c r="E834" s="383"/>
      <c r="F834" s="383"/>
      <c r="G834" s="383"/>
      <c r="H834" s="383"/>
      <c r="I834" s="383"/>
      <c r="M834" s="383"/>
      <c r="N834" s="383"/>
      <c r="O834" s="383"/>
      <c r="P834" s="383"/>
      <c r="Q834" s="383"/>
      <c r="R834" s="383"/>
      <c r="S834" s="383"/>
      <c r="T834" s="383"/>
      <c r="U834" s="383"/>
      <c r="V834" s="383"/>
      <c r="W834" s="383"/>
      <c r="X834" s="383"/>
      <c r="Y834" s="383"/>
      <c r="Z834" s="383"/>
      <c r="AA834" s="383"/>
    </row>
    <row r="835">
      <c r="A835" s="383"/>
      <c r="B835" s="383"/>
      <c r="C835" s="383"/>
      <c r="D835" s="383"/>
      <c r="E835" s="383"/>
      <c r="F835" s="383"/>
      <c r="G835" s="383"/>
      <c r="H835" s="383"/>
      <c r="I835" s="383"/>
      <c r="M835" s="383"/>
      <c r="N835" s="383"/>
      <c r="O835" s="383"/>
      <c r="P835" s="383"/>
      <c r="Q835" s="383"/>
      <c r="R835" s="383"/>
      <c r="S835" s="383"/>
      <c r="T835" s="383"/>
      <c r="U835" s="383"/>
      <c r="V835" s="383"/>
      <c r="W835" s="383"/>
      <c r="X835" s="383"/>
      <c r="Y835" s="383"/>
      <c r="Z835" s="383"/>
      <c r="AA835" s="383"/>
    </row>
    <row r="836">
      <c r="A836" s="383"/>
      <c r="B836" s="383"/>
      <c r="C836" s="383"/>
      <c r="D836" s="383"/>
      <c r="E836" s="383"/>
      <c r="F836" s="383"/>
      <c r="G836" s="383"/>
      <c r="H836" s="383"/>
      <c r="I836" s="383"/>
      <c r="M836" s="383"/>
      <c r="N836" s="383"/>
      <c r="O836" s="383"/>
      <c r="P836" s="383"/>
      <c r="Q836" s="383"/>
      <c r="R836" s="383"/>
      <c r="S836" s="383"/>
      <c r="T836" s="383"/>
      <c r="U836" s="383"/>
      <c r="V836" s="383"/>
      <c r="W836" s="383"/>
      <c r="X836" s="383"/>
      <c r="Y836" s="383"/>
      <c r="Z836" s="383"/>
      <c r="AA836" s="383"/>
    </row>
    <row r="837">
      <c r="A837" s="383"/>
      <c r="B837" s="383"/>
      <c r="C837" s="383"/>
      <c r="D837" s="383"/>
      <c r="E837" s="383"/>
      <c r="F837" s="383"/>
      <c r="G837" s="383"/>
      <c r="H837" s="383"/>
      <c r="I837" s="383"/>
      <c r="M837" s="383"/>
      <c r="N837" s="383"/>
      <c r="O837" s="383"/>
      <c r="P837" s="383"/>
      <c r="Q837" s="383"/>
      <c r="R837" s="383"/>
      <c r="S837" s="383"/>
      <c r="T837" s="383"/>
      <c r="U837" s="383"/>
      <c r="V837" s="383"/>
      <c r="W837" s="383"/>
      <c r="X837" s="383"/>
      <c r="Y837" s="383"/>
      <c r="Z837" s="383"/>
      <c r="AA837" s="383"/>
    </row>
    <row r="838">
      <c r="A838" s="383"/>
      <c r="B838" s="383"/>
      <c r="C838" s="383"/>
      <c r="D838" s="383"/>
      <c r="E838" s="383"/>
      <c r="F838" s="383"/>
      <c r="G838" s="383"/>
      <c r="H838" s="383"/>
      <c r="I838" s="383"/>
      <c r="M838" s="383"/>
      <c r="N838" s="383"/>
      <c r="O838" s="383"/>
      <c r="P838" s="383"/>
      <c r="Q838" s="383"/>
      <c r="R838" s="383"/>
      <c r="S838" s="383"/>
      <c r="T838" s="383"/>
      <c r="U838" s="383"/>
      <c r="V838" s="383"/>
      <c r="W838" s="383"/>
      <c r="X838" s="383"/>
      <c r="Y838" s="383"/>
      <c r="Z838" s="383"/>
      <c r="AA838" s="383"/>
    </row>
    <row r="839">
      <c r="A839" s="383"/>
      <c r="B839" s="383"/>
      <c r="C839" s="383"/>
      <c r="D839" s="383"/>
      <c r="E839" s="383"/>
      <c r="F839" s="383"/>
      <c r="G839" s="383"/>
      <c r="H839" s="383"/>
      <c r="I839" s="383"/>
      <c r="M839" s="383"/>
      <c r="N839" s="383"/>
      <c r="O839" s="383"/>
      <c r="P839" s="383"/>
      <c r="Q839" s="383"/>
      <c r="R839" s="383"/>
      <c r="S839" s="383"/>
      <c r="T839" s="383"/>
      <c r="U839" s="383"/>
      <c r="V839" s="383"/>
      <c r="W839" s="383"/>
      <c r="X839" s="383"/>
      <c r="Y839" s="383"/>
      <c r="Z839" s="383"/>
      <c r="AA839" s="383"/>
    </row>
    <row r="840">
      <c r="A840" s="383"/>
      <c r="B840" s="383"/>
      <c r="C840" s="383"/>
      <c r="D840" s="383"/>
      <c r="E840" s="383"/>
      <c r="F840" s="383"/>
      <c r="G840" s="383"/>
      <c r="H840" s="383"/>
      <c r="I840" s="383"/>
      <c r="M840" s="383"/>
      <c r="N840" s="383"/>
      <c r="O840" s="383"/>
      <c r="P840" s="383"/>
      <c r="Q840" s="383"/>
      <c r="R840" s="383"/>
      <c r="S840" s="383"/>
      <c r="T840" s="383"/>
      <c r="U840" s="383"/>
      <c r="V840" s="383"/>
      <c r="W840" s="383"/>
      <c r="X840" s="383"/>
      <c r="Y840" s="383"/>
      <c r="Z840" s="383"/>
      <c r="AA840" s="383"/>
    </row>
    <row r="841">
      <c r="A841" s="383"/>
      <c r="B841" s="383"/>
      <c r="C841" s="383"/>
      <c r="D841" s="383"/>
      <c r="E841" s="383"/>
      <c r="F841" s="383"/>
      <c r="G841" s="383"/>
      <c r="H841" s="383"/>
      <c r="I841" s="383"/>
      <c r="M841" s="383"/>
      <c r="N841" s="383"/>
      <c r="O841" s="383"/>
      <c r="P841" s="383"/>
      <c r="Q841" s="383"/>
      <c r="R841" s="383"/>
      <c r="S841" s="383"/>
      <c r="T841" s="383"/>
      <c r="U841" s="383"/>
      <c r="V841" s="383"/>
      <c r="W841" s="383"/>
      <c r="X841" s="383"/>
      <c r="Y841" s="383"/>
      <c r="Z841" s="383"/>
      <c r="AA841" s="383"/>
    </row>
    <row r="842">
      <c r="A842" s="383"/>
      <c r="B842" s="383"/>
      <c r="C842" s="383"/>
      <c r="D842" s="383"/>
      <c r="E842" s="383"/>
      <c r="F842" s="383"/>
      <c r="G842" s="383"/>
      <c r="H842" s="383"/>
      <c r="I842" s="383"/>
      <c r="M842" s="383"/>
      <c r="N842" s="383"/>
      <c r="O842" s="383"/>
      <c r="P842" s="383"/>
      <c r="Q842" s="383"/>
      <c r="R842" s="383"/>
      <c r="S842" s="383"/>
      <c r="T842" s="383"/>
      <c r="U842" s="383"/>
      <c r="V842" s="383"/>
      <c r="W842" s="383"/>
      <c r="X842" s="383"/>
      <c r="Y842" s="383"/>
      <c r="Z842" s="383"/>
      <c r="AA842" s="383"/>
    </row>
    <row r="843">
      <c r="A843" s="383"/>
      <c r="B843" s="383"/>
      <c r="C843" s="383"/>
      <c r="D843" s="383"/>
      <c r="E843" s="383"/>
      <c r="F843" s="383"/>
      <c r="G843" s="383"/>
      <c r="H843" s="383"/>
      <c r="I843" s="383"/>
      <c r="M843" s="383"/>
      <c r="N843" s="383"/>
      <c r="O843" s="383"/>
      <c r="P843" s="383"/>
      <c r="Q843" s="383"/>
      <c r="R843" s="383"/>
      <c r="S843" s="383"/>
      <c r="T843" s="383"/>
      <c r="U843" s="383"/>
      <c r="V843" s="383"/>
      <c r="W843" s="383"/>
      <c r="X843" s="383"/>
      <c r="Y843" s="383"/>
      <c r="Z843" s="383"/>
      <c r="AA843" s="383"/>
    </row>
    <row r="844">
      <c r="A844" s="383"/>
      <c r="B844" s="383"/>
      <c r="C844" s="383"/>
      <c r="D844" s="383"/>
      <c r="E844" s="383"/>
      <c r="F844" s="383"/>
      <c r="G844" s="383"/>
      <c r="H844" s="383"/>
      <c r="I844" s="383"/>
      <c r="M844" s="383"/>
      <c r="N844" s="383"/>
      <c r="O844" s="383"/>
      <c r="P844" s="383"/>
      <c r="Q844" s="383"/>
      <c r="R844" s="383"/>
      <c r="S844" s="383"/>
      <c r="T844" s="383"/>
      <c r="U844" s="383"/>
      <c r="V844" s="383"/>
      <c r="W844" s="383"/>
      <c r="X844" s="383"/>
      <c r="Y844" s="383"/>
      <c r="Z844" s="383"/>
      <c r="AA844" s="383"/>
    </row>
    <row r="845">
      <c r="A845" s="383"/>
      <c r="B845" s="383"/>
      <c r="C845" s="383"/>
      <c r="D845" s="383"/>
      <c r="E845" s="383"/>
      <c r="F845" s="383"/>
      <c r="G845" s="383"/>
      <c r="H845" s="383"/>
      <c r="I845" s="383"/>
      <c r="M845" s="383"/>
      <c r="N845" s="383"/>
      <c r="O845" s="383"/>
      <c r="P845" s="383"/>
      <c r="Q845" s="383"/>
      <c r="R845" s="383"/>
      <c r="S845" s="383"/>
      <c r="T845" s="383"/>
      <c r="U845" s="383"/>
      <c r="V845" s="383"/>
      <c r="W845" s="383"/>
      <c r="X845" s="383"/>
      <c r="Y845" s="383"/>
      <c r="Z845" s="383"/>
      <c r="AA845" s="383"/>
    </row>
    <row r="846">
      <c r="A846" s="383"/>
      <c r="B846" s="383"/>
      <c r="C846" s="383"/>
      <c r="D846" s="383"/>
      <c r="E846" s="383"/>
      <c r="F846" s="383"/>
      <c r="G846" s="383"/>
      <c r="H846" s="383"/>
      <c r="I846" s="383"/>
      <c r="M846" s="383"/>
      <c r="N846" s="383"/>
      <c r="O846" s="383"/>
      <c r="P846" s="383"/>
      <c r="Q846" s="383"/>
      <c r="R846" s="383"/>
      <c r="S846" s="383"/>
      <c r="T846" s="383"/>
      <c r="U846" s="383"/>
      <c r="V846" s="383"/>
      <c r="W846" s="383"/>
      <c r="X846" s="383"/>
      <c r="Y846" s="383"/>
      <c r="Z846" s="383"/>
      <c r="AA846" s="383"/>
    </row>
    <row r="847">
      <c r="A847" s="383"/>
      <c r="B847" s="383"/>
      <c r="C847" s="383"/>
      <c r="D847" s="383"/>
      <c r="E847" s="383"/>
      <c r="F847" s="383"/>
      <c r="G847" s="383"/>
      <c r="H847" s="383"/>
      <c r="I847" s="383"/>
      <c r="M847" s="383"/>
      <c r="N847" s="383"/>
      <c r="O847" s="383"/>
      <c r="P847" s="383"/>
      <c r="Q847" s="383"/>
      <c r="R847" s="383"/>
      <c r="S847" s="383"/>
      <c r="T847" s="383"/>
      <c r="U847" s="383"/>
      <c r="V847" s="383"/>
      <c r="W847" s="383"/>
      <c r="X847" s="383"/>
      <c r="Y847" s="383"/>
      <c r="Z847" s="383"/>
      <c r="AA847" s="383"/>
    </row>
    <row r="848">
      <c r="A848" s="383"/>
      <c r="B848" s="383"/>
      <c r="C848" s="383"/>
      <c r="D848" s="383"/>
      <c r="E848" s="383"/>
      <c r="F848" s="383"/>
      <c r="G848" s="383"/>
      <c r="H848" s="383"/>
      <c r="I848" s="383"/>
      <c r="M848" s="383"/>
      <c r="N848" s="383"/>
      <c r="O848" s="383"/>
      <c r="P848" s="383"/>
      <c r="Q848" s="383"/>
      <c r="R848" s="383"/>
      <c r="S848" s="383"/>
      <c r="T848" s="383"/>
      <c r="U848" s="383"/>
      <c r="V848" s="383"/>
      <c r="W848" s="383"/>
      <c r="X848" s="383"/>
      <c r="Y848" s="383"/>
      <c r="Z848" s="383"/>
      <c r="AA848" s="383"/>
    </row>
    <row r="849">
      <c r="A849" s="383"/>
      <c r="B849" s="383"/>
      <c r="C849" s="383"/>
      <c r="D849" s="383"/>
      <c r="E849" s="383"/>
      <c r="F849" s="383"/>
      <c r="G849" s="383"/>
      <c r="H849" s="383"/>
      <c r="I849" s="383"/>
      <c r="M849" s="383"/>
      <c r="N849" s="383"/>
      <c r="O849" s="383"/>
      <c r="P849" s="383"/>
      <c r="Q849" s="383"/>
      <c r="R849" s="383"/>
      <c r="S849" s="383"/>
      <c r="T849" s="383"/>
      <c r="U849" s="383"/>
      <c r="V849" s="383"/>
      <c r="W849" s="383"/>
      <c r="X849" s="383"/>
      <c r="Y849" s="383"/>
      <c r="Z849" s="383"/>
      <c r="AA849" s="383"/>
    </row>
    <row r="850">
      <c r="A850" s="383"/>
      <c r="B850" s="383"/>
      <c r="C850" s="383"/>
      <c r="D850" s="383"/>
      <c r="E850" s="383"/>
      <c r="F850" s="383"/>
      <c r="G850" s="383"/>
      <c r="H850" s="383"/>
      <c r="I850" s="383"/>
      <c r="M850" s="383"/>
      <c r="N850" s="383"/>
      <c r="O850" s="383"/>
      <c r="P850" s="383"/>
      <c r="Q850" s="383"/>
      <c r="R850" s="383"/>
      <c r="S850" s="383"/>
      <c r="T850" s="383"/>
      <c r="U850" s="383"/>
      <c r="V850" s="383"/>
      <c r="W850" s="383"/>
      <c r="X850" s="383"/>
      <c r="Y850" s="383"/>
      <c r="Z850" s="383"/>
      <c r="AA850" s="383"/>
    </row>
    <row r="851">
      <c r="A851" s="383"/>
      <c r="B851" s="383"/>
      <c r="C851" s="383"/>
      <c r="D851" s="383"/>
      <c r="E851" s="383"/>
      <c r="F851" s="383"/>
      <c r="G851" s="383"/>
      <c r="H851" s="383"/>
      <c r="I851" s="383"/>
      <c r="M851" s="383"/>
      <c r="N851" s="383"/>
      <c r="O851" s="383"/>
      <c r="P851" s="383"/>
      <c r="Q851" s="383"/>
      <c r="R851" s="383"/>
      <c r="S851" s="383"/>
      <c r="T851" s="383"/>
      <c r="U851" s="383"/>
      <c r="V851" s="383"/>
      <c r="W851" s="383"/>
      <c r="X851" s="383"/>
      <c r="Y851" s="383"/>
      <c r="Z851" s="383"/>
      <c r="AA851" s="383"/>
    </row>
    <row r="852">
      <c r="A852" s="383"/>
      <c r="B852" s="383"/>
      <c r="C852" s="383"/>
      <c r="D852" s="383"/>
      <c r="E852" s="383"/>
      <c r="F852" s="383"/>
      <c r="G852" s="383"/>
      <c r="H852" s="383"/>
      <c r="I852" s="383"/>
      <c r="M852" s="383"/>
      <c r="N852" s="383"/>
      <c r="O852" s="383"/>
      <c r="P852" s="383"/>
      <c r="Q852" s="383"/>
      <c r="R852" s="383"/>
      <c r="S852" s="383"/>
      <c r="T852" s="383"/>
      <c r="U852" s="383"/>
      <c r="V852" s="383"/>
      <c r="W852" s="383"/>
      <c r="X852" s="383"/>
      <c r="Y852" s="383"/>
      <c r="Z852" s="383"/>
      <c r="AA852" s="383"/>
    </row>
    <row r="853">
      <c r="A853" s="383"/>
      <c r="B853" s="383"/>
      <c r="C853" s="383"/>
      <c r="D853" s="383"/>
      <c r="E853" s="383"/>
      <c r="F853" s="383"/>
      <c r="G853" s="383"/>
      <c r="H853" s="383"/>
      <c r="I853" s="383"/>
      <c r="M853" s="383"/>
      <c r="N853" s="383"/>
      <c r="O853" s="383"/>
      <c r="P853" s="383"/>
      <c r="Q853" s="383"/>
      <c r="R853" s="383"/>
      <c r="S853" s="383"/>
      <c r="T853" s="383"/>
      <c r="U853" s="383"/>
      <c r="V853" s="383"/>
      <c r="W853" s="383"/>
      <c r="X853" s="383"/>
      <c r="Y853" s="383"/>
      <c r="Z853" s="383"/>
      <c r="AA853" s="383"/>
    </row>
    <row r="854">
      <c r="A854" s="383"/>
      <c r="B854" s="383"/>
      <c r="C854" s="383"/>
      <c r="D854" s="383"/>
      <c r="E854" s="383"/>
      <c r="F854" s="383"/>
      <c r="G854" s="383"/>
      <c r="H854" s="383"/>
      <c r="I854" s="383"/>
      <c r="M854" s="383"/>
      <c r="N854" s="383"/>
      <c r="O854" s="383"/>
      <c r="P854" s="383"/>
      <c r="Q854" s="383"/>
      <c r="R854" s="383"/>
      <c r="S854" s="383"/>
      <c r="T854" s="383"/>
      <c r="U854" s="383"/>
      <c r="V854" s="383"/>
      <c r="W854" s="383"/>
      <c r="X854" s="383"/>
      <c r="Y854" s="383"/>
      <c r="Z854" s="383"/>
      <c r="AA854" s="383"/>
    </row>
    <row r="855">
      <c r="A855" s="383"/>
      <c r="B855" s="383"/>
      <c r="C855" s="383"/>
      <c r="D855" s="383"/>
      <c r="E855" s="383"/>
      <c r="F855" s="383"/>
      <c r="G855" s="383"/>
      <c r="H855" s="383"/>
      <c r="I855" s="383"/>
      <c r="M855" s="383"/>
      <c r="N855" s="383"/>
      <c r="O855" s="383"/>
      <c r="P855" s="383"/>
      <c r="Q855" s="383"/>
      <c r="R855" s="383"/>
      <c r="S855" s="383"/>
      <c r="T855" s="383"/>
      <c r="U855" s="383"/>
      <c r="V855" s="383"/>
      <c r="W855" s="383"/>
      <c r="X855" s="383"/>
      <c r="Y855" s="383"/>
      <c r="Z855" s="383"/>
      <c r="AA855" s="383"/>
    </row>
    <row r="856">
      <c r="A856" s="383"/>
      <c r="B856" s="383"/>
      <c r="C856" s="383"/>
      <c r="D856" s="383"/>
      <c r="E856" s="383"/>
      <c r="F856" s="383"/>
      <c r="G856" s="383"/>
      <c r="H856" s="383"/>
      <c r="I856" s="383"/>
      <c r="M856" s="383"/>
      <c r="N856" s="383"/>
      <c r="O856" s="383"/>
      <c r="P856" s="383"/>
      <c r="Q856" s="383"/>
      <c r="R856" s="383"/>
      <c r="S856" s="383"/>
      <c r="T856" s="383"/>
      <c r="U856" s="383"/>
      <c r="V856" s="383"/>
      <c r="W856" s="383"/>
      <c r="X856" s="383"/>
      <c r="Y856" s="383"/>
      <c r="Z856" s="383"/>
      <c r="AA856" s="383"/>
    </row>
    <row r="857">
      <c r="A857" s="383"/>
      <c r="B857" s="383"/>
      <c r="C857" s="383"/>
      <c r="D857" s="383"/>
      <c r="E857" s="383"/>
      <c r="F857" s="383"/>
      <c r="G857" s="383"/>
      <c r="H857" s="383"/>
      <c r="I857" s="383"/>
      <c r="M857" s="383"/>
      <c r="N857" s="383"/>
      <c r="O857" s="383"/>
      <c r="P857" s="383"/>
      <c r="Q857" s="383"/>
      <c r="R857" s="383"/>
      <c r="S857" s="383"/>
      <c r="T857" s="383"/>
      <c r="U857" s="383"/>
      <c r="V857" s="383"/>
      <c r="W857" s="383"/>
      <c r="X857" s="383"/>
      <c r="Y857" s="383"/>
      <c r="Z857" s="383"/>
      <c r="AA857" s="383"/>
    </row>
    <row r="858">
      <c r="A858" s="383"/>
      <c r="B858" s="383"/>
      <c r="C858" s="383"/>
      <c r="D858" s="383"/>
      <c r="E858" s="383"/>
      <c r="F858" s="383"/>
      <c r="G858" s="383"/>
      <c r="H858" s="383"/>
      <c r="I858" s="383"/>
      <c r="M858" s="383"/>
      <c r="N858" s="383"/>
      <c r="O858" s="383"/>
      <c r="P858" s="383"/>
      <c r="Q858" s="383"/>
      <c r="R858" s="383"/>
      <c r="S858" s="383"/>
      <c r="T858" s="383"/>
      <c r="U858" s="383"/>
      <c r="V858" s="383"/>
      <c r="W858" s="383"/>
      <c r="X858" s="383"/>
      <c r="Y858" s="383"/>
      <c r="Z858" s="383"/>
      <c r="AA858" s="383"/>
    </row>
    <row r="859">
      <c r="A859" s="383"/>
      <c r="B859" s="383"/>
      <c r="C859" s="383"/>
      <c r="D859" s="383"/>
      <c r="E859" s="383"/>
      <c r="F859" s="383"/>
      <c r="G859" s="383"/>
      <c r="H859" s="383"/>
      <c r="I859" s="383"/>
      <c r="M859" s="383"/>
      <c r="N859" s="383"/>
      <c r="O859" s="383"/>
      <c r="P859" s="383"/>
      <c r="Q859" s="383"/>
      <c r="R859" s="383"/>
      <c r="S859" s="383"/>
      <c r="T859" s="383"/>
      <c r="U859" s="383"/>
      <c r="V859" s="383"/>
      <c r="W859" s="383"/>
      <c r="X859" s="383"/>
      <c r="Y859" s="383"/>
      <c r="Z859" s="383"/>
      <c r="AA859" s="383"/>
    </row>
    <row r="860">
      <c r="A860" s="383"/>
      <c r="B860" s="383"/>
      <c r="C860" s="383"/>
      <c r="D860" s="383"/>
      <c r="E860" s="383"/>
      <c r="F860" s="383"/>
      <c r="G860" s="383"/>
      <c r="H860" s="383"/>
      <c r="I860" s="383"/>
      <c r="M860" s="383"/>
      <c r="N860" s="383"/>
      <c r="O860" s="383"/>
      <c r="P860" s="383"/>
      <c r="Q860" s="383"/>
      <c r="R860" s="383"/>
      <c r="S860" s="383"/>
      <c r="T860" s="383"/>
      <c r="U860" s="383"/>
      <c r="V860" s="383"/>
      <c r="W860" s="383"/>
      <c r="X860" s="383"/>
      <c r="Y860" s="383"/>
      <c r="Z860" s="383"/>
      <c r="AA860" s="383"/>
    </row>
    <row r="861">
      <c r="A861" s="383"/>
      <c r="B861" s="383"/>
      <c r="C861" s="383"/>
      <c r="D861" s="383"/>
      <c r="E861" s="383"/>
      <c r="F861" s="383"/>
      <c r="G861" s="383"/>
      <c r="H861" s="383"/>
      <c r="I861" s="383"/>
      <c r="M861" s="383"/>
      <c r="N861" s="383"/>
      <c r="O861" s="383"/>
      <c r="P861" s="383"/>
      <c r="Q861" s="383"/>
      <c r="R861" s="383"/>
      <c r="S861" s="383"/>
      <c r="T861" s="383"/>
      <c r="U861" s="383"/>
      <c r="V861" s="383"/>
      <c r="W861" s="383"/>
      <c r="X861" s="383"/>
      <c r="Y861" s="383"/>
      <c r="Z861" s="383"/>
      <c r="AA861" s="383"/>
    </row>
    <row r="862">
      <c r="A862" s="383"/>
      <c r="B862" s="383"/>
      <c r="C862" s="383"/>
      <c r="D862" s="383"/>
      <c r="E862" s="383"/>
      <c r="F862" s="383"/>
      <c r="G862" s="383"/>
      <c r="H862" s="383"/>
      <c r="I862" s="383"/>
      <c r="M862" s="383"/>
      <c r="N862" s="383"/>
      <c r="O862" s="383"/>
      <c r="P862" s="383"/>
      <c r="Q862" s="383"/>
      <c r="R862" s="383"/>
      <c r="S862" s="383"/>
      <c r="T862" s="383"/>
      <c r="U862" s="383"/>
      <c r="V862" s="383"/>
      <c r="W862" s="383"/>
      <c r="X862" s="383"/>
      <c r="Y862" s="383"/>
      <c r="Z862" s="383"/>
      <c r="AA862" s="383"/>
    </row>
    <row r="863">
      <c r="A863" s="383"/>
      <c r="B863" s="383"/>
      <c r="C863" s="383"/>
      <c r="D863" s="383"/>
      <c r="E863" s="383"/>
      <c r="F863" s="383"/>
      <c r="G863" s="383"/>
      <c r="H863" s="383"/>
      <c r="I863" s="383"/>
      <c r="M863" s="383"/>
      <c r="N863" s="383"/>
      <c r="O863" s="383"/>
      <c r="P863" s="383"/>
      <c r="Q863" s="383"/>
      <c r="R863" s="383"/>
      <c r="S863" s="383"/>
      <c r="T863" s="383"/>
      <c r="U863" s="383"/>
      <c r="V863" s="383"/>
      <c r="W863" s="383"/>
      <c r="X863" s="383"/>
      <c r="Y863" s="383"/>
      <c r="Z863" s="383"/>
      <c r="AA863" s="383"/>
    </row>
    <row r="864">
      <c r="A864" s="383"/>
      <c r="B864" s="383"/>
      <c r="C864" s="383"/>
      <c r="D864" s="383"/>
      <c r="E864" s="383"/>
      <c r="F864" s="383"/>
      <c r="G864" s="383"/>
      <c r="H864" s="383"/>
      <c r="I864" s="383"/>
      <c r="M864" s="383"/>
      <c r="N864" s="383"/>
      <c r="O864" s="383"/>
      <c r="P864" s="383"/>
      <c r="Q864" s="383"/>
      <c r="R864" s="383"/>
      <c r="S864" s="383"/>
      <c r="T864" s="383"/>
      <c r="U864" s="383"/>
      <c r="V864" s="383"/>
      <c r="W864" s="383"/>
      <c r="X864" s="383"/>
      <c r="Y864" s="383"/>
      <c r="Z864" s="383"/>
      <c r="AA864" s="383"/>
    </row>
    <row r="865">
      <c r="A865" s="383"/>
      <c r="B865" s="383"/>
      <c r="C865" s="383"/>
      <c r="D865" s="383"/>
      <c r="E865" s="383"/>
      <c r="F865" s="383"/>
      <c r="G865" s="383"/>
      <c r="H865" s="383"/>
      <c r="I865" s="383"/>
      <c r="M865" s="383"/>
      <c r="N865" s="383"/>
      <c r="O865" s="383"/>
      <c r="P865" s="383"/>
      <c r="Q865" s="383"/>
      <c r="R865" s="383"/>
      <c r="S865" s="383"/>
      <c r="T865" s="383"/>
      <c r="U865" s="383"/>
      <c r="V865" s="383"/>
      <c r="W865" s="383"/>
      <c r="X865" s="383"/>
      <c r="Y865" s="383"/>
      <c r="Z865" s="383"/>
      <c r="AA865" s="383"/>
    </row>
    <row r="866">
      <c r="A866" s="383"/>
      <c r="B866" s="383"/>
      <c r="C866" s="383"/>
      <c r="D866" s="383"/>
      <c r="E866" s="383"/>
      <c r="F866" s="383"/>
      <c r="G866" s="383"/>
      <c r="H866" s="383"/>
      <c r="I866" s="383"/>
      <c r="M866" s="383"/>
      <c r="N866" s="383"/>
      <c r="O866" s="383"/>
      <c r="P866" s="383"/>
      <c r="Q866" s="383"/>
      <c r="R866" s="383"/>
      <c r="S866" s="383"/>
      <c r="T866" s="383"/>
      <c r="U866" s="383"/>
      <c r="V866" s="383"/>
      <c r="W866" s="383"/>
      <c r="X866" s="383"/>
      <c r="Y866" s="383"/>
      <c r="Z866" s="383"/>
      <c r="AA866" s="383"/>
    </row>
    <row r="867">
      <c r="A867" s="383"/>
      <c r="B867" s="383"/>
      <c r="C867" s="383"/>
      <c r="D867" s="383"/>
      <c r="E867" s="383"/>
      <c r="F867" s="383"/>
      <c r="G867" s="383"/>
      <c r="H867" s="383"/>
      <c r="I867" s="383"/>
      <c r="M867" s="383"/>
      <c r="N867" s="383"/>
      <c r="O867" s="383"/>
      <c r="P867" s="383"/>
      <c r="Q867" s="383"/>
      <c r="R867" s="383"/>
      <c r="S867" s="383"/>
      <c r="T867" s="383"/>
      <c r="U867" s="383"/>
      <c r="V867" s="383"/>
      <c r="W867" s="383"/>
      <c r="X867" s="383"/>
      <c r="Y867" s="383"/>
      <c r="Z867" s="383"/>
      <c r="AA867" s="383"/>
    </row>
    <row r="868">
      <c r="A868" s="383"/>
      <c r="B868" s="383"/>
      <c r="C868" s="383"/>
      <c r="D868" s="383"/>
      <c r="E868" s="383"/>
      <c r="F868" s="383"/>
      <c r="G868" s="383"/>
      <c r="H868" s="383"/>
      <c r="I868" s="383"/>
      <c r="M868" s="383"/>
      <c r="N868" s="383"/>
      <c r="O868" s="383"/>
      <c r="P868" s="383"/>
      <c r="Q868" s="383"/>
      <c r="R868" s="383"/>
      <c r="S868" s="383"/>
      <c r="T868" s="383"/>
      <c r="U868" s="383"/>
      <c r="V868" s="383"/>
      <c r="W868" s="383"/>
      <c r="X868" s="383"/>
      <c r="Y868" s="383"/>
      <c r="Z868" s="383"/>
      <c r="AA868" s="383"/>
    </row>
    <row r="869">
      <c r="A869" s="383"/>
      <c r="B869" s="383"/>
      <c r="C869" s="383"/>
      <c r="D869" s="383"/>
      <c r="E869" s="383"/>
      <c r="F869" s="383"/>
      <c r="G869" s="383"/>
      <c r="H869" s="383"/>
      <c r="I869" s="383"/>
      <c r="M869" s="383"/>
      <c r="N869" s="383"/>
      <c r="O869" s="383"/>
      <c r="P869" s="383"/>
      <c r="Q869" s="383"/>
      <c r="R869" s="383"/>
      <c r="S869" s="383"/>
      <c r="T869" s="383"/>
      <c r="U869" s="383"/>
      <c r="V869" s="383"/>
      <c r="W869" s="383"/>
      <c r="X869" s="383"/>
      <c r="Y869" s="383"/>
      <c r="Z869" s="383"/>
      <c r="AA869" s="383"/>
    </row>
    <row r="870">
      <c r="A870" s="383"/>
      <c r="B870" s="383"/>
      <c r="C870" s="383"/>
      <c r="D870" s="383"/>
      <c r="E870" s="383"/>
      <c r="F870" s="383"/>
      <c r="G870" s="383"/>
      <c r="H870" s="383"/>
      <c r="I870" s="383"/>
      <c r="M870" s="383"/>
      <c r="N870" s="383"/>
      <c r="O870" s="383"/>
      <c r="P870" s="383"/>
      <c r="Q870" s="383"/>
      <c r="R870" s="383"/>
      <c r="S870" s="383"/>
      <c r="T870" s="383"/>
      <c r="U870" s="383"/>
      <c r="V870" s="383"/>
      <c r="W870" s="383"/>
      <c r="X870" s="383"/>
      <c r="Y870" s="383"/>
      <c r="Z870" s="383"/>
      <c r="AA870" s="383"/>
    </row>
    <row r="871">
      <c r="A871" s="383"/>
      <c r="B871" s="383"/>
      <c r="C871" s="383"/>
      <c r="D871" s="383"/>
      <c r="E871" s="383"/>
      <c r="F871" s="383"/>
      <c r="G871" s="383"/>
      <c r="H871" s="383"/>
      <c r="I871" s="383"/>
      <c r="M871" s="383"/>
      <c r="N871" s="383"/>
      <c r="O871" s="383"/>
      <c r="P871" s="383"/>
      <c r="Q871" s="383"/>
      <c r="R871" s="383"/>
      <c r="S871" s="383"/>
      <c r="T871" s="383"/>
      <c r="U871" s="383"/>
      <c r="V871" s="383"/>
      <c r="W871" s="383"/>
      <c r="X871" s="383"/>
      <c r="Y871" s="383"/>
      <c r="Z871" s="383"/>
      <c r="AA871" s="383"/>
    </row>
    <row r="872">
      <c r="A872" s="383"/>
      <c r="B872" s="383"/>
      <c r="C872" s="383"/>
      <c r="D872" s="383"/>
      <c r="E872" s="383"/>
      <c r="F872" s="383"/>
      <c r="G872" s="383"/>
      <c r="H872" s="383"/>
      <c r="I872" s="383"/>
      <c r="M872" s="383"/>
      <c r="N872" s="383"/>
      <c r="O872" s="383"/>
      <c r="P872" s="383"/>
      <c r="Q872" s="383"/>
      <c r="R872" s="383"/>
      <c r="S872" s="383"/>
      <c r="T872" s="383"/>
      <c r="U872" s="383"/>
      <c r="V872" s="383"/>
      <c r="W872" s="383"/>
      <c r="X872" s="383"/>
      <c r="Y872" s="383"/>
      <c r="Z872" s="383"/>
      <c r="AA872" s="383"/>
    </row>
    <row r="873">
      <c r="A873" s="383"/>
      <c r="B873" s="383"/>
      <c r="C873" s="383"/>
      <c r="D873" s="383"/>
      <c r="E873" s="383"/>
      <c r="F873" s="383"/>
      <c r="G873" s="383"/>
      <c r="H873" s="383"/>
      <c r="I873" s="383"/>
      <c r="M873" s="383"/>
      <c r="N873" s="383"/>
      <c r="O873" s="383"/>
      <c r="P873" s="383"/>
      <c r="Q873" s="383"/>
      <c r="R873" s="383"/>
      <c r="S873" s="383"/>
      <c r="T873" s="383"/>
      <c r="U873" s="383"/>
      <c r="V873" s="383"/>
      <c r="W873" s="383"/>
      <c r="X873" s="383"/>
      <c r="Y873" s="383"/>
      <c r="Z873" s="383"/>
      <c r="AA873" s="383"/>
    </row>
    <row r="874">
      <c r="A874" s="383"/>
      <c r="B874" s="383"/>
      <c r="C874" s="383"/>
      <c r="D874" s="383"/>
      <c r="E874" s="383"/>
      <c r="F874" s="383"/>
      <c r="G874" s="383"/>
      <c r="H874" s="383"/>
      <c r="I874" s="383"/>
      <c r="M874" s="383"/>
      <c r="N874" s="383"/>
      <c r="O874" s="383"/>
      <c r="P874" s="383"/>
      <c r="Q874" s="383"/>
      <c r="R874" s="383"/>
      <c r="S874" s="383"/>
      <c r="T874" s="383"/>
      <c r="U874" s="383"/>
      <c r="V874" s="383"/>
      <c r="W874" s="383"/>
      <c r="X874" s="383"/>
      <c r="Y874" s="383"/>
      <c r="Z874" s="383"/>
      <c r="AA874" s="383"/>
    </row>
    <row r="875">
      <c r="A875" s="383"/>
      <c r="B875" s="383"/>
      <c r="C875" s="383"/>
      <c r="D875" s="383"/>
      <c r="E875" s="383"/>
      <c r="F875" s="383"/>
      <c r="G875" s="383"/>
      <c r="H875" s="383"/>
      <c r="I875" s="383"/>
      <c r="M875" s="383"/>
      <c r="N875" s="383"/>
      <c r="O875" s="383"/>
      <c r="P875" s="383"/>
      <c r="Q875" s="383"/>
      <c r="R875" s="383"/>
      <c r="S875" s="383"/>
      <c r="T875" s="383"/>
      <c r="U875" s="383"/>
      <c r="V875" s="383"/>
      <c r="W875" s="383"/>
      <c r="X875" s="383"/>
      <c r="Y875" s="383"/>
      <c r="Z875" s="383"/>
      <c r="AA875" s="383"/>
    </row>
    <row r="876">
      <c r="A876" s="383"/>
      <c r="B876" s="383"/>
      <c r="C876" s="383"/>
      <c r="D876" s="383"/>
      <c r="E876" s="383"/>
      <c r="F876" s="383"/>
      <c r="G876" s="383"/>
      <c r="H876" s="383"/>
      <c r="I876" s="383"/>
      <c r="M876" s="383"/>
      <c r="N876" s="383"/>
      <c r="O876" s="383"/>
      <c r="P876" s="383"/>
      <c r="Q876" s="383"/>
      <c r="R876" s="383"/>
      <c r="S876" s="383"/>
      <c r="T876" s="383"/>
      <c r="U876" s="383"/>
      <c r="V876" s="383"/>
      <c r="W876" s="383"/>
      <c r="X876" s="383"/>
      <c r="Y876" s="383"/>
      <c r="Z876" s="383"/>
      <c r="AA876" s="383"/>
    </row>
    <row r="877">
      <c r="A877" s="383"/>
      <c r="B877" s="383"/>
      <c r="C877" s="383"/>
      <c r="D877" s="383"/>
      <c r="E877" s="383"/>
      <c r="F877" s="383"/>
      <c r="G877" s="383"/>
      <c r="H877" s="383"/>
      <c r="I877" s="383"/>
      <c r="M877" s="383"/>
      <c r="N877" s="383"/>
      <c r="O877" s="383"/>
      <c r="P877" s="383"/>
      <c r="Q877" s="383"/>
      <c r="R877" s="383"/>
      <c r="S877" s="383"/>
      <c r="T877" s="383"/>
      <c r="U877" s="383"/>
      <c r="V877" s="383"/>
      <c r="W877" s="383"/>
      <c r="X877" s="383"/>
      <c r="Y877" s="383"/>
      <c r="Z877" s="383"/>
      <c r="AA877" s="383"/>
    </row>
    <row r="878">
      <c r="A878" s="383"/>
      <c r="B878" s="383"/>
      <c r="C878" s="383"/>
      <c r="D878" s="383"/>
      <c r="E878" s="383"/>
      <c r="F878" s="383"/>
      <c r="G878" s="383"/>
      <c r="H878" s="383"/>
      <c r="I878" s="383"/>
      <c r="M878" s="383"/>
      <c r="N878" s="383"/>
      <c r="O878" s="383"/>
      <c r="P878" s="383"/>
      <c r="Q878" s="383"/>
      <c r="R878" s="383"/>
      <c r="S878" s="383"/>
      <c r="T878" s="383"/>
      <c r="U878" s="383"/>
      <c r="V878" s="383"/>
      <c r="W878" s="383"/>
      <c r="X878" s="383"/>
      <c r="Y878" s="383"/>
      <c r="Z878" s="383"/>
      <c r="AA878" s="383"/>
    </row>
    <row r="879">
      <c r="A879" s="383"/>
      <c r="B879" s="383"/>
      <c r="C879" s="383"/>
      <c r="D879" s="383"/>
      <c r="E879" s="383"/>
      <c r="F879" s="383"/>
      <c r="G879" s="383"/>
      <c r="H879" s="383"/>
      <c r="I879" s="383"/>
      <c r="M879" s="383"/>
      <c r="N879" s="383"/>
      <c r="O879" s="383"/>
      <c r="P879" s="383"/>
      <c r="Q879" s="383"/>
      <c r="R879" s="383"/>
      <c r="S879" s="383"/>
      <c r="T879" s="383"/>
      <c r="U879" s="383"/>
      <c r="V879" s="383"/>
      <c r="W879" s="383"/>
      <c r="X879" s="383"/>
      <c r="Y879" s="383"/>
      <c r="Z879" s="383"/>
      <c r="AA879" s="383"/>
    </row>
    <row r="880">
      <c r="A880" s="383"/>
      <c r="B880" s="383"/>
      <c r="C880" s="383"/>
      <c r="D880" s="383"/>
      <c r="E880" s="383"/>
      <c r="F880" s="383"/>
      <c r="G880" s="383"/>
      <c r="H880" s="383"/>
      <c r="I880" s="383"/>
      <c r="M880" s="383"/>
      <c r="N880" s="383"/>
      <c r="O880" s="383"/>
      <c r="P880" s="383"/>
      <c r="Q880" s="383"/>
      <c r="R880" s="383"/>
      <c r="S880" s="383"/>
      <c r="T880" s="383"/>
      <c r="U880" s="383"/>
      <c r="V880" s="383"/>
      <c r="W880" s="383"/>
      <c r="X880" s="383"/>
      <c r="Y880" s="383"/>
      <c r="Z880" s="383"/>
      <c r="AA880" s="383"/>
    </row>
    <row r="881">
      <c r="A881" s="383"/>
      <c r="B881" s="383"/>
      <c r="C881" s="383"/>
      <c r="D881" s="383"/>
      <c r="E881" s="383"/>
      <c r="F881" s="383"/>
      <c r="G881" s="383"/>
      <c r="H881" s="383"/>
      <c r="I881" s="383"/>
      <c r="M881" s="383"/>
      <c r="N881" s="383"/>
      <c r="O881" s="383"/>
      <c r="P881" s="383"/>
      <c r="Q881" s="383"/>
      <c r="R881" s="383"/>
      <c r="S881" s="383"/>
      <c r="T881" s="383"/>
      <c r="U881" s="383"/>
      <c r="V881" s="383"/>
      <c r="W881" s="383"/>
      <c r="X881" s="383"/>
      <c r="Y881" s="383"/>
      <c r="Z881" s="383"/>
      <c r="AA881" s="383"/>
    </row>
    <row r="882">
      <c r="A882" s="383"/>
      <c r="B882" s="383"/>
      <c r="C882" s="383"/>
      <c r="D882" s="383"/>
      <c r="E882" s="383"/>
      <c r="F882" s="383"/>
      <c r="G882" s="383"/>
      <c r="H882" s="383"/>
      <c r="I882" s="383"/>
      <c r="M882" s="383"/>
      <c r="N882" s="383"/>
      <c r="O882" s="383"/>
      <c r="P882" s="383"/>
      <c r="Q882" s="383"/>
      <c r="R882" s="383"/>
      <c r="S882" s="383"/>
      <c r="T882" s="383"/>
      <c r="U882" s="383"/>
      <c r="V882" s="383"/>
      <c r="W882" s="383"/>
      <c r="X882" s="383"/>
      <c r="Y882" s="383"/>
      <c r="Z882" s="383"/>
      <c r="AA882" s="383"/>
    </row>
    <row r="883">
      <c r="A883" s="383"/>
      <c r="B883" s="383"/>
      <c r="C883" s="383"/>
      <c r="D883" s="383"/>
      <c r="E883" s="383"/>
      <c r="F883" s="383"/>
      <c r="G883" s="383"/>
      <c r="H883" s="383"/>
      <c r="I883" s="383"/>
      <c r="M883" s="383"/>
      <c r="N883" s="383"/>
      <c r="O883" s="383"/>
      <c r="P883" s="383"/>
      <c r="Q883" s="383"/>
      <c r="R883" s="383"/>
      <c r="S883" s="383"/>
      <c r="T883" s="383"/>
      <c r="U883" s="383"/>
      <c r="V883" s="383"/>
      <c r="W883" s="383"/>
      <c r="X883" s="383"/>
      <c r="Y883" s="383"/>
      <c r="Z883" s="383"/>
      <c r="AA883" s="383"/>
    </row>
    <row r="884">
      <c r="A884" s="383"/>
      <c r="B884" s="383"/>
      <c r="C884" s="383"/>
      <c r="D884" s="383"/>
      <c r="E884" s="383"/>
      <c r="F884" s="383"/>
      <c r="G884" s="383"/>
      <c r="H884" s="383"/>
      <c r="I884" s="383"/>
      <c r="M884" s="383"/>
      <c r="N884" s="383"/>
      <c r="O884" s="383"/>
      <c r="P884" s="383"/>
      <c r="Q884" s="383"/>
      <c r="R884" s="383"/>
      <c r="S884" s="383"/>
      <c r="T884" s="383"/>
      <c r="U884" s="383"/>
      <c r="V884" s="383"/>
      <c r="W884" s="383"/>
      <c r="X884" s="383"/>
      <c r="Y884" s="383"/>
      <c r="Z884" s="383"/>
      <c r="AA884" s="383"/>
    </row>
    <row r="885">
      <c r="A885" s="383"/>
      <c r="B885" s="383"/>
      <c r="C885" s="383"/>
      <c r="D885" s="383"/>
      <c r="E885" s="383"/>
      <c r="F885" s="383"/>
      <c r="G885" s="383"/>
      <c r="H885" s="383"/>
      <c r="I885" s="383"/>
      <c r="M885" s="383"/>
      <c r="N885" s="383"/>
      <c r="O885" s="383"/>
      <c r="P885" s="383"/>
      <c r="Q885" s="383"/>
      <c r="R885" s="383"/>
      <c r="S885" s="383"/>
      <c r="T885" s="383"/>
      <c r="U885" s="383"/>
      <c r="V885" s="383"/>
      <c r="W885" s="383"/>
      <c r="X885" s="383"/>
      <c r="Y885" s="383"/>
      <c r="Z885" s="383"/>
      <c r="AA885" s="383"/>
    </row>
    <row r="886">
      <c r="A886" s="383"/>
      <c r="B886" s="383"/>
      <c r="C886" s="383"/>
      <c r="D886" s="383"/>
      <c r="E886" s="383"/>
      <c r="F886" s="383"/>
      <c r="G886" s="383"/>
      <c r="H886" s="383"/>
      <c r="I886" s="383"/>
      <c r="M886" s="383"/>
      <c r="N886" s="383"/>
      <c r="O886" s="383"/>
      <c r="P886" s="383"/>
      <c r="Q886" s="383"/>
      <c r="R886" s="383"/>
      <c r="S886" s="383"/>
      <c r="T886" s="383"/>
      <c r="U886" s="383"/>
      <c r="V886" s="383"/>
      <c r="W886" s="383"/>
      <c r="X886" s="383"/>
      <c r="Y886" s="383"/>
      <c r="Z886" s="383"/>
      <c r="AA886" s="383"/>
    </row>
    <row r="887">
      <c r="A887" s="383"/>
      <c r="B887" s="383"/>
      <c r="C887" s="383"/>
      <c r="D887" s="383"/>
      <c r="E887" s="383"/>
      <c r="F887" s="383"/>
      <c r="G887" s="383"/>
      <c r="H887" s="383"/>
      <c r="I887" s="383"/>
      <c r="M887" s="383"/>
      <c r="N887" s="383"/>
      <c r="O887" s="383"/>
      <c r="P887" s="383"/>
      <c r="Q887" s="383"/>
      <c r="R887" s="383"/>
      <c r="S887" s="383"/>
      <c r="T887" s="383"/>
      <c r="U887" s="383"/>
      <c r="V887" s="383"/>
      <c r="W887" s="383"/>
      <c r="X887" s="383"/>
      <c r="Y887" s="383"/>
      <c r="Z887" s="383"/>
      <c r="AA887" s="383"/>
    </row>
    <row r="888">
      <c r="A888" s="383"/>
      <c r="B888" s="383"/>
      <c r="C888" s="383"/>
      <c r="D888" s="383"/>
      <c r="E888" s="383"/>
      <c r="F888" s="383"/>
      <c r="G888" s="383"/>
      <c r="H888" s="383"/>
      <c r="I888" s="383"/>
      <c r="M888" s="383"/>
      <c r="N888" s="383"/>
      <c r="O888" s="383"/>
      <c r="P888" s="383"/>
      <c r="Q888" s="383"/>
      <c r="R888" s="383"/>
      <c r="S888" s="383"/>
      <c r="T888" s="383"/>
      <c r="U888" s="383"/>
      <c r="V888" s="383"/>
      <c r="W888" s="383"/>
      <c r="X888" s="383"/>
      <c r="Y888" s="383"/>
      <c r="Z888" s="383"/>
      <c r="AA888" s="383"/>
    </row>
    <row r="889">
      <c r="A889" s="383"/>
      <c r="B889" s="383"/>
      <c r="C889" s="383"/>
      <c r="D889" s="383"/>
      <c r="E889" s="383"/>
      <c r="F889" s="383"/>
      <c r="G889" s="383"/>
      <c r="H889" s="383"/>
      <c r="I889" s="383"/>
      <c r="M889" s="383"/>
      <c r="N889" s="383"/>
      <c r="O889" s="383"/>
      <c r="P889" s="383"/>
      <c r="Q889" s="383"/>
      <c r="R889" s="383"/>
      <c r="S889" s="383"/>
      <c r="T889" s="383"/>
      <c r="U889" s="383"/>
      <c r="V889" s="383"/>
      <c r="W889" s="383"/>
      <c r="X889" s="383"/>
      <c r="Y889" s="383"/>
      <c r="Z889" s="383"/>
      <c r="AA889" s="383"/>
    </row>
    <row r="890">
      <c r="A890" s="383"/>
      <c r="B890" s="383"/>
      <c r="C890" s="383"/>
      <c r="D890" s="383"/>
      <c r="E890" s="383"/>
      <c r="F890" s="383"/>
      <c r="G890" s="383"/>
      <c r="H890" s="383"/>
      <c r="I890" s="383"/>
      <c r="M890" s="383"/>
      <c r="N890" s="383"/>
      <c r="O890" s="383"/>
      <c r="P890" s="383"/>
      <c r="Q890" s="383"/>
      <c r="R890" s="383"/>
      <c r="S890" s="383"/>
      <c r="T890" s="383"/>
      <c r="U890" s="383"/>
      <c r="V890" s="383"/>
      <c r="W890" s="383"/>
      <c r="X890" s="383"/>
      <c r="Y890" s="383"/>
      <c r="Z890" s="383"/>
      <c r="AA890" s="383"/>
    </row>
    <row r="891">
      <c r="A891" s="383"/>
      <c r="B891" s="383"/>
      <c r="C891" s="383"/>
      <c r="D891" s="383"/>
      <c r="E891" s="383"/>
      <c r="F891" s="383"/>
      <c r="G891" s="383"/>
      <c r="H891" s="383"/>
      <c r="I891" s="383"/>
      <c r="M891" s="383"/>
      <c r="N891" s="383"/>
      <c r="O891" s="383"/>
      <c r="P891" s="383"/>
      <c r="Q891" s="383"/>
      <c r="R891" s="383"/>
      <c r="S891" s="383"/>
      <c r="T891" s="383"/>
      <c r="U891" s="383"/>
      <c r="V891" s="383"/>
      <c r="W891" s="383"/>
      <c r="X891" s="383"/>
      <c r="Y891" s="383"/>
      <c r="Z891" s="383"/>
      <c r="AA891" s="383"/>
    </row>
    <row r="892">
      <c r="A892" s="383"/>
      <c r="B892" s="383"/>
      <c r="C892" s="383"/>
      <c r="D892" s="383"/>
      <c r="E892" s="383"/>
      <c r="F892" s="383"/>
      <c r="G892" s="383"/>
      <c r="H892" s="383"/>
      <c r="I892" s="383"/>
      <c r="M892" s="383"/>
      <c r="N892" s="383"/>
      <c r="O892" s="383"/>
      <c r="P892" s="383"/>
      <c r="Q892" s="383"/>
      <c r="R892" s="383"/>
      <c r="S892" s="383"/>
      <c r="T892" s="383"/>
      <c r="U892" s="383"/>
      <c r="V892" s="383"/>
      <c r="W892" s="383"/>
      <c r="X892" s="383"/>
      <c r="Y892" s="383"/>
      <c r="Z892" s="383"/>
      <c r="AA892" s="383"/>
    </row>
    <row r="893">
      <c r="A893" s="383"/>
      <c r="B893" s="383"/>
      <c r="C893" s="383"/>
      <c r="D893" s="383"/>
      <c r="E893" s="383"/>
      <c r="F893" s="383"/>
      <c r="G893" s="383"/>
      <c r="H893" s="383"/>
      <c r="I893" s="383"/>
      <c r="M893" s="383"/>
      <c r="N893" s="383"/>
      <c r="O893" s="383"/>
      <c r="P893" s="383"/>
      <c r="Q893" s="383"/>
      <c r="R893" s="383"/>
      <c r="S893" s="383"/>
      <c r="T893" s="383"/>
      <c r="U893" s="383"/>
      <c r="V893" s="383"/>
      <c r="W893" s="383"/>
      <c r="X893" s="383"/>
      <c r="Y893" s="383"/>
      <c r="Z893" s="383"/>
      <c r="AA893" s="383"/>
    </row>
    <row r="894">
      <c r="A894" s="383"/>
      <c r="B894" s="383"/>
      <c r="C894" s="383"/>
      <c r="D894" s="383"/>
      <c r="E894" s="383"/>
      <c r="F894" s="383"/>
      <c r="G894" s="383"/>
      <c r="H894" s="383"/>
      <c r="I894" s="383"/>
      <c r="M894" s="383"/>
      <c r="N894" s="383"/>
      <c r="O894" s="383"/>
      <c r="P894" s="383"/>
      <c r="Q894" s="383"/>
      <c r="R894" s="383"/>
      <c r="S894" s="383"/>
      <c r="T894" s="383"/>
      <c r="U894" s="383"/>
      <c r="V894" s="383"/>
      <c r="W894" s="383"/>
      <c r="X894" s="383"/>
      <c r="Y894" s="383"/>
      <c r="Z894" s="383"/>
      <c r="AA894" s="383"/>
    </row>
    <row r="895">
      <c r="A895" s="383"/>
      <c r="B895" s="383"/>
      <c r="C895" s="383"/>
      <c r="D895" s="383"/>
      <c r="E895" s="383"/>
      <c r="F895" s="383"/>
      <c r="G895" s="383"/>
      <c r="H895" s="383"/>
      <c r="I895" s="383"/>
      <c r="M895" s="383"/>
      <c r="N895" s="383"/>
      <c r="O895" s="383"/>
      <c r="P895" s="383"/>
      <c r="Q895" s="383"/>
      <c r="R895" s="383"/>
      <c r="S895" s="383"/>
      <c r="T895" s="383"/>
      <c r="U895" s="383"/>
      <c r="V895" s="383"/>
      <c r="W895" s="383"/>
      <c r="X895" s="383"/>
      <c r="Y895" s="383"/>
      <c r="Z895" s="383"/>
      <c r="AA895" s="383"/>
    </row>
    <row r="896">
      <c r="A896" s="383"/>
      <c r="B896" s="383"/>
      <c r="C896" s="383"/>
      <c r="D896" s="383"/>
      <c r="E896" s="383"/>
      <c r="F896" s="383"/>
      <c r="G896" s="383"/>
      <c r="H896" s="383"/>
      <c r="I896" s="383"/>
      <c r="M896" s="383"/>
      <c r="N896" s="383"/>
      <c r="O896" s="383"/>
      <c r="P896" s="383"/>
      <c r="Q896" s="383"/>
      <c r="R896" s="383"/>
      <c r="S896" s="383"/>
      <c r="T896" s="383"/>
      <c r="U896" s="383"/>
      <c r="V896" s="383"/>
      <c r="W896" s="383"/>
      <c r="X896" s="383"/>
      <c r="Y896" s="383"/>
      <c r="Z896" s="383"/>
      <c r="AA896" s="383"/>
    </row>
    <row r="897">
      <c r="A897" s="383"/>
      <c r="B897" s="383"/>
      <c r="C897" s="383"/>
      <c r="D897" s="383"/>
      <c r="E897" s="383"/>
      <c r="F897" s="383"/>
      <c r="G897" s="383"/>
      <c r="H897" s="383"/>
      <c r="I897" s="383"/>
      <c r="M897" s="383"/>
      <c r="N897" s="383"/>
      <c r="O897" s="383"/>
      <c r="P897" s="383"/>
      <c r="Q897" s="383"/>
      <c r="R897" s="383"/>
      <c r="S897" s="383"/>
      <c r="T897" s="383"/>
      <c r="U897" s="383"/>
      <c r="V897" s="383"/>
      <c r="W897" s="383"/>
      <c r="X897" s="383"/>
      <c r="Y897" s="383"/>
      <c r="Z897" s="383"/>
      <c r="AA897" s="383"/>
    </row>
    <row r="898">
      <c r="A898" s="383"/>
      <c r="B898" s="383"/>
      <c r="C898" s="383"/>
      <c r="D898" s="383"/>
      <c r="E898" s="383"/>
      <c r="F898" s="383"/>
      <c r="G898" s="383"/>
      <c r="H898" s="383"/>
      <c r="I898" s="383"/>
      <c r="M898" s="383"/>
      <c r="N898" s="383"/>
      <c r="O898" s="383"/>
      <c r="P898" s="383"/>
      <c r="Q898" s="383"/>
      <c r="R898" s="383"/>
      <c r="S898" s="383"/>
      <c r="T898" s="383"/>
      <c r="U898" s="383"/>
      <c r="V898" s="383"/>
      <c r="W898" s="383"/>
      <c r="X898" s="383"/>
      <c r="Y898" s="383"/>
      <c r="Z898" s="383"/>
      <c r="AA898" s="383"/>
    </row>
    <row r="899">
      <c r="A899" s="383"/>
      <c r="B899" s="383"/>
      <c r="C899" s="383"/>
      <c r="D899" s="383"/>
      <c r="E899" s="383"/>
      <c r="F899" s="383"/>
      <c r="G899" s="383"/>
      <c r="H899" s="383"/>
      <c r="I899" s="383"/>
      <c r="M899" s="383"/>
      <c r="N899" s="383"/>
      <c r="O899" s="383"/>
      <c r="P899" s="383"/>
      <c r="Q899" s="383"/>
      <c r="R899" s="383"/>
      <c r="S899" s="383"/>
      <c r="T899" s="383"/>
      <c r="U899" s="383"/>
      <c r="V899" s="383"/>
      <c r="W899" s="383"/>
      <c r="X899" s="383"/>
      <c r="Y899" s="383"/>
      <c r="Z899" s="383"/>
      <c r="AA899" s="383"/>
    </row>
    <row r="900">
      <c r="A900" s="383"/>
      <c r="B900" s="383"/>
      <c r="C900" s="383"/>
      <c r="D900" s="383"/>
      <c r="E900" s="383"/>
      <c r="F900" s="383"/>
      <c r="G900" s="383"/>
      <c r="H900" s="383"/>
      <c r="I900" s="383"/>
      <c r="M900" s="383"/>
      <c r="N900" s="383"/>
      <c r="O900" s="383"/>
      <c r="P900" s="383"/>
      <c r="Q900" s="383"/>
      <c r="R900" s="383"/>
      <c r="S900" s="383"/>
      <c r="T900" s="383"/>
      <c r="U900" s="383"/>
      <c r="V900" s="383"/>
      <c r="W900" s="383"/>
      <c r="X900" s="383"/>
      <c r="Y900" s="383"/>
      <c r="Z900" s="383"/>
      <c r="AA900" s="383"/>
    </row>
    <row r="901">
      <c r="A901" s="383"/>
      <c r="B901" s="383"/>
      <c r="C901" s="383"/>
      <c r="D901" s="383"/>
      <c r="E901" s="383"/>
      <c r="F901" s="383"/>
      <c r="G901" s="383"/>
      <c r="H901" s="383"/>
      <c r="I901" s="383"/>
      <c r="M901" s="383"/>
      <c r="N901" s="383"/>
      <c r="O901" s="383"/>
      <c r="P901" s="383"/>
      <c r="Q901" s="383"/>
      <c r="R901" s="383"/>
      <c r="S901" s="383"/>
      <c r="T901" s="383"/>
      <c r="U901" s="383"/>
      <c r="V901" s="383"/>
      <c r="W901" s="383"/>
      <c r="X901" s="383"/>
      <c r="Y901" s="383"/>
      <c r="Z901" s="383"/>
      <c r="AA901" s="383"/>
    </row>
    <row r="902">
      <c r="A902" s="383"/>
      <c r="B902" s="383"/>
      <c r="C902" s="383"/>
      <c r="D902" s="383"/>
      <c r="E902" s="383"/>
      <c r="F902" s="383"/>
      <c r="G902" s="383"/>
      <c r="H902" s="383"/>
      <c r="I902" s="383"/>
      <c r="M902" s="383"/>
      <c r="N902" s="383"/>
      <c r="O902" s="383"/>
      <c r="P902" s="383"/>
      <c r="Q902" s="383"/>
      <c r="R902" s="383"/>
      <c r="S902" s="383"/>
      <c r="T902" s="383"/>
      <c r="U902" s="383"/>
      <c r="V902" s="383"/>
      <c r="W902" s="383"/>
      <c r="X902" s="383"/>
      <c r="Y902" s="383"/>
      <c r="Z902" s="383"/>
      <c r="AA902" s="383"/>
    </row>
    <row r="903">
      <c r="A903" s="383"/>
      <c r="B903" s="383"/>
      <c r="C903" s="383"/>
      <c r="D903" s="383"/>
      <c r="E903" s="383"/>
      <c r="F903" s="383"/>
      <c r="G903" s="383"/>
      <c r="H903" s="383"/>
      <c r="I903" s="383"/>
      <c r="M903" s="383"/>
      <c r="N903" s="383"/>
      <c r="O903" s="383"/>
      <c r="P903" s="383"/>
      <c r="Q903" s="383"/>
      <c r="R903" s="383"/>
      <c r="S903" s="383"/>
      <c r="T903" s="383"/>
      <c r="U903" s="383"/>
      <c r="V903" s="383"/>
      <c r="W903" s="383"/>
      <c r="X903" s="383"/>
      <c r="Y903" s="383"/>
      <c r="Z903" s="383"/>
      <c r="AA903" s="383"/>
    </row>
    <row r="904">
      <c r="A904" s="383"/>
      <c r="B904" s="383"/>
      <c r="C904" s="383"/>
      <c r="D904" s="383"/>
      <c r="E904" s="383"/>
      <c r="F904" s="383"/>
      <c r="G904" s="383"/>
      <c r="H904" s="383"/>
      <c r="I904" s="383"/>
      <c r="M904" s="383"/>
      <c r="N904" s="383"/>
      <c r="O904" s="383"/>
      <c r="P904" s="383"/>
      <c r="Q904" s="383"/>
      <c r="R904" s="383"/>
      <c r="S904" s="383"/>
      <c r="T904" s="383"/>
      <c r="U904" s="383"/>
      <c r="V904" s="383"/>
      <c r="W904" s="383"/>
      <c r="X904" s="383"/>
      <c r="Y904" s="383"/>
      <c r="Z904" s="383"/>
      <c r="AA904" s="383"/>
    </row>
    <row r="905">
      <c r="A905" s="383"/>
      <c r="B905" s="383"/>
      <c r="C905" s="383"/>
      <c r="D905" s="383"/>
      <c r="E905" s="383"/>
      <c r="F905" s="383"/>
      <c r="G905" s="383"/>
      <c r="H905" s="383"/>
      <c r="I905" s="383"/>
      <c r="M905" s="383"/>
      <c r="N905" s="383"/>
      <c r="O905" s="383"/>
      <c r="P905" s="383"/>
      <c r="Q905" s="383"/>
      <c r="R905" s="383"/>
      <c r="S905" s="383"/>
      <c r="T905" s="383"/>
      <c r="U905" s="383"/>
      <c r="V905" s="383"/>
      <c r="W905" s="383"/>
      <c r="X905" s="383"/>
      <c r="Y905" s="383"/>
      <c r="Z905" s="383"/>
      <c r="AA905" s="383"/>
    </row>
    <row r="906">
      <c r="A906" s="383"/>
      <c r="B906" s="383"/>
      <c r="C906" s="383"/>
      <c r="D906" s="383"/>
      <c r="E906" s="383"/>
      <c r="F906" s="383"/>
      <c r="G906" s="383"/>
      <c r="H906" s="383"/>
      <c r="I906" s="383"/>
      <c r="M906" s="383"/>
      <c r="N906" s="383"/>
      <c r="O906" s="383"/>
      <c r="P906" s="383"/>
      <c r="Q906" s="383"/>
      <c r="R906" s="383"/>
      <c r="S906" s="383"/>
      <c r="T906" s="383"/>
      <c r="U906" s="383"/>
      <c r="V906" s="383"/>
      <c r="W906" s="383"/>
      <c r="X906" s="383"/>
      <c r="Y906" s="383"/>
      <c r="Z906" s="383"/>
      <c r="AA906" s="383"/>
    </row>
    <row r="907">
      <c r="A907" s="383"/>
      <c r="B907" s="383"/>
      <c r="C907" s="383"/>
      <c r="D907" s="383"/>
      <c r="E907" s="383"/>
      <c r="F907" s="383"/>
      <c r="G907" s="383"/>
      <c r="H907" s="383"/>
      <c r="I907" s="383"/>
      <c r="M907" s="383"/>
      <c r="N907" s="383"/>
      <c r="O907" s="383"/>
      <c r="P907" s="383"/>
      <c r="Q907" s="383"/>
      <c r="R907" s="383"/>
      <c r="S907" s="383"/>
      <c r="T907" s="383"/>
      <c r="U907" s="383"/>
      <c r="V907" s="383"/>
      <c r="W907" s="383"/>
      <c r="X907" s="383"/>
      <c r="Y907" s="383"/>
      <c r="Z907" s="383"/>
      <c r="AA907" s="383"/>
    </row>
    <row r="908">
      <c r="A908" s="383"/>
      <c r="B908" s="383"/>
      <c r="C908" s="383"/>
      <c r="D908" s="383"/>
      <c r="E908" s="383"/>
      <c r="F908" s="383"/>
      <c r="G908" s="383"/>
      <c r="H908" s="383"/>
      <c r="I908" s="383"/>
      <c r="M908" s="383"/>
      <c r="N908" s="383"/>
      <c r="O908" s="383"/>
      <c r="P908" s="383"/>
      <c r="Q908" s="383"/>
      <c r="R908" s="383"/>
      <c r="S908" s="383"/>
      <c r="T908" s="383"/>
      <c r="U908" s="383"/>
      <c r="V908" s="383"/>
      <c r="W908" s="383"/>
      <c r="X908" s="383"/>
      <c r="Y908" s="383"/>
      <c r="Z908" s="383"/>
      <c r="AA908" s="383"/>
    </row>
    <row r="909">
      <c r="A909" s="383"/>
      <c r="B909" s="383"/>
      <c r="C909" s="383"/>
      <c r="D909" s="383"/>
      <c r="E909" s="383"/>
      <c r="F909" s="383"/>
      <c r="G909" s="383"/>
      <c r="H909" s="383"/>
      <c r="I909" s="383"/>
      <c r="M909" s="383"/>
      <c r="N909" s="383"/>
      <c r="O909" s="383"/>
      <c r="P909" s="383"/>
      <c r="Q909" s="383"/>
      <c r="R909" s="383"/>
      <c r="S909" s="383"/>
      <c r="T909" s="383"/>
      <c r="U909" s="383"/>
      <c r="V909" s="383"/>
      <c r="W909" s="383"/>
      <c r="X909" s="383"/>
      <c r="Y909" s="383"/>
      <c r="Z909" s="383"/>
      <c r="AA909" s="383"/>
    </row>
    <row r="910">
      <c r="A910" s="383"/>
      <c r="B910" s="383"/>
      <c r="C910" s="383"/>
      <c r="D910" s="383"/>
      <c r="E910" s="383"/>
      <c r="F910" s="383"/>
      <c r="G910" s="383"/>
      <c r="H910" s="383"/>
      <c r="I910" s="383"/>
      <c r="M910" s="383"/>
      <c r="N910" s="383"/>
      <c r="O910" s="383"/>
      <c r="P910" s="383"/>
      <c r="Q910" s="383"/>
      <c r="R910" s="383"/>
      <c r="S910" s="383"/>
      <c r="T910" s="383"/>
      <c r="U910" s="383"/>
      <c r="V910" s="383"/>
      <c r="W910" s="383"/>
      <c r="X910" s="383"/>
      <c r="Y910" s="383"/>
      <c r="Z910" s="383"/>
      <c r="AA910" s="383"/>
    </row>
    <row r="911">
      <c r="A911" s="383"/>
      <c r="B911" s="383"/>
      <c r="C911" s="383"/>
      <c r="D911" s="383"/>
      <c r="E911" s="383"/>
      <c r="F911" s="383"/>
      <c r="G911" s="383"/>
      <c r="H911" s="383"/>
      <c r="I911" s="383"/>
      <c r="M911" s="383"/>
      <c r="N911" s="383"/>
      <c r="O911" s="383"/>
      <c r="P911" s="383"/>
      <c r="Q911" s="383"/>
      <c r="R911" s="383"/>
      <c r="S911" s="383"/>
      <c r="T911" s="383"/>
      <c r="U911" s="383"/>
      <c r="V911" s="383"/>
      <c r="W911" s="383"/>
      <c r="X911" s="383"/>
      <c r="Y911" s="383"/>
      <c r="Z911" s="383"/>
      <c r="AA911" s="383"/>
    </row>
    <row r="912">
      <c r="A912" s="383"/>
      <c r="B912" s="383"/>
      <c r="C912" s="383"/>
      <c r="D912" s="383"/>
      <c r="E912" s="383"/>
      <c r="F912" s="383"/>
      <c r="G912" s="383"/>
      <c r="H912" s="383"/>
      <c r="I912" s="383"/>
      <c r="M912" s="383"/>
      <c r="N912" s="383"/>
      <c r="O912" s="383"/>
      <c r="P912" s="383"/>
      <c r="Q912" s="383"/>
      <c r="R912" s="383"/>
      <c r="S912" s="383"/>
      <c r="T912" s="383"/>
      <c r="U912" s="383"/>
      <c r="V912" s="383"/>
      <c r="W912" s="383"/>
      <c r="X912" s="383"/>
      <c r="Y912" s="383"/>
      <c r="Z912" s="383"/>
      <c r="AA912" s="383"/>
    </row>
    <row r="913">
      <c r="A913" s="383"/>
      <c r="B913" s="383"/>
      <c r="C913" s="383"/>
      <c r="D913" s="383"/>
      <c r="E913" s="383"/>
      <c r="F913" s="383"/>
      <c r="G913" s="383"/>
      <c r="H913" s="383"/>
      <c r="I913" s="383"/>
      <c r="M913" s="383"/>
      <c r="N913" s="383"/>
      <c r="O913" s="383"/>
      <c r="P913" s="383"/>
      <c r="Q913" s="383"/>
      <c r="R913" s="383"/>
      <c r="S913" s="383"/>
      <c r="T913" s="383"/>
      <c r="U913" s="383"/>
      <c r="V913" s="383"/>
      <c r="W913" s="383"/>
      <c r="X913" s="383"/>
      <c r="Y913" s="383"/>
      <c r="Z913" s="383"/>
      <c r="AA913" s="383"/>
    </row>
    <row r="914">
      <c r="A914" s="383"/>
      <c r="B914" s="383"/>
      <c r="C914" s="383"/>
      <c r="D914" s="383"/>
      <c r="E914" s="383"/>
      <c r="F914" s="383"/>
      <c r="G914" s="383"/>
      <c r="H914" s="383"/>
      <c r="I914" s="383"/>
      <c r="M914" s="383"/>
      <c r="N914" s="383"/>
      <c r="O914" s="383"/>
      <c r="P914" s="383"/>
      <c r="Q914" s="383"/>
      <c r="R914" s="383"/>
      <c r="S914" s="383"/>
      <c r="T914" s="383"/>
      <c r="U914" s="383"/>
      <c r="V914" s="383"/>
      <c r="W914" s="383"/>
      <c r="X914" s="383"/>
      <c r="Y914" s="383"/>
      <c r="Z914" s="383"/>
      <c r="AA914" s="383"/>
    </row>
    <row r="915">
      <c r="A915" s="383"/>
      <c r="B915" s="383"/>
      <c r="C915" s="383"/>
      <c r="D915" s="383"/>
      <c r="E915" s="383"/>
      <c r="F915" s="383"/>
      <c r="G915" s="383"/>
      <c r="H915" s="383"/>
      <c r="I915" s="383"/>
      <c r="M915" s="383"/>
      <c r="N915" s="383"/>
      <c r="O915" s="383"/>
      <c r="P915" s="383"/>
      <c r="Q915" s="383"/>
      <c r="R915" s="383"/>
      <c r="S915" s="383"/>
      <c r="T915" s="383"/>
      <c r="U915" s="383"/>
      <c r="V915" s="383"/>
      <c r="W915" s="383"/>
      <c r="X915" s="383"/>
      <c r="Y915" s="383"/>
      <c r="Z915" s="383"/>
      <c r="AA915" s="383"/>
    </row>
    <row r="916">
      <c r="A916" s="383"/>
      <c r="B916" s="383"/>
      <c r="C916" s="383"/>
      <c r="D916" s="383"/>
      <c r="E916" s="383"/>
      <c r="F916" s="383"/>
      <c r="G916" s="383"/>
      <c r="H916" s="383"/>
      <c r="I916" s="383"/>
      <c r="M916" s="383"/>
      <c r="N916" s="383"/>
      <c r="O916" s="383"/>
      <c r="P916" s="383"/>
      <c r="Q916" s="383"/>
      <c r="R916" s="383"/>
      <c r="S916" s="383"/>
      <c r="T916" s="383"/>
      <c r="U916" s="383"/>
      <c r="V916" s="383"/>
      <c r="W916" s="383"/>
      <c r="X916" s="383"/>
      <c r="Y916" s="383"/>
      <c r="Z916" s="383"/>
      <c r="AA916" s="383"/>
    </row>
    <row r="917">
      <c r="A917" s="383"/>
      <c r="B917" s="383"/>
      <c r="C917" s="383"/>
      <c r="D917" s="383"/>
      <c r="E917" s="383"/>
      <c r="F917" s="383"/>
      <c r="G917" s="383"/>
      <c r="H917" s="383"/>
      <c r="I917" s="383"/>
      <c r="M917" s="383"/>
      <c r="N917" s="383"/>
      <c r="O917" s="383"/>
      <c r="P917" s="383"/>
      <c r="Q917" s="383"/>
      <c r="R917" s="383"/>
      <c r="S917" s="383"/>
      <c r="T917" s="383"/>
      <c r="U917" s="383"/>
      <c r="V917" s="383"/>
      <c r="W917" s="383"/>
      <c r="X917" s="383"/>
      <c r="Y917" s="383"/>
      <c r="Z917" s="383"/>
      <c r="AA917" s="383"/>
    </row>
    <row r="918">
      <c r="A918" s="383"/>
      <c r="B918" s="383"/>
      <c r="C918" s="383"/>
      <c r="D918" s="383"/>
      <c r="E918" s="383"/>
      <c r="F918" s="383"/>
      <c r="G918" s="383"/>
      <c r="H918" s="383"/>
      <c r="I918" s="383"/>
      <c r="M918" s="383"/>
      <c r="N918" s="383"/>
      <c r="O918" s="383"/>
      <c r="P918" s="383"/>
      <c r="Q918" s="383"/>
      <c r="R918" s="383"/>
      <c r="S918" s="383"/>
      <c r="T918" s="383"/>
      <c r="U918" s="383"/>
      <c r="V918" s="383"/>
      <c r="W918" s="383"/>
      <c r="X918" s="383"/>
      <c r="Y918" s="383"/>
      <c r="Z918" s="383"/>
      <c r="AA918" s="383"/>
    </row>
    <row r="919">
      <c r="A919" s="383"/>
      <c r="B919" s="383"/>
      <c r="C919" s="383"/>
      <c r="D919" s="383"/>
      <c r="E919" s="383"/>
      <c r="F919" s="383"/>
      <c r="G919" s="383"/>
      <c r="H919" s="383"/>
      <c r="I919" s="383"/>
      <c r="M919" s="383"/>
      <c r="N919" s="383"/>
      <c r="O919" s="383"/>
      <c r="P919" s="383"/>
      <c r="Q919" s="383"/>
      <c r="R919" s="383"/>
      <c r="S919" s="383"/>
      <c r="T919" s="383"/>
      <c r="U919" s="383"/>
      <c r="V919" s="383"/>
      <c r="W919" s="383"/>
      <c r="X919" s="383"/>
      <c r="Y919" s="383"/>
      <c r="Z919" s="383"/>
      <c r="AA919" s="383"/>
    </row>
    <row r="920">
      <c r="A920" s="383"/>
      <c r="B920" s="383"/>
      <c r="C920" s="383"/>
      <c r="D920" s="383"/>
      <c r="E920" s="383"/>
      <c r="F920" s="383"/>
      <c r="G920" s="383"/>
      <c r="H920" s="383"/>
      <c r="I920" s="383"/>
      <c r="M920" s="383"/>
      <c r="N920" s="383"/>
      <c r="O920" s="383"/>
      <c r="P920" s="383"/>
      <c r="Q920" s="383"/>
      <c r="R920" s="383"/>
      <c r="S920" s="383"/>
      <c r="T920" s="383"/>
      <c r="U920" s="383"/>
      <c r="V920" s="383"/>
      <c r="W920" s="383"/>
      <c r="X920" s="383"/>
      <c r="Y920" s="383"/>
      <c r="Z920" s="383"/>
      <c r="AA920" s="383"/>
    </row>
    <row r="921">
      <c r="A921" s="383"/>
      <c r="B921" s="383"/>
      <c r="C921" s="383"/>
      <c r="D921" s="383"/>
      <c r="E921" s="383"/>
      <c r="F921" s="383"/>
      <c r="G921" s="383"/>
      <c r="H921" s="383"/>
      <c r="I921" s="383"/>
      <c r="M921" s="383"/>
      <c r="N921" s="383"/>
      <c r="O921" s="383"/>
      <c r="P921" s="383"/>
      <c r="Q921" s="383"/>
      <c r="R921" s="383"/>
      <c r="S921" s="383"/>
      <c r="T921" s="383"/>
      <c r="U921" s="383"/>
      <c r="V921" s="383"/>
      <c r="W921" s="383"/>
      <c r="X921" s="383"/>
      <c r="Y921" s="383"/>
      <c r="Z921" s="383"/>
      <c r="AA921" s="383"/>
    </row>
    <row r="922">
      <c r="A922" s="383"/>
      <c r="B922" s="383"/>
      <c r="C922" s="383"/>
      <c r="D922" s="383"/>
      <c r="E922" s="383"/>
      <c r="F922" s="383"/>
      <c r="G922" s="383"/>
      <c r="H922" s="383"/>
      <c r="I922" s="383"/>
      <c r="M922" s="383"/>
      <c r="N922" s="383"/>
      <c r="O922" s="383"/>
      <c r="P922" s="383"/>
      <c r="Q922" s="383"/>
      <c r="R922" s="383"/>
      <c r="S922" s="383"/>
      <c r="T922" s="383"/>
      <c r="U922" s="383"/>
      <c r="V922" s="383"/>
      <c r="W922" s="383"/>
      <c r="X922" s="383"/>
      <c r="Y922" s="383"/>
      <c r="Z922" s="383"/>
      <c r="AA922" s="383"/>
    </row>
    <row r="923">
      <c r="A923" s="383"/>
      <c r="B923" s="383"/>
      <c r="C923" s="383"/>
      <c r="D923" s="383"/>
      <c r="E923" s="383"/>
      <c r="F923" s="383"/>
      <c r="G923" s="383"/>
      <c r="H923" s="383"/>
      <c r="I923" s="383"/>
      <c r="M923" s="383"/>
      <c r="N923" s="383"/>
      <c r="O923" s="383"/>
      <c r="P923" s="383"/>
      <c r="Q923" s="383"/>
      <c r="R923" s="383"/>
      <c r="S923" s="383"/>
      <c r="T923" s="383"/>
      <c r="U923" s="383"/>
      <c r="V923" s="383"/>
      <c r="W923" s="383"/>
      <c r="X923" s="383"/>
      <c r="Y923" s="383"/>
      <c r="Z923" s="383"/>
      <c r="AA923" s="383"/>
    </row>
    <row r="924">
      <c r="A924" s="383"/>
      <c r="B924" s="383"/>
      <c r="C924" s="383"/>
      <c r="D924" s="383"/>
      <c r="E924" s="383"/>
      <c r="F924" s="383"/>
      <c r="G924" s="383"/>
      <c r="H924" s="383"/>
      <c r="I924" s="383"/>
      <c r="M924" s="383"/>
      <c r="N924" s="383"/>
      <c r="O924" s="383"/>
      <c r="P924" s="383"/>
      <c r="Q924" s="383"/>
      <c r="R924" s="383"/>
      <c r="S924" s="383"/>
      <c r="T924" s="383"/>
      <c r="U924" s="383"/>
      <c r="V924" s="383"/>
      <c r="W924" s="383"/>
      <c r="X924" s="383"/>
      <c r="Y924" s="383"/>
      <c r="Z924" s="383"/>
      <c r="AA924" s="383"/>
    </row>
    <row r="925">
      <c r="A925" s="383"/>
      <c r="B925" s="383"/>
      <c r="C925" s="383"/>
      <c r="D925" s="383"/>
      <c r="E925" s="383"/>
      <c r="F925" s="383"/>
      <c r="G925" s="383"/>
      <c r="H925" s="383"/>
      <c r="I925" s="383"/>
      <c r="M925" s="383"/>
      <c r="N925" s="383"/>
      <c r="O925" s="383"/>
      <c r="P925" s="383"/>
      <c r="Q925" s="383"/>
      <c r="R925" s="383"/>
      <c r="S925" s="383"/>
      <c r="T925" s="383"/>
      <c r="U925" s="383"/>
      <c r="V925" s="383"/>
      <c r="W925" s="383"/>
      <c r="X925" s="383"/>
      <c r="Y925" s="383"/>
      <c r="Z925" s="383"/>
      <c r="AA925" s="383"/>
    </row>
    <row r="926">
      <c r="A926" s="383"/>
      <c r="B926" s="383"/>
      <c r="C926" s="383"/>
      <c r="D926" s="383"/>
      <c r="E926" s="383"/>
      <c r="F926" s="383"/>
      <c r="G926" s="383"/>
      <c r="H926" s="383"/>
      <c r="I926" s="383"/>
      <c r="M926" s="383"/>
      <c r="N926" s="383"/>
      <c r="O926" s="383"/>
      <c r="P926" s="383"/>
      <c r="Q926" s="383"/>
      <c r="R926" s="383"/>
      <c r="S926" s="383"/>
      <c r="T926" s="383"/>
      <c r="U926" s="383"/>
      <c r="V926" s="383"/>
      <c r="W926" s="383"/>
      <c r="X926" s="383"/>
      <c r="Y926" s="383"/>
      <c r="Z926" s="383"/>
      <c r="AA926" s="383"/>
    </row>
    <row r="927">
      <c r="A927" s="383"/>
      <c r="B927" s="383"/>
      <c r="C927" s="383"/>
      <c r="D927" s="383"/>
      <c r="E927" s="383"/>
      <c r="F927" s="383"/>
      <c r="G927" s="383"/>
      <c r="H927" s="383"/>
      <c r="I927" s="383"/>
      <c r="M927" s="383"/>
      <c r="N927" s="383"/>
      <c r="O927" s="383"/>
      <c r="P927" s="383"/>
      <c r="Q927" s="383"/>
      <c r="R927" s="383"/>
      <c r="S927" s="383"/>
      <c r="T927" s="383"/>
      <c r="U927" s="383"/>
      <c r="V927" s="383"/>
      <c r="W927" s="383"/>
      <c r="X927" s="383"/>
      <c r="Y927" s="383"/>
      <c r="Z927" s="383"/>
      <c r="AA927" s="383"/>
    </row>
    <row r="928">
      <c r="A928" s="383"/>
      <c r="B928" s="383"/>
      <c r="C928" s="383"/>
      <c r="D928" s="383"/>
      <c r="E928" s="383"/>
      <c r="F928" s="383"/>
      <c r="G928" s="383"/>
      <c r="H928" s="383"/>
      <c r="I928" s="383"/>
      <c r="M928" s="383"/>
      <c r="N928" s="383"/>
      <c r="O928" s="383"/>
      <c r="P928" s="383"/>
      <c r="Q928" s="383"/>
      <c r="R928" s="383"/>
      <c r="S928" s="383"/>
      <c r="T928" s="383"/>
      <c r="U928" s="383"/>
      <c r="V928" s="383"/>
      <c r="W928" s="383"/>
      <c r="X928" s="383"/>
      <c r="Y928" s="383"/>
      <c r="Z928" s="383"/>
      <c r="AA928" s="383"/>
    </row>
    <row r="929">
      <c r="A929" s="383"/>
      <c r="B929" s="383"/>
      <c r="C929" s="383"/>
      <c r="D929" s="383"/>
      <c r="E929" s="383"/>
      <c r="F929" s="383"/>
      <c r="G929" s="383"/>
      <c r="H929" s="383"/>
      <c r="I929" s="383"/>
      <c r="M929" s="383"/>
      <c r="N929" s="383"/>
      <c r="O929" s="383"/>
      <c r="P929" s="383"/>
      <c r="Q929" s="383"/>
      <c r="R929" s="383"/>
      <c r="S929" s="383"/>
      <c r="T929" s="383"/>
      <c r="U929" s="383"/>
      <c r="V929" s="383"/>
      <c r="W929" s="383"/>
      <c r="X929" s="383"/>
      <c r="Y929" s="383"/>
      <c r="Z929" s="383"/>
      <c r="AA929" s="383"/>
    </row>
    <row r="930">
      <c r="A930" s="383"/>
      <c r="B930" s="383"/>
      <c r="C930" s="383"/>
      <c r="D930" s="383"/>
      <c r="E930" s="383"/>
      <c r="F930" s="383"/>
      <c r="G930" s="383"/>
      <c r="H930" s="383"/>
      <c r="I930" s="383"/>
      <c r="M930" s="383"/>
      <c r="N930" s="383"/>
      <c r="O930" s="383"/>
      <c r="P930" s="383"/>
      <c r="Q930" s="383"/>
      <c r="R930" s="383"/>
      <c r="S930" s="383"/>
      <c r="T930" s="383"/>
      <c r="U930" s="383"/>
      <c r="V930" s="383"/>
      <c r="W930" s="383"/>
      <c r="X930" s="383"/>
      <c r="Y930" s="383"/>
      <c r="Z930" s="383"/>
      <c r="AA930" s="383"/>
    </row>
    <row r="931">
      <c r="A931" s="383"/>
      <c r="B931" s="383"/>
      <c r="C931" s="383"/>
      <c r="D931" s="383"/>
      <c r="E931" s="383"/>
      <c r="F931" s="383"/>
      <c r="G931" s="383"/>
      <c r="H931" s="383"/>
      <c r="I931" s="383"/>
      <c r="M931" s="383"/>
      <c r="N931" s="383"/>
      <c r="O931" s="383"/>
      <c r="P931" s="383"/>
      <c r="Q931" s="383"/>
      <c r="R931" s="383"/>
      <c r="S931" s="383"/>
      <c r="T931" s="383"/>
      <c r="U931" s="383"/>
      <c r="V931" s="383"/>
      <c r="W931" s="383"/>
      <c r="X931" s="383"/>
      <c r="Y931" s="383"/>
      <c r="Z931" s="383"/>
      <c r="AA931" s="383"/>
    </row>
    <row r="932">
      <c r="A932" s="383"/>
      <c r="B932" s="383"/>
      <c r="C932" s="383"/>
      <c r="D932" s="383"/>
      <c r="E932" s="383"/>
      <c r="F932" s="383"/>
      <c r="G932" s="383"/>
      <c r="H932" s="383"/>
      <c r="I932" s="383"/>
      <c r="M932" s="383"/>
      <c r="N932" s="383"/>
      <c r="O932" s="383"/>
      <c r="P932" s="383"/>
      <c r="Q932" s="383"/>
      <c r="R932" s="383"/>
      <c r="S932" s="383"/>
      <c r="T932" s="383"/>
      <c r="U932" s="383"/>
      <c r="V932" s="383"/>
      <c r="W932" s="383"/>
      <c r="X932" s="383"/>
      <c r="Y932" s="383"/>
      <c r="Z932" s="383"/>
      <c r="AA932" s="383"/>
    </row>
    <row r="933">
      <c r="A933" s="383"/>
      <c r="B933" s="383"/>
      <c r="C933" s="383"/>
      <c r="D933" s="383"/>
      <c r="E933" s="383"/>
      <c r="F933" s="383"/>
      <c r="G933" s="383"/>
      <c r="H933" s="383"/>
      <c r="I933" s="383"/>
      <c r="M933" s="383"/>
      <c r="N933" s="383"/>
      <c r="O933" s="383"/>
      <c r="P933" s="383"/>
      <c r="Q933" s="383"/>
      <c r="R933" s="383"/>
      <c r="S933" s="383"/>
      <c r="T933" s="383"/>
      <c r="U933" s="383"/>
      <c r="V933" s="383"/>
      <c r="W933" s="383"/>
      <c r="X933" s="383"/>
      <c r="Y933" s="383"/>
      <c r="Z933" s="383"/>
      <c r="AA933" s="383"/>
    </row>
    <row r="934">
      <c r="A934" s="383"/>
      <c r="B934" s="383"/>
      <c r="C934" s="383"/>
      <c r="D934" s="383"/>
      <c r="E934" s="383"/>
      <c r="F934" s="383"/>
      <c r="G934" s="383"/>
      <c r="H934" s="383"/>
      <c r="I934" s="383"/>
      <c r="M934" s="383"/>
      <c r="N934" s="383"/>
      <c r="O934" s="383"/>
      <c r="P934" s="383"/>
      <c r="Q934" s="383"/>
      <c r="R934" s="383"/>
      <c r="S934" s="383"/>
      <c r="T934" s="383"/>
      <c r="U934" s="383"/>
      <c r="V934" s="383"/>
      <c r="W934" s="383"/>
      <c r="X934" s="383"/>
      <c r="Y934" s="383"/>
      <c r="Z934" s="383"/>
      <c r="AA934" s="383"/>
    </row>
    <row r="935">
      <c r="A935" s="383"/>
      <c r="B935" s="383"/>
      <c r="C935" s="383"/>
      <c r="D935" s="383"/>
      <c r="E935" s="383"/>
      <c r="F935" s="383"/>
      <c r="G935" s="383"/>
      <c r="H935" s="383"/>
      <c r="I935" s="383"/>
      <c r="M935" s="383"/>
      <c r="N935" s="383"/>
      <c r="O935" s="383"/>
      <c r="P935" s="383"/>
      <c r="Q935" s="383"/>
      <c r="R935" s="383"/>
      <c r="S935" s="383"/>
      <c r="T935" s="383"/>
      <c r="U935" s="383"/>
      <c r="V935" s="383"/>
      <c r="W935" s="383"/>
      <c r="X935" s="383"/>
      <c r="Y935" s="383"/>
      <c r="Z935" s="383"/>
      <c r="AA935" s="383"/>
    </row>
    <row r="936">
      <c r="A936" s="383"/>
      <c r="B936" s="383"/>
      <c r="C936" s="383"/>
      <c r="D936" s="383"/>
      <c r="E936" s="383"/>
      <c r="F936" s="383"/>
      <c r="G936" s="383"/>
      <c r="H936" s="383"/>
      <c r="I936" s="383"/>
      <c r="M936" s="383"/>
      <c r="N936" s="383"/>
      <c r="O936" s="383"/>
      <c r="P936" s="383"/>
      <c r="Q936" s="383"/>
      <c r="R936" s="383"/>
      <c r="S936" s="383"/>
      <c r="T936" s="383"/>
      <c r="U936" s="383"/>
      <c r="V936" s="383"/>
      <c r="W936" s="383"/>
      <c r="X936" s="383"/>
      <c r="Y936" s="383"/>
      <c r="Z936" s="383"/>
      <c r="AA936" s="383"/>
    </row>
    <row r="937">
      <c r="A937" s="383"/>
      <c r="B937" s="383"/>
      <c r="C937" s="383"/>
      <c r="D937" s="383"/>
      <c r="E937" s="383"/>
      <c r="F937" s="383"/>
      <c r="G937" s="383"/>
      <c r="H937" s="383"/>
      <c r="I937" s="383"/>
      <c r="M937" s="383"/>
      <c r="N937" s="383"/>
      <c r="O937" s="383"/>
      <c r="P937" s="383"/>
      <c r="Q937" s="383"/>
      <c r="R937" s="383"/>
      <c r="S937" s="383"/>
      <c r="T937" s="383"/>
      <c r="U937" s="383"/>
      <c r="V937" s="383"/>
      <c r="W937" s="383"/>
      <c r="X937" s="383"/>
      <c r="Y937" s="383"/>
      <c r="Z937" s="383"/>
      <c r="AA937" s="383"/>
    </row>
    <row r="938">
      <c r="A938" s="383"/>
      <c r="B938" s="383"/>
      <c r="C938" s="383"/>
      <c r="D938" s="383"/>
      <c r="E938" s="383"/>
      <c r="F938" s="383"/>
      <c r="G938" s="383"/>
      <c r="H938" s="383"/>
      <c r="I938" s="383"/>
      <c r="M938" s="383"/>
      <c r="N938" s="383"/>
      <c r="O938" s="383"/>
      <c r="P938" s="383"/>
      <c r="Q938" s="383"/>
      <c r="R938" s="383"/>
      <c r="S938" s="383"/>
      <c r="T938" s="383"/>
      <c r="U938" s="383"/>
      <c r="V938" s="383"/>
      <c r="W938" s="383"/>
      <c r="X938" s="383"/>
      <c r="Y938" s="383"/>
      <c r="Z938" s="383"/>
      <c r="AA938" s="383"/>
    </row>
    <row r="939">
      <c r="A939" s="383"/>
      <c r="B939" s="383"/>
      <c r="C939" s="383"/>
      <c r="D939" s="383"/>
      <c r="E939" s="383"/>
      <c r="F939" s="383"/>
      <c r="G939" s="383"/>
      <c r="H939" s="383"/>
      <c r="I939" s="383"/>
      <c r="M939" s="383"/>
      <c r="N939" s="383"/>
      <c r="O939" s="383"/>
      <c r="P939" s="383"/>
      <c r="Q939" s="383"/>
      <c r="R939" s="383"/>
      <c r="S939" s="383"/>
      <c r="T939" s="383"/>
      <c r="U939" s="383"/>
      <c r="V939" s="383"/>
      <c r="W939" s="383"/>
      <c r="X939" s="383"/>
      <c r="Y939" s="383"/>
      <c r="Z939" s="383"/>
      <c r="AA939" s="383"/>
    </row>
    <row r="940">
      <c r="A940" s="383"/>
      <c r="B940" s="383"/>
      <c r="C940" s="383"/>
      <c r="D940" s="383"/>
      <c r="E940" s="383"/>
      <c r="F940" s="383"/>
      <c r="G940" s="383"/>
      <c r="H940" s="383"/>
      <c r="I940" s="383"/>
      <c r="M940" s="383"/>
      <c r="N940" s="383"/>
      <c r="O940" s="383"/>
      <c r="P940" s="383"/>
      <c r="Q940" s="383"/>
      <c r="R940" s="383"/>
      <c r="S940" s="383"/>
      <c r="T940" s="383"/>
      <c r="U940" s="383"/>
      <c r="V940" s="383"/>
      <c r="W940" s="383"/>
      <c r="X940" s="383"/>
      <c r="Y940" s="383"/>
      <c r="Z940" s="383"/>
      <c r="AA940" s="383"/>
    </row>
    <row r="941">
      <c r="A941" s="383"/>
      <c r="B941" s="383"/>
      <c r="C941" s="383"/>
      <c r="D941" s="383"/>
      <c r="E941" s="383"/>
      <c r="F941" s="383"/>
      <c r="G941" s="383"/>
      <c r="H941" s="383"/>
      <c r="I941" s="383"/>
      <c r="M941" s="383"/>
      <c r="N941" s="383"/>
      <c r="O941" s="383"/>
      <c r="P941" s="383"/>
      <c r="Q941" s="383"/>
      <c r="R941" s="383"/>
      <c r="S941" s="383"/>
      <c r="T941" s="383"/>
      <c r="U941" s="383"/>
      <c r="V941" s="383"/>
      <c r="W941" s="383"/>
      <c r="X941" s="383"/>
      <c r="Y941" s="383"/>
      <c r="Z941" s="383"/>
      <c r="AA941" s="383"/>
    </row>
    <row r="942">
      <c r="A942" s="383"/>
      <c r="B942" s="383"/>
      <c r="C942" s="383"/>
      <c r="D942" s="383"/>
      <c r="E942" s="383"/>
      <c r="F942" s="383"/>
      <c r="G942" s="383"/>
      <c r="H942" s="383"/>
      <c r="I942" s="383"/>
      <c r="M942" s="383"/>
      <c r="N942" s="383"/>
      <c r="O942" s="383"/>
      <c r="P942" s="383"/>
      <c r="Q942" s="383"/>
      <c r="R942" s="383"/>
      <c r="S942" s="383"/>
      <c r="T942" s="383"/>
      <c r="U942" s="383"/>
      <c r="V942" s="383"/>
      <c r="W942" s="383"/>
      <c r="X942" s="383"/>
      <c r="Y942" s="383"/>
      <c r="Z942" s="383"/>
      <c r="AA942" s="383"/>
    </row>
    <row r="943">
      <c r="A943" s="383"/>
      <c r="B943" s="383"/>
      <c r="C943" s="383"/>
      <c r="D943" s="383"/>
      <c r="E943" s="383"/>
      <c r="F943" s="383"/>
      <c r="G943" s="383"/>
      <c r="H943" s="383"/>
      <c r="I943" s="383"/>
      <c r="M943" s="383"/>
      <c r="N943" s="383"/>
      <c r="O943" s="383"/>
      <c r="P943" s="383"/>
      <c r="Q943" s="383"/>
      <c r="R943" s="383"/>
      <c r="S943" s="383"/>
      <c r="T943" s="383"/>
      <c r="U943" s="383"/>
      <c r="V943" s="383"/>
      <c r="W943" s="383"/>
      <c r="X943" s="383"/>
      <c r="Y943" s="383"/>
      <c r="Z943" s="383"/>
      <c r="AA943" s="383"/>
    </row>
    <row r="944">
      <c r="A944" s="383"/>
      <c r="B944" s="383"/>
      <c r="C944" s="383"/>
      <c r="D944" s="383"/>
      <c r="E944" s="383"/>
      <c r="F944" s="383"/>
      <c r="G944" s="383"/>
      <c r="H944" s="383"/>
      <c r="I944" s="383"/>
      <c r="M944" s="383"/>
      <c r="N944" s="383"/>
      <c r="O944" s="383"/>
      <c r="P944" s="383"/>
      <c r="Q944" s="383"/>
      <c r="R944" s="383"/>
      <c r="S944" s="383"/>
      <c r="T944" s="383"/>
      <c r="U944" s="383"/>
      <c r="V944" s="383"/>
      <c r="W944" s="383"/>
      <c r="X944" s="383"/>
      <c r="Y944" s="383"/>
      <c r="Z944" s="383"/>
      <c r="AA944" s="383"/>
    </row>
    <row r="945">
      <c r="A945" s="383"/>
      <c r="B945" s="383"/>
      <c r="C945" s="383"/>
      <c r="D945" s="383"/>
      <c r="E945" s="383"/>
      <c r="F945" s="383"/>
      <c r="G945" s="383"/>
      <c r="H945" s="383"/>
      <c r="I945" s="383"/>
      <c r="M945" s="383"/>
      <c r="N945" s="383"/>
      <c r="O945" s="383"/>
      <c r="P945" s="383"/>
      <c r="Q945" s="383"/>
      <c r="R945" s="383"/>
      <c r="S945" s="383"/>
      <c r="T945" s="383"/>
      <c r="U945" s="383"/>
      <c r="V945" s="383"/>
      <c r="W945" s="383"/>
      <c r="X945" s="383"/>
      <c r="Y945" s="383"/>
      <c r="Z945" s="383"/>
      <c r="AA945" s="383"/>
    </row>
    <row r="946">
      <c r="A946" s="383"/>
      <c r="B946" s="383"/>
      <c r="C946" s="383"/>
      <c r="D946" s="383"/>
      <c r="E946" s="383"/>
      <c r="F946" s="383"/>
      <c r="G946" s="383"/>
      <c r="H946" s="383"/>
      <c r="I946" s="383"/>
      <c r="M946" s="383"/>
      <c r="N946" s="383"/>
      <c r="O946" s="383"/>
      <c r="P946" s="383"/>
      <c r="Q946" s="383"/>
      <c r="R946" s="383"/>
      <c r="S946" s="383"/>
      <c r="T946" s="383"/>
      <c r="U946" s="383"/>
      <c r="V946" s="383"/>
      <c r="W946" s="383"/>
      <c r="X946" s="383"/>
      <c r="Y946" s="383"/>
      <c r="Z946" s="383"/>
      <c r="AA946" s="383"/>
    </row>
    <row r="947">
      <c r="A947" s="383"/>
      <c r="B947" s="383"/>
      <c r="C947" s="383"/>
      <c r="D947" s="383"/>
      <c r="E947" s="383"/>
      <c r="F947" s="383"/>
      <c r="G947" s="383"/>
      <c r="H947" s="383"/>
      <c r="I947" s="383"/>
      <c r="M947" s="383"/>
      <c r="N947" s="383"/>
      <c r="O947" s="383"/>
      <c r="P947" s="383"/>
      <c r="Q947" s="383"/>
      <c r="R947" s="383"/>
      <c r="S947" s="383"/>
      <c r="T947" s="383"/>
      <c r="U947" s="383"/>
      <c r="V947" s="383"/>
      <c r="W947" s="383"/>
      <c r="X947" s="383"/>
      <c r="Y947" s="383"/>
      <c r="Z947" s="383"/>
      <c r="AA947" s="383"/>
    </row>
    <row r="948">
      <c r="A948" s="383"/>
      <c r="B948" s="383"/>
      <c r="C948" s="383"/>
      <c r="D948" s="383"/>
      <c r="E948" s="383"/>
      <c r="F948" s="383"/>
      <c r="G948" s="383"/>
      <c r="H948" s="383"/>
      <c r="I948" s="383"/>
      <c r="M948" s="383"/>
      <c r="N948" s="383"/>
      <c r="O948" s="383"/>
      <c r="P948" s="383"/>
      <c r="Q948" s="383"/>
      <c r="R948" s="383"/>
      <c r="S948" s="383"/>
      <c r="T948" s="383"/>
      <c r="U948" s="383"/>
      <c r="V948" s="383"/>
      <c r="W948" s="383"/>
      <c r="X948" s="383"/>
      <c r="Y948" s="383"/>
      <c r="Z948" s="383"/>
      <c r="AA948" s="383"/>
    </row>
    <row r="949">
      <c r="A949" s="383"/>
      <c r="B949" s="383"/>
      <c r="C949" s="383"/>
      <c r="D949" s="383"/>
      <c r="E949" s="383"/>
      <c r="F949" s="383"/>
      <c r="G949" s="383"/>
      <c r="H949" s="383"/>
      <c r="I949" s="383"/>
      <c r="M949" s="383"/>
      <c r="N949" s="383"/>
      <c r="O949" s="383"/>
      <c r="P949" s="383"/>
      <c r="Q949" s="383"/>
      <c r="R949" s="383"/>
      <c r="S949" s="383"/>
      <c r="T949" s="383"/>
      <c r="U949" s="383"/>
      <c r="V949" s="383"/>
      <c r="W949" s="383"/>
      <c r="X949" s="383"/>
      <c r="Y949" s="383"/>
      <c r="Z949" s="383"/>
      <c r="AA949" s="383"/>
    </row>
    <row r="950">
      <c r="A950" s="383"/>
      <c r="B950" s="383"/>
      <c r="C950" s="383"/>
      <c r="D950" s="383"/>
      <c r="E950" s="383"/>
      <c r="F950" s="383"/>
      <c r="G950" s="383"/>
      <c r="H950" s="383"/>
      <c r="I950" s="383"/>
      <c r="M950" s="383"/>
      <c r="N950" s="383"/>
      <c r="O950" s="383"/>
      <c r="P950" s="383"/>
      <c r="Q950" s="383"/>
      <c r="R950" s="383"/>
      <c r="S950" s="383"/>
      <c r="T950" s="383"/>
      <c r="U950" s="383"/>
      <c r="V950" s="383"/>
      <c r="W950" s="383"/>
      <c r="X950" s="383"/>
      <c r="Y950" s="383"/>
      <c r="Z950" s="383"/>
      <c r="AA950" s="383"/>
    </row>
    <row r="951">
      <c r="A951" s="383"/>
      <c r="B951" s="383"/>
      <c r="C951" s="383"/>
      <c r="D951" s="383"/>
      <c r="E951" s="383"/>
      <c r="F951" s="383"/>
      <c r="G951" s="383"/>
      <c r="H951" s="383"/>
      <c r="I951" s="383"/>
      <c r="M951" s="383"/>
      <c r="N951" s="383"/>
      <c r="O951" s="383"/>
      <c r="P951" s="383"/>
      <c r="Q951" s="383"/>
      <c r="R951" s="383"/>
      <c r="S951" s="383"/>
      <c r="T951" s="383"/>
      <c r="U951" s="383"/>
      <c r="V951" s="383"/>
      <c r="W951" s="383"/>
      <c r="X951" s="383"/>
      <c r="Y951" s="383"/>
      <c r="Z951" s="383"/>
      <c r="AA951" s="383"/>
    </row>
    <row r="952">
      <c r="A952" s="383"/>
      <c r="B952" s="383"/>
      <c r="C952" s="383"/>
      <c r="D952" s="383"/>
      <c r="E952" s="383"/>
      <c r="F952" s="383"/>
      <c r="G952" s="383"/>
      <c r="H952" s="383"/>
      <c r="I952" s="383"/>
      <c r="M952" s="383"/>
      <c r="N952" s="383"/>
      <c r="O952" s="383"/>
      <c r="P952" s="383"/>
      <c r="Q952" s="383"/>
      <c r="R952" s="383"/>
      <c r="S952" s="383"/>
      <c r="T952" s="383"/>
      <c r="U952" s="383"/>
      <c r="V952" s="383"/>
      <c r="W952" s="383"/>
      <c r="X952" s="383"/>
      <c r="Y952" s="383"/>
      <c r="Z952" s="383"/>
      <c r="AA952" s="383"/>
    </row>
    <row r="953">
      <c r="A953" s="383"/>
      <c r="B953" s="383"/>
      <c r="C953" s="383"/>
      <c r="D953" s="383"/>
      <c r="E953" s="383"/>
      <c r="F953" s="383"/>
      <c r="G953" s="383"/>
      <c r="H953" s="383"/>
      <c r="I953" s="383"/>
      <c r="M953" s="383"/>
      <c r="N953" s="383"/>
      <c r="O953" s="383"/>
      <c r="P953" s="383"/>
      <c r="Q953" s="383"/>
      <c r="R953" s="383"/>
      <c r="S953" s="383"/>
      <c r="T953" s="383"/>
      <c r="U953" s="383"/>
      <c r="V953" s="383"/>
      <c r="W953" s="383"/>
      <c r="X953" s="383"/>
      <c r="Y953" s="383"/>
      <c r="Z953" s="383"/>
      <c r="AA953" s="383"/>
    </row>
    <row r="954">
      <c r="A954" s="383"/>
      <c r="B954" s="383"/>
      <c r="C954" s="383"/>
      <c r="D954" s="383"/>
      <c r="E954" s="383"/>
      <c r="F954" s="383"/>
      <c r="G954" s="383"/>
      <c r="H954" s="383"/>
      <c r="I954" s="383"/>
      <c r="M954" s="383"/>
      <c r="N954" s="383"/>
      <c r="O954" s="383"/>
      <c r="P954" s="383"/>
      <c r="Q954" s="383"/>
      <c r="R954" s="383"/>
      <c r="S954" s="383"/>
      <c r="T954" s="383"/>
      <c r="U954" s="383"/>
      <c r="V954" s="383"/>
      <c r="W954" s="383"/>
      <c r="X954" s="383"/>
      <c r="Y954" s="383"/>
      <c r="Z954" s="383"/>
      <c r="AA954" s="383"/>
    </row>
    <row r="955">
      <c r="A955" s="383"/>
      <c r="B955" s="383"/>
      <c r="C955" s="383"/>
      <c r="D955" s="383"/>
      <c r="E955" s="383"/>
      <c r="F955" s="383"/>
      <c r="G955" s="383"/>
      <c r="H955" s="383"/>
      <c r="I955" s="383"/>
      <c r="M955" s="383"/>
      <c r="N955" s="383"/>
      <c r="O955" s="383"/>
      <c r="P955" s="383"/>
      <c r="Q955" s="383"/>
      <c r="R955" s="383"/>
      <c r="S955" s="383"/>
      <c r="T955" s="383"/>
      <c r="U955" s="383"/>
      <c r="V955" s="383"/>
      <c r="W955" s="383"/>
      <c r="X955" s="383"/>
      <c r="Y955" s="383"/>
      <c r="Z955" s="383"/>
      <c r="AA955" s="383"/>
    </row>
    <row r="956">
      <c r="A956" s="383"/>
      <c r="B956" s="383"/>
      <c r="C956" s="383"/>
      <c r="D956" s="383"/>
      <c r="E956" s="383"/>
      <c r="F956" s="383"/>
      <c r="G956" s="383"/>
      <c r="H956" s="383"/>
      <c r="I956" s="383"/>
      <c r="M956" s="383"/>
      <c r="N956" s="383"/>
      <c r="O956" s="383"/>
      <c r="P956" s="383"/>
      <c r="Q956" s="383"/>
      <c r="R956" s="383"/>
      <c r="S956" s="383"/>
      <c r="T956" s="383"/>
      <c r="U956" s="383"/>
      <c r="V956" s="383"/>
      <c r="W956" s="383"/>
      <c r="X956" s="383"/>
      <c r="Y956" s="383"/>
      <c r="Z956" s="383"/>
      <c r="AA956" s="383"/>
    </row>
    <row r="957">
      <c r="A957" s="383"/>
      <c r="B957" s="383"/>
      <c r="C957" s="383"/>
      <c r="D957" s="383"/>
      <c r="E957" s="383"/>
      <c r="F957" s="383"/>
      <c r="G957" s="383"/>
      <c r="H957" s="383"/>
      <c r="I957" s="383"/>
      <c r="M957" s="383"/>
      <c r="N957" s="383"/>
      <c r="O957" s="383"/>
      <c r="P957" s="383"/>
      <c r="Q957" s="383"/>
      <c r="R957" s="383"/>
      <c r="S957" s="383"/>
      <c r="T957" s="383"/>
      <c r="U957" s="383"/>
      <c r="V957" s="383"/>
      <c r="W957" s="383"/>
      <c r="X957" s="383"/>
      <c r="Y957" s="383"/>
      <c r="Z957" s="383"/>
      <c r="AA957" s="383"/>
    </row>
    <row r="958">
      <c r="A958" s="383"/>
      <c r="B958" s="383"/>
      <c r="C958" s="383"/>
      <c r="D958" s="383"/>
      <c r="E958" s="383"/>
      <c r="F958" s="383"/>
      <c r="G958" s="383"/>
      <c r="H958" s="383"/>
      <c r="I958" s="383"/>
      <c r="M958" s="383"/>
      <c r="N958" s="383"/>
      <c r="O958" s="383"/>
      <c r="P958" s="383"/>
      <c r="Q958" s="383"/>
      <c r="R958" s="383"/>
      <c r="S958" s="383"/>
      <c r="T958" s="383"/>
      <c r="U958" s="383"/>
      <c r="V958" s="383"/>
      <c r="W958" s="383"/>
      <c r="X958" s="383"/>
      <c r="Y958" s="383"/>
      <c r="Z958" s="383"/>
      <c r="AA958" s="383"/>
    </row>
    <row r="959">
      <c r="A959" s="383"/>
      <c r="B959" s="383"/>
      <c r="C959" s="383"/>
      <c r="D959" s="383"/>
      <c r="E959" s="383"/>
      <c r="F959" s="383"/>
      <c r="G959" s="383"/>
      <c r="H959" s="383"/>
      <c r="I959" s="383"/>
      <c r="M959" s="383"/>
      <c r="N959" s="383"/>
      <c r="O959" s="383"/>
      <c r="P959" s="383"/>
      <c r="Q959" s="383"/>
      <c r="R959" s="383"/>
      <c r="S959" s="383"/>
      <c r="T959" s="383"/>
      <c r="U959" s="383"/>
      <c r="V959" s="383"/>
      <c r="W959" s="383"/>
      <c r="X959" s="383"/>
      <c r="Y959" s="383"/>
      <c r="Z959" s="383"/>
      <c r="AA959" s="383"/>
    </row>
    <row r="960">
      <c r="A960" s="383"/>
      <c r="B960" s="383"/>
      <c r="C960" s="383"/>
      <c r="D960" s="383"/>
      <c r="E960" s="383"/>
      <c r="F960" s="383"/>
      <c r="G960" s="383"/>
      <c r="H960" s="383"/>
      <c r="I960" s="383"/>
      <c r="M960" s="383"/>
      <c r="N960" s="383"/>
      <c r="O960" s="383"/>
      <c r="P960" s="383"/>
      <c r="Q960" s="383"/>
      <c r="R960" s="383"/>
      <c r="S960" s="383"/>
      <c r="T960" s="383"/>
      <c r="U960" s="383"/>
      <c r="V960" s="383"/>
      <c r="W960" s="383"/>
      <c r="X960" s="383"/>
      <c r="Y960" s="383"/>
      <c r="Z960" s="383"/>
      <c r="AA960" s="383"/>
    </row>
    <row r="961">
      <c r="A961" s="383"/>
      <c r="B961" s="383"/>
      <c r="C961" s="383"/>
      <c r="D961" s="383"/>
      <c r="E961" s="383"/>
      <c r="F961" s="383"/>
      <c r="G961" s="383"/>
      <c r="H961" s="383"/>
      <c r="I961" s="383"/>
      <c r="M961" s="383"/>
      <c r="N961" s="383"/>
      <c r="O961" s="383"/>
      <c r="P961" s="383"/>
      <c r="Q961" s="383"/>
      <c r="R961" s="383"/>
      <c r="S961" s="383"/>
      <c r="T961" s="383"/>
      <c r="U961" s="383"/>
      <c r="V961" s="383"/>
      <c r="W961" s="383"/>
      <c r="X961" s="383"/>
      <c r="Y961" s="383"/>
      <c r="Z961" s="383"/>
      <c r="AA961" s="383"/>
    </row>
    <row r="962">
      <c r="A962" s="383"/>
      <c r="B962" s="383"/>
      <c r="C962" s="383"/>
      <c r="D962" s="383"/>
      <c r="E962" s="383"/>
      <c r="F962" s="383"/>
      <c r="G962" s="383"/>
      <c r="H962" s="383"/>
      <c r="I962" s="383"/>
      <c r="M962" s="383"/>
      <c r="N962" s="383"/>
      <c r="O962" s="383"/>
      <c r="P962" s="383"/>
      <c r="Q962" s="383"/>
      <c r="R962" s="383"/>
      <c r="S962" s="383"/>
      <c r="T962" s="383"/>
      <c r="U962" s="383"/>
      <c r="V962" s="383"/>
      <c r="W962" s="383"/>
      <c r="X962" s="383"/>
      <c r="Y962" s="383"/>
      <c r="Z962" s="383"/>
      <c r="AA962" s="383"/>
    </row>
    <row r="963">
      <c r="A963" s="383"/>
      <c r="B963" s="383"/>
      <c r="C963" s="383"/>
      <c r="D963" s="383"/>
      <c r="E963" s="383"/>
      <c r="F963" s="383"/>
      <c r="G963" s="383"/>
      <c r="H963" s="383"/>
      <c r="I963" s="383"/>
      <c r="M963" s="383"/>
      <c r="N963" s="383"/>
      <c r="O963" s="383"/>
      <c r="P963" s="383"/>
      <c r="Q963" s="383"/>
      <c r="R963" s="383"/>
      <c r="S963" s="383"/>
      <c r="T963" s="383"/>
      <c r="U963" s="383"/>
      <c r="V963" s="383"/>
      <c r="W963" s="383"/>
      <c r="X963" s="383"/>
      <c r="Y963" s="383"/>
      <c r="Z963" s="383"/>
      <c r="AA963" s="383"/>
    </row>
    <row r="964">
      <c r="A964" s="383"/>
      <c r="B964" s="383"/>
      <c r="C964" s="383"/>
      <c r="D964" s="383"/>
      <c r="E964" s="383"/>
      <c r="F964" s="383"/>
      <c r="G964" s="383"/>
      <c r="H964" s="383"/>
      <c r="I964" s="383"/>
      <c r="M964" s="383"/>
      <c r="N964" s="383"/>
      <c r="O964" s="383"/>
      <c r="P964" s="383"/>
      <c r="Q964" s="383"/>
      <c r="R964" s="383"/>
      <c r="S964" s="383"/>
      <c r="T964" s="383"/>
      <c r="U964" s="383"/>
      <c r="V964" s="383"/>
      <c r="W964" s="383"/>
      <c r="X964" s="383"/>
      <c r="Y964" s="383"/>
      <c r="Z964" s="383"/>
      <c r="AA964" s="383"/>
    </row>
    <row r="965">
      <c r="A965" s="383"/>
      <c r="B965" s="383"/>
      <c r="C965" s="383"/>
      <c r="D965" s="383"/>
      <c r="E965" s="383"/>
      <c r="F965" s="383"/>
      <c r="G965" s="383"/>
      <c r="H965" s="383"/>
      <c r="I965" s="383"/>
      <c r="M965" s="383"/>
      <c r="N965" s="383"/>
      <c r="O965" s="383"/>
      <c r="P965" s="383"/>
      <c r="Q965" s="383"/>
      <c r="R965" s="383"/>
      <c r="S965" s="383"/>
      <c r="T965" s="383"/>
      <c r="U965" s="383"/>
      <c r="V965" s="383"/>
      <c r="W965" s="383"/>
      <c r="X965" s="383"/>
      <c r="Y965" s="383"/>
      <c r="Z965" s="383"/>
      <c r="AA965" s="383"/>
    </row>
    <row r="966">
      <c r="A966" s="383"/>
      <c r="B966" s="383"/>
      <c r="C966" s="383"/>
      <c r="D966" s="383"/>
      <c r="E966" s="383"/>
      <c r="F966" s="383"/>
      <c r="G966" s="383"/>
      <c r="H966" s="383"/>
      <c r="I966" s="383"/>
      <c r="M966" s="383"/>
      <c r="N966" s="383"/>
      <c r="O966" s="383"/>
      <c r="P966" s="383"/>
      <c r="Q966" s="383"/>
      <c r="R966" s="383"/>
      <c r="S966" s="383"/>
      <c r="T966" s="383"/>
      <c r="U966" s="383"/>
      <c r="V966" s="383"/>
      <c r="W966" s="383"/>
      <c r="X966" s="383"/>
      <c r="Y966" s="383"/>
      <c r="Z966" s="383"/>
      <c r="AA966" s="383"/>
    </row>
    <row r="967">
      <c r="A967" s="383"/>
      <c r="B967" s="383"/>
      <c r="C967" s="383"/>
      <c r="D967" s="383"/>
      <c r="E967" s="383"/>
      <c r="F967" s="383"/>
      <c r="G967" s="383"/>
      <c r="H967" s="383"/>
      <c r="I967" s="383"/>
      <c r="M967" s="383"/>
      <c r="N967" s="383"/>
      <c r="O967" s="383"/>
      <c r="P967" s="383"/>
      <c r="Q967" s="383"/>
      <c r="R967" s="383"/>
      <c r="S967" s="383"/>
      <c r="T967" s="383"/>
      <c r="U967" s="383"/>
      <c r="V967" s="383"/>
      <c r="W967" s="383"/>
      <c r="X967" s="383"/>
      <c r="Y967" s="383"/>
      <c r="Z967" s="383"/>
      <c r="AA967" s="383"/>
    </row>
    <row r="968">
      <c r="A968" s="383"/>
      <c r="B968" s="383"/>
      <c r="C968" s="383"/>
      <c r="D968" s="383"/>
      <c r="E968" s="383"/>
      <c r="F968" s="383"/>
      <c r="G968" s="383"/>
      <c r="H968" s="383"/>
      <c r="I968" s="383"/>
      <c r="M968" s="383"/>
      <c r="N968" s="383"/>
      <c r="O968" s="383"/>
      <c r="P968" s="383"/>
      <c r="Q968" s="383"/>
      <c r="R968" s="383"/>
      <c r="S968" s="383"/>
      <c r="T968" s="383"/>
      <c r="U968" s="383"/>
      <c r="V968" s="383"/>
      <c r="W968" s="383"/>
      <c r="X968" s="383"/>
      <c r="Y968" s="383"/>
      <c r="Z968" s="383"/>
      <c r="AA968" s="383"/>
    </row>
    <row r="969">
      <c r="A969" s="383"/>
      <c r="B969" s="383"/>
      <c r="C969" s="383"/>
      <c r="D969" s="383"/>
      <c r="E969" s="383"/>
      <c r="F969" s="383"/>
      <c r="G969" s="383"/>
      <c r="H969" s="383"/>
      <c r="I969" s="383"/>
      <c r="M969" s="383"/>
      <c r="N969" s="383"/>
      <c r="O969" s="383"/>
      <c r="P969" s="383"/>
      <c r="Q969" s="383"/>
      <c r="R969" s="383"/>
      <c r="S969" s="383"/>
      <c r="T969" s="383"/>
      <c r="U969" s="383"/>
      <c r="V969" s="383"/>
      <c r="W969" s="383"/>
      <c r="X969" s="383"/>
      <c r="Y969" s="383"/>
      <c r="Z969" s="383"/>
      <c r="AA969" s="383"/>
    </row>
    <row r="970">
      <c r="A970" s="383"/>
      <c r="B970" s="383"/>
      <c r="C970" s="383"/>
      <c r="D970" s="383"/>
      <c r="E970" s="383"/>
      <c r="F970" s="383"/>
      <c r="G970" s="383"/>
      <c r="H970" s="383"/>
      <c r="I970" s="383"/>
      <c r="M970" s="383"/>
      <c r="N970" s="383"/>
      <c r="O970" s="383"/>
      <c r="P970" s="383"/>
      <c r="Q970" s="383"/>
      <c r="R970" s="383"/>
      <c r="S970" s="383"/>
      <c r="T970" s="383"/>
      <c r="U970" s="383"/>
      <c r="V970" s="383"/>
      <c r="W970" s="383"/>
      <c r="X970" s="383"/>
      <c r="Y970" s="383"/>
      <c r="Z970" s="383"/>
      <c r="AA970" s="383"/>
    </row>
    <row r="971">
      <c r="A971" s="383"/>
      <c r="B971" s="383"/>
      <c r="C971" s="383"/>
      <c r="D971" s="383"/>
      <c r="E971" s="383"/>
      <c r="F971" s="383"/>
      <c r="G971" s="383"/>
      <c r="H971" s="383"/>
      <c r="I971" s="383"/>
      <c r="M971" s="383"/>
      <c r="N971" s="383"/>
      <c r="O971" s="383"/>
      <c r="P971" s="383"/>
      <c r="Q971" s="383"/>
      <c r="R971" s="383"/>
      <c r="S971" s="383"/>
      <c r="T971" s="383"/>
      <c r="U971" s="383"/>
      <c r="V971" s="383"/>
      <c r="W971" s="383"/>
      <c r="X971" s="383"/>
      <c r="Y971" s="383"/>
      <c r="Z971" s="383"/>
      <c r="AA971" s="383"/>
    </row>
    <row r="972">
      <c r="A972" s="383"/>
      <c r="B972" s="383"/>
      <c r="C972" s="383"/>
      <c r="D972" s="383"/>
      <c r="E972" s="383"/>
      <c r="F972" s="383"/>
      <c r="G972" s="383"/>
      <c r="H972" s="383"/>
      <c r="I972" s="383"/>
      <c r="M972" s="383"/>
      <c r="N972" s="383"/>
      <c r="O972" s="383"/>
      <c r="P972" s="383"/>
      <c r="Q972" s="383"/>
      <c r="R972" s="383"/>
      <c r="S972" s="383"/>
      <c r="T972" s="383"/>
      <c r="U972" s="383"/>
      <c r="V972" s="383"/>
      <c r="W972" s="383"/>
      <c r="X972" s="383"/>
      <c r="Y972" s="383"/>
      <c r="Z972" s="383"/>
      <c r="AA972" s="383"/>
    </row>
    <row r="973">
      <c r="A973" s="383"/>
      <c r="B973" s="383"/>
      <c r="C973" s="383"/>
      <c r="D973" s="383"/>
      <c r="E973" s="383"/>
      <c r="F973" s="383"/>
      <c r="G973" s="383"/>
      <c r="H973" s="383"/>
      <c r="I973" s="383"/>
      <c r="M973" s="383"/>
      <c r="N973" s="383"/>
      <c r="O973" s="383"/>
      <c r="P973" s="383"/>
      <c r="Q973" s="383"/>
      <c r="R973" s="383"/>
      <c r="S973" s="383"/>
      <c r="T973" s="383"/>
      <c r="U973" s="383"/>
      <c r="V973" s="383"/>
      <c r="W973" s="383"/>
      <c r="X973" s="383"/>
      <c r="Y973" s="383"/>
      <c r="Z973" s="383"/>
      <c r="AA973" s="383"/>
    </row>
    <row r="974">
      <c r="A974" s="383"/>
      <c r="B974" s="383"/>
      <c r="C974" s="383"/>
      <c r="D974" s="383"/>
      <c r="E974" s="383"/>
      <c r="F974" s="383"/>
      <c r="G974" s="383"/>
      <c r="H974" s="383"/>
      <c r="I974" s="383"/>
      <c r="M974" s="383"/>
      <c r="N974" s="383"/>
      <c r="O974" s="383"/>
      <c r="P974" s="383"/>
      <c r="Q974" s="383"/>
      <c r="R974" s="383"/>
      <c r="S974" s="383"/>
      <c r="T974" s="383"/>
      <c r="U974" s="383"/>
      <c r="V974" s="383"/>
      <c r="W974" s="383"/>
      <c r="X974" s="383"/>
      <c r="Y974" s="383"/>
      <c r="Z974" s="383"/>
      <c r="AA974" s="383"/>
    </row>
    <row r="975">
      <c r="A975" s="383"/>
      <c r="B975" s="383"/>
      <c r="C975" s="383"/>
      <c r="D975" s="383"/>
      <c r="E975" s="383"/>
      <c r="F975" s="383"/>
      <c r="G975" s="383"/>
      <c r="H975" s="383"/>
      <c r="I975" s="383"/>
      <c r="M975" s="383"/>
      <c r="N975" s="383"/>
      <c r="O975" s="383"/>
      <c r="P975" s="383"/>
      <c r="Q975" s="383"/>
      <c r="R975" s="383"/>
      <c r="S975" s="383"/>
      <c r="T975" s="383"/>
      <c r="U975" s="383"/>
      <c r="V975" s="383"/>
      <c r="W975" s="383"/>
      <c r="X975" s="383"/>
      <c r="Y975" s="383"/>
      <c r="Z975" s="383"/>
      <c r="AA975" s="383"/>
    </row>
    <row r="976">
      <c r="A976" s="383"/>
      <c r="B976" s="383"/>
      <c r="C976" s="383"/>
      <c r="D976" s="383"/>
      <c r="E976" s="383"/>
      <c r="F976" s="383"/>
      <c r="G976" s="383"/>
      <c r="H976" s="383"/>
      <c r="I976" s="383"/>
      <c r="M976" s="383"/>
      <c r="N976" s="383"/>
      <c r="O976" s="383"/>
      <c r="P976" s="383"/>
      <c r="Q976" s="383"/>
      <c r="R976" s="383"/>
      <c r="S976" s="383"/>
      <c r="T976" s="383"/>
      <c r="U976" s="383"/>
      <c r="V976" s="383"/>
      <c r="W976" s="383"/>
      <c r="X976" s="383"/>
      <c r="Y976" s="383"/>
      <c r="Z976" s="383"/>
      <c r="AA976" s="383"/>
    </row>
    <row r="977">
      <c r="A977" s="383"/>
      <c r="B977" s="383"/>
      <c r="C977" s="383"/>
      <c r="D977" s="383"/>
      <c r="E977" s="383"/>
      <c r="F977" s="383"/>
      <c r="G977" s="383"/>
      <c r="H977" s="383"/>
      <c r="I977" s="383"/>
      <c r="M977" s="383"/>
      <c r="N977" s="383"/>
      <c r="O977" s="383"/>
      <c r="P977" s="383"/>
      <c r="Q977" s="383"/>
      <c r="R977" s="383"/>
      <c r="S977" s="383"/>
      <c r="T977" s="383"/>
      <c r="U977" s="383"/>
      <c r="V977" s="383"/>
      <c r="W977" s="383"/>
      <c r="X977" s="383"/>
      <c r="Y977" s="383"/>
      <c r="Z977" s="383"/>
      <c r="AA977" s="383"/>
    </row>
    <row r="978">
      <c r="A978" s="383"/>
      <c r="B978" s="383"/>
      <c r="C978" s="383"/>
      <c r="D978" s="383"/>
      <c r="E978" s="383"/>
      <c r="F978" s="383"/>
      <c r="G978" s="383"/>
      <c r="H978" s="383"/>
      <c r="I978" s="383"/>
      <c r="M978" s="383"/>
      <c r="N978" s="383"/>
      <c r="O978" s="383"/>
      <c r="P978" s="383"/>
      <c r="Q978" s="383"/>
      <c r="R978" s="383"/>
      <c r="S978" s="383"/>
      <c r="T978" s="383"/>
      <c r="U978" s="383"/>
      <c r="V978" s="383"/>
      <c r="W978" s="383"/>
      <c r="X978" s="383"/>
      <c r="Y978" s="383"/>
      <c r="Z978" s="383"/>
      <c r="AA978" s="383"/>
    </row>
    <row r="979">
      <c r="A979" s="383"/>
      <c r="B979" s="383"/>
      <c r="C979" s="383"/>
      <c r="D979" s="383"/>
      <c r="E979" s="383"/>
      <c r="F979" s="383"/>
      <c r="G979" s="383"/>
      <c r="H979" s="383"/>
      <c r="I979" s="383"/>
      <c r="M979" s="383"/>
      <c r="N979" s="383"/>
      <c r="O979" s="383"/>
      <c r="P979" s="383"/>
      <c r="Q979" s="383"/>
      <c r="R979" s="383"/>
      <c r="S979" s="383"/>
      <c r="T979" s="383"/>
      <c r="U979" s="383"/>
      <c r="V979" s="383"/>
      <c r="W979" s="383"/>
      <c r="X979" s="383"/>
      <c r="Y979" s="383"/>
      <c r="Z979" s="383"/>
      <c r="AA979" s="383"/>
    </row>
    <row r="980">
      <c r="A980" s="383"/>
      <c r="B980" s="383"/>
      <c r="C980" s="383"/>
      <c r="D980" s="383"/>
      <c r="E980" s="383"/>
      <c r="F980" s="383"/>
      <c r="G980" s="383"/>
      <c r="H980" s="383"/>
      <c r="I980" s="383"/>
      <c r="M980" s="383"/>
      <c r="N980" s="383"/>
      <c r="O980" s="383"/>
      <c r="P980" s="383"/>
      <c r="Q980" s="383"/>
      <c r="R980" s="383"/>
      <c r="S980" s="383"/>
      <c r="T980" s="383"/>
      <c r="U980" s="383"/>
      <c r="V980" s="383"/>
      <c r="W980" s="383"/>
      <c r="X980" s="383"/>
      <c r="Y980" s="383"/>
      <c r="Z980" s="383"/>
      <c r="AA980" s="383"/>
    </row>
    <row r="981">
      <c r="A981" s="383"/>
      <c r="B981" s="383"/>
      <c r="C981" s="383"/>
      <c r="D981" s="383"/>
      <c r="E981" s="383"/>
      <c r="F981" s="383"/>
      <c r="G981" s="383"/>
      <c r="H981" s="383"/>
      <c r="I981" s="383"/>
      <c r="M981" s="383"/>
      <c r="N981" s="383"/>
      <c r="O981" s="383"/>
      <c r="P981" s="383"/>
      <c r="Q981" s="383"/>
      <c r="R981" s="383"/>
      <c r="S981" s="383"/>
      <c r="T981" s="383"/>
      <c r="U981" s="383"/>
      <c r="V981" s="383"/>
      <c r="W981" s="383"/>
      <c r="X981" s="383"/>
      <c r="Y981" s="383"/>
      <c r="Z981" s="383"/>
      <c r="AA981" s="383"/>
    </row>
    <row r="982">
      <c r="A982" s="383"/>
      <c r="B982" s="383"/>
      <c r="C982" s="383"/>
      <c r="D982" s="383"/>
      <c r="E982" s="383"/>
      <c r="F982" s="383"/>
      <c r="G982" s="383"/>
      <c r="H982" s="383"/>
      <c r="I982" s="383"/>
      <c r="M982" s="383"/>
      <c r="N982" s="383"/>
      <c r="O982" s="383"/>
      <c r="P982" s="383"/>
      <c r="Q982" s="383"/>
      <c r="R982" s="383"/>
      <c r="S982" s="383"/>
      <c r="T982" s="383"/>
      <c r="U982" s="383"/>
      <c r="V982" s="383"/>
      <c r="W982" s="383"/>
      <c r="X982" s="383"/>
      <c r="Y982" s="383"/>
      <c r="Z982" s="383"/>
      <c r="AA982" s="383"/>
    </row>
    <row r="983">
      <c r="A983" s="383"/>
      <c r="B983" s="383"/>
      <c r="C983" s="383"/>
      <c r="D983" s="383"/>
      <c r="E983" s="383"/>
      <c r="F983" s="383"/>
      <c r="G983" s="383"/>
      <c r="H983" s="383"/>
      <c r="I983" s="383"/>
      <c r="M983" s="383"/>
      <c r="N983" s="383"/>
      <c r="O983" s="383"/>
      <c r="P983" s="383"/>
      <c r="Q983" s="383"/>
      <c r="R983" s="383"/>
      <c r="S983" s="383"/>
      <c r="T983" s="383"/>
      <c r="U983" s="383"/>
      <c r="V983" s="383"/>
      <c r="W983" s="383"/>
      <c r="X983" s="383"/>
      <c r="Y983" s="383"/>
      <c r="Z983" s="383"/>
      <c r="AA983" s="383"/>
    </row>
    <row r="984">
      <c r="A984" s="383"/>
      <c r="B984" s="383"/>
      <c r="C984" s="383"/>
      <c r="D984" s="383"/>
      <c r="E984" s="383"/>
      <c r="F984" s="383"/>
      <c r="G984" s="383"/>
      <c r="H984" s="383"/>
      <c r="I984" s="383"/>
      <c r="M984" s="383"/>
      <c r="N984" s="383"/>
      <c r="O984" s="383"/>
      <c r="P984" s="383"/>
      <c r="Q984" s="383"/>
      <c r="R984" s="383"/>
      <c r="S984" s="383"/>
      <c r="T984" s="383"/>
      <c r="U984" s="383"/>
      <c r="V984" s="383"/>
      <c r="W984" s="383"/>
      <c r="X984" s="383"/>
      <c r="Y984" s="383"/>
      <c r="Z984" s="383"/>
      <c r="AA984" s="383"/>
    </row>
    <row r="985">
      <c r="A985" s="383"/>
      <c r="B985" s="383"/>
      <c r="C985" s="383"/>
      <c r="D985" s="383"/>
      <c r="E985" s="383"/>
      <c r="F985" s="383"/>
      <c r="G985" s="383"/>
      <c r="H985" s="383"/>
      <c r="I985" s="383"/>
      <c r="M985" s="383"/>
      <c r="N985" s="383"/>
      <c r="O985" s="383"/>
      <c r="P985" s="383"/>
      <c r="Q985" s="383"/>
      <c r="R985" s="383"/>
      <c r="S985" s="383"/>
      <c r="T985" s="383"/>
      <c r="U985" s="383"/>
      <c r="V985" s="383"/>
      <c r="W985" s="383"/>
      <c r="X985" s="383"/>
      <c r="Y985" s="383"/>
      <c r="Z985" s="383"/>
      <c r="AA985" s="383"/>
    </row>
    <row r="986">
      <c r="A986" s="383"/>
      <c r="B986" s="383"/>
      <c r="C986" s="383"/>
      <c r="D986" s="383"/>
      <c r="E986" s="383"/>
      <c r="F986" s="383"/>
      <c r="G986" s="383"/>
      <c r="H986" s="383"/>
      <c r="I986" s="383"/>
      <c r="M986" s="383"/>
      <c r="N986" s="383"/>
      <c r="O986" s="383"/>
      <c r="P986" s="383"/>
      <c r="Q986" s="383"/>
      <c r="R986" s="383"/>
      <c r="S986" s="383"/>
      <c r="T986" s="383"/>
      <c r="U986" s="383"/>
      <c r="V986" s="383"/>
      <c r="W986" s="383"/>
      <c r="X986" s="383"/>
      <c r="Y986" s="383"/>
      <c r="Z986" s="383"/>
      <c r="AA986" s="383"/>
    </row>
    <row r="987">
      <c r="A987" s="383"/>
      <c r="B987" s="383"/>
      <c r="C987" s="383"/>
      <c r="D987" s="383"/>
      <c r="E987" s="383"/>
      <c r="F987" s="383"/>
      <c r="G987" s="383"/>
      <c r="H987" s="383"/>
      <c r="I987" s="383"/>
      <c r="M987" s="383"/>
      <c r="N987" s="383"/>
      <c r="O987" s="383"/>
      <c r="P987" s="383"/>
      <c r="Q987" s="383"/>
      <c r="R987" s="383"/>
      <c r="S987" s="383"/>
      <c r="T987" s="383"/>
      <c r="U987" s="383"/>
      <c r="V987" s="383"/>
      <c r="W987" s="383"/>
      <c r="X987" s="383"/>
      <c r="Y987" s="383"/>
      <c r="Z987" s="383"/>
      <c r="AA987" s="383"/>
    </row>
    <row r="988">
      <c r="A988" s="383"/>
      <c r="B988" s="383"/>
      <c r="C988" s="383"/>
      <c r="D988" s="383"/>
      <c r="E988" s="383"/>
      <c r="F988" s="383"/>
      <c r="G988" s="383"/>
      <c r="H988" s="383"/>
      <c r="I988" s="383"/>
      <c r="M988" s="383"/>
      <c r="N988" s="383"/>
      <c r="O988" s="383"/>
      <c r="P988" s="383"/>
      <c r="Q988" s="383"/>
      <c r="R988" s="383"/>
      <c r="S988" s="383"/>
      <c r="T988" s="383"/>
      <c r="U988" s="383"/>
      <c r="V988" s="383"/>
      <c r="W988" s="383"/>
      <c r="X988" s="383"/>
      <c r="Y988" s="383"/>
      <c r="Z988" s="383"/>
      <c r="AA988" s="383"/>
    </row>
    <row r="989">
      <c r="A989" s="383"/>
      <c r="B989" s="383"/>
      <c r="C989" s="383"/>
      <c r="D989" s="383"/>
      <c r="E989" s="383"/>
      <c r="F989" s="383"/>
      <c r="G989" s="383"/>
      <c r="H989" s="383"/>
      <c r="I989" s="383"/>
      <c r="M989" s="383"/>
      <c r="N989" s="383"/>
      <c r="O989" s="383"/>
      <c r="P989" s="383"/>
      <c r="Q989" s="383"/>
      <c r="R989" s="383"/>
      <c r="S989" s="383"/>
      <c r="T989" s="383"/>
      <c r="U989" s="383"/>
      <c r="V989" s="383"/>
      <c r="W989" s="383"/>
      <c r="X989" s="383"/>
      <c r="Y989" s="383"/>
      <c r="Z989" s="383"/>
      <c r="AA989" s="383"/>
    </row>
    <row r="990">
      <c r="A990" s="383"/>
      <c r="B990" s="383"/>
      <c r="C990" s="383"/>
      <c r="D990" s="383"/>
      <c r="E990" s="383"/>
      <c r="F990" s="383"/>
      <c r="G990" s="383"/>
      <c r="H990" s="383"/>
      <c r="I990" s="383"/>
      <c r="M990" s="383"/>
      <c r="N990" s="383"/>
      <c r="O990" s="383"/>
      <c r="P990" s="383"/>
      <c r="Q990" s="383"/>
      <c r="R990" s="383"/>
      <c r="S990" s="383"/>
      <c r="T990" s="383"/>
      <c r="U990" s="383"/>
      <c r="V990" s="383"/>
      <c r="W990" s="383"/>
      <c r="X990" s="383"/>
      <c r="Y990" s="383"/>
      <c r="Z990" s="383"/>
      <c r="AA990" s="383"/>
    </row>
    <row r="991">
      <c r="A991" s="383"/>
      <c r="B991" s="383"/>
      <c r="C991" s="383"/>
      <c r="D991" s="383"/>
      <c r="E991" s="383"/>
      <c r="F991" s="383"/>
      <c r="G991" s="383"/>
      <c r="H991" s="383"/>
      <c r="I991" s="383"/>
      <c r="M991" s="383"/>
      <c r="N991" s="383"/>
      <c r="O991" s="383"/>
      <c r="P991" s="383"/>
      <c r="Q991" s="383"/>
      <c r="R991" s="383"/>
      <c r="S991" s="383"/>
      <c r="T991" s="383"/>
      <c r="U991" s="383"/>
      <c r="V991" s="383"/>
      <c r="W991" s="383"/>
      <c r="X991" s="383"/>
      <c r="Y991" s="383"/>
      <c r="Z991" s="383"/>
      <c r="AA991" s="383"/>
    </row>
    <row r="992">
      <c r="A992" s="383"/>
      <c r="B992" s="383"/>
      <c r="C992" s="383"/>
      <c r="D992" s="383"/>
      <c r="E992" s="383"/>
      <c r="F992" s="383"/>
      <c r="G992" s="383"/>
      <c r="H992" s="383"/>
      <c r="I992" s="383"/>
      <c r="M992" s="383"/>
      <c r="N992" s="383"/>
      <c r="O992" s="383"/>
      <c r="P992" s="383"/>
      <c r="Q992" s="383"/>
      <c r="R992" s="383"/>
      <c r="S992" s="383"/>
      <c r="T992" s="383"/>
      <c r="U992" s="383"/>
      <c r="V992" s="383"/>
      <c r="W992" s="383"/>
      <c r="X992" s="383"/>
      <c r="Y992" s="383"/>
      <c r="Z992" s="383"/>
      <c r="AA992" s="383"/>
    </row>
    <row r="993">
      <c r="A993" s="383"/>
      <c r="B993" s="383"/>
      <c r="C993" s="383"/>
      <c r="D993" s="383"/>
      <c r="E993" s="383"/>
      <c r="F993" s="383"/>
      <c r="G993" s="383"/>
      <c r="H993" s="383"/>
      <c r="I993" s="383"/>
      <c r="M993" s="383"/>
      <c r="N993" s="383"/>
      <c r="O993" s="383"/>
      <c r="P993" s="383"/>
      <c r="Q993" s="383"/>
      <c r="R993" s="383"/>
      <c r="S993" s="383"/>
      <c r="T993" s="383"/>
      <c r="U993" s="383"/>
      <c r="V993" s="383"/>
      <c r="W993" s="383"/>
      <c r="X993" s="383"/>
      <c r="Y993" s="383"/>
      <c r="Z993" s="383"/>
      <c r="AA993" s="383"/>
    </row>
    <row r="994">
      <c r="A994" s="383"/>
      <c r="B994" s="383"/>
      <c r="C994" s="383"/>
      <c r="D994" s="383"/>
      <c r="E994" s="383"/>
      <c r="F994" s="383"/>
      <c r="G994" s="383"/>
      <c r="H994" s="383"/>
      <c r="I994" s="383"/>
      <c r="M994" s="383"/>
      <c r="N994" s="383"/>
      <c r="O994" s="383"/>
      <c r="P994" s="383"/>
      <c r="Q994" s="383"/>
      <c r="R994" s="383"/>
      <c r="S994" s="383"/>
      <c r="T994" s="383"/>
      <c r="U994" s="383"/>
      <c r="V994" s="383"/>
      <c r="W994" s="383"/>
      <c r="X994" s="383"/>
      <c r="Y994" s="383"/>
      <c r="Z994" s="383"/>
      <c r="AA994" s="383"/>
    </row>
    <row r="995">
      <c r="A995" s="383"/>
      <c r="B995" s="383"/>
      <c r="C995" s="383"/>
      <c r="D995" s="383"/>
      <c r="E995" s="383"/>
      <c r="F995" s="383"/>
      <c r="G995" s="383"/>
      <c r="H995" s="383"/>
      <c r="I995" s="383"/>
      <c r="M995" s="383"/>
      <c r="N995" s="383"/>
      <c r="O995" s="383"/>
      <c r="P995" s="383"/>
      <c r="Q995" s="383"/>
      <c r="R995" s="383"/>
      <c r="S995" s="383"/>
      <c r="T995" s="383"/>
      <c r="U995" s="383"/>
      <c r="V995" s="383"/>
      <c r="W995" s="383"/>
      <c r="X995" s="383"/>
      <c r="Y995" s="383"/>
      <c r="Z995" s="383"/>
      <c r="AA995" s="383"/>
    </row>
    <row r="996">
      <c r="A996" s="383"/>
      <c r="B996" s="383"/>
      <c r="C996" s="383"/>
      <c r="D996" s="383"/>
      <c r="E996" s="383"/>
      <c r="F996" s="383"/>
      <c r="G996" s="383"/>
      <c r="H996" s="383"/>
      <c r="I996" s="383"/>
      <c r="M996" s="383"/>
      <c r="N996" s="383"/>
      <c r="O996" s="383"/>
      <c r="P996" s="383"/>
      <c r="Q996" s="383"/>
      <c r="R996" s="383"/>
      <c r="S996" s="383"/>
      <c r="T996" s="383"/>
      <c r="U996" s="383"/>
      <c r="V996" s="383"/>
      <c r="W996" s="383"/>
      <c r="X996" s="383"/>
      <c r="Y996" s="383"/>
      <c r="Z996" s="383"/>
      <c r="AA996" s="383"/>
    </row>
    <row r="997">
      <c r="A997" s="383"/>
      <c r="B997" s="383"/>
      <c r="C997" s="383"/>
      <c r="D997" s="383"/>
      <c r="E997" s="383"/>
      <c r="F997" s="383"/>
      <c r="G997" s="383"/>
      <c r="H997" s="383"/>
      <c r="I997" s="383"/>
      <c r="M997" s="383"/>
      <c r="N997" s="383"/>
      <c r="O997" s="383"/>
      <c r="P997" s="383"/>
      <c r="Q997" s="383"/>
      <c r="R997" s="383"/>
      <c r="S997" s="383"/>
      <c r="T997" s="383"/>
      <c r="U997" s="383"/>
      <c r="V997" s="383"/>
      <c r="W997" s="383"/>
      <c r="X997" s="383"/>
      <c r="Y997" s="383"/>
      <c r="Z997" s="383"/>
      <c r="AA997" s="383"/>
    </row>
    <row r="998">
      <c r="A998" s="383"/>
      <c r="B998" s="383"/>
      <c r="C998" s="383"/>
      <c r="D998" s="383"/>
      <c r="E998" s="383"/>
      <c r="F998" s="383"/>
      <c r="G998" s="383"/>
      <c r="H998" s="383"/>
      <c r="I998" s="383"/>
      <c r="M998" s="383"/>
      <c r="N998" s="383"/>
      <c r="O998" s="383"/>
      <c r="P998" s="383"/>
      <c r="Q998" s="383"/>
      <c r="R998" s="383"/>
      <c r="S998" s="383"/>
      <c r="T998" s="383"/>
      <c r="U998" s="383"/>
      <c r="V998" s="383"/>
      <c r="W998" s="383"/>
      <c r="X998" s="383"/>
      <c r="Y998" s="383"/>
      <c r="Z998" s="383"/>
      <c r="AA998" s="383"/>
    </row>
    <row r="999">
      <c r="A999" s="383"/>
      <c r="B999" s="383"/>
      <c r="C999" s="383"/>
      <c r="D999" s="383"/>
      <c r="E999" s="383"/>
      <c r="F999" s="383"/>
      <c r="G999" s="383"/>
      <c r="H999" s="383"/>
      <c r="I999" s="383"/>
      <c r="M999" s="383"/>
      <c r="N999" s="383"/>
      <c r="O999" s="383"/>
      <c r="P999" s="383"/>
      <c r="Q999" s="383"/>
      <c r="R999" s="383"/>
      <c r="S999" s="383"/>
      <c r="T999" s="383"/>
      <c r="U999" s="383"/>
      <c r="V999" s="383"/>
      <c r="W999" s="383"/>
      <c r="X999" s="383"/>
      <c r="Y999" s="383"/>
      <c r="Z999" s="383"/>
      <c r="AA999" s="383"/>
    </row>
    <row r="1000">
      <c r="A1000" s="383"/>
      <c r="B1000" s="383"/>
      <c r="C1000" s="383"/>
      <c r="D1000" s="383"/>
      <c r="E1000" s="383"/>
      <c r="F1000" s="383"/>
      <c r="G1000" s="383"/>
      <c r="H1000" s="383"/>
      <c r="I1000" s="383"/>
      <c r="M1000" s="383"/>
      <c r="N1000" s="383"/>
      <c r="O1000" s="383"/>
      <c r="P1000" s="383"/>
      <c r="Q1000" s="383"/>
      <c r="R1000" s="383"/>
      <c r="S1000" s="383"/>
      <c r="T1000" s="383"/>
      <c r="U1000" s="383"/>
      <c r="V1000" s="383"/>
      <c r="W1000" s="383"/>
      <c r="X1000" s="383"/>
      <c r="Y1000" s="383"/>
      <c r="Z1000" s="383"/>
      <c r="AA1000" s="383"/>
    </row>
    <row r="1001">
      <c r="A1001" s="383"/>
      <c r="B1001" s="383"/>
      <c r="C1001" s="383"/>
      <c r="D1001" s="383"/>
      <c r="E1001" s="383"/>
      <c r="F1001" s="383"/>
      <c r="G1001" s="383"/>
      <c r="H1001" s="383"/>
      <c r="I1001" s="383"/>
      <c r="M1001" s="383"/>
      <c r="N1001" s="383"/>
      <c r="O1001" s="383"/>
      <c r="P1001" s="383"/>
      <c r="Q1001" s="383"/>
      <c r="R1001" s="383"/>
      <c r="S1001" s="383"/>
      <c r="T1001" s="383"/>
      <c r="U1001" s="383"/>
      <c r="V1001" s="383"/>
      <c r="W1001" s="383"/>
      <c r="X1001" s="383"/>
      <c r="Y1001" s="383"/>
      <c r="Z1001" s="383"/>
      <c r="AA1001" s="383"/>
    </row>
  </sheetData>
  <autoFilter ref="$E$1:$H$1001"/>
  <conditionalFormatting sqref="A1:AA1001">
    <cfRule type="colorScale" priority="1">
      <colorScale>
        <cfvo type="min"/>
        <cfvo type="max"/>
        <color rgb="FF57BB8A"/>
        <color rgb="FFFFFFFF"/>
      </colorScale>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63"/>
    <col customWidth="1" min="3" max="3" width="8.38"/>
    <col customWidth="1" min="4" max="5" width="7.38"/>
    <col customWidth="1" min="6" max="6" width="51.75"/>
    <col customWidth="1" min="8" max="9" width="6.38"/>
    <col customWidth="1" min="10" max="10" width="8.5"/>
    <col customWidth="1" min="11" max="11" width="24.63"/>
    <col customWidth="1" min="12" max="12" width="40.38"/>
    <col customWidth="1" min="13" max="13" width="44.0"/>
    <col customWidth="1" min="14" max="14" width="22.38"/>
    <col customWidth="1" min="15" max="15" width="37.13"/>
  </cols>
  <sheetData>
    <row r="2">
      <c r="B2" s="541" t="s">
        <v>4516</v>
      </c>
      <c r="C2" s="542"/>
      <c r="D2" s="542"/>
      <c r="E2" s="542"/>
      <c r="F2" s="543"/>
      <c r="H2" s="544"/>
      <c r="I2" s="545"/>
      <c r="J2" s="545"/>
      <c r="K2" s="545"/>
      <c r="L2" s="545"/>
      <c r="M2" s="545"/>
      <c r="N2" s="546"/>
    </row>
    <row r="3">
      <c r="B3" s="547"/>
      <c r="C3" s="400"/>
      <c r="D3" s="548"/>
      <c r="E3" s="445"/>
      <c r="F3" s="549"/>
      <c r="H3" s="550"/>
      <c r="I3" s="523"/>
      <c r="J3" s="523"/>
      <c r="K3" s="523"/>
      <c r="L3" s="551" t="s">
        <v>4517</v>
      </c>
      <c r="M3" s="551" t="s">
        <v>33</v>
      </c>
      <c r="N3" s="552" t="s">
        <v>4518</v>
      </c>
    </row>
    <row r="4">
      <c r="B4" s="553" t="s">
        <v>298</v>
      </c>
      <c r="C4" s="400" t="s">
        <v>3844</v>
      </c>
      <c r="D4" s="527" t="s">
        <v>3845</v>
      </c>
      <c r="E4" s="428" t="s">
        <v>3846</v>
      </c>
      <c r="F4" s="554" t="str">
        <f>VLOOKUP("3유형_v2"&amp;"_"&amp;C4,'GPT결과_3'!$A:$D,4,FALSE)</f>
        <v>빵 네 개가 냉각대 위에 있는 모습.</v>
      </c>
      <c r="H4" s="555" t="s">
        <v>158</v>
      </c>
      <c r="I4" s="400" t="s">
        <v>3861</v>
      </c>
      <c r="J4" s="525" t="s">
        <v>3862</v>
      </c>
      <c r="K4" s="428" t="s">
        <v>3863</v>
      </c>
      <c r="L4" s="132" t="str">
        <f>VLOOKUP("3유형_v2"&amp;"_"&amp;I4,'GPT결과_3'!$A:$D,4,FALSE)</f>
        <v>남성이 핸드폰을 바닥에 내던지는 장면 그림.</v>
      </c>
      <c r="M4" s="12" t="s">
        <v>4519</v>
      </c>
      <c r="N4" s="556" t="s">
        <v>4520</v>
      </c>
    </row>
    <row r="5">
      <c r="B5" s="553" t="s">
        <v>298</v>
      </c>
      <c r="C5" s="400" t="s">
        <v>3888</v>
      </c>
      <c r="D5" s="525" t="s">
        <v>3889</v>
      </c>
      <c r="E5" s="428" t="s">
        <v>3890</v>
      </c>
      <c r="F5" s="554" t="str">
        <f>VLOOKUP("3유형_v2"&amp;"_"&amp;C5,'GPT결과_3'!$A:$D,4,FALSE)</f>
        <v>책장 위에 장미꽃 장식 책과 안경 다양한 문구도구 판매 상점 내부.</v>
      </c>
      <c r="H5" s="557" t="s">
        <v>158</v>
      </c>
      <c r="I5" s="558" t="s">
        <v>3881</v>
      </c>
      <c r="J5" s="559" t="s">
        <v>3882</v>
      </c>
      <c r="K5" s="560" t="s">
        <v>3883</v>
      </c>
      <c r="L5" s="132" t="str">
        <f>VLOOKUP("3유형_v2"&amp;"_"&amp;I5,'GPT결과_3'!$A:$D,4,FALSE)</f>
        <v>흑백 그림 속 땅 위 토끼 달리는 모습.</v>
      </c>
      <c r="M5" s="12" t="s">
        <v>4521</v>
      </c>
      <c r="N5" s="556" t="s">
        <v>4520</v>
      </c>
    </row>
    <row r="6">
      <c r="B6" s="553" t="s">
        <v>298</v>
      </c>
      <c r="C6" s="400" t="s">
        <v>3901</v>
      </c>
      <c r="D6" s="527" t="s">
        <v>3902</v>
      </c>
      <c r="E6" s="428" t="s">
        <v>3903</v>
      </c>
      <c r="F6" s="554" t="str">
        <f>VLOOKUP("3유형_v2"&amp;"_"&amp;C6,'GPT결과_3'!$A:$D,4,FALSE)</f>
        <v>의료복 착용한 사람들이 계단에 서 있는 집단 사진.</v>
      </c>
      <c r="H6" s="557" t="s">
        <v>158</v>
      </c>
      <c r="I6" s="558" t="s">
        <v>3875</v>
      </c>
      <c r="J6" s="559" t="s">
        <v>3876</v>
      </c>
      <c r="K6" s="560" t="s">
        <v>3877</v>
      </c>
      <c r="L6" s="132" t="str">
        <f>VLOOKUP("3유형_v2"&amp;"_"&amp;I6,'GPT결과_3'!$A:$D,4,FALSE)</f>
        <v>여성이 막대 들고 강아지랑 사냥꾼 방향으로 달려가는 그림.</v>
      </c>
      <c r="M6" s="12" t="s">
        <v>4522</v>
      </c>
      <c r="N6" s="556" t="s">
        <v>4520</v>
      </c>
    </row>
    <row r="7">
      <c r="B7" s="553" t="s">
        <v>298</v>
      </c>
      <c r="C7" s="400" t="s">
        <v>3911</v>
      </c>
      <c r="D7" s="525" t="s">
        <v>3912</v>
      </c>
      <c r="E7" s="428" t="s">
        <v>3913</v>
      </c>
      <c r="F7" s="554" t="str">
        <f>VLOOKUP("3유형_v2"&amp;"_"&amp;C7,'GPT결과_3'!$A:$D,4,FALSE)</f>
        <v>바닥에 놓인 붉은 장갑 하나.</v>
      </c>
      <c r="H7" s="561" t="s">
        <v>298</v>
      </c>
      <c r="I7" s="558" t="s">
        <v>3818</v>
      </c>
      <c r="J7" s="559" t="s">
        <v>3819</v>
      </c>
      <c r="K7" s="560" t="s">
        <v>3820</v>
      </c>
      <c r="L7" s="562" t="str">
        <f>VLOOKUP("3유형_v2"&amp;"_"&amp;I7,'GPT결과_3'!$A:$D,4,FALSE)</f>
        <v>눈 내린 길에 걷는 사람 나무가 많은 풍경.</v>
      </c>
      <c r="M7" s="563" t="s">
        <v>4523</v>
      </c>
      <c r="N7" s="564" t="s">
        <v>4524</v>
      </c>
      <c r="O7" s="563" t="s">
        <v>4525</v>
      </c>
    </row>
    <row r="8">
      <c r="B8" s="555" t="s">
        <v>158</v>
      </c>
      <c r="C8" s="400" t="s">
        <v>3915</v>
      </c>
      <c r="D8" s="525" t="s">
        <v>3916</v>
      </c>
      <c r="E8" s="428" t="s">
        <v>3917</v>
      </c>
      <c r="F8" s="554" t="str">
        <f>VLOOKUP("3유형_v2"&amp;"_"&amp;C8,'GPT결과_3'!$A:$D,4,FALSE)</f>
        <v>아이를 바라보는 수염 난 남성의 일러스트 그림.</v>
      </c>
      <c r="H8" s="557" t="s">
        <v>158</v>
      </c>
      <c r="I8" s="558" t="s">
        <v>3831</v>
      </c>
      <c r="J8" s="559" t="s">
        <v>3832</v>
      </c>
      <c r="K8" s="560" t="s">
        <v>3833</v>
      </c>
      <c r="L8" s="562" t="str">
        <f>VLOOKUP("3유형_v2"&amp;"_"&amp;I8,'GPT결과_3'!$A:$D,4,FALSE)</f>
        <v>버스 차 도로 나무 사람들이 있는 그림 이미지.</v>
      </c>
      <c r="M8" s="563" t="s">
        <v>4526</v>
      </c>
      <c r="N8" s="564" t="s">
        <v>4524</v>
      </c>
      <c r="O8" s="565"/>
    </row>
    <row r="9">
      <c r="B9" s="555" t="s">
        <v>158</v>
      </c>
      <c r="C9" s="400" t="s">
        <v>3976</v>
      </c>
      <c r="D9" s="525" t="s">
        <v>3977</v>
      </c>
      <c r="E9" s="428" t="s">
        <v>3978</v>
      </c>
      <c r="F9" s="554" t="str">
        <f>VLOOKUP("3유형_v2"&amp;"_"&amp;C9,'GPT결과_3'!$A:$D,4,FALSE)</f>
        <v>애니메이션 스타일 소녀 두 명이 책을 보는 그림.</v>
      </c>
      <c r="H9" s="561" t="s">
        <v>298</v>
      </c>
      <c r="I9" s="558" t="s">
        <v>3868</v>
      </c>
      <c r="J9" s="559" t="s">
        <v>3869</v>
      </c>
      <c r="K9" s="566" t="s">
        <v>3870</v>
      </c>
      <c r="L9" s="132" t="str">
        <f>VLOOKUP("3유형_v2"&amp;"_"&amp;I9,'GPT결과_3'!$A:$D,4,FALSE)</f>
        <v>비행기 내부 승객 좌석 활성화된 개인 모니터 탑승 경험</v>
      </c>
      <c r="M9" s="12" t="s">
        <v>4527</v>
      </c>
      <c r="N9" s="556" t="s">
        <v>4528</v>
      </c>
    </row>
    <row r="10">
      <c r="B10" s="553" t="s">
        <v>298</v>
      </c>
      <c r="C10" s="400" t="s">
        <v>3981</v>
      </c>
      <c r="D10" s="525" t="s">
        <v>3982</v>
      </c>
      <c r="E10" s="428" t="s">
        <v>3983</v>
      </c>
      <c r="F10" s="554" t="str">
        <f>VLOOKUP("3유형_v2"&amp;"_"&amp;C10,'GPT결과_3'!$A:$D,4,FALSE)</f>
        <v>천장 장식이 있는 역사 내부 파란 타일 벽화 장식의 전경.</v>
      </c>
      <c r="H10" s="561" t="s">
        <v>298</v>
      </c>
      <c r="I10" s="558" t="s">
        <v>3995</v>
      </c>
      <c r="J10" s="559" t="s">
        <v>3996</v>
      </c>
      <c r="K10" s="560" t="s">
        <v>3997</v>
      </c>
      <c r="L10" s="132" t="str">
        <f>VLOOKUP("3유형_v2"&amp;"_"&amp;I10,'GPT결과_3'!$A:$D,4,FALSE)</f>
        <v>안경 쓴 남성이 고양이 옆 테이블에 앉아있는 모습.</v>
      </c>
      <c r="M10" s="12" t="s">
        <v>4529</v>
      </c>
      <c r="N10" s="556" t="s">
        <v>4520</v>
      </c>
      <c r="O10" s="12" t="s">
        <v>4530</v>
      </c>
    </row>
    <row r="11">
      <c r="B11" s="555" t="s">
        <v>158</v>
      </c>
      <c r="C11" s="400" t="s">
        <v>3985</v>
      </c>
      <c r="D11" s="525" t="s">
        <v>3986</v>
      </c>
      <c r="E11" s="428" t="s">
        <v>3987</v>
      </c>
      <c r="F11" s="554" t="str">
        <f>VLOOKUP("3유형_v2"&amp;"_"&amp;C11,'GPT결과_3'!$A:$D,4,FALSE)</f>
        <v>수채화 기법 사용한 꽃 일러스트 이미지입니다.</v>
      </c>
      <c r="H11" s="561" t="s">
        <v>298</v>
      </c>
      <c r="I11" s="558" t="s">
        <v>4001</v>
      </c>
      <c r="J11" s="559" t="s">
        <v>4002</v>
      </c>
      <c r="K11" s="560" t="s">
        <v>4003</v>
      </c>
      <c r="L11" s="132" t="str">
        <f>VLOOKUP("3유형_v2"&amp;"_"&amp;I11,'GPT결과_3'!$A:$D,4,FALSE)</f>
        <v>손으로 얼굴 가리는 남성 의상 체크무늬 셔츠 착용감.</v>
      </c>
      <c r="M11" s="12" t="s">
        <v>4531</v>
      </c>
      <c r="N11" s="556" t="s">
        <v>4520</v>
      </c>
    </row>
    <row r="12">
      <c r="B12" s="555" t="s">
        <v>158</v>
      </c>
      <c r="C12" s="400" t="s">
        <v>3990</v>
      </c>
      <c r="D12" s="525" t="s">
        <v>3991</v>
      </c>
      <c r="E12" s="428" t="s">
        <v>3992</v>
      </c>
      <c r="F12" s="554" t="str">
        <f>VLOOKUP("3유형_v2"&amp;"_"&amp;C12,'GPT결과_3'!$A:$D,4,FALSE)</f>
        <v>휠체어에 앉아 있는 노인의 모습 그림입니다.</v>
      </c>
      <c r="H12" s="561" t="s">
        <v>298</v>
      </c>
      <c r="I12" s="558" t="s">
        <v>4017</v>
      </c>
      <c r="J12" s="559" t="s">
        <v>4018</v>
      </c>
      <c r="K12" s="560" t="s">
        <v>4019</v>
      </c>
      <c r="L12" s="132" t="str">
        <f>VLOOKUP("3유형_v2"&amp;"_"&amp;I12,'GPT결과_3'!$A:$D,4,FALSE)</f>
        <v>물 속 상어 평행한 모습 수중 사진.</v>
      </c>
      <c r="M12" s="12" t="s">
        <v>4532</v>
      </c>
      <c r="N12" s="556"/>
    </row>
    <row r="13">
      <c r="B13" s="567" t="s">
        <v>158</v>
      </c>
      <c r="C13" s="568" t="s">
        <v>4047</v>
      </c>
      <c r="D13" s="569" t="s">
        <v>4048</v>
      </c>
      <c r="E13" s="570" t="s">
        <v>4049</v>
      </c>
      <c r="F13" s="571" t="str">
        <f>VLOOKUP("3유형_v2"&amp;"_"&amp;C13,'GPT결과_3'!$A:$D,4,FALSE)</f>
        <v>애니메이션 스타일 남성이 거울 앞에서 생각에 잠긴 표정으로 있다.</v>
      </c>
      <c r="H13" s="561" t="s">
        <v>298</v>
      </c>
      <c r="I13" s="572" t="s">
        <v>4035</v>
      </c>
      <c r="J13" s="573" t="s">
        <v>4036</v>
      </c>
      <c r="K13" s="573" t="s">
        <v>4037</v>
      </c>
      <c r="L13" s="132" t="str">
        <f>VLOOKUP("3유형_v2"&amp;"_"&amp;I13,'GPT결과_3'!$A:$D,4,FALSE)</f>
        <v>백색 스테이플러가 흰색 배경 위에 있음.</v>
      </c>
      <c r="M13" s="12" t="s">
        <v>4533</v>
      </c>
      <c r="N13" s="556" t="s">
        <v>4520</v>
      </c>
    </row>
    <row r="14">
      <c r="H14" s="561" t="s">
        <v>298</v>
      </c>
      <c r="I14" s="558" t="s">
        <v>3959</v>
      </c>
      <c r="J14" s="559" t="s">
        <v>3960</v>
      </c>
      <c r="K14" s="560" t="s">
        <v>3961</v>
      </c>
      <c r="L14" s="12" t="s">
        <v>4499</v>
      </c>
      <c r="M14" s="12" t="s">
        <v>4534</v>
      </c>
      <c r="N14" s="574"/>
    </row>
    <row r="15">
      <c r="H15" s="561" t="s">
        <v>298</v>
      </c>
      <c r="I15" s="558" t="s">
        <v>3971</v>
      </c>
      <c r="J15" s="559" t="s">
        <v>3972</v>
      </c>
      <c r="K15" s="560" t="s">
        <v>3973</v>
      </c>
      <c r="L15" s="12" t="s">
        <v>4501</v>
      </c>
      <c r="M15" s="12" t="s">
        <v>4535</v>
      </c>
      <c r="N15" s="574"/>
    </row>
    <row r="16">
      <c r="H16" s="557" t="s">
        <v>158</v>
      </c>
      <c r="I16" s="558" t="s">
        <v>4024</v>
      </c>
      <c r="J16" s="559" t="s">
        <v>4025</v>
      </c>
      <c r="K16" s="560" t="s">
        <v>4026</v>
      </c>
      <c r="L16" s="12" t="s">
        <v>4511</v>
      </c>
      <c r="M16" s="12" t="s">
        <v>4536</v>
      </c>
      <c r="N16" s="574"/>
    </row>
    <row r="17">
      <c r="H17" s="575" t="s">
        <v>298</v>
      </c>
      <c r="I17" s="576" t="s">
        <v>4041</v>
      </c>
      <c r="J17" s="577" t="s">
        <v>4042</v>
      </c>
      <c r="K17" s="578" t="s">
        <v>4043</v>
      </c>
      <c r="L17" s="579" t="s">
        <v>4514</v>
      </c>
      <c r="M17" s="579" t="s">
        <v>4537</v>
      </c>
      <c r="N17" s="580"/>
    </row>
    <row r="18">
      <c r="H18" s="581"/>
      <c r="I18" s="558"/>
      <c r="J18" s="582"/>
      <c r="K18" s="583"/>
    </row>
  </sheetData>
  <mergeCells count="1">
    <mergeCell ref="B2:F2"/>
  </mergeCells>
  <conditionalFormatting sqref="H2">
    <cfRule type="containsText" dxfId="0" priority="1" operator="containsText" text="상">
      <formula>NOT(ISERROR(SEARCH(("상"),(H2))))</formula>
    </cfRule>
  </conditionalFormatting>
  <conditionalFormatting sqref="B2 B4:B13 H4">
    <cfRule type="cellIs" dxfId="3" priority="2" operator="equal">
      <formula>"그림"</formula>
    </cfRule>
  </conditionalFormatting>
  <conditionalFormatting sqref="B2 B4:B13 H4">
    <cfRule type="cellIs" dxfId="4" priority="3" operator="equal">
      <formula>"사진"</formula>
    </cfRule>
  </conditionalFormatting>
  <conditionalFormatting sqref="B2 B4:B13 H4">
    <cfRule type="cellIs" dxfId="5" priority="4" operator="equal">
      <formula>"지도"</formula>
    </cfRule>
  </conditionalFormatting>
  <conditionalFormatting sqref="B2 B4:B13 H4">
    <cfRule type="containsText" dxfId="2" priority="5" operator="containsText" text="다이어그램">
      <formula>NOT(ISERROR(SEARCH(("다이어그램"),(B2))))</formula>
    </cfRule>
  </conditionalFormatting>
  <conditionalFormatting sqref="B2 B4:B13 H4">
    <cfRule type="containsText" dxfId="1" priority="6" operator="containsText" text="그래프">
      <formula>NOT(ISERROR(SEARCH(("그래프"),(B2))))</formula>
    </cfRule>
  </conditionalFormatting>
  <conditionalFormatting sqref="B2 B4:B13 H4">
    <cfRule type="containsText" dxfId="7" priority="7" operator="containsText" text="도표">
      <formula>NOT(ISERROR(SEARCH(("도표"),(B2))))</formula>
    </cfRule>
  </conditionalFormatting>
  <hyperlinks>
    <hyperlink r:id="rId2" ref="D4"/>
    <hyperlink r:id="rId3" ref="E4"/>
    <hyperlink r:id="rId4" ref="J4"/>
    <hyperlink r:id="rId5" ref="K4"/>
    <hyperlink r:id="rId6" ref="D5"/>
    <hyperlink r:id="rId7" ref="E5"/>
    <hyperlink r:id="rId8" ref="J5"/>
    <hyperlink r:id="rId9" ref="K5"/>
    <hyperlink r:id="rId10" ref="D6"/>
    <hyperlink r:id="rId11" ref="E6"/>
    <hyperlink r:id="rId12" ref="J6"/>
    <hyperlink r:id="rId13" ref="K6"/>
    <hyperlink r:id="rId14" ref="D7"/>
    <hyperlink r:id="rId15" ref="E7"/>
    <hyperlink r:id="rId16" ref="J7"/>
    <hyperlink r:id="rId17" ref="K7"/>
    <hyperlink r:id="rId18" ref="D8"/>
    <hyperlink r:id="rId19" ref="E8"/>
    <hyperlink r:id="rId20" ref="J8"/>
    <hyperlink r:id="rId21" ref="K8"/>
    <hyperlink r:id="rId22" ref="D9"/>
    <hyperlink r:id="rId23" ref="E9"/>
    <hyperlink r:id="rId24" ref="J9"/>
    <hyperlink r:id="rId25" ref="K9"/>
    <hyperlink r:id="rId26" ref="D10"/>
    <hyperlink r:id="rId27" ref="E10"/>
    <hyperlink r:id="rId28" ref="J10"/>
    <hyperlink r:id="rId29" ref="K10"/>
    <hyperlink r:id="rId30" ref="D11"/>
    <hyperlink r:id="rId31" ref="E11"/>
    <hyperlink r:id="rId32" ref="J11"/>
    <hyperlink r:id="rId33" ref="K11"/>
    <hyperlink r:id="rId34" ref="D12"/>
    <hyperlink r:id="rId35" ref="E12"/>
    <hyperlink r:id="rId36" ref="J12"/>
    <hyperlink r:id="rId37" ref="K12"/>
    <hyperlink r:id="rId38" ref="D13"/>
    <hyperlink r:id="rId39" ref="E13"/>
    <hyperlink r:id="rId40" ref="J13"/>
    <hyperlink r:id="rId41" ref="K13"/>
    <hyperlink r:id="rId42" ref="J14"/>
    <hyperlink r:id="rId43" ref="K14"/>
    <hyperlink r:id="rId44" ref="J15"/>
    <hyperlink r:id="rId45" ref="K15"/>
    <hyperlink r:id="rId46" ref="J16"/>
    <hyperlink r:id="rId47" ref="K16"/>
    <hyperlink r:id="rId48" ref="J17"/>
    <hyperlink r:id="rId49" ref="K17"/>
  </hyperlinks>
  <drawing r:id="rId50"/>
  <legacyDrawing r:id="rId5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7.75"/>
    <col customWidth="1" min="3" max="4" width="10.5"/>
    <col customWidth="1" min="5" max="5" width="8.63"/>
    <col customWidth="1" min="6" max="7" width="6.25"/>
    <col customWidth="1" min="8" max="8" width="11.25"/>
    <col customWidth="1" min="9" max="9" width="40.13"/>
    <col customWidth="1" min="10" max="13" width="32.75"/>
  </cols>
  <sheetData>
    <row r="1">
      <c r="A1" s="584"/>
      <c r="B1" s="585" t="s">
        <v>4538</v>
      </c>
      <c r="C1" s="128"/>
      <c r="D1" s="128"/>
      <c r="E1" s="128"/>
      <c r="F1" s="128"/>
      <c r="G1" s="128"/>
      <c r="H1" s="129"/>
      <c r="I1" s="134"/>
      <c r="J1" s="131"/>
      <c r="K1" s="131"/>
      <c r="L1" s="224"/>
      <c r="M1" s="224"/>
      <c r="N1" s="224"/>
      <c r="O1" s="134"/>
      <c r="P1" s="134"/>
      <c r="Q1" s="134"/>
      <c r="R1" s="134"/>
      <c r="S1" s="134"/>
      <c r="T1" s="134"/>
      <c r="U1" s="134"/>
      <c r="V1" s="134"/>
      <c r="W1" s="134"/>
      <c r="X1" s="134"/>
      <c r="Y1" s="28"/>
      <c r="Z1" s="28"/>
      <c r="AA1" s="28"/>
      <c r="AB1" s="28"/>
      <c r="AC1" s="28"/>
      <c r="AD1" s="28"/>
      <c r="AE1" s="28"/>
    </row>
    <row r="2">
      <c r="A2" s="134"/>
      <c r="B2" s="586" t="s">
        <v>38</v>
      </c>
      <c r="C2" s="228"/>
      <c r="D2" s="228"/>
      <c r="E2" s="228"/>
      <c r="F2" s="136"/>
      <c r="G2" s="136"/>
      <c r="H2" s="137"/>
      <c r="I2" s="139"/>
      <c r="J2" s="141"/>
      <c r="K2" s="141"/>
      <c r="L2" s="224"/>
      <c r="M2" s="224"/>
      <c r="N2" s="224"/>
      <c r="O2" s="134"/>
      <c r="P2" s="134"/>
      <c r="Q2" s="134"/>
      <c r="R2" s="134"/>
      <c r="S2" s="134"/>
      <c r="T2" s="134"/>
      <c r="U2" s="134"/>
      <c r="V2" s="134"/>
      <c r="W2" s="134"/>
      <c r="X2" s="134"/>
      <c r="Y2" s="28"/>
      <c r="Z2" s="28"/>
      <c r="AA2" s="28"/>
      <c r="AB2" s="28"/>
      <c r="AC2" s="28"/>
      <c r="AD2" s="28"/>
      <c r="AE2" s="28"/>
    </row>
    <row r="3">
      <c r="A3" s="134"/>
      <c r="B3" s="139"/>
      <c r="C3" s="228"/>
      <c r="D3" s="228"/>
      <c r="E3" s="228"/>
      <c r="F3" s="136"/>
      <c r="G3" s="136"/>
      <c r="H3" s="137"/>
      <c r="I3" s="139"/>
      <c r="J3" s="141"/>
      <c r="K3" s="141"/>
      <c r="L3" s="224"/>
      <c r="M3" s="224"/>
      <c r="N3" s="224"/>
      <c r="O3" s="134"/>
      <c r="P3" s="134"/>
      <c r="Q3" s="134"/>
      <c r="R3" s="134"/>
      <c r="S3" s="134"/>
      <c r="T3" s="134"/>
      <c r="U3" s="134"/>
      <c r="V3" s="134"/>
      <c r="W3" s="134"/>
      <c r="X3" s="134"/>
      <c r="Y3" s="28"/>
      <c r="Z3" s="28"/>
      <c r="AA3" s="28"/>
      <c r="AB3" s="28"/>
      <c r="AC3" s="28"/>
      <c r="AD3" s="28"/>
      <c r="AE3" s="28"/>
    </row>
    <row r="4">
      <c r="A4" s="134"/>
      <c r="B4" s="139"/>
      <c r="C4" s="228"/>
      <c r="D4" s="228"/>
      <c r="E4" s="228"/>
      <c r="F4" s="136"/>
      <c r="G4" s="136"/>
      <c r="H4" s="137"/>
      <c r="I4" s="139"/>
      <c r="J4" s="141"/>
      <c r="K4" s="141"/>
      <c r="L4" s="224"/>
      <c r="M4" s="224"/>
      <c r="N4" s="224"/>
      <c r="O4" s="134"/>
      <c r="P4" s="134"/>
      <c r="Q4" s="134"/>
      <c r="R4" s="134"/>
      <c r="S4" s="134"/>
      <c r="T4" s="134"/>
      <c r="U4" s="134"/>
      <c r="V4" s="134"/>
      <c r="W4" s="134"/>
      <c r="X4" s="134"/>
      <c r="Y4" s="28"/>
      <c r="Z4" s="28"/>
      <c r="AA4" s="28"/>
      <c r="AB4" s="28"/>
      <c r="AC4" s="28"/>
      <c r="AD4" s="28"/>
      <c r="AE4" s="28"/>
    </row>
    <row r="5">
      <c r="A5" s="134"/>
      <c r="B5" s="139"/>
      <c r="C5" s="228"/>
      <c r="D5" s="228"/>
      <c r="E5" s="228"/>
      <c r="F5" s="136"/>
      <c r="G5" s="136"/>
      <c r="H5" s="137"/>
      <c r="I5" s="139"/>
      <c r="J5" s="141"/>
      <c r="K5" s="141"/>
      <c r="L5" s="224"/>
      <c r="M5" s="224"/>
      <c r="N5" s="224"/>
      <c r="O5" s="134"/>
      <c r="P5" s="134"/>
      <c r="Q5" s="134"/>
      <c r="R5" s="134"/>
      <c r="S5" s="134"/>
      <c r="T5" s="134"/>
      <c r="U5" s="134"/>
      <c r="V5" s="134"/>
      <c r="W5" s="134"/>
      <c r="X5" s="134"/>
      <c r="Y5" s="28"/>
      <c r="Z5" s="28"/>
      <c r="AA5" s="28"/>
      <c r="AB5" s="28"/>
      <c r="AC5" s="28"/>
      <c r="AD5" s="28"/>
      <c r="AE5" s="28"/>
    </row>
    <row r="6">
      <c r="A6" s="134"/>
      <c r="B6" s="587"/>
      <c r="C6" s="150"/>
      <c r="D6" s="150"/>
      <c r="E6" s="149"/>
      <c r="F6" s="149"/>
      <c r="G6" s="149" t="s">
        <v>145</v>
      </c>
      <c r="H6" s="151" t="s">
        <v>6</v>
      </c>
      <c r="I6" s="587" t="s">
        <v>140</v>
      </c>
      <c r="J6" s="233" t="s">
        <v>281</v>
      </c>
      <c r="K6" s="235" t="s">
        <v>281</v>
      </c>
      <c r="L6" s="588"/>
      <c r="M6" s="588" t="s">
        <v>4539</v>
      </c>
      <c r="N6" s="224"/>
      <c r="O6" s="134"/>
      <c r="P6" s="134"/>
      <c r="Q6" s="134"/>
      <c r="R6" s="134"/>
      <c r="S6" s="134"/>
      <c r="T6" s="134"/>
      <c r="U6" s="134"/>
      <c r="V6" s="134"/>
      <c r="W6" s="134"/>
      <c r="X6" s="134"/>
      <c r="Y6" s="28"/>
      <c r="Z6" s="28"/>
      <c r="AA6" s="28"/>
      <c r="AB6" s="28"/>
      <c r="AC6" s="28"/>
      <c r="AD6" s="28"/>
      <c r="AE6" s="28"/>
    </row>
    <row r="7">
      <c r="A7" s="134"/>
      <c r="B7" s="587" t="s">
        <v>144</v>
      </c>
      <c r="C7" s="150" t="s">
        <v>285</v>
      </c>
      <c r="D7" s="150" t="s">
        <v>4540</v>
      </c>
      <c r="E7" s="149" t="s">
        <v>32</v>
      </c>
      <c r="F7" s="149" t="s">
        <v>9</v>
      </c>
      <c r="G7" s="149" t="s">
        <v>46</v>
      </c>
      <c r="H7" s="159" t="s">
        <v>4541</v>
      </c>
      <c r="I7" s="587" t="s">
        <v>148</v>
      </c>
      <c r="J7" s="233" t="s">
        <v>287</v>
      </c>
      <c r="K7" s="235" t="s">
        <v>288</v>
      </c>
      <c r="L7" s="588" t="s">
        <v>3812</v>
      </c>
      <c r="M7" s="588" t="s">
        <v>287</v>
      </c>
      <c r="N7" s="224"/>
      <c r="O7" s="134"/>
      <c r="P7" s="134"/>
      <c r="Q7" s="134"/>
      <c r="R7" s="134"/>
      <c r="S7" s="134"/>
      <c r="T7" s="134"/>
      <c r="U7" s="134"/>
      <c r="V7" s="134"/>
      <c r="W7" s="134"/>
      <c r="X7" s="134"/>
      <c r="Y7" s="28"/>
      <c r="Z7" s="28"/>
      <c r="AA7" s="28"/>
      <c r="AB7" s="28"/>
      <c r="AC7" s="28"/>
      <c r="AD7" s="28"/>
      <c r="AE7" s="28"/>
    </row>
    <row r="8">
      <c r="A8" s="397"/>
      <c r="B8" s="201"/>
      <c r="C8" s="399"/>
      <c r="D8" s="399"/>
      <c r="E8" s="399"/>
      <c r="F8" s="398"/>
      <c r="G8" s="528"/>
      <c r="H8" s="426" t="s">
        <v>647</v>
      </c>
      <c r="I8" s="589" t="s">
        <v>649</v>
      </c>
      <c r="J8" s="174"/>
      <c r="K8" s="401"/>
      <c r="L8" s="590" t="s">
        <v>4542</v>
      </c>
      <c r="M8" s="224"/>
      <c r="N8" s="224"/>
      <c r="O8" s="397"/>
      <c r="P8" s="397"/>
      <c r="Q8" s="397"/>
      <c r="R8" s="397"/>
      <c r="S8" s="397"/>
      <c r="T8" s="397"/>
      <c r="U8" s="397"/>
      <c r="V8" s="397"/>
      <c r="W8" s="397"/>
      <c r="X8" s="397"/>
      <c r="Y8" s="28"/>
      <c r="Z8" s="28"/>
      <c r="AA8" s="28"/>
      <c r="AB8" s="28"/>
      <c r="AC8" s="28"/>
      <c r="AD8" s="28"/>
      <c r="AE8" s="28"/>
    </row>
    <row r="9">
      <c r="A9" s="397"/>
      <c r="B9" s="591" t="str">
        <f>IF('1유형'!G8="1유형_v1", VLOOKUP('1유형'!G8, 'GPT결과_1'!B$2:E$179,2, FALSE), VLOOKUP('1유형'!G8, 'GPT결과_1'!B$2:E$179, 2, FALSE))</f>
        <v>#N/A</v>
      </c>
      <c r="C9" s="399"/>
      <c r="D9" s="399"/>
      <c r="E9" s="399"/>
      <c r="F9" s="398"/>
      <c r="G9" s="214"/>
      <c r="H9" s="426" t="s">
        <v>657</v>
      </c>
      <c r="I9" s="589" t="s">
        <v>659</v>
      </c>
      <c r="J9" s="174"/>
      <c r="K9" s="401"/>
      <c r="L9" s="590" t="s">
        <v>4543</v>
      </c>
      <c r="M9" s="224"/>
      <c r="N9" s="224"/>
      <c r="O9" s="397"/>
      <c r="P9" s="397"/>
      <c r="Q9" s="397"/>
      <c r="R9" s="397"/>
      <c r="S9" s="397"/>
      <c r="T9" s="397"/>
      <c r="U9" s="397"/>
      <c r="V9" s="397"/>
      <c r="W9" s="397"/>
      <c r="X9" s="397"/>
      <c r="Y9" s="28"/>
      <c r="Z9" s="28"/>
      <c r="AA9" s="28"/>
      <c r="AB9" s="28"/>
      <c r="AC9" s="28"/>
      <c r="AD9" s="28"/>
      <c r="AE9" s="28"/>
    </row>
    <row r="10">
      <c r="A10" s="397"/>
      <c r="B10" s="201"/>
      <c r="C10" s="399"/>
      <c r="D10" s="399"/>
      <c r="E10" s="399"/>
      <c r="F10" s="398"/>
      <c r="G10" s="528"/>
      <c r="H10" s="400" t="s">
        <v>666</v>
      </c>
      <c r="I10" s="589" t="s">
        <v>668</v>
      </c>
      <c r="J10" s="174"/>
      <c r="K10" s="401"/>
      <c r="L10" s="590" t="s">
        <v>4544</v>
      </c>
      <c r="M10" s="224"/>
      <c r="N10" s="224"/>
      <c r="O10" s="397"/>
      <c r="P10" s="397"/>
      <c r="Q10" s="397"/>
      <c r="R10" s="397"/>
      <c r="S10" s="397"/>
      <c r="T10" s="397"/>
      <c r="U10" s="397"/>
      <c r="V10" s="397"/>
      <c r="W10" s="397"/>
      <c r="X10" s="397"/>
      <c r="Y10" s="28"/>
      <c r="Z10" s="28"/>
      <c r="AA10" s="28"/>
      <c r="AB10" s="28"/>
      <c r="AC10" s="28"/>
      <c r="AD10" s="28"/>
      <c r="AE10" s="28"/>
    </row>
    <row r="11">
      <c r="A11" s="397"/>
      <c r="B11" s="201"/>
      <c r="C11" s="399"/>
      <c r="D11" s="399"/>
      <c r="E11" s="399"/>
      <c r="F11" s="398"/>
      <c r="G11" s="528"/>
      <c r="H11" s="400" t="s">
        <v>675</v>
      </c>
      <c r="I11" s="589" t="s">
        <v>677</v>
      </c>
      <c r="J11" s="174"/>
      <c r="K11" s="401"/>
      <c r="L11" s="590" t="s">
        <v>4545</v>
      </c>
      <c r="M11" s="224"/>
      <c r="N11" s="224"/>
      <c r="O11" s="397"/>
      <c r="P11" s="397"/>
      <c r="Q11" s="397"/>
      <c r="R11" s="397"/>
      <c r="S11" s="397"/>
      <c r="T11" s="397"/>
      <c r="U11" s="397"/>
      <c r="V11" s="397"/>
      <c r="W11" s="397"/>
      <c r="X11" s="397"/>
      <c r="Y11" s="28"/>
      <c r="Z11" s="28"/>
      <c r="AA11" s="28"/>
      <c r="AB11" s="28"/>
      <c r="AC11" s="28"/>
      <c r="AD11" s="28"/>
      <c r="AE11" s="28"/>
    </row>
    <row r="12">
      <c r="A12" s="397"/>
      <c r="B12" s="201"/>
      <c r="C12" s="399"/>
      <c r="D12" s="399"/>
      <c r="E12" s="399"/>
      <c r="F12" s="398"/>
      <c r="G12" s="214"/>
      <c r="H12" s="400" t="s">
        <v>685</v>
      </c>
      <c r="I12" s="589" t="s">
        <v>687</v>
      </c>
      <c r="J12" s="174"/>
      <c r="K12" s="401"/>
      <c r="L12" s="592" t="s">
        <v>4546</v>
      </c>
      <c r="M12" s="224"/>
      <c r="N12" s="224"/>
      <c r="O12" s="397"/>
      <c r="P12" s="397"/>
      <c r="Q12" s="397"/>
      <c r="R12" s="397"/>
      <c r="S12" s="397"/>
      <c r="T12" s="397"/>
      <c r="U12" s="397"/>
      <c r="V12" s="397"/>
      <c r="W12" s="397"/>
      <c r="X12" s="397"/>
      <c r="Y12" s="28"/>
      <c r="Z12" s="28"/>
      <c r="AA12" s="28"/>
      <c r="AB12" s="28"/>
      <c r="AC12" s="28"/>
      <c r="AD12" s="28"/>
      <c r="AE12" s="28"/>
    </row>
    <row r="13">
      <c r="A13" s="397"/>
      <c r="B13" s="201"/>
      <c r="C13" s="399"/>
      <c r="D13" s="399"/>
      <c r="E13" s="399"/>
      <c r="F13" s="398"/>
      <c r="G13" s="528"/>
      <c r="H13" s="400" t="s">
        <v>695</v>
      </c>
      <c r="I13" s="589" t="s">
        <v>697</v>
      </c>
      <c r="J13" s="174"/>
      <c r="K13" s="401"/>
      <c r="L13" s="590" t="s">
        <v>4547</v>
      </c>
      <c r="M13" s="224"/>
      <c r="N13" s="224"/>
      <c r="O13" s="397"/>
      <c r="P13" s="397"/>
      <c r="Q13" s="397"/>
      <c r="R13" s="397"/>
      <c r="S13" s="397"/>
      <c r="T13" s="397"/>
      <c r="U13" s="397"/>
      <c r="V13" s="397"/>
      <c r="W13" s="397"/>
      <c r="X13" s="397"/>
      <c r="Y13" s="28"/>
      <c r="Z13" s="28"/>
      <c r="AA13" s="28"/>
      <c r="AB13" s="28"/>
      <c r="AC13" s="28"/>
      <c r="AD13" s="28"/>
      <c r="AE13" s="28"/>
    </row>
    <row r="14">
      <c r="A14" s="397"/>
      <c r="B14" s="201"/>
      <c r="C14" s="399"/>
      <c r="D14" s="399"/>
      <c r="E14" s="399"/>
      <c r="F14" s="398"/>
      <c r="G14" s="528"/>
      <c r="H14" s="400" t="s">
        <v>705</v>
      </c>
      <c r="I14" s="589" t="s">
        <v>697</v>
      </c>
      <c r="J14" s="174"/>
      <c r="K14" s="401"/>
      <c r="L14" s="590" t="s">
        <v>4548</v>
      </c>
      <c r="M14" s="224"/>
      <c r="N14" s="224"/>
      <c r="O14" s="397"/>
      <c r="P14" s="397"/>
      <c r="Q14" s="397"/>
      <c r="R14" s="397"/>
      <c r="S14" s="397"/>
      <c r="T14" s="397"/>
      <c r="U14" s="397"/>
      <c r="V14" s="397"/>
      <c r="W14" s="397"/>
      <c r="X14" s="397"/>
      <c r="Y14" s="28"/>
      <c r="Z14" s="28"/>
      <c r="AA14" s="28"/>
      <c r="AB14" s="28"/>
      <c r="AC14" s="28"/>
      <c r="AD14" s="28"/>
      <c r="AE14" s="28"/>
    </row>
    <row r="15">
      <c r="A15" s="397"/>
      <c r="B15" s="201"/>
      <c r="C15" s="399"/>
      <c r="D15" s="399"/>
      <c r="E15" s="399"/>
      <c r="F15" s="398"/>
      <c r="G15" s="528"/>
      <c r="H15" s="400" t="s">
        <v>713</v>
      </c>
      <c r="I15" s="589" t="s">
        <v>715</v>
      </c>
      <c r="J15" s="174"/>
      <c r="K15" s="401"/>
      <c r="L15" s="590" t="s">
        <v>4549</v>
      </c>
      <c r="M15" s="224"/>
      <c r="N15" s="224"/>
      <c r="O15" s="397"/>
      <c r="P15" s="397"/>
      <c r="Q15" s="397"/>
      <c r="R15" s="397"/>
      <c r="S15" s="397"/>
      <c r="T15" s="397"/>
      <c r="U15" s="397"/>
      <c r="V15" s="397"/>
      <c r="W15" s="397"/>
      <c r="X15" s="397"/>
      <c r="Y15" s="28"/>
      <c r="Z15" s="28"/>
      <c r="AA15" s="28"/>
      <c r="AB15" s="28"/>
      <c r="AC15" s="28"/>
      <c r="AD15" s="28"/>
      <c r="AE15" s="28"/>
    </row>
    <row r="16">
      <c r="A16" s="397"/>
      <c r="B16" s="201"/>
      <c r="C16" s="399"/>
      <c r="D16" s="399"/>
      <c r="E16" s="399"/>
      <c r="F16" s="398"/>
      <c r="G16" s="214"/>
      <c r="H16" s="400" t="s">
        <v>722</v>
      </c>
      <c r="I16" s="589" t="s">
        <v>715</v>
      </c>
      <c r="J16" s="174"/>
      <c r="K16" s="401"/>
      <c r="L16" s="590" t="s">
        <v>4550</v>
      </c>
      <c r="M16" s="224"/>
      <c r="N16" s="224"/>
      <c r="O16" s="397"/>
      <c r="P16" s="397"/>
      <c r="Q16" s="397"/>
      <c r="R16" s="397"/>
      <c r="S16" s="397"/>
      <c r="T16" s="397"/>
      <c r="U16" s="397"/>
      <c r="V16" s="397"/>
      <c r="W16" s="397"/>
      <c r="X16" s="397"/>
      <c r="Y16" s="28"/>
      <c r="Z16" s="28"/>
      <c r="AA16" s="28"/>
      <c r="AB16" s="28"/>
      <c r="AC16" s="28"/>
      <c r="AD16" s="28"/>
      <c r="AE16" s="28"/>
    </row>
    <row r="17">
      <c r="A17" s="28"/>
      <c r="B17" s="28"/>
      <c r="C17" s="28"/>
      <c r="D17" s="28"/>
      <c r="E17" s="28"/>
      <c r="F17" s="28"/>
      <c r="G17" s="28"/>
      <c r="H17" s="400" t="s">
        <v>730</v>
      </c>
      <c r="I17" s="589" t="s">
        <v>715</v>
      </c>
      <c r="J17" s="394"/>
      <c r="K17" s="394"/>
      <c r="L17" s="537" t="s">
        <v>4551</v>
      </c>
      <c r="M17" s="28"/>
      <c r="N17" s="224"/>
      <c r="O17" s="28"/>
      <c r="P17" s="28"/>
      <c r="Q17" s="28"/>
      <c r="R17" s="28"/>
      <c r="S17" s="28"/>
      <c r="T17" s="28"/>
      <c r="U17" s="28"/>
      <c r="V17" s="28"/>
      <c r="W17" s="28"/>
      <c r="X17" s="28"/>
      <c r="Y17" s="28"/>
      <c r="Z17" s="28"/>
      <c r="AA17" s="28"/>
      <c r="AB17" s="28"/>
      <c r="AC17" s="28"/>
      <c r="AD17" s="28"/>
      <c r="AE17" s="28"/>
    </row>
    <row r="18">
      <c r="A18" s="28"/>
      <c r="B18" s="28"/>
      <c r="C18" s="28"/>
      <c r="D18" s="28"/>
      <c r="E18" s="28"/>
      <c r="F18" s="136"/>
      <c r="G18" s="136"/>
      <c r="H18" s="30" t="s">
        <v>945</v>
      </c>
      <c r="I18" s="30" t="s">
        <v>947</v>
      </c>
      <c r="J18" s="394"/>
      <c r="K18" s="394"/>
      <c r="L18" s="537" t="s">
        <v>4552</v>
      </c>
      <c r="M18" s="28"/>
      <c r="N18" s="224"/>
      <c r="O18" s="28"/>
      <c r="P18" s="28"/>
      <c r="Q18" s="28"/>
      <c r="R18" s="28"/>
      <c r="S18" s="28"/>
      <c r="T18" s="28"/>
      <c r="U18" s="28"/>
      <c r="V18" s="28"/>
      <c r="W18" s="28"/>
      <c r="X18" s="28"/>
      <c r="Y18" s="28"/>
      <c r="Z18" s="28"/>
      <c r="AA18" s="28"/>
      <c r="AB18" s="28"/>
      <c r="AC18" s="28"/>
      <c r="AD18" s="28"/>
      <c r="AE18" s="28"/>
    </row>
    <row r="19">
      <c r="A19" s="28"/>
      <c r="B19" s="28"/>
      <c r="C19" s="28"/>
      <c r="D19" s="28"/>
      <c r="E19" s="28"/>
      <c r="F19" s="136"/>
      <c r="G19" s="136"/>
      <c r="H19" s="30" t="s">
        <v>955</v>
      </c>
      <c r="I19" s="30" t="s">
        <v>957</v>
      </c>
      <c r="J19" s="394"/>
      <c r="K19" s="394"/>
      <c r="L19" s="537" t="s">
        <v>4553</v>
      </c>
      <c r="M19" s="28"/>
      <c r="N19" s="224"/>
      <c r="O19" s="28"/>
      <c r="P19" s="28"/>
      <c r="Q19" s="28"/>
      <c r="R19" s="28"/>
      <c r="S19" s="28"/>
      <c r="T19" s="28"/>
      <c r="U19" s="28"/>
      <c r="V19" s="28"/>
      <c r="W19" s="28"/>
      <c r="X19" s="28"/>
      <c r="Y19" s="28"/>
      <c r="Z19" s="28"/>
      <c r="AA19" s="28"/>
      <c r="AB19" s="28"/>
      <c r="AC19" s="28"/>
      <c r="AD19" s="28"/>
      <c r="AE19" s="28"/>
    </row>
    <row r="20">
      <c r="A20" s="28"/>
      <c r="B20" s="28"/>
      <c r="C20" s="28"/>
      <c r="D20" s="28"/>
      <c r="E20" s="28"/>
      <c r="F20" s="136"/>
      <c r="G20" s="136"/>
      <c r="H20" s="593" t="s">
        <v>965</v>
      </c>
      <c r="I20" s="593" t="s">
        <v>967</v>
      </c>
      <c r="J20" s="594"/>
      <c r="K20" s="594"/>
      <c r="L20" s="595" t="s">
        <v>4554</v>
      </c>
      <c r="M20" s="28"/>
      <c r="N20" s="224"/>
      <c r="O20" s="28"/>
      <c r="P20" s="28"/>
      <c r="Q20" s="28"/>
      <c r="R20" s="28"/>
      <c r="S20" s="28"/>
      <c r="T20" s="28"/>
      <c r="U20" s="28"/>
      <c r="V20" s="28"/>
      <c r="W20" s="28"/>
      <c r="X20" s="28"/>
      <c r="Y20" s="28"/>
      <c r="Z20" s="28"/>
      <c r="AA20" s="28"/>
      <c r="AB20" s="28"/>
      <c r="AC20" s="28"/>
      <c r="AD20" s="28"/>
      <c r="AE20" s="28"/>
    </row>
    <row r="21">
      <c r="A21" s="28"/>
      <c r="B21" s="28"/>
      <c r="C21" s="28"/>
      <c r="D21" s="28"/>
      <c r="E21" s="28"/>
      <c r="F21" s="136"/>
      <c r="G21" s="136"/>
      <c r="H21" s="30" t="s">
        <v>975</v>
      </c>
      <c r="I21" s="30" t="s">
        <v>446</v>
      </c>
      <c r="J21" s="394"/>
      <c r="K21" s="394"/>
      <c r="L21" s="537" t="s">
        <v>4555</v>
      </c>
      <c r="M21" s="28"/>
      <c r="N21" s="224"/>
      <c r="O21" s="28"/>
      <c r="P21" s="28"/>
      <c r="Q21" s="28"/>
      <c r="R21" s="28"/>
      <c r="S21" s="28"/>
      <c r="T21" s="28"/>
      <c r="U21" s="28"/>
      <c r="V21" s="28"/>
      <c r="W21" s="28"/>
      <c r="X21" s="28"/>
      <c r="Y21" s="28"/>
      <c r="Z21" s="28"/>
      <c r="AA21" s="28"/>
      <c r="AB21" s="28"/>
      <c r="AC21" s="28"/>
      <c r="AD21" s="28"/>
      <c r="AE21" s="28"/>
    </row>
    <row r="22">
      <c r="A22" s="28"/>
      <c r="B22" s="28"/>
      <c r="C22" s="28"/>
      <c r="D22" s="28"/>
      <c r="E22" s="28"/>
      <c r="F22" s="136"/>
      <c r="G22" s="136"/>
      <c r="H22" s="30" t="s">
        <v>984</v>
      </c>
      <c r="I22" s="30" t="s">
        <v>986</v>
      </c>
      <c r="J22" s="394"/>
      <c r="K22" s="394"/>
      <c r="L22" s="537" t="s">
        <v>4556</v>
      </c>
      <c r="M22" s="28"/>
      <c r="N22" s="224"/>
      <c r="O22" s="28"/>
      <c r="P22" s="28"/>
      <c r="Q22" s="28"/>
      <c r="R22" s="28"/>
      <c r="S22" s="28"/>
      <c r="T22" s="28"/>
      <c r="U22" s="28"/>
      <c r="V22" s="28"/>
      <c r="W22" s="28"/>
      <c r="X22" s="28"/>
      <c r="Y22" s="28"/>
      <c r="Z22" s="28"/>
      <c r="AA22" s="28"/>
      <c r="AB22" s="28"/>
      <c r="AC22" s="28"/>
      <c r="AD22" s="28"/>
      <c r="AE22" s="28"/>
    </row>
    <row r="23">
      <c r="A23" s="28"/>
      <c r="B23" s="28"/>
      <c r="C23" s="28"/>
      <c r="D23" s="28"/>
      <c r="E23" s="28"/>
      <c r="F23" s="136"/>
      <c r="G23" s="136"/>
      <c r="H23" s="30" t="s">
        <v>995</v>
      </c>
      <c r="I23" s="30" t="s">
        <v>997</v>
      </c>
      <c r="J23" s="394"/>
      <c r="K23" s="394"/>
      <c r="L23" s="537" t="s">
        <v>4557</v>
      </c>
      <c r="M23" s="28"/>
      <c r="N23" s="224"/>
      <c r="O23" s="28"/>
      <c r="P23" s="28"/>
      <c r="Q23" s="28"/>
      <c r="R23" s="28"/>
      <c r="S23" s="28"/>
      <c r="T23" s="28"/>
      <c r="U23" s="28"/>
      <c r="V23" s="28"/>
      <c r="W23" s="28"/>
      <c r="X23" s="28"/>
      <c r="Y23" s="28"/>
      <c r="Z23" s="28"/>
      <c r="AA23" s="28"/>
      <c r="AB23" s="28"/>
      <c r="AC23" s="28"/>
      <c r="AD23" s="28"/>
      <c r="AE23" s="28"/>
    </row>
    <row r="24">
      <c r="A24" s="28"/>
      <c r="B24" s="28"/>
      <c r="C24" s="28"/>
      <c r="D24" s="28"/>
      <c r="E24" s="28"/>
      <c r="F24" s="136"/>
      <c r="G24" s="136"/>
      <c r="H24" s="30" t="s">
        <v>1005</v>
      </c>
      <c r="I24" s="30" t="s">
        <v>1007</v>
      </c>
      <c r="J24" s="394"/>
      <c r="K24" s="394"/>
      <c r="L24" s="537" t="s">
        <v>4558</v>
      </c>
      <c r="M24" s="28"/>
      <c r="N24" s="224"/>
      <c r="O24" s="28"/>
      <c r="P24" s="28"/>
      <c r="Q24" s="28"/>
      <c r="R24" s="28"/>
      <c r="S24" s="28"/>
      <c r="T24" s="28"/>
      <c r="U24" s="28"/>
      <c r="V24" s="28"/>
      <c r="W24" s="28"/>
      <c r="X24" s="28"/>
      <c r="Y24" s="28"/>
      <c r="Z24" s="28"/>
      <c r="AA24" s="28"/>
      <c r="AB24" s="28"/>
      <c r="AC24" s="28"/>
      <c r="AD24" s="28"/>
      <c r="AE24" s="28"/>
    </row>
    <row r="25">
      <c r="A25" s="28"/>
      <c r="B25" s="28"/>
      <c r="C25" s="28"/>
      <c r="D25" s="28"/>
      <c r="E25" s="28"/>
      <c r="F25" s="136"/>
      <c r="G25" s="136"/>
      <c r="H25" s="30" t="s">
        <v>1015</v>
      </c>
      <c r="I25" s="30" t="s">
        <v>1017</v>
      </c>
      <c r="J25" s="394"/>
      <c r="K25" s="394"/>
      <c r="L25" s="533" t="s">
        <v>4559</v>
      </c>
      <c r="M25" s="28"/>
      <c r="N25" s="224"/>
      <c r="O25" s="28"/>
      <c r="P25" s="28"/>
      <c r="Q25" s="28"/>
      <c r="R25" s="28"/>
      <c r="S25" s="28"/>
      <c r="T25" s="28"/>
      <c r="U25" s="28"/>
      <c r="V25" s="28"/>
      <c r="W25" s="28"/>
      <c r="X25" s="28"/>
      <c r="Y25" s="28"/>
      <c r="Z25" s="28"/>
      <c r="AA25" s="28"/>
      <c r="AB25" s="28"/>
      <c r="AC25" s="28"/>
      <c r="AD25" s="28"/>
      <c r="AE25" s="28"/>
    </row>
    <row r="26">
      <c r="A26" s="28"/>
      <c r="B26" s="28"/>
      <c r="C26" s="28"/>
      <c r="D26" s="28"/>
      <c r="E26" s="28"/>
      <c r="F26" s="136"/>
      <c r="G26" s="136"/>
      <c r="H26" s="30" t="s">
        <v>1027</v>
      </c>
      <c r="I26" s="30" t="s">
        <v>1029</v>
      </c>
      <c r="J26" s="394"/>
      <c r="K26" s="394"/>
      <c r="L26" s="537" t="s">
        <v>4560</v>
      </c>
      <c r="M26" s="28"/>
      <c r="N26" s="224"/>
      <c r="O26" s="28"/>
      <c r="P26" s="28"/>
      <c r="Q26" s="28"/>
      <c r="R26" s="28"/>
      <c r="S26" s="28"/>
      <c r="T26" s="28"/>
      <c r="U26" s="28"/>
      <c r="V26" s="28"/>
      <c r="W26" s="28"/>
      <c r="X26" s="28"/>
      <c r="Y26" s="28"/>
      <c r="Z26" s="28"/>
      <c r="AA26" s="28"/>
      <c r="AB26" s="28"/>
      <c r="AC26" s="28"/>
      <c r="AD26" s="28"/>
      <c r="AE26" s="28"/>
    </row>
    <row r="27">
      <c r="A27" s="28"/>
      <c r="B27" s="28"/>
      <c r="C27" s="28"/>
      <c r="D27" s="28"/>
      <c r="E27" s="28"/>
      <c r="F27" s="136"/>
      <c r="G27" s="136"/>
      <c r="H27" s="30" t="s">
        <v>1037</v>
      </c>
      <c r="I27" s="30" t="s">
        <v>1039</v>
      </c>
      <c r="J27" s="394"/>
      <c r="K27" s="394"/>
      <c r="L27" s="537" t="s">
        <v>4561</v>
      </c>
      <c r="M27" s="28"/>
      <c r="N27" s="224"/>
      <c r="O27" s="28"/>
      <c r="P27" s="28"/>
      <c r="Q27" s="28"/>
      <c r="R27" s="28"/>
      <c r="S27" s="28"/>
      <c r="T27" s="28"/>
      <c r="U27" s="28"/>
      <c r="V27" s="28"/>
      <c r="W27" s="28"/>
      <c r="X27" s="28"/>
      <c r="Y27" s="28"/>
      <c r="Z27" s="28"/>
      <c r="AA27" s="28"/>
      <c r="AB27" s="28"/>
      <c r="AC27" s="28"/>
      <c r="AD27" s="28"/>
      <c r="AE27" s="28"/>
    </row>
    <row r="28">
      <c r="A28" s="28"/>
      <c r="B28" s="28"/>
      <c r="C28" s="28"/>
      <c r="D28" s="28"/>
      <c r="E28" s="28"/>
      <c r="F28" s="136"/>
      <c r="G28" s="136"/>
      <c r="H28" s="426" t="s">
        <v>793</v>
      </c>
      <c r="I28" s="589" t="s">
        <v>795</v>
      </c>
      <c r="J28" s="394"/>
      <c r="K28" s="394"/>
      <c r="L28" s="537" t="s">
        <v>4562</v>
      </c>
      <c r="M28" s="28"/>
      <c r="N28" s="224"/>
      <c r="O28" s="28"/>
      <c r="P28" s="28"/>
      <c r="Q28" s="28"/>
      <c r="R28" s="28"/>
      <c r="S28" s="28"/>
      <c r="T28" s="28"/>
      <c r="U28" s="28"/>
      <c r="V28" s="28"/>
      <c r="W28" s="28"/>
      <c r="X28" s="28"/>
      <c r="Y28" s="28"/>
      <c r="Z28" s="28"/>
      <c r="AA28" s="28"/>
      <c r="AB28" s="28"/>
      <c r="AC28" s="28"/>
      <c r="AD28" s="28"/>
      <c r="AE28" s="28"/>
    </row>
    <row r="29">
      <c r="A29" s="28"/>
      <c r="B29" s="28"/>
      <c r="C29" s="28"/>
      <c r="D29" s="28"/>
      <c r="E29" s="28"/>
      <c r="F29" s="136"/>
      <c r="G29" s="136"/>
      <c r="H29" s="426" t="s">
        <v>802</v>
      </c>
      <c r="I29" s="589" t="s">
        <v>804</v>
      </c>
      <c r="J29" s="394"/>
      <c r="K29" s="394"/>
      <c r="L29" s="537" t="s">
        <v>4563</v>
      </c>
      <c r="M29" s="28"/>
      <c r="N29" s="224"/>
      <c r="O29" s="28"/>
      <c r="P29" s="28"/>
      <c r="Q29" s="28"/>
      <c r="R29" s="28"/>
      <c r="S29" s="28"/>
      <c r="T29" s="28"/>
      <c r="U29" s="28"/>
      <c r="V29" s="28"/>
      <c r="W29" s="28"/>
      <c r="X29" s="28"/>
      <c r="Y29" s="28"/>
      <c r="Z29" s="28"/>
      <c r="AA29" s="28"/>
      <c r="AB29" s="28"/>
      <c r="AC29" s="28"/>
      <c r="AD29" s="28"/>
      <c r="AE29" s="28"/>
    </row>
    <row r="30">
      <c r="A30" s="28"/>
      <c r="B30" s="28"/>
      <c r="C30" s="28"/>
      <c r="D30" s="28"/>
      <c r="E30" s="28"/>
      <c r="F30" s="136"/>
      <c r="G30" s="136"/>
      <c r="H30" s="400" t="s">
        <v>811</v>
      </c>
      <c r="I30" s="589" t="s">
        <v>813</v>
      </c>
      <c r="J30" s="394"/>
      <c r="K30" s="394"/>
      <c r="L30" s="537" t="s">
        <v>4564</v>
      </c>
      <c r="M30" s="28"/>
      <c r="N30" s="224"/>
      <c r="O30" s="28"/>
      <c r="P30" s="28"/>
      <c r="Q30" s="28"/>
      <c r="R30" s="28"/>
      <c r="S30" s="28"/>
      <c r="T30" s="28"/>
      <c r="U30" s="28"/>
      <c r="V30" s="28"/>
      <c r="W30" s="28"/>
      <c r="X30" s="28"/>
      <c r="Y30" s="28"/>
      <c r="Z30" s="28"/>
      <c r="AA30" s="28"/>
      <c r="AB30" s="28"/>
      <c r="AC30" s="28"/>
      <c r="AD30" s="28"/>
      <c r="AE30" s="28"/>
    </row>
    <row r="31">
      <c r="A31" s="28"/>
      <c r="B31" s="28"/>
      <c r="C31" s="28"/>
      <c r="D31" s="28"/>
      <c r="E31" s="28"/>
      <c r="F31" s="136"/>
      <c r="G31" s="136"/>
      <c r="H31" s="30" t="s">
        <v>821</v>
      </c>
      <c r="I31" s="30" t="s">
        <v>823</v>
      </c>
      <c r="J31" s="394"/>
      <c r="K31" s="394"/>
      <c r="L31" s="537" t="s">
        <v>4565</v>
      </c>
      <c r="M31" s="28"/>
      <c r="N31" s="224"/>
      <c r="O31" s="28"/>
      <c r="P31" s="28"/>
      <c r="Q31" s="28"/>
      <c r="R31" s="28"/>
      <c r="S31" s="28"/>
      <c r="T31" s="28"/>
      <c r="U31" s="28"/>
      <c r="V31" s="28"/>
      <c r="W31" s="28"/>
      <c r="X31" s="28"/>
      <c r="Y31" s="28"/>
      <c r="Z31" s="28"/>
      <c r="AA31" s="28"/>
      <c r="AB31" s="28"/>
      <c r="AC31" s="28"/>
      <c r="AD31" s="28"/>
      <c r="AE31" s="28"/>
    </row>
    <row r="32">
      <c r="A32" s="28"/>
      <c r="B32" s="28"/>
      <c r="C32" s="28"/>
      <c r="D32" s="28"/>
      <c r="E32" s="28"/>
      <c r="F32" s="136"/>
      <c r="G32" s="136"/>
      <c r="H32" s="30" t="s">
        <v>831</v>
      </c>
      <c r="I32" s="30" t="s">
        <v>833</v>
      </c>
      <c r="J32" s="394"/>
      <c r="K32" s="394"/>
      <c r="L32" s="537" t="s">
        <v>4566</v>
      </c>
      <c r="M32" s="28"/>
      <c r="N32" s="224"/>
      <c r="O32" s="28"/>
      <c r="P32" s="28"/>
      <c r="Q32" s="28"/>
      <c r="R32" s="28"/>
      <c r="S32" s="28"/>
      <c r="T32" s="28"/>
      <c r="U32" s="28"/>
      <c r="V32" s="28"/>
      <c r="W32" s="28"/>
      <c r="X32" s="28"/>
      <c r="Y32" s="28"/>
      <c r="Z32" s="28"/>
      <c r="AA32" s="28"/>
      <c r="AB32" s="28"/>
      <c r="AC32" s="28"/>
      <c r="AD32" s="28"/>
      <c r="AE32" s="28"/>
    </row>
    <row r="33">
      <c r="A33" s="28"/>
      <c r="B33" s="28"/>
      <c r="C33" s="28"/>
      <c r="D33" s="28"/>
      <c r="E33" s="28"/>
      <c r="F33" s="136"/>
      <c r="G33" s="136"/>
      <c r="H33" s="30" t="s">
        <v>840</v>
      </c>
      <c r="I33" s="30" t="s">
        <v>842</v>
      </c>
      <c r="J33" s="394"/>
      <c r="K33" s="394"/>
      <c r="L33" s="537" t="s">
        <v>4567</v>
      </c>
      <c r="M33" s="28"/>
      <c r="N33" s="224"/>
      <c r="O33" s="28"/>
      <c r="P33" s="28"/>
      <c r="Q33" s="28"/>
      <c r="R33" s="28"/>
      <c r="S33" s="28"/>
      <c r="T33" s="28"/>
      <c r="U33" s="28"/>
      <c r="V33" s="28"/>
      <c r="W33" s="28"/>
      <c r="X33" s="28"/>
      <c r="Y33" s="28"/>
      <c r="Z33" s="28"/>
      <c r="AA33" s="28"/>
      <c r="AB33" s="28"/>
      <c r="AC33" s="28"/>
      <c r="AD33" s="28"/>
      <c r="AE33" s="28"/>
    </row>
    <row r="34">
      <c r="A34" s="28"/>
      <c r="B34" s="28"/>
      <c r="C34" s="28"/>
      <c r="D34" s="28"/>
      <c r="E34" s="28"/>
      <c r="F34" s="136"/>
      <c r="G34" s="136"/>
      <c r="H34" s="30" t="s">
        <v>850</v>
      </c>
      <c r="I34" s="30" t="s">
        <v>852</v>
      </c>
      <c r="J34" s="394"/>
      <c r="K34" s="394"/>
      <c r="L34" s="537" t="s">
        <v>4568</v>
      </c>
      <c r="M34" s="28"/>
      <c r="N34" s="224"/>
      <c r="O34" s="28"/>
      <c r="P34" s="28"/>
      <c r="Q34" s="28"/>
      <c r="R34" s="28"/>
      <c r="S34" s="28"/>
      <c r="T34" s="28"/>
      <c r="U34" s="28"/>
      <c r="V34" s="28"/>
      <c r="W34" s="28"/>
      <c r="X34" s="28"/>
      <c r="Y34" s="28"/>
      <c r="Z34" s="28"/>
      <c r="AA34" s="28"/>
      <c r="AB34" s="28"/>
      <c r="AC34" s="28"/>
      <c r="AD34" s="28"/>
      <c r="AE34" s="28"/>
    </row>
    <row r="35">
      <c r="A35" s="28"/>
      <c r="B35" s="28"/>
      <c r="C35" s="28"/>
      <c r="D35" s="28"/>
      <c r="E35" s="28"/>
      <c r="F35" s="136"/>
      <c r="G35" s="136"/>
      <c r="H35" s="30" t="s">
        <v>860</v>
      </c>
      <c r="I35" s="30" t="s">
        <v>862</v>
      </c>
      <c r="J35" s="394"/>
      <c r="K35" s="394"/>
      <c r="L35" s="537" t="s">
        <v>4569</v>
      </c>
      <c r="M35" s="28"/>
      <c r="N35" s="224"/>
      <c r="O35" s="28"/>
      <c r="P35" s="28"/>
      <c r="Q35" s="28"/>
      <c r="R35" s="28"/>
      <c r="S35" s="28"/>
      <c r="T35" s="28"/>
      <c r="U35" s="28"/>
      <c r="V35" s="28"/>
      <c r="W35" s="28"/>
      <c r="X35" s="28"/>
      <c r="Y35" s="28"/>
      <c r="Z35" s="28"/>
      <c r="AA35" s="28"/>
      <c r="AB35" s="28"/>
      <c r="AC35" s="28"/>
      <c r="AD35" s="28"/>
      <c r="AE35" s="28"/>
    </row>
    <row r="36">
      <c r="A36" s="28"/>
      <c r="B36" s="28"/>
      <c r="C36" s="28"/>
      <c r="D36" s="28"/>
      <c r="E36" s="28"/>
      <c r="F36" s="136"/>
      <c r="G36" s="136"/>
      <c r="H36" s="30" t="s">
        <v>870</v>
      </c>
      <c r="I36" s="30" t="s">
        <v>872</v>
      </c>
      <c r="J36" s="394"/>
      <c r="K36" s="394"/>
      <c r="L36" s="533" t="s">
        <v>4570</v>
      </c>
      <c r="M36" s="28"/>
      <c r="N36" s="224"/>
      <c r="O36" s="28"/>
      <c r="P36" s="28"/>
      <c r="Q36" s="28"/>
      <c r="R36" s="28"/>
      <c r="S36" s="28"/>
      <c r="T36" s="28"/>
      <c r="U36" s="28"/>
      <c r="V36" s="28"/>
      <c r="W36" s="28"/>
      <c r="X36" s="28"/>
      <c r="Y36" s="28"/>
      <c r="Z36" s="28"/>
      <c r="AA36" s="28"/>
      <c r="AB36" s="28"/>
      <c r="AC36" s="28"/>
      <c r="AD36" s="28"/>
      <c r="AE36" s="28"/>
    </row>
    <row r="37">
      <c r="A37" s="28"/>
      <c r="B37" s="28"/>
      <c r="C37" s="28"/>
      <c r="D37" s="28"/>
      <c r="E37" s="28"/>
      <c r="F37" s="136"/>
      <c r="G37" s="136"/>
      <c r="H37" s="30" t="s">
        <v>879</v>
      </c>
      <c r="I37" s="30" t="s">
        <v>881</v>
      </c>
      <c r="J37" s="394"/>
      <c r="K37" s="394"/>
      <c r="L37" s="537" t="s">
        <v>4571</v>
      </c>
      <c r="M37" s="28"/>
      <c r="N37" s="224"/>
      <c r="O37" s="28"/>
      <c r="P37" s="28"/>
      <c r="Q37" s="28"/>
      <c r="R37" s="28"/>
      <c r="S37" s="28"/>
      <c r="T37" s="28"/>
      <c r="U37" s="28"/>
      <c r="V37" s="28"/>
      <c r="W37" s="28"/>
      <c r="X37" s="28"/>
      <c r="Y37" s="28"/>
      <c r="Z37" s="28"/>
      <c r="AA37" s="28"/>
      <c r="AB37" s="28"/>
      <c r="AC37" s="28"/>
      <c r="AD37" s="28"/>
      <c r="AE37" s="28"/>
    </row>
    <row r="38">
      <c r="A38" s="28"/>
      <c r="B38" s="28"/>
      <c r="C38" s="28"/>
      <c r="D38" s="28"/>
      <c r="E38" s="28"/>
      <c r="F38" s="136"/>
      <c r="G38" s="136"/>
      <c r="H38" s="30" t="s">
        <v>889</v>
      </c>
      <c r="I38" s="30" t="s">
        <v>891</v>
      </c>
      <c r="J38" s="394"/>
      <c r="K38" s="394"/>
      <c r="L38" s="537" t="s">
        <v>4572</v>
      </c>
      <c r="M38" s="28"/>
      <c r="N38" s="224"/>
      <c r="O38" s="28"/>
      <c r="P38" s="28"/>
      <c r="Q38" s="28"/>
      <c r="R38" s="28"/>
      <c r="S38" s="28"/>
      <c r="T38" s="28"/>
      <c r="U38" s="28"/>
      <c r="V38" s="28"/>
      <c r="W38" s="28"/>
      <c r="X38" s="28"/>
      <c r="Y38" s="28"/>
      <c r="Z38" s="28"/>
      <c r="AA38" s="28"/>
      <c r="AB38" s="28"/>
      <c r="AC38" s="28"/>
      <c r="AD38" s="28"/>
      <c r="AE38" s="28"/>
    </row>
    <row r="39">
      <c r="A39" s="28"/>
      <c r="B39" s="28"/>
      <c r="C39" s="28"/>
      <c r="D39" s="28"/>
      <c r="E39" s="28"/>
      <c r="F39" s="136"/>
      <c r="G39" s="136"/>
      <c r="H39" s="30" t="s">
        <v>899</v>
      </c>
      <c r="I39" s="30" t="s">
        <v>901</v>
      </c>
      <c r="J39" s="394"/>
      <c r="K39" s="394"/>
      <c r="L39" s="537" t="s">
        <v>4573</v>
      </c>
      <c r="M39" s="28"/>
      <c r="N39" s="224"/>
      <c r="O39" s="28"/>
      <c r="P39" s="28"/>
      <c r="Q39" s="28"/>
      <c r="R39" s="28"/>
      <c r="S39" s="28"/>
      <c r="T39" s="28"/>
      <c r="U39" s="28"/>
      <c r="V39" s="28"/>
      <c r="W39" s="28"/>
      <c r="X39" s="28"/>
      <c r="Y39" s="28"/>
      <c r="Z39" s="28"/>
      <c r="AA39" s="28"/>
      <c r="AB39" s="28"/>
      <c r="AC39" s="28"/>
      <c r="AD39" s="28"/>
      <c r="AE39" s="28"/>
    </row>
    <row r="40">
      <c r="A40" s="28"/>
      <c r="B40" s="28"/>
      <c r="C40" s="28"/>
      <c r="D40" s="28"/>
      <c r="E40" s="28"/>
      <c r="F40" s="136"/>
      <c r="G40" s="136"/>
      <c r="H40" s="30" t="s">
        <v>910</v>
      </c>
      <c r="I40" s="30" t="s">
        <v>912</v>
      </c>
      <c r="J40" s="394"/>
      <c r="K40" s="394"/>
      <c r="L40" s="537" t="s">
        <v>4574</v>
      </c>
      <c r="M40" s="28"/>
      <c r="N40" s="224"/>
      <c r="O40" s="28"/>
      <c r="P40" s="28"/>
      <c r="Q40" s="28"/>
      <c r="R40" s="28"/>
      <c r="S40" s="28"/>
      <c r="T40" s="28"/>
      <c r="U40" s="28"/>
      <c r="V40" s="28"/>
      <c r="W40" s="28"/>
      <c r="X40" s="28"/>
      <c r="Y40" s="28"/>
      <c r="Z40" s="28"/>
      <c r="AA40" s="28"/>
      <c r="AB40" s="28"/>
      <c r="AC40" s="28"/>
      <c r="AD40" s="28"/>
      <c r="AE40" s="28"/>
    </row>
    <row r="41">
      <c r="A41" s="28"/>
      <c r="B41" s="28"/>
      <c r="C41" s="28"/>
      <c r="D41" s="28"/>
      <c r="E41" s="28"/>
      <c r="F41" s="136"/>
      <c r="G41" s="136"/>
      <c r="H41" s="30" t="s">
        <v>923</v>
      </c>
      <c r="I41" s="30" t="s">
        <v>925</v>
      </c>
      <c r="J41" s="394"/>
      <c r="K41" s="394"/>
      <c r="L41" s="537" t="s">
        <v>4575</v>
      </c>
      <c r="M41" s="28"/>
      <c r="N41" s="224"/>
      <c r="O41" s="28"/>
      <c r="P41" s="28"/>
      <c r="Q41" s="28"/>
      <c r="R41" s="28"/>
      <c r="S41" s="28"/>
      <c r="T41" s="28"/>
      <c r="U41" s="28"/>
      <c r="V41" s="28"/>
      <c r="W41" s="28"/>
      <c r="X41" s="28"/>
      <c r="Y41" s="28"/>
      <c r="Z41" s="28"/>
      <c r="AA41" s="28"/>
      <c r="AB41" s="28"/>
      <c r="AC41" s="28"/>
      <c r="AD41" s="28"/>
      <c r="AE41" s="28"/>
    </row>
    <row r="42">
      <c r="A42" s="28"/>
      <c r="B42" s="28"/>
      <c r="C42" s="28"/>
      <c r="D42" s="28"/>
      <c r="E42" s="28"/>
      <c r="F42" s="136"/>
      <c r="G42" s="136"/>
      <c r="H42" s="30" t="s">
        <v>934</v>
      </c>
      <c r="I42" s="30" t="s">
        <v>936</v>
      </c>
      <c r="J42" s="394"/>
      <c r="K42" s="394"/>
      <c r="L42" s="537" t="s">
        <v>4576</v>
      </c>
      <c r="M42" s="28"/>
      <c r="N42" s="224"/>
      <c r="O42" s="28"/>
      <c r="P42" s="28"/>
      <c r="Q42" s="28"/>
      <c r="R42" s="28"/>
      <c r="S42" s="28"/>
      <c r="T42" s="28"/>
      <c r="U42" s="28"/>
      <c r="V42" s="28"/>
      <c r="W42" s="28"/>
      <c r="X42" s="28"/>
      <c r="Y42" s="28"/>
      <c r="Z42" s="28"/>
      <c r="AA42" s="28"/>
      <c r="AB42" s="28"/>
      <c r="AC42" s="28"/>
      <c r="AD42" s="28"/>
      <c r="AE42" s="28"/>
    </row>
    <row r="43">
      <c r="A43" s="28"/>
      <c r="B43" s="28"/>
      <c r="C43" s="28"/>
      <c r="D43" s="28"/>
      <c r="E43" s="28"/>
      <c r="F43" s="136"/>
      <c r="G43" s="136"/>
      <c r="H43" s="30" t="s">
        <v>1047</v>
      </c>
      <c r="I43" s="30" t="s">
        <v>1049</v>
      </c>
      <c r="J43" s="394"/>
      <c r="K43" s="394"/>
      <c r="L43" s="537" t="s">
        <v>4577</v>
      </c>
      <c r="M43" s="28"/>
      <c r="N43" s="224"/>
      <c r="O43" s="28"/>
      <c r="P43" s="28"/>
      <c r="Q43" s="28"/>
      <c r="R43" s="28"/>
      <c r="S43" s="28"/>
      <c r="T43" s="28"/>
      <c r="U43" s="28"/>
      <c r="V43" s="28"/>
      <c r="W43" s="28"/>
      <c r="X43" s="28"/>
      <c r="Y43" s="28"/>
      <c r="Z43" s="28"/>
      <c r="AA43" s="28"/>
      <c r="AB43" s="28"/>
      <c r="AC43" s="28"/>
      <c r="AD43" s="28"/>
      <c r="AE43" s="28"/>
    </row>
    <row r="44">
      <c r="A44" s="28"/>
      <c r="B44" s="28"/>
      <c r="C44" s="28"/>
      <c r="D44" s="28"/>
      <c r="E44" s="28"/>
      <c r="F44" s="136"/>
      <c r="G44" s="136"/>
      <c r="H44" s="30" t="s">
        <v>1060</v>
      </c>
      <c r="I44" s="30" t="s">
        <v>1062</v>
      </c>
      <c r="J44" s="394"/>
      <c r="K44" s="394"/>
      <c r="L44" s="537" t="s">
        <v>4578</v>
      </c>
      <c r="M44" s="28"/>
      <c r="N44" s="224"/>
      <c r="O44" s="28"/>
      <c r="P44" s="28"/>
      <c r="Q44" s="28"/>
      <c r="R44" s="28"/>
      <c r="S44" s="28"/>
      <c r="T44" s="28"/>
      <c r="U44" s="28"/>
      <c r="V44" s="28"/>
      <c r="W44" s="28"/>
      <c r="X44" s="28"/>
      <c r="Y44" s="28"/>
      <c r="Z44" s="28"/>
      <c r="AA44" s="28"/>
      <c r="AB44" s="28"/>
      <c r="AC44" s="28"/>
      <c r="AD44" s="28"/>
      <c r="AE44" s="28"/>
    </row>
    <row r="45">
      <c r="A45" s="28"/>
      <c r="B45" s="28"/>
      <c r="C45" s="28"/>
      <c r="D45" s="28"/>
      <c r="E45" s="28"/>
      <c r="F45" s="136"/>
      <c r="G45" s="136"/>
      <c r="H45" s="30" t="s">
        <v>1070</v>
      </c>
      <c r="I45" s="30" t="s">
        <v>1072</v>
      </c>
      <c r="J45" s="394"/>
      <c r="K45" s="394"/>
      <c r="L45" s="537" t="s">
        <v>4579</v>
      </c>
      <c r="M45" s="28"/>
      <c r="N45" s="224"/>
      <c r="O45" s="28"/>
      <c r="P45" s="28"/>
      <c r="Q45" s="28"/>
      <c r="R45" s="28"/>
      <c r="S45" s="28"/>
      <c r="T45" s="28"/>
      <c r="U45" s="28"/>
      <c r="V45" s="28"/>
      <c r="W45" s="28"/>
      <c r="X45" s="28"/>
      <c r="Y45" s="28"/>
      <c r="Z45" s="28"/>
      <c r="AA45" s="28"/>
      <c r="AB45" s="28"/>
      <c r="AC45" s="28"/>
      <c r="AD45" s="28"/>
      <c r="AE45" s="28"/>
    </row>
    <row r="46">
      <c r="A46" s="28"/>
      <c r="B46" s="28"/>
      <c r="C46" s="28"/>
      <c r="D46" s="28"/>
      <c r="E46" s="28"/>
      <c r="F46" s="136"/>
      <c r="G46" s="136"/>
      <c r="H46" s="30" t="s">
        <v>1079</v>
      </c>
      <c r="I46" s="30" t="s">
        <v>1081</v>
      </c>
      <c r="J46" s="394"/>
      <c r="K46" s="394"/>
      <c r="L46" s="537" t="s">
        <v>4580</v>
      </c>
      <c r="M46" s="28"/>
      <c r="N46" s="224"/>
      <c r="O46" s="28"/>
      <c r="P46" s="28"/>
      <c r="Q46" s="28"/>
      <c r="R46" s="28"/>
      <c r="S46" s="28"/>
      <c r="T46" s="28"/>
      <c r="U46" s="28"/>
      <c r="V46" s="28"/>
      <c r="W46" s="28"/>
      <c r="X46" s="28"/>
      <c r="Y46" s="28"/>
      <c r="Z46" s="28"/>
      <c r="AA46" s="28"/>
      <c r="AB46" s="28"/>
      <c r="AC46" s="28"/>
      <c r="AD46" s="28"/>
      <c r="AE46" s="28"/>
    </row>
    <row r="47">
      <c r="A47" s="28"/>
      <c r="B47" s="28"/>
      <c r="C47" s="28"/>
      <c r="D47" s="28"/>
      <c r="E47" s="28"/>
      <c r="F47" s="136"/>
      <c r="G47" s="136"/>
      <c r="H47" s="30" t="s">
        <v>1090</v>
      </c>
      <c r="I47" s="30" t="s">
        <v>1092</v>
      </c>
      <c r="J47" s="394"/>
      <c r="K47" s="394"/>
      <c r="L47" s="533" t="s">
        <v>4581</v>
      </c>
      <c r="M47" s="28"/>
      <c r="N47" s="224"/>
      <c r="O47" s="28"/>
      <c r="P47" s="28"/>
      <c r="Q47" s="28"/>
      <c r="R47" s="28"/>
      <c r="S47" s="28"/>
      <c r="T47" s="28"/>
      <c r="U47" s="28"/>
      <c r="V47" s="28"/>
      <c r="W47" s="28"/>
      <c r="X47" s="28"/>
      <c r="Y47" s="28"/>
      <c r="Z47" s="28"/>
      <c r="AA47" s="28"/>
      <c r="AB47" s="28"/>
      <c r="AC47" s="28"/>
      <c r="AD47" s="28"/>
      <c r="AE47" s="28"/>
    </row>
    <row r="48">
      <c r="A48" s="28"/>
      <c r="B48" s="28"/>
      <c r="C48" s="28"/>
      <c r="D48" s="28"/>
      <c r="E48" s="28"/>
      <c r="F48" s="28"/>
      <c r="G48" s="28"/>
      <c r="H48" s="400" t="s">
        <v>741</v>
      </c>
      <c r="I48" s="589" t="s">
        <v>743</v>
      </c>
      <c r="J48" s="394"/>
      <c r="K48" s="394"/>
      <c r="L48" s="537" t="s">
        <v>4582</v>
      </c>
      <c r="M48" s="28"/>
      <c r="N48" s="224"/>
      <c r="O48" s="28"/>
      <c r="P48" s="28"/>
      <c r="Q48" s="28"/>
      <c r="R48" s="28"/>
      <c r="S48" s="28"/>
      <c r="T48" s="28"/>
      <c r="U48" s="28"/>
      <c r="V48" s="28"/>
      <c r="W48" s="28"/>
      <c r="X48" s="28"/>
      <c r="Y48" s="28"/>
      <c r="Z48" s="28"/>
      <c r="AA48" s="28"/>
      <c r="AB48" s="28"/>
      <c r="AC48" s="28"/>
      <c r="AD48" s="28"/>
      <c r="AE48" s="28"/>
    </row>
    <row r="49">
      <c r="A49" s="28"/>
      <c r="B49" s="28"/>
      <c r="C49" s="28"/>
      <c r="D49" s="28"/>
      <c r="E49" s="28"/>
      <c r="F49" s="128"/>
      <c r="G49" s="128"/>
      <c r="H49" s="400" t="s">
        <v>752</v>
      </c>
      <c r="I49" s="589" t="s">
        <v>754</v>
      </c>
      <c r="J49" s="394"/>
      <c r="K49" s="394"/>
      <c r="L49" s="537" t="s">
        <v>4583</v>
      </c>
      <c r="M49" s="28"/>
      <c r="N49" s="224"/>
      <c r="O49" s="28"/>
      <c r="P49" s="28"/>
      <c r="Q49" s="28"/>
      <c r="R49" s="28"/>
      <c r="S49" s="28"/>
      <c r="T49" s="28"/>
      <c r="U49" s="28"/>
      <c r="V49" s="28"/>
      <c r="W49" s="28"/>
      <c r="X49" s="28"/>
      <c r="Y49" s="28"/>
      <c r="Z49" s="28"/>
      <c r="AA49" s="28"/>
      <c r="AB49" s="28"/>
      <c r="AC49" s="28"/>
      <c r="AD49" s="28"/>
      <c r="AE49" s="28"/>
    </row>
    <row r="50">
      <c r="A50" s="28"/>
      <c r="B50" s="28"/>
      <c r="C50" s="28"/>
      <c r="D50" s="28"/>
      <c r="E50" s="28"/>
      <c r="F50" s="136"/>
      <c r="G50" s="136"/>
      <c r="H50" s="400" t="s">
        <v>762</v>
      </c>
      <c r="I50" s="589" t="s">
        <v>764</v>
      </c>
      <c r="J50" s="394"/>
      <c r="K50" s="394"/>
      <c r="L50" s="537" t="s">
        <v>4584</v>
      </c>
      <c r="M50" s="28"/>
      <c r="N50" s="224"/>
      <c r="O50" s="28"/>
      <c r="P50" s="28"/>
      <c r="Q50" s="28"/>
      <c r="R50" s="28"/>
      <c r="S50" s="28"/>
      <c r="T50" s="28"/>
      <c r="U50" s="28"/>
      <c r="V50" s="28"/>
      <c r="W50" s="28"/>
      <c r="X50" s="28"/>
      <c r="Y50" s="28"/>
      <c r="Z50" s="28"/>
      <c r="AA50" s="28"/>
      <c r="AB50" s="28"/>
      <c r="AC50" s="28"/>
      <c r="AD50" s="28"/>
      <c r="AE50" s="28"/>
    </row>
    <row r="51">
      <c r="A51" s="28"/>
      <c r="B51" s="28"/>
      <c r="C51" s="28"/>
      <c r="D51" s="28"/>
      <c r="E51" s="28"/>
      <c r="F51" s="136"/>
      <c r="G51" s="136"/>
      <c r="H51" s="400" t="s">
        <v>774</v>
      </c>
      <c r="I51" s="589" t="s">
        <v>776</v>
      </c>
      <c r="J51" s="394"/>
      <c r="K51" s="394"/>
      <c r="L51" s="537" t="s">
        <v>4585</v>
      </c>
      <c r="M51" s="28"/>
      <c r="N51" s="224"/>
      <c r="O51" s="28"/>
      <c r="P51" s="28"/>
      <c r="Q51" s="28"/>
      <c r="R51" s="28"/>
      <c r="S51" s="28"/>
      <c r="T51" s="28"/>
      <c r="U51" s="28"/>
      <c r="V51" s="28"/>
      <c r="W51" s="28"/>
      <c r="X51" s="28"/>
      <c r="Y51" s="28"/>
      <c r="Z51" s="28"/>
      <c r="AA51" s="28"/>
      <c r="AB51" s="28"/>
      <c r="AC51" s="28"/>
      <c r="AD51" s="28"/>
      <c r="AE51" s="28"/>
    </row>
    <row r="52">
      <c r="A52" s="28"/>
      <c r="B52" s="28"/>
      <c r="C52" s="28"/>
      <c r="D52" s="28"/>
      <c r="E52" s="28"/>
      <c r="F52" s="136"/>
      <c r="G52" s="136"/>
      <c r="H52" s="400" t="s">
        <v>783</v>
      </c>
      <c r="I52" s="589" t="s">
        <v>785</v>
      </c>
      <c r="J52" s="394"/>
      <c r="K52" s="394"/>
      <c r="L52" s="537" t="s">
        <v>4586</v>
      </c>
      <c r="M52" s="28"/>
      <c r="N52" s="224"/>
      <c r="O52" s="28"/>
      <c r="P52" s="28"/>
      <c r="Q52" s="28"/>
      <c r="R52" s="28"/>
      <c r="S52" s="28"/>
      <c r="T52" s="28"/>
      <c r="U52" s="28"/>
      <c r="V52" s="28"/>
      <c r="W52" s="28"/>
      <c r="X52" s="28"/>
      <c r="Y52" s="28"/>
      <c r="Z52" s="28"/>
      <c r="AA52" s="28"/>
      <c r="AB52" s="28"/>
      <c r="AC52" s="28"/>
      <c r="AD52" s="28"/>
      <c r="AE52" s="28"/>
    </row>
    <row r="53">
      <c r="A53" s="28"/>
      <c r="B53" s="28"/>
      <c r="C53" s="28"/>
      <c r="D53" s="28"/>
      <c r="E53" s="28"/>
      <c r="F53" s="136"/>
      <c r="G53" s="136"/>
      <c r="H53" s="28"/>
      <c r="I53" s="28"/>
      <c r="J53" s="394"/>
      <c r="K53" s="394"/>
      <c r="L53" s="28"/>
      <c r="M53" s="28"/>
      <c r="N53" s="224"/>
      <c r="O53" s="28"/>
      <c r="P53" s="28"/>
      <c r="Q53" s="28"/>
      <c r="R53" s="28"/>
      <c r="S53" s="28"/>
      <c r="T53" s="28"/>
      <c r="U53" s="28"/>
      <c r="V53" s="28"/>
      <c r="W53" s="28"/>
      <c r="X53" s="28"/>
      <c r="Y53" s="28"/>
      <c r="Z53" s="28"/>
      <c r="AA53" s="28"/>
      <c r="AB53" s="28"/>
      <c r="AC53" s="28"/>
      <c r="AD53" s="28"/>
      <c r="AE53" s="28"/>
    </row>
  </sheetData>
  <autoFilter ref="$B$6:$M$52">
    <sortState ref="B6:M52">
      <sortCondition ref="H6:H52"/>
    </sortState>
  </autoFilter>
  <conditionalFormatting sqref="D8:D53 H8:I52">
    <cfRule type="expression" dxfId="6" priority="1">
      <formula>$D8="x"</formula>
    </cfRule>
  </conditionalFormatting>
  <conditionalFormatting sqref="G1:G53">
    <cfRule type="cellIs" dxfId="3" priority="2" operator="equal">
      <formula>"그림"</formula>
    </cfRule>
  </conditionalFormatting>
  <conditionalFormatting sqref="G1:G53">
    <cfRule type="cellIs" dxfId="4" priority="3" operator="equal">
      <formula>"사진"</formula>
    </cfRule>
  </conditionalFormatting>
  <conditionalFormatting sqref="G1:G53">
    <cfRule type="cellIs" dxfId="5" priority="4" operator="equal">
      <formula>"지도"</formula>
    </cfRule>
  </conditionalFormatting>
  <conditionalFormatting sqref="G1:G53">
    <cfRule type="containsText" dxfId="2" priority="5" operator="containsText" text="다이어그램">
      <formula>NOT(ISERROR(SEARCH(("다이어그램"),(G1))))</formula>
    </cfRule>
  </conditionalFormatting>
  <conditionalFormatting sqref="G1:G53">
    <cfRule type="containsText" dxfId="1" priority="6" operator="containsText" text="그래프">
      <formula>NOT(ISERROR(SEARCH(("그래프"),(G1))))</formula>
    </cfRule>
  </conditionalFormatting>
  <conditionalFormatting sqref="G1:G53">
    <cfRule type="containsText" dxfId="7" priority="7" operator="containsText" text="도표">
      <formula>NOT(ISERROR(SEARCH(("도표"),(G1))))</formula>
    </cfRule>
  </conditionalFormatting>
  <hyperlinks>
    <hyperlink r:id="rId1" ref="L8"/>
    <hyperlink r:id="rId2" ref="L9"/>
    <hyperlink r:id="rId3" ref="L10"/>
    <hyperlink r:id="rId4" ref="L11"/>
    <hyperlink r:id="rId5" ref="L12"/>
    <hyperlink r:id="rId6" ref="L13"/>
    <hyperlink r:id="rId7" ref="L14"/>
    <hyperlink r:id="rId8" ref="L15"/>
    <hyperlink r:id="rId9" ref="L16"/>
    <hyperlink r:id="rId10" ref="L17"/>
    <hyperlink r:id="rId11" ref="L18"/>
    <hyperlink r:id="rId12" ref="L19"/>
    <hyperlink r:id="rId13" ref="L20"/>
    <hyperlink r:id="rId14" ref="L21"/>
    <hyperlink r:id="rId15" ref="L22"/>
    <hyperlink r:id="rId16" ref="L23"/>
    <hyperlink r:id="rId17" ref="L24"/>
    <hyperlink r:id="rId18" ref="L25"/>
    <hyperlink r:id="rId19" ref="L26"/>
    <hyperlink r:id="rId20" ref="L27"/>
    <hyperlink r:id="rId21" ref="L28"/>
    <hyperlink r:id="rId22" ref="L29"/>
    <hyperlink r:id="rId23" ref="L30"/>
    <hyperlink r:id="rId24" ref="L31"/>
    <hyperlink r:id="rId25" ref="L32"/>
    <hyperlink r:id="rId26" ref="L33"/>
    <hyperlink r:id="rId27" ref="L34"/>
    <hyperlink r:id="rId28" ref="L35"/>
    <hyperlink r:id="rId29" ref="L36"/>
    <hyperlink r:id="rId30" ref="L37"/>
    <hyperlink r:id="rId31" ref="L38"/>
    <hyperlink r:id="rId32" ref="L39"/>
    <hyperlink r:id="rId33" ref="L40"/>
    <hyperlink r:id="rId34" ref="L41"/>
    <hyperlink r:id="rId35" ref="L42"/>
    <hyperlink r:id="rId36" ref="L43"/>
    <hyperlink r:id="rId37" ref="L44"/>
    <hyperlink r:id="rId38" ref="L45"/>
    <hyperlink r:id="rId39" ref="L46"/>
    <hyperlink r:id="rId40" ref="L47"/>
    <hyperlink r:id="rId41" ref="L48"/>
    <hyperlink r:id="rId42" ref="L49"/>
    <hyperlink r:id="rId43" ref="L50"/>
    <hyperlink r:id="rId44" ref="L51"/>
    <hyperlink r:id="rId45" ref="L52"/>
  </hyperlinks>
  <drawing r:id="rId4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4.25"/>
    <col customWidth="1" min="10" max="10" width="50.5"/>
    <col customWidth="1" min="13" max="13" width="13.25"/>
  </cols>
  <sheetData>
    <row r="3">
      <c r="C3" s="12" t="s">
        <v>4587</v>
      </c>
      <c r="J3" s="12" t="s">
        <v>4588</v>
      </c>
    </row>
    <row r="4">
      <c r="K4" s="596"/>
      <c r="L4" s="596"/>
      <c r="M4" s="596"/>
      <c r="N4" s="596"/>
      <c r="O4" s="596"/>
      <c r="P4" s="596"/>
      <c r="Q4" s="596"/>
    </row>
    <row r="5">
      <c r="K5" s="596"/>
      <c r="L5" s="596"/>
      <c r="M5" s="596"/>
      <c r="N5" s="596"/>
      <c r="O5" s="596"/>
      <c r="P5" s="596"/>
      <c r="Q5" s="596"/>
    </row>
    <row r="6">
      <c r="B6" s="597" t="s">
        <v>12</v>
      </c>
      <c r="D6" s="598"/>
      <c r="E6" s="598"/>
      <c r="I6" s="597" t="s">
        <v>20</v>
      </c>
      <c r="K6" s="598"/>
      <c r="L6" s="598"/>
      <c r="M6" s="598"/>
      <c r="N6" s="598"/>
      <c r="O6" s="598"/>
      <c r="P6" s="596"/>
      <c r="Q6" s="596"/>
    </row>
    <row r="7">
      <c r="D7" s="598"/>
      <c r="E7" s="598"/>
      <c r="K7" s="598"/>
      <c r="L7" s="598"/>
      <c r="M7" s="598"/>
      <c r="N7" s="598"/>
      <c r="O7" s="598"/>
      <c r="P7" s="596"/>
      <c r="Q7" s="596"/>
    </row>
    <row r="8">
      <c r="B8" s="599" t="s">
        <v>4589</v>
      </c>
      <c r="C8" s="600" t="s">
        <v>148</v>
      </c>
      <c r="D8" s="601" t="s">
        <v>4590</v>
      </c>
      <c r="E8" s="602" t="s">
        <v>4591</v>
      </c>
      <c r="I8" s="599" t="s">
        <v>4589</v>
      </c>
      <c r="J8" s="600" t="s">
        <v>148</v>
      </c>
      <c r="K8" s="601" t="s">
        <v>4590</v>
      </c>
      <c r="L8" s="602" t="s">
        <v>4591</v>
      </c>
      <c r="M8" s="603"/>
      <c r="N8" s="603"/>
      <c r="O8" s="603"/>
      <c r="P8" s="596"/>
      <c r="Q8" s="596"/>
    </row>
    <row r="9">
      <c r="B9" s="604"/>
      <c r="C9" s="12" t="s">
        <v>4592</v>
      </c>
      <c r="D9" s="605">
        <v>181.53</v>
      </c>
      <c r="E9" s="604">
        <v>46.0</v>
      </c>
      <c r="I9" s="225"/>
      <c r="J9" s="12" t="s">
        <v>4593</v>
      </c>
      <c r="K9" s="606">
        <v>338.3</v>
      </c>
      <c r="L9" s="607">
        <v>108.0</v>
      </c>
      <c r="M9" s="596"/>
      <c r="N9" s="596"/>
      <c r="O9" s="596"/>
      <c r="P9" s="596"/>
      <c r="Q9" s="596"/>
    </row>
    <row r="10">
      <c r="B10" s="225"/>
      <c r="C10" s="12" t="s">
        <v>4594</v>
      </c>
      <c r="D10" s="605">
        <v>660.4</v>
      </c>
      <c r="E10" s="604">
        <v>24.0</v>
      </c>
      <c r="I10" s="225"/>
      <c r="J10" s="12" t="s">
        <v>4595</v>
      </c>
      <c r="K10" s="606">
        <v>600.0</v>
      </c>
      <c r="L10" s="607">
        <v>55.0</v>
      </c>
      <c r="M10" s="596"/>
      <c r="N10" s="596"/>
      <c r="O10" s="596"/>
      <c r="P10" s="596"/>
      <c r="Q10" s="596"/>
    </row>
    <row r="11">
      <c r="B11" s="225"/>
      <c r="C11" s="12" t="s">
        <v>4596</v>
      </c>
      <c r="D11" s="605">
        <v>325.571</v>
      </c>
      <c r="E11" s="604">
        <v>31.0</v>
      </c>
      <c r="I11" s="225"/>
      <c r="J11" s="12" t="s">
        <v>4597</v>
      </c>
      <c r="K11" s="606">
        <v>911.05</v>
      </c>
      <c r="L11" s="607">
        <v>290.0</v>
      </c>
      <c r="M11" s="596"/>
      <c r="N11" s="596"/>
      <c r="O11" s="596"/>
      <c r="P11" s="596"/>
      <c r="Q11" s="596"/>
    </row>
    <row r="12">
      <c r="B12" s="225"/>
      <c r="C12" s="12" t="s">
        <v>4598</v>
      </c>
      <c r="D12" s="605">
        <v>337.2</v>
      </c>
      <c r="E12" s="604">
        <v>16.0</v>
      </c>
      <c r="I12" s="225"/>
      <c r="J12" s="12" t="s">
        <v>4599</v>
      </c>
      <c r="K12" s="606">
        <v>911.05</v>
      </c>
      <c r="L12" s="607">
        <v>503.0</v>
      </c>
      <c r="M12" s="596"/>
      <c r="N12" s="596"/>
      <c r="O12" s="596"/>
      <c r="P12" s="596"/>
      <c r="Q12" s="596"/>
    </row>
    <row r="13">
      <c r="B13" s="225"/>
      <c r="C13" s="12" t="s">
        <v>4600</v>
      </c>
      <c r="D13" s="605">
        <v>234.8</v>
      </c>
      <c r="E13" s="604">
        <v>44.0</v>
      </c>
      <c r="I13" s="225"/>
      <c r="J13" s="12" t="s">
        <v>4601</v>
      </c>
      <c r="K13" s="605">
        <v>911.05</v>
      </c>
      <c r="L13" s="604">
        <v>328.0</v>
      </c>
    </row>
    <row r="14">
      <c r="B14" s="225"/>
      <c r="C14" s="12" t="s">
        <v>4602</v>
      </c>
      <c r="D14" s="605">
        <v>236.9</v>
      </c>
      <c r="E14" s="604">
        <v>136.0</v>
      </c>
      <c r="I14" s="225"/>
      <c r="J14" s="12" t="s">
        <v>4603</v>
      </c>
      <c r="K14" s="605">
        <v>606.905</v>
      </c>
      <c r="L14" s="604">
        <v>199.0</v>
      </c>
    </row>
    <row r="15">
      <c r="B15" s="225"/>
      <c r="C15" s="12" t="s">
        <v>4604</v>
      </c>
      <c r="D15" s="605">
        <v>233.08</v>
      </c>
      <c r="E15" s="604">
        <v>64.0</v>
      </c>
      <c r="I15" s="225"/>
      <c r="J15" s="12" t="s">
        <v>4605</v>
      </c>
      <c r="K15" s="605">
        <v>606.905</v>
      </c>
      <c r="L15" s="604">
        <v>214.0</v>
      </c>
    </row>
    <row r="16">
      <c r="B16" s="225"/>
      <c r="C16" s="12" t="s">
        <v>4606</v>
      </c>
      <c r="D16" s="605">
        <v>230.4</v>
      </c>
      <c r="E16" s="604">
        <v>40.0</v>
      </c>
      <c r="I16" s="225"/>
      <c r="J16" s="12" t="s">
        <v>4607</v>
      </c>
      <c r="K16" s="605">
        <v>379.7</v>
      </c>
      <c r="L16" s="604">
        <v>32.0</v>
      </c>
    </row>
    <row r="17">
      <c r="B17" s="225"/>
      <c r="C17" s="12" t="s">
        <v>4608</v>
      </c>
      <c r="D17" s="605">
        <v>325.5</v>
      </c>
      <c r="E17" s="604">
        <v>98.0</v>
      </c>
      <c r="I17" s="225"/>
      <c r="J17" s="12" t="s">
        <v>4609</v>
      </c>
      <c r="K17" s="605">
        <v>300.0</v>
      </c>
      <c r="L17" s="604">
        <v>101.0</v>
      </c>
    </row>
    <row r="18">
      <c r="B18" s="225"/>
      <c r="C18" s="12" t="s">
        <v>4610</v>
      </c>
      <c r="D18" s="605">
        <v>325.1</v>
      </c>
      <c r="E18" s="604">
        <v>110.0</v>
      </c>
      <c r="I18" s="225"/>
      <c r="J18" s="12" t="s">
        <v>4611</v>
      </c>
      <c r="K18" s="605">
        <v>321.545</v>
      </c>
      <c r="L18" s="604">
        <v>31.0</v>
      </c>
    </row>
    <row r="19">
      <c r="B19" s="225"/>
      <c r="C19" s="12" t="s">
        <v>4612</v>
      </c>
      <c r="D19" s="605">
        <v>325.5</v>
      </c>
      <c r="E19" s="604">
        <v>103.0</v>
      </c>
      <c r="I19" s="225"/>
      <c r="J19" s="12" t="s">
        <v>4613</v>
      </c>
      <c r="K19" s="605">
        <v>300.0</v>
      </c>
      <c r="L19" s="604">
        <v>42.0</v>
      </c>
    </row>
    <row r="20">
      <c r="B20" s="225"/>
      <c r="C20" s="12" t="s">
        <v>4614</v>
      </c>
      <c r="D20" s="605">
        <v>370.18</v>
      </c>
      <c r="E20" s="604">
        <v>19.0</v>
      </c>
      <c r="I20" s="225"/>
      <c r="J20" s="12" t="s">
        <v>4615</v>
      </c>
      <c r="K20" s="605">
        <v>26.3</v>
      </c>
      <c r="L20" s="604">
        <v>120.0</v>
      </c>
    </row>
    <row r="21">
      <c r="B21" s="225"/>
      <c r="C21" s="12" t="s">
        <v>4616</v>
      </c>
      <c r="D21" s="605">
        <v>373.2</v>
      </c>
      <c r="E21" s="604">
        <v>35.0</v>
      </c>
      <c r="I21" s="225"/>
      <c r="J21" s="12" t="s">
        <v>4617</v>
      </c>
      <c r="K21" s="605">
        <v>300.0</v>
      </c>
      <c r="L21" s="604">
        <v>60.0</v>
      </c>
    </row>
    <row r="22">
      <c r="B22" s="225"/>
      <c r="C22" s="12" t="s">
        <v>4618</v>
      </c>
      <c r="D22" s="605">
        <v>818.0</v>
      </c>
      <c r="E22" s="604">
        <v>14.0</v>
      </c>
      <c r="I22" s="225"/>
      <c r="J22" s="12" t="s">
        <v>4619</v>
      </c>
      <c r="K22" s="605">
        <v>300.0</v>
      </c>
      <c r="L22" s="604">
        <v>76.0</v>
      </c>
    </row>
    <row r="23">
      <c r="B23" s="225"/>
      <c r="C23" s="12" t="s">
        <v>4620</v>
      </c>
      <c r="D23" s="605">
        <v>818.0</v>
      </c>
      <c r="E23" s="604">
        <v>23.0</v>
      </c>
      <c r="I23" s="225"/>
      <c r="J23" s="12" t="s">
        <v>4621</v>
      </c>
      <c r="K23" s="605">
        <v>300.0</v>
      </c>
      <c r="L23" s="604">
        <v>116.0</v>
      </c>
    </row>
    <row r="24">
      <c r="B24" s="225"/>
      <c r="C24" s="12" t="s">
        <v>4622</v>
      </c>
      <c r="D24" s="605">
        <v>808.1</v>
      </c>
      <c r="E24" s="604">
        <v>31.0</v>
      </c>
      <c r="I24" s="225"/>
      <c r="J24" s="12" t="s">
        <v>4623</v>
      </c>
      <c r="K24" s="605">
        <v>338.3</v>
      </c>
      <c r="L24" s="604">
        <v>158.0</v>
      </c>
    </row>
    <row r="25">
      <c r="B25" s="225"/>
      <c r="C25" s="12" t="s">
        <v>4624</v>
      </c>
      <c r="D25" s="605">
        <v>813.7</v>
      </c>
      <c r="E25" s="604">
        <v>23.0</v>
      </c>
      <c r="I25" s="225"/>
      <c r="J25" s="12" t="s">
        <v>4625</v>
      </c>
      <c r="K25" s="605">
        <v>338.3</v>
      </c>
      <c r="L25" s="604">
        <v>60.0</v>
      </c>
    </row>
    <row r="26">
      <c r="B26" s="225"/>
      <c r="C26" s="12" t="s">
        <v>4626</v>
      </c>
      <c r="D26" s="605">
        <v>843.0</v>
      </c>
      <c r="E26" s="604">
        <v>31.0</v>
      </c>
      <c r="I26" s="225"/>
      <c r="J26" s="12" t="s">
        <v>4627</v>
      </c>
      <c r="K26" s="605">
        <v>513.819</v>
      </c>
      <c r="L26" s="604">
        <v>129.0</v>
      </c>
    </row>
    <row r="27">
      <c r="B27" s="225"/>
      <c r="C27" s="12" t="s">
        <v>4628</v>
      </c>
      <c r="D27" s="605">
        <v>331.5412</v>
      </c>
      <c r="E27" s="604">
        <v>50.0</v>
      </c>
      <c r="I27" s="225"/>
      <c r="J27" s="12" t="s">
        <v>4629</v>
      </c>
      <c r="K27" s="605">
        <v>338.3</v>
      </c>
      <c r="L27" s="604">
        <v>40.0</v>
      </c>
    </row>
    <row r="28">
      <c r="B28" s="604" t="s">
        <v>162</v>
      </c>
      <c r="C28" s="12" t="s">
        <v>4630</v>
      </c>
      <c r="D28" s="605">
        <v>512.4</v>
      </c>
      <c r="E28" s="604">
        <v>80.0</v>
      </c>
      <c r="I28" s="225"/>
      <c r="J28" s="12" t="s">
        <v>4631</v>
      </c>
      <c r="K28" s="605">
        <v>500.0</v>
      </c>
      <c r="L28" s="604">
        <v>72.0</v>
      </c>
    </row>
    <row r="29">
      <c r="B29" s="604" t="s">
        <v>162</v>
      </c>
      <c r="C29" s="12" t="s">
        <v>4632</v>
      </c>
      <c r="D29" s="605">
        <v>513.92</v>
      </c>
      <c r="E29" s="604">
        <v>71.0</v>
      </c>
      <c r="I29" s="225"/>
      <c r="J29" s="12" t="s">
        <v>4633</v>
      </c>
      <c r="K29" s="605">
        <v>300.0</v>
      </c>
      <c r="L29" s="604">
        <v>95.0</v>
      </c>
    </row>
    <row r="30">
      <c r="B30" s="225"/>
      <c r="C30" s="12" t="s">
        <v>4634</v>
      </c>
      <c r="D30" s="605">
        <v>365.91</v>
      </c>
      <c r="E30" s="604">
        <v>15.0</v>
      </c>
      <c r="I30" s="225"/>
      <c r="J30" s="12" t="s">
        <v>4635</v>
      </c>
      <c r="K30" s="605">
        <v>300.0</v>
      </c>
      <c r="L30" s="604">
        <v>39.0</v>
      </c>
    </row>
    <row r="31">
      <c r="B31" s="604" t="s">
        <v>162</v>
      </c>
      <c r="C31" s="12" t="s">
        <v>4636</v>
      </c>
      <c r="D31" s="605">
        <v>513.898</v>
      </c>
      <c r="E31" s="604">
        <v>102.0</v>
      </c>
      <c r="I31" s="225"/>
      <c r="J31" s="12" t="s">
        <v>4637</v>
      </c>
      <c r="K31" s="605">
        <v>338.15</v>
      </c>
      <c r="L31" s="604">
        <v>32.0</v>
      </c>
    </row>
    <row r="32">
      <c r="B32" s="225"/>
      <c r="C32" s="12" t="s">
        <v>4638</v>
      </c>
      <c r="D32" s="605">
        <v>361.0</v>
      </c>
      <c r="E32" s="604">
        <v>84.0</v>
      </c>
      <c r="I32" s="225"/>
      <c r="J32" s="12" t="s">
        <v>4639</v>
      </c>
      <c r="K32" s="605">
        <v>300.0</v>
      </c>
      <c r="L32" s="604">
        <v>49.0</v>
      </c>
    </row>
    <row r="33">
      <c r="B33" s="225"/>
      <c r="C33" s="12" t="s">
        <v>4640</v>
      </c>
      <c r="D33" s="605">
        <v>802.53</v>
      </c>
      <c r="E33" s="604">
        <v>28.0</v>
      </c>
      <c r="I33" s="225"/>
      <c r="J33" s="12" t="s">
        <v>4641</v>
      </c>
      <c r="K33" s="605">
        <v>300.0</v>
      </c>
      <c r="L33" s="604">
        <v>192.0</v>
      </c>
    </row>
    <row r="34">
      <c r="B34" s="225"/>
      <c r="C34" s="12" t="s">
        <v>4642</v>
      </c>
      <c r="D34" s="605">
        <v>813.7</v>
      </c>
      <c r="E34" s="604">
        <v>58.0</v>
      </c>
      <c r="I34" s="225"/>
      <c r="J34" s="12" t="s">
        <v>4643</v>
      </c>
      <c r="K34" s="605">
        <v>300.0</v>
      </c>
      <c r="L34" s="604">
        <v>48.0</v>
      </c>
    </row>
    <row r="35">
      <c r="B35" s="225"/>
      <c r="C35" s="12" t="s">
        <v>4644</v>
      </c>
      <c r="D35" s="605">
        <v>813.7</v>
      </c>
      <c r="E35" s="604">
        <v>26.0</v>
      </c>
      <c r="I35" s="225"/>
      <c r="J35" s="12" t="s">
        <v>4645</v>
      </c>
      <c r="K35" s="605">
        <v>512.57</v>
      </c>
      <c r="L35" s="604">
        <v>33.0</v>
      </c>
    </row>
    <row r="36">
      <c r="B36" s="225"/>
      <c r="C36" s="12" t="s">
        <v>4646</v>
      </c>
      <c r="D36" s="605">
        <v>813.7</v>
      </c>
      <c r="E36" s="604">
        <v>29.0</v>
      </c>
      <c r="I36" s="225"/>
      <c r="J36" s="12" t="s">
        <v>4647</v>
      </c>
      <c r="K36" s="605">
        <v>300.0</v>
      </c>
      <c r="L36" s="604">
        <v>37.0</v>
      </c>
    </row>
    <row r="37">
      <c r="B37" s="225"/>
      <c r="C37" s="12" t="s">
        <v>4648</v>
      </c>
      <c r="D37" s="605">
        <v>528.04</v>
      </c>
      <c r="E37" s="604">
        <v>33.0</v>
      </c>
      <c r="I37" s="225"/>
      <c r="J37" s="12" t="s">
        <v>4649</v>
      </c>
      <c r="K37" s="605">
        <v>512.51</v>
      </c>
      <c r="L37" s="604">
        <v>53.0</v>
      </c>
    </row>
    <row r="38">
      <c r="B38" s="225"/>
      <c r="C38" s="12" t="s">
        <v>4650</v>
      </c>
      <c r="D38" s="605">
        <v>325.211</v>
      </c>
      <c r="E38" s="604">
        <v>34.0</v>
      </c>
      <c r="I38" s="225"/>
      <c r="J38" s="12" t="s">
        <v>4651</v>
      </c>
      <c r="K38" s="605">
        <v>512.515</v>
      </c>
      <c r="L38" s="604">
        <v>34.0</v>
      </c>
    </row>
    <row r="39">
      <c r="B39" s="604" t="s">
        <v>162</v>
      </c>
      <c r="C39" s="12" t="s">
        <v>4652</v>
      </c>
      <c r="D39" s="605">
        <v>670.4</v>
      </c>
      <c r="E39" s="604">
        <v>14.0</v>
      </c>
      <c r="I39" s="225"/>
      <c r="J39" s="12" t="s">
        <v>4653</v>
      </c>
      <c r="K39" s="605">
        <v>600.0</v>
      </c>
      <c r="L39" s="604">
        <v>35.0</v>
      </c>
    </row>
    <row r="40">
      <c r="B40" s="225"/>
      <c r="C40" s="12" t="s">
        <v>4654</v>
      </c>
      <c r="D40" s="605">
        <v>189.1</v>
      </c>
      <c r="E40" s="604">
        <v>48.0</v>
      </c>
      <c r="I40" s="225"/>
      <c r="J40" s="12" t="s">
        <v>4655</v>
      </c>
      <c r="K40" s="605">
        <v>590.0</v>
      </c>
      <c r="L40" s="604">
        <v>34.0</v>
      </c>
    </row>
    <row r="41">
      <c r="B41" s="225"/>
      <c r="C41" s="12" t="s">
        <v>4656</v>
      </c>
      <c r="D41" s="605">
        <v>373.33</v>
      </c>
      <c r="E41" s="604">
        <v>32.0</v>
      </c>
      <c r="I41" s="225"/>
      <c r="J41" s="12" t="s">
        <v>4657</v>
      </c>
      <c r="K41" s="605">
        <v>690.0</v>
      </c>
      <c r="L41" s="604">
        <v>30.0</v>
      </c>
    </row>
    <row r="42">
      <c r="B42" s="604" t="s">
        <v>162</v>
      </c>
      <c r="C42" s="12" t="s">
        <v>4658</v>
      </c>
      <c r="D42" s="605">
        <v>327.856</v>
      </c>
      <c r="E42" s="604">
        <v>112.0</v>
      </c>
      <c r="I42" s="225"/>
      <c r="J42" s="12" t="s">
        <v>4659</v>
      </c>
      <c r="K42" s="605">
        <v>600.0</v>
      </c>
      <c r="L42" s="604">
        <v>37.0</v>
      </c>
    </row>
    <row r="43">
      <c r="B43" s="225"/>
      <c r="C43" s="12" t="s">
        <v>4660</v>
      </c>
      <c r="D43" s="605">
        <v>598.1</v>
      </c>
      <c r="E43" s="604">
        <v>70.0</v>
      </c>
      <c r="I43" s="225"/>
      <c r="J43" s="12" t="s">
        <v>4661</v>
      </c>
      <c r="K43" s="605">
        <v>375.1</v>
      </c>
      <c r="L43" s="604">
        <v>158.0</v>
      </c>
    </row>
    <row r="44">
      <c r="B44" s="225"/>
      <c r="C44" s="12" t="s">
        <v>4662</v>
      </c>
      <c r="D44" s="605">
        <v>321.9</v>
      </c>
      <c r="E44" s="604">
        <v>15.0</v>
      </c>
      <c r="I44" s="225"/>
      <c r="J44" s="12" t="s">
        <v>4663</v>
      </c>
      <c r="K44" s="605">
        <v>512.5156</v>
      </c>
      <c r="L44" s="604">
        <v>43.0</v>
      </c>
    </row>
    <row r="45">
      <c r="B45" s="225"/>
      <c r="C45" s="12" t="s">
        <v>4664</v>
      </c>
      <c r="D45" s="605">
        <v>517.52</v>
      </c>
      <c r="E45" s="604">
        <v>10.0</v>
      </c>
      <c r="I45" s="225"/>
      <c r="J45" s="12" t="s">
        <v>4665</v>
      </c>
      <c r="K45" s="605">
        <v>300.0</v>
      </c>
      <c r="L45" s="604">
        <v>34.0</v>
      </c>
    </row>
    <row r="46">
      <c r="B46" s="225"/>
      <c r="C46" s="12" t="s">
        <v>4666</v>
      </c>
      <c r="D46" s="605">
        <v>331.0</v>
      </c>
      <c r="E46" s="604">
        <v>60.0</v>
      </c>
      <c r="I46" s="225"/>
      <c r="J46" s="12" t="s">
        <v>4667</v>
      </c>
      <c r="K46" s="605">
        <v>300.0</v>
      </c>
      <c r="L46" s="604">
        <v>36.0</v>
      </c>
    </row>
    <row r="47">
      <c r="B47" s="225"/>
      <c r="C47" s="12" t="s">
        <v>4668</v>
      </c>
      <c r="D47" s="605">
        <v>331.0</v>
      </c>
      <c r="E47" s="604">
        <v>67.0</v>
      </c>
      <c r="I47" s="225"/>
      <c r="J47" s="12" t="s">
        <v>4669</v>
      </c>
      <c r="K47" s="605">
        <v>300.0</v>
      </c>
      <c r="L47" s="604">
        <v>35.0</v>
      </c>
    </row>
    <row r="48">
      <c r="B48" s="225"/>
      <c r="C48" s="12" t="s">
        <v>4670</v>
      </c>
      <c r="D48" s="605">
        <v>528.04</v>
      </c>
      <c r="E48" s="604">
        <v>33.0</v>
      </c>
      <c r="I48" s="225"/>
      <c r="J48" s="12" t="s">
        <v>4671</v>
      </c>
      <c r="K48" s="605">
        <v>512.515</v>
      </c>
      <c r="L48" s="604">
        <v>171.0</v>
      </c>
    </row>
    <row r="49">
      <c r="B49" s="225"/>
      <c r="C49" s="12" t="s">
        <v>4672</v>
      </c>
      <c r="D49" s="605">
        <v>569.4</v>
      </c>
      <c r="E49" s="604">
        <v>170.0</v>
      </c>
      <c r="I49" s="225"/>
      <c r="J49" s="12" t="s">
        <v>4673</v>
      </c>
      <c r="K49" s="605">
        <v>510.0</v>
      </c>
      <c r="L49" s="604">
        <v>92.0</v>
      </c>
    </row>
    <row r="50">
      <c r="B50" s="604" t="s">
        <v>162</v>
      </c>
      <c r="C50" s="12" t="s">
        <v>3212</v>
      </c>
      <c r="D50" s="605">
        <v>327.87</v>
      </c>
      <c r="E50" s="604">
        <v>95.0</v>
      </c>
      <c r="I50" s="225"/>
      <c r="J50" s="12" t="s">
        <v>4674</v>
      </c>
      <c r="K50" s="605">
        <v>685.0</v>
      </c>
      <c r="L50" s="604">
        <v>33.0</v>
      </c>
    </row>
    <row r="51">
      <c r="B51" s="604" t="s">
        <v>162</v>
      </c>
      <c r="C51" s="12" t="s">
        <v>4675</v>
      </c>
      <c r="D51" s="605">
        <v>325.555</v>
      </c>
      <c r="E51" s="604">
        <v>79.0</v>
      </c>
      <c r="I51" s="225"/>
      <c r="J51" s="12" t="s">
        <v>4676</v>
      </c>
      <c r="K51" s="605">
        <v>900.0</v>
      </c>
      <c r="L51" s="604">
        <v>48.0</v>
      </c>
    </row>
    <row r="52">
      <c r="B52" s="225"/>
      <c r="C52" s="12" t="s">
        <v>4677</v>
      </c>
      <c r="D52" s="605">
        <v>911.0</v>
      </c>
      <c r="E52" s="604">
        <v>116.0</v>
      </c>
      <c r="I52" s="225"/>
      <c r="J52" s="12" t="s">
        <v>4678</v>
      </c>
      <c r="K52" s="605">
        <v>20.5</v>
      </c>
      <c r="L52" s="604">
        <v>146.0</v>
      </c>
    </row>
    <row r="53">
      <c r="B53" s="604" t="s">
        <v>162</v>
      </c>
      <c r="C53" s="12" t="s">
        <v>1439</v>
      </c>
      <c r="D53" s="605">
        <v>518.0</v>
      </c>
      <c r="E53" s="604">
        <v>546.0</v>
      </c>
      <c r="I53" s="225"/>
      <c r="J53" s="12" t="s">
        <v>4679</v>
      </c>
      <c r="K53" s="605">
        <v>20.5</v>
      </c>
      <c r="L53" s="604">
        <v>94.0</v>
      </c>
    </row>
    <row r="54">
      <c r="B54" s="604" t="s">
        <v>162</v>
      </c>
      <c r="C54" s="12" t="s">
        <v>4680</v>
      </c>
      <c r="D54" s="605">
        <v>563.94</v>
      </c>
      <c r="E54" s="604">
        <v>137.0</v>
      </c>
      <c r="I54" s="225"/>
      <c r="J54" s="12" t="s">
        <v>4681</v>
      </c>
      <c r="K54" s="605">
        <v>20.5</v>
      </c>
      <c r="L54" s="604">
        <v>81.0</v>
      </c>
    </row>
    <row r="55">
      <c r="B55" s="225"/>
      <c r="C55" s="12" t="s">
        <v>4682</v>
      </c>
      <c r="D55" s="605">
        <v>813.7</v>
      </c>
      <c r="E55" s="604">
        <v>11.0</v>
      </c>
      <c r="I55" s="225"/>
      <c r="J55" s="12" t="s">
        <v>4683</v>
      </c>
      <c r="K55" s="605">
        <v>20.5</v>
      </c>
      <c r="L55" s="604">
        <v>103.0</v>
      </c>
    </row>
    <row r="56">
      <c r="B56" s="604" t="s">
        <v>162</v>
      </c>
      <c r="C56" s="12" t="s">
        <v>4684</v>
      </c>
      <c r="D56" s="605">
        <v>598.4</v>
      </c>
      <c r="E56" s="604">
        <v>198.0</v>
      </c>
      <c r="I56" s="225"/>
      <c r="J56" s="12" t="s">
        <v>4685</v>
      </c>
      <c r="K56" s="605">
        <v>539.0</v>
      </c>
      <c r="L56" s="604">
        <v>111.0</v>
      </c>
    </row>
    <row r="57">
      <c r="B57" s="604" t="s">
        <v>162</v>
      </c>
      <c r="C57" s="12" t="s">
        <v>4686</v>
      </c>
      <c r="D57" s="605">
        <v>540.09</v>
      </c>
      <c r="E57" s="604">
        <v>175.0</v>
      </c>
      <c r="I57" s="225"/>
      <c r="J57" s="12" t="s">
        <v>4687</v>
      </c>
      <c r="K57" s="605">
        <v>342.0</v>
      </c>
      <c r="L57" s="604">
        <v>67.0</v>
      </c>
    </row>
    <row r="58">
      <c r="B58" s="604" t="s">
        <v>162</v>
      </c>
      <c r="C58" s="12" t="s">
        <v>4688</v>
      </c>
      <c r="D58" s="605">
        <v>331.5412</v>
      </c>
      <c r="E58" s="604">
        <v>60.0</v>
      </c>
      <c r="I58" s="225"/>
      <c r="J58" s="12" t="s">
        <v>4689</v>
      </c>
      <c r="K58" s="605">
        <v>818.0</v>
      </c>
      <c r="L58" s="604">
        <v>107.0</v>
      </c>
    </row>
    <row r="59">
      <c r="B59" s="604" t="s">
        <v>132</v>
      </c>
      <c r="C59" s="12" t="s">
        <v>4690</v>
      </c>
      <c r="D59" s="605">
        <v>367.2</v>
      </c>
      <c r="E59" s="604">
        <v>13.0</v>
      </c>
      <c r="I59" s="225"/>
      <c r="J59" s="12" t="s">
        <v>4691</v>
      </c>
      <c r="K59" s="605">
        <v>189.0</v>
      </c>
      <c r="L59" s="604">
        <v>35.0</v>
      </c>
    </row>
    <row r="60">
      <c r="B60" s="225"/>
      <c r="C60" s="12" t="s">
        <v>4692</v>
      </c>
      <c r="D60" s="605">
        <v>818.0</v>
      </c>
      <c r="E60" s="604">
        <v>10.0</v>
      </c>
      <c r="I60" s="225"/>
      <c r="J60" s="12" t="s">
        <v>4693</v>
      </c>
      <c r="K60" s="605">
        <v>331.0</v>
      </c>
      <c r="L60" s="604">
        <v>39.0</v>
      </c>
    </row>
    <row r="61">
      <c r="B61" s="604" t="s">
        <v>162</v>
      </c>
      <c r="C61" s="12" t="s">
        <v>3263</v>
      </c>
      <c r="D61" s="605">
        <v>325.2112</v>
      </c>
      <c r="E61" s="604">
        <v>53.0</v>
      </c>
      <c r="I61" s="225"/>
      <c r="J61" s="12" t="s">
        <v>4694</v>
      </c>
      <c r="K61" s="605">
        <v>408.0</v>
      </c>
      <c r="L61" s="604">
        <v>77.0</v>
      </c>
    </row>
    <row r="62">
      <c r="B62" s="604" t="s">
        <v>162</v>
      </c>
      <c r="C62" s="12" t="s">
        <v>1497</v>
      </c>
      <c r="D62" s="605">
        <v>331.5412</v>
      </c>
      <c r="E62" s="604">
        <v>35.0</v>
      </c>
      <c r="I62" s="225"/>
      <c r="J62" s="12" t="s">
        <v>4695</v>
      </c>
      <c r="K62" s="605">
        <v>331.234</v>
      </c>
      <c r="L62" s="604">
        <v>33.0</v>
      </c>
    </row>
    <row r="63">
      <c r="B63" s="604" t="s">
        <v>162</v>
      </c>
      <c r="C63" s="12" t="s">
        <v>4696</v>
      </c>
      <c r="D63" s="605">
        <v>325.211</v>
      </c>
      <c r="E63" s="604">
        <v>65.0</v>
      </c>
      <c r="I63" s="225"/>
      <c r="J63" s="12" t="s">
        <v>4697</v>
      </c>
      <c r="K63" s="605">
        <v>818.0</v>
      </c>
      <c r="L63" s="604">
        <v>65.0</v>
      </c>
    </row>
    <row r="64">
      <c r="B64" s="604" t="s">
        <v>162</v>
      </c>
      <c r="C64" s="12" t="s">
        <v>3282</v>
      </c>
      <c r="D64" s="605">
        <v>325.6</v>
      </c>
      <c r="E64" s="604">
        <v>69.0</v>
      </c>
      <c r="I64" s="225"/>
      <c r="J64" s="12" t="s">
        <v>4698</v>
      </c>
      <c r="K64" s="605">
        <v>480.4</v>
      </c>
      <c r="L64" s="604">
        <v>70.0</v>
      </c>
    </row>
    <row r="65">
      <c r="B65" s="604" t="s">
        <v>132</v>
      </c>
      <c r="C65" s="12" t="s">
        <v>4699</v>
      </c>
      <c r="D65" s="605">
        <v>370.4</v>
      </c>
      <c r="E65" s="604">
        <v>16.0</v>
      </c>
      <c r="I65" s="225"/>
      <c r="J65" s="12" t="s">
        <v>4700</v>
      </c>
      <c r="K65" s="605">
        <v>400.0</v>
      </c>
      <c r="L65" s="604">
        <v>57.0</v>
      </c>
    </row>
    <row r="66">
      <c r="B66" s="604" t="s">
        <v>162</v>
      </c>
      <c r="C66" s="12" t="s">
        <v>4701</v>
      </c>
      <c r="D66" s="605">
        <v>569.4</v>
      </c>
      <c r="E66" s="604">
        <v>18.0</v>
      </c>
      <c r="I66" s="225"/>
      <c r="J66" s="12" t="s">
        <v>4702</v>
      </c>
      <c r="K66" s="605">
        <v>813.7</v>
      </c>
      <c r="L66" s="604">
        <v>80.0</v>
      </c>
    </row>
    <row r="67">
      <c r="B67" s="604" t="s">
        <v>162</v>
      </c>
      <c r="C67" s="12" t="s">
        <v>256</v>
      </c>
      <c r="D67" s="605">
        <v>513.99434</v>
      </c>
      <c r="E67" s="604">
        <v>17.0</v>
      </c>
      <c r="I67" s="225"/>
      <c r="J67" s="12" t="s">
        <v>4703</v>
      </c>
      <c r="K67" s="605">
        <v>360.0</v>
      </c>
      <c r="L67" s="604">
        <v>31.0</v>
      </c>
    </row>
    <row r="68">
      <c r="B68" s="225"/>
      <c r="C68" s="12" t="s">
        <v>4704</v>
      </c>
      <c r="D68" s="605">
        <v>325.5</v>
      </c>
      <c r="E68" s="604">
        <v>56.0</v>
      </c>
      <c r="I68" s="225"/>
      <c r="J68" s="12" t="s">
        <v>4705</v>
      </c>
      <c r="K68" s="605">
        <v>818.0</v>
      </c>
      <c r="L68" s="604">
        <v>88.0</v>
      </c>
    </row>
    <row r="69">
      <c r="B69" s="604" t="s">
        <v>132</v>
      </c>
      <c r="C69" s="12" t="s">
        <v>4706</v>
      </c>
      <c r="D69" s="605">
        <v>329.43</v>
      </c>
      <c r="E69" s="604">
        <v>54.0</v>
      </c>
      <c r="I69" s="225"/>
      <c r="J69" s="12" t="s">
        <v>4707</v>
      </c>
      <c r="K69" s="605">
        <v>374.6</v>
      </c>
      <c r="L69" s="604">
        <v>53.0</v>
      </c>
    </row>
    <row r="70">
      <c r="B70" s="604" t="s">
        <v>132</v>
      </c>
      <c r="C70" s="12" t="s">
        <v>4708</v>
      </c>
      <c r="D70" s="605">
        <v>374.32</v>
      </c>
      <c r="E70" s="604">
        <v>11.0</v>
      </c>
      <c r="I70" s="225"/>
      <c r="J70" s="12" t="s">
        <v>4709</v>
      </c>
      <c r="K70" s="605">
        <v>911.05</v>
      </c>
      <c r="L70" s="604">
        <v>270.0</v>
      </c>
    </row>
    <row r="71">
      <c r="B71" s="225"/>
      <c r="C71" s="12" t="s">
        <v>4710</v>
      </c>
      <c r="D71" s="605">
        <v>321.97</v>
      </c>
      <c r="E71" s="604">
        <v>115.0</v>
      </c>
      <c r="I71" s="225"/>
      <c r="J71" s="12" t="s">
        <v>4711</v>
      </c>
      <c r="K71" s="605">
        <v>606.905</v>
      </c>
      <c r="L71" s="604">
        <v>91.0</v>
      </c>
    </row>
    <row r="72">
      <c r="B72" s="604" t="s">
        <v>162</v>
      </c>
      <c r="C72" s="12" t="s">
        <v>4712</v>
      </c>
      <c r="D72" s="605">
        <v>327.856</v>
      </c>
      <c r="E72" s="604">
        <v>97.0</v>
      </c>
      <c r="I72" s="225"/>
      <c r="J72" s="12" t="s">
        <v>4713</v>
      </c>
      <c r="K72" s="605">
        <v>606.905</v>
      </c>
      <c r="L72" s="604">
        <v>173.0</v>
      </c>
    </row>
    <row r="73">
      <c r="B73" s="604" t="s">
        <v>162</v>
      </c>
      <c r="C73" s="12" t="s">
        <v>4714</v>
      </c>
      <c r="D73" s="605">
        <v>375.441</v>
      </c>
      <c r="E73" s="604">
        <v>135.0</v>
      </c>
      <c r="I73" s="225"/>
      <c r="J73" s="12" t="s">
        <v>4715</v>
      </c>
      <c r="K73" s="605">
        <v>606.905</v>
      </c>
      <c r="L73" s="604">
        <v>198.0</v>
      </c>
    </row>
    <row r="74">
      <c r="B74" s="604" t="s">
        <v>162</v>
      </c>
      <c r="C74" s="12" t="s">
        <v>4368</v>
      </c>
      <c r="D74" s="605">
        <v>4.0</v>
      </c>
      <c r="E74" s="604">
        <v>68.0</v>
      </c>
      <c r="I74" s="225"/>
      <c r="J74" s="12" t="s">
        <v>4716</v>
      </c>
      <c r="K74" s="605">
        <v>606.905</v>
      </c>
      <c r="L74" s="604">
        <v>127.0</v>
      </c>
    </row>
    <row r="75">
      <c r="B75" s="225"/>
      <c r="C75" s="12" t="s">
        <v>4717</v>
      </c>
      <c r="D75" s="605">
        <v>331.65</v>
      </c>
      <c r="E75" s="604">
        <v>116.0</v>
      </c>
      <c r="I75" s="225"/>
      <c r="J75" s="12" t="s">
        <v>4718</v>
      </c>
      <c r="K75" s="605">
        <v>911.0553</v>
      </c>
      <c r="L75" s="604">
        <v>485.0</v>
      </c>
    </row>
    <row r="76">
      <c r="B76" s="225"/>
      <c r="C76" s="12" t="s">
        <v>4719</v>
      </c>
      <c r="D76" s="605">
        <v>513.9944904</v>
      </c>
      <c r="E76" s="604">
        <v>66.0</v>
      </c>
      <c r="I76" s="225"/>
      <c r="J76" s="12" t="s">
        <v>4720</v>
      </c>
      <c r="K76" s="605">
        <v>911.05</v>
      </c>
      <c r="L76" s="604">
        <v>121.0</v>
      </c>
    </row>
    <row r="77">
      <c r="B77" s="225"/>
      <c r="C77" s="12" t="s">
        <v>4721</v>
      </c>
      <c r="D77" s="605">
        <v>13.33</v>
      </c>
      <c r="E77" s="604">
        <v>64.0</v>
      </c>
      <c r="I77" s="225"/>
      <c r="J77" s="12" t="s">
        <v>4722</v>
      </c>
      <c r="K77" s="605">
        <v>911.55</v>
      </c>
      <c r="L77" s="604">
        <v>356.0</v>
      </c>
    </row>
    <row r="78">
      <c r="B78" s="604" t="s">
        <v>132</v>
      </c>
      <c r="C78" s="12" t="s">
        <v>4723</v>
      </c>
      <c r="D78" s="605">
        <v>327.87</v>
      </c>
      <c r="E78" s="604">
        <v>59.0</v>
      </c>
      <c r="I78" s="225"/>
      <c r="J78" s="12" t="s">
        <v>4724</v>
      </c>
      <c r="K78" s="605">
        <v>911.55</v>
      </c>
      <c r="L78" s="604">
        <v>347.0</v>
      </c>
    </row>
    <row r="79">
      <c r="B79" s="604" t="s">
        <v>162</v>
      </c>
      <c r="C79" s="12" t="s">
        <v>4725</v>
      </c>
      <c r="D79" s="605">
        <v>320.911</v>
      </c>
      <c r="E79" s="604">
        <v>17.0</v>
      </c>
      <c r="I79" s="225"/>
      <c r="J79" s="12" t="s">
        <v>4726</v>
      </c>
      <c r="K79" s="605">
        <v>606.905</v>
      </c>
      <c r="L79" s="604">
        <v>201.0</v>
      </c>
    </row>
    <row r="80">
      <c r="B80" s="225"/>
      <c r="C80" s="12" t="s">
        <v>4727</v>
      </c>
      <c r="D80" s="605">
        <v>802.0</v>
      </c>
      <c r="E80" s="604">
        <v>52.0</v>
      </c>
      <c r="I80" s="225"/>
      <c r="J80" s="12" t="s">
        <v>4728</v>
      </c>
      <c r="K80" s="605">
        <v>606.905</v>
      </c>
      <c r="L80" s="604">
        <v>120.0</v>
      </c>
    </row>
    <row r="81">
      <c r="B81" s="225"/>
      <c r="C81" s="12" t="s">
        <v>4729</v>
      </c>
      <c r="D81" s="605">
        <v>331.54</v>
      </c>
      <c r="E81" s="604">
        <v>18.0</v>
      </c>
      <c r="I81" s="225"/>
      <c r="J81" s="12" t="s">
        <v>4730</v>
      </c>
      <c r="K81" s="605">
        <v>322.005</v>
      </c>
      <c r="L81" s="604">
        <v>88.0</v>
      </c>
    </row>
    <row r="82">
      <c r="B82" s="225"/>
      <c r="C82" s="12" t="s">
        <v>4731</v>
      </c>
      <c r="D82" s="605">
        <v>818.0</v>
      </c>
      <c r="E82" s="604">
        <v>34.0</v>
      </c>
      <c r="I82" s="225"/>
      <c r="J82" s="12" t="s">
        <v>4732</v>
      </c>
      <c r="K82" s="605">
        <v>322.005</v>
      </c>
      <c r="L82" s="604">
        <v>92.0</v>
      </c>
    </row>
    <row r="83">
      <c r="B83" s="604" t="s">
        <v>162</v>
      </c>
      <c r="C83" s="12" t="s">
        <v>252</v>
      </c>
      <c r="D83" s="605">
        <v>598.41</v>
      </c>
      <c r="E83" s="604">
        <v>570.0</v>
      </c>
      <c r="I83" s="225"/>
      <c r="J83" s="12" t="s">
        <v>4733</v>
      </c>
      <c r="K83" s="605">
        <v>500.0</v>
      </c>
      <c r="L83" s="604">
        <v>30.0</v>
      </c>
    </row>
    <row r="84">
      <c r="B84" s="225"/>
      <c r="C84" s="12" t="s">
        <v>4734</v>
      </c>
      <c r="D84" s="605">
        <v>325.1</v>
      </c>
      <c r="E84" s="604">
        <v>52.0</v>
      </c>
      <c r="I84" s="225"/>
      <c r="J84" s="12" t="s">
        <v>4735</v>
      </c>
      <c r="K84" s="605">
        <v>525.9511</v>
      </c>
      <c r="L84" s="604">
        <v>604.0</v>
      </c>
    </row>
    <row r="85">
      <c r="B85" s="225"/>
      <c r="C85" s="12" t="s">
        <v>4736</v>
      </c>
      <c r="D85" s="605">
        <v>233.32</v>
      </c>
      <c r="E85" s="604">
        <v>17.0</v>
      </c>
      <c r="I85" s="604" t="s">
        <v>297</v>
      </c>
      <c r="J85" s="12" t="s">
        <v>4737</v>
      </c>
      <c r="K85" s="605">
        <v>450.0</v>
      </c>
      <c r="L85" s="604">
        <v>58.0</v>
      </c>
    </row>
    <row r="86">
      <c r="B86" s="225"/>
      <c r="C86" s="12" t="s">
        <v>4738</v>
      </c>
      <c r="D86" s="605">
        <v>813.7</v>
      </c>
      <c r="E86" s="604">
        <v>31.0</v>
      </c>
      <c r="I86" s="225"/>
      <c r="J86" s="12" t="s">
        <v>4739</v>
      </c>
      <c r="K86" s="605">
        <v>450.911</v>
      </c>
      <c r="L86" s="604">
        <v>119.0</v>
      </c>
    </row>
    <row r="87">
      <c r="B87" s="225"/>
      <c r="C87" s="12" t="s">
        <v>4740</v>
      </c>
      <c r="D87" s="605">
        <v>802.5</v>
      </c>
      <c r="E87" s="604">
        <v>102.0</v>
      </c>
      <c r="I87" s="225"/>
      <c r="J87" s="12" t="s">
        <v>4741</v>
      </c>
      <c r="K87" s="605">
        <v>980.0</v>
      </c>
      <c r="L87" s="604">
        <v>39.0</v>
      </c>
    </row>
    <row r="88">
      <c r="B88" s="604" t="s">
        <v>162</v>
      </c>
      <c r="C88" s="12" t="s">
        <v>4742</v>
      </c>
      <c r="D88" s="605">
        <v>375.441</v>
      </c>
      <c r="E88" s="604">
        <v>121.0</v>
      </c>
      <c r="I88" s="225"/>
      <c r="J88" s="12" t="s">
        <v>4743</v>
      </c>
      <c r="K88" s="605">
        <v>338.3</v>
      </c>
      <c r="L88" s="604">
        <v>34.0</v>
      </c>
    </row>
    <row r="89">
      <c r="B89" s="225"/>
      <c r="C89" s="12" t="s">
        <v>4744</v>
      </c>
      <c r="D89" s="605">
        <v>813.7</v>
      </c>
      <c r="E89" s="604">
        <v>10.0</v>
      </c>
      <c r="I89" s="225"/>
      <c r="J89" s="12" t="s">
        <v>4745</v>
      </c>
      <c r="K89" s="605">
        <v>342.105</v>
      </c>
      <c r="L89" s="604">
        <v>78.0</v>
      </c>
    </row>
    <row r="90">
      <c r="B90" s="225"/>
      <c r="C90" s="12" t="s">
        <v>4746</v>
      </c>
      <c r="D90" s="605">
        <v>813.7</v>
      </c>
      <c r="E90" s="604">
        <v>12.0</v>
      </c>
      <c r="I90" s="225"/>
      <c r="J90" s="12" t="s">
        <v>4747</v>
      </c>
      <c r="K90" s="605">
        <v>342.105</v>
      </c>
      <c r="L90" s="604">
        <v>91.0</v>
      </c>
    </row>
    <row r="91">
      <c r="B91" s="225"/>
      <c r="C91" s="12" t="s">
        <v>4748</v>
      </c>
      <c r="D91" s="605">
        <v>818.0</v>
      </c>
      <c r="E91" s="604">
        <v>244.0</v>
      </c>
      <c r="I91" s="225"/>
      <c r="J91" s="12" t="s">
        <v>4749</v>
      </c>
      <c r="K91" s="605">
        <v>911.0</v>
      </c>
      <c r="L91" s="604">
        <v>38.0</v>
      </c>
    </row>
    <row r="92">
      <c r="B92" s="225"/>
      <c r="C92" s="12" t="s">
        <v>4750</v>
      </c>
      <c r="D92" s="605">
        <v>326.180912</v>
      </c>
      <c r="E92" s="604">
        <v>24.0</v>
      </c>
      <c r="I92" s="225"/>
      <c r="J92" s="12" t="s">
        <v>4751</v>
      </c>
      <c r="K92" s="605">
        <v>100.0</v>
      </c>
      <c r="L92" s="604">
        <v>52.0</v>
      </c>
    </row>
    <row r="93">
      <c r="B93" s="225"/>
      <c r="C93" s="12" t="s">
        <v>4752</v>
      </c>
      <c r="D93" s="605">
        <v>740.0</v>
      </c>
      <c r="E93" s="604">
        <v>65.0</v>
      </c>
      <c r="I93" s="225"/>
      <c r="J93" s="12" t="s">
        <v>4753</v>
      </c>
      <c r="K93" s="605">
        <v>410.0</v>
      </c>
      <c r="L93" s="604">
        <v>65.0</v>
      </c>
    </row>
    <row r="94">
      <c r="B94" s="225"/>
      <c r="C94" s="12" t="s">
        <v>4754</v>
      </c>
      <c r="D94" s="605">
        <v>342.1</v>
      </c>
      <c r="E94" s="604">
        <v>59.0</v>
      </c>
      <c r="I94" s="225"/>
      <c r="J94" s="12" t="s">
        <v>4755</v>
      </c>
      <c r="K94" s="605">
        <v>477.0</v>
      </c>
      <c r="L94" s="604">
        <v>31.0</v>
      </c>
    </row>
    <row r="95">
      <c r="B95" s="225"/>
      <c r="C95" s="12" t="s">
        <v>4756</v>
      </c>
      <c r="D95" s="605">
        <v>519.73</v>
      </c>
      <c r="E95" s="604">
        <v>14.0</v>
      </c>
      <c r="I95" s="225"/>
      <c r="J95" s="12" t="s">
        <v>4757</v>
      </c>
      <c r="K95" s="605">
        <v>410.0</v>
      </c>
      <c r="L95" s="604">
        <v>124.0</v>
      </c>
    </row>
    <row r="96">
      <c r="B96" s="225"/>
      <c r="C96" s="12" t="s">
        <v>4758</v>
      </c>
      <c r="D96" s="605">
        <v>320.912</v>
      </c>
      <c r="E96" s="604">
        <v>19.0</v>
      </c>
      <c r="I96" s="225"/>
      <c r="J96" s="12" t="s">
        <v>4759</v>
      </c>
      <c r="K96" s="605">
        <v>410.0</v>
      </c>
      <c r="L96" s="604">
        <v>94.0</v>
      </c>
    </row>
    <row r="97">
      <c r="B97" s="225"/>
      <c r="C97" s="12" t="s">
        <v>4760</v>
      </c>
      <c r="D97" s="605">
        <v>813.7</v>
      </c>
      <c r="E97" s="604">
        <v>58.0</v>
      </c>
      <c r="I97" s="225"/>
      <c r="J97" s="12" t="s">
        <v>4761</v>
      </c>
      <c r="K97" s="605">
        <v>549.0</v>
      </c>
      <c r="L97" s="604">
        <v>35.0</v>
      </c>
    </row>
    <row r="98">
      <c r="B98" s="225"/>
      <c r="C98" s="12" t="s">
        <v>4762</v>
      </c>
      <c r="D98" s="605">
        <v>376.5</v>
      </c>
      <c r="E98" s="604">
        <v>12.0</v>
      </c>
      <c r="I98" s="604" t="s">
        <v>162</v>
      </c>
      <c r="J98" s="12" t="s">
        <v>4763</v>
      </c>
      <c r="K98" s="605">
        <v>813.7</v>
      </c>
      <c r="L98" s="604">
        <v>37.0</v>
      </c>
    </row>
    <row r="99">
      <c r="B99" s="225"/>
      <c r="C99" s="12" t="s">
        <v>4764</v>
      </c>
      <c r="D99" s="605">
        <v>390.99</v>
      </c>
      <c r="E99" s="604">
        <v>17.0</v>
      </c>
      <c r="I99" s="225"/>
      <c r="J99" s="12" t="s">
        <v>4765</v>
      </c>
      <c r="K99" s="605">
        <v>340.0</v>
      </c>
      <c r="L99" s="604">
        <v>58.0</v>
      </c>
    </row>
    <row r="100">
      <c r="B100" s="225"/>
      <c r="C100" s="12" t="s">
        <v>4766</v>
      </c>
      <c r="D100" s="605">
        <v>573.93</v>
      </c>
      <c r="E100" s="604">
        <v>168.0</v>
      </c>
      <c r="I100" s="225"/>
      <c r="J100" s="12" t="s">
        <v>4767</v>
      </c>
      <c r="K100" s="605">
        <v>410.0</v>
      </c>
      <c r="L100" s="604">
        <v>123.0</v>
      </c>
    </row>
    <row r="101">
      <c r="B101" s="225"/>
      <c r="C101" s="12" t="s">
        <v>4768</v>
      </c>
      <c r="D101" s="605">
        <v>818.0</v>
      </c>
      <c r="E101" s="604">
        <v>63.0</v>
      </c>
      <c r="I101" s="225"/>
      <c r="J101" s="12" t="s">
        <v>4769</v>
      </c>
      <c r="K101" s="605">
        <v>410.0</v>
      </c>
      <c r="L101" s="604">
        <v>103.0</v>
      </c>
    </row>
    <row r="102">
      <c r="B102" s="225"/>
      <c r="C102" s="12" t="s">
        <v>4770</v>
      </c>
      <c r="D102" s="605">
        <v>813.7</v>
      </c>
      <c r="E102" s="604">
        <v>43.0</v>
      </c>
      <c r="I102" s="225"/>
      <c r="J102" s="12" t="s">
        <v>4771</v>
      </c>
      <c r="K102" s="605">
        <v>410.0</v>
      </c>
      <c r="L102" s="604">
        <v>68.0</v>
      </c>
    </row>
    <row r="103">
      <c r="B103" s="604" t="s">
        <v>132</v>
      </c>
      <c r="C103" s="12" t="s">
        <v>4772</v>
      </c>
      <c r="D103" s="605">
        <v>327.88</v>
      </c>
      <c r="E103" s="604">
        <v>30.0</v>
      </c>
      <c r="I103" s="225"/>
      <c r="J103" s="12" t="s">
        <v>4773</v>
      </c>
      <c r="K103" s="605">
        <v>410.0</v>
      </c>
      <c r="L103" s="604">
        <v>81.0</v>
      </c>
    </row>
    <row r="104">
      <c r="B104" s="604" t="s">
        <v>132</v>
      </c>
      <c r="C104" s="12" t="s">
        <v>4774</v>
      </c>
      <c r="D104" s="605">
        <v>327.856</v>
      </c>
      <c r="E104" s="604">
        <v>92.0</v>
      </c>
      <c r="I104" s="225"/>
      <c r="J104" s="12" t="s">
        <v>4775</v>
      </c>
      <c r="K104" s="605">
        <v>410.0</v>
      </c>
      <c r="L104" s="604">
        <v>72.0</v>
      </c>
    </row>
    <row r="105">
      <c r="B105" s="225"/>
      <c r="C105" s="12" t="s">
        <v>4776</v>
      </c>
      <c r="D105" s="605">
        <v>327.2</v>
      </c>
      <c r="E105" s="604">
        <v>83.0</v>
      </c>
      <c r="I105" s="225"/>
      <c r="J105" s="12" t="s">
        <v>4777</v>
      </c>
      <c r="K105" s="605">
        <v>189.0</v>
      </c>
      <c r="L105" s="604">
        <v>72.0</v>
      </c>
    </row>
    <row r="106">
      <c r="B106" s="225"/>
      <c r="C106" s="12" t="s">
        <v>4778</v>
      </c>
      <c r="D106" s="605">
        <v>818.0</v>
      </c>
      <c r="E106" s="604">
        <v>44.0</v>
      </c>
      <c r="I106" s="225"/>
      <c r="J106" s="12" t="s">
        <v>4779</v>
      </c>
      <c r="K106" s="605">
        <v>334.0</v>
      </c>
      <c r="L106" s="604">
        <v>50.0</v>
      </c>
    </row>
    <row r="107">
      <c r="B107" s="225"/>
      <c r="C107" s="12" t="s">
        <v>4780</v>
      </c>
      <c r="D107" s="605">
        <v>327.83</v>
      </c>
      <c r="E107" s="604">
        <v>86.0</v>
      </c>
      <c r="I107" s="225"/>
      <c r="J107" s="12" t="s">
        <v>4781</v>
      </c>
      <c r="K107" s="605">
        <v>308.0</v>
      </c>
      <c r="L107" s="604">
        <v>62.0</v>
      </c>
    </row>
    <row r="108">
      <c r="B108" s="604" t="s">
        <v>132</v>
      </c>
      <c r="C108" s="12" t="s">
        <v>4782</v>
      </c>
      <c r="D108" s="605">
        <v>327.83</v>
      </c>
      <c r="E108" s="604">
        <v>18.0</v>
      </c>
      <c r="I108" s="225"/>
      <c r="J108" s="12" t="s">
        <v>4783</v>
      </c>
      <c r="K108" s="605">
        <v>385.0</v>
      </c>
      <c r="L108" s="604">
        <v>126.0</v>
      </c>
    </row>
    <row r="109">
      <c r="B109" s="225"/>
      <c r="C109" s="12" t="s">
        <v>4784</v>
      </c>
      <c r="D109" s="605">
        <v>309.111</v>
      </c>
      <c r="E109" s="604">
        <v>14.0</v>
      </c>
      <c r="I109" s="225"/>
      <c r="J109" s="12" t="s">
        <v>4785</v>
      </c>
      <c r="K109" s="605">
        <v>813.7</v>
      </c>
      <c r="L109" s="604">
        <v>36.0</v>
      </c>
    </row>
    <row r="110">
      <c r="B110" s="225"/>
      <c r="C110" s="12" t="s">
        <v>4786</v>
      </c>
      <c r="D110" s="605">
        <v>325.5</v>
      </c>
      <c r="E110" s="604">
        <v>24.0</v>
      </c>
      <c r="I110" s="225"/>
      <c r="J110" s="12" t="s">
        <v>4787</v>
      </c>
      <c r="K110" s="605">
        <v>331.0</v>
      </c>
      <c r="L110" s="604">
        <v>35.0</v>
      </c>
    </row>
    <row r="111">
      <c r="B111" s="225"/>
      <c r="C111" s="12" t="s">
        <v>4788</v>
      </c>
      <c r="D111" s="605">
        <v>325.211</v>
      </c>
      <c r="E111" s="604">
        <v>11.0</v>
      </c>
      <c r="I111" s="225"/>
      <c r="J111" s="12" t="s">
        <v>4789</v>
      </c>
      <c r="K111" s="605">
        <v>813.7</v>
      </c>
      <c r="L111" s="604">
        <v>32.0</v>
      </c>
    </row>
    <row r="112">
      <c r="B112" s="225"/>
      <c r="C112" s="12" t="s">
        <v>4790</v>
      </c>
      <c r="D112" s="605">
        <v>325.21</v>
      </c>
      <c r="E112" s="604">
        <v>27.0</v>
      </c>
      <c r="I112" s="225"/>
      <c r="J112" s="12" t="s">
        <v>4791</v>
      </c>
      <c r="K112" s="605">
        <v>194.0</v>
      </c>
      <c r="L112" s="604">
        <v>38.0</v>
      </c>
    </row>
    <row r="113">
      <c r="B113" s="604" t="s">
        <v>132</v>
      </c>
      <c r="C113" s="12" t="s">
        <v>4792</v>
      </c>
      <c r="D113" s="605">
        <v>321.97</v>
      </c>
      <c r="E113" s="604">
        <v>17.0</v>
      </c>
      <c r="I113" s="225"/>
      <c r="J113" s="12" t="s">
        <v>4793</v>
      </c>
      <c r="K113" s="605">
        <v>527.0</v>
      </c>
      <c r="L113" s="604">
        <v>58.0</v>
      </c>
    </row>
    <row r="114">
      <c r="B114" s="225"/>
      <c r="C114" s="12" t="s">
        <v>4794</v>
      </c>
      <c r="D114" s="605">
        <v>818.0</v>
      </c>
      <c r="E114" s="604">
        <v>59.0</v>
      </c>
      <c r="I114" s="225"/>
      <c r="J114" s="12" t="s">
        <v>4795</v>
      </c>
      <c r="K114" s="605">
        <v>813.7</v>
      </c>
      <c r="L114" s="604">
        <v>35.0</v>
      </c>
    </row>
    <row r="115">
      <c r="B115" s="225"/>
      <c r="C115" s="12" t="s">
        <v>4796</v>
      </c>
      <c r="D115" s="605">
        <v>4.78</v>
      </c>
      <c r="E115" s="604">
        <v>305.0</v>
      </c>
      <c r="I115" s="225"/>
      <c r="J115" s="12" t="s">
        <v>4797</v>
      </c>
      <c r="K115" s="605">
        <v>410.0</v>
      </c>
      <c r="L115" s="604">
        <v>73.0</v>
      </c>
    </row>
    <row r="116">
      <c r="B116" s="225"/>
      <c r="C116" s="12" t="s">
        <v>4798</v>
      </c>
      <c r="D116" s="605">
        <v>331.0</v>
      </c>
      <c r="E116" s="604">
        <v>36.0</v>
      </c>
      <c r="I116" s="225"/>
      <c r="J116" s="12" t="s">
        <v>4799</v>
      </c>
      <c r="K116" s="605">
        <v>410.0</v>
      </c>
      <c r="L116" s="604">
        <v>67.0</v>
      </c>
    </row>
    <row r="117">
      <c r="B117" s="225"/>
      <c r="C117" s="12" t="s">
        <v>4800</v>
      </c>
      <c r="D117" s="605">
        <v>813.7</v>
      </c>
      <c r="E117" s="604">
        <v>46.0</v>
      </c>
      <c r="I117" s="225"/>
      <c r="J117" s="12" t="s">
        <v>4801</v>
      </c>
      <c r="K117" s="605">
        <v>410.0</v>
      </c>
      <c r="L117" s="604">
        <v>53.0</v>
      </c>
    </row>
    <row r="118">
      <c r="B118" s="604" t="s">
        <v>132</v>
      </c>
      <c r="C118" s="12" t="s">
        <v>4802</v>
      </c>
      <c r="D118" s="605">
        <v>322.0</v>
      </c>
      <c r="E118" s="604">
        <v>51.0</v>
      </c>
      <c r="I118" s="225"/>
      <c r="J118" s="12" t="s">
        <v>4803</v>
      </c>
      <c r="K118" s="605">
        <v>410.0</v>
      </c>
      <c r="L118" s="604">
        <v>58.0</v>
      </c>
    </row>
    <row r="119">
      <c r="B119" s="225"/>
      <c r="C119" s="12" t="s">
        <v>4804</v>
      </c>
      <c r="D119" s="605">
        <v>234.9</v>
      </c>
      <c r="E119" s="604">
        <v>31.0</v>
      </c>
      <c r="I119" s="225"/>
      <c r="J119" s="12" t="s">
        <v>4805</v>
      </c>
      <c r="K119" s="605">
        <v>410.0</v>
      </c>
      <c r="L119" s="604">
        <v>86.0</v>
      </c>
    </row>
    <row r="120">
      <c r="B120" s="225"/>
      <c r="C120" s="12" t="s">
        <v>4806</v>
      </c>
      <c r="D120" s="605">
        <v>338.0</v>
      </c>
      <c r="E120" s="604">
        <v>11.0</v>
      </c>
      <c r="I120" s="225"/>
      <c r="J120" s="12" t="s">
        <v>4807</v>
      </c>
      <c r="K120" s="605">
        <v>340.0</v>
      </c>
      <c r="L120" s="604">
        <v>63.0</v>
      </c>
    </row>
    <row r="121">
      <c r="B121" s="225"/>
      <c r="C121" s="12" t="s">
        <v>4808</v>
      </c>
      <c r="D121" s="605">
        <v>513.0</v>
      </c>
      <c r="E121" s="604">
        <v>46.0</v>
      </c>
      <c r="I121" s="225"/>
      <c r="J121" s="12" t="s">
        <v>4809</v>
      </c>
      <c r="K121" s="605">
        <v>385.0</v>
      </c>
      <c r="L121" s="604">
        <v>85.0</v>
      </c>
    </row>
    <row r="122">
      <c r="B122" s="225"/>
      <c r="C122" s="12" t="s">
        <v>4810</v>
      </c>
      <c r="D122" s="605">
        <v>334.0</v>
      </c>
      <c r="E122" s="604">
        <v>22.0</v>
      </c>
      <c r="I122" s="225"/>
      <c r="J122" s="12" t="s">
        <v>4811</v>
      </c>
      <c r="K122" s="605">
        <v>813.7</v>
      </c>
      <c r="L122" s="604">
        <v>32.0</v>
      </c>
    </row>
    <row r="123">
      <c r="B123" s="225"/>
      <c r="C123" s="12" t="s">
        <v>4812</v>
      </c>
      <c r="D123" s="605">
        <v>813.7</v>
      </c>
      <c r="E123" s="604">
        <v>31.0</v>
      </c>
      <c r="I123" s="225"/>
      <c r="J123" s="12" t="s">
        <v>4813</v>
      </c>
      <c r="K123" s="605">
        <v>813.7</v>
      </c>
      <c r="L123" s="604">
        <v>37.0</v>
      </c>
    </row>
    <row r="124">
      <c r="B124" s="225"/>
      <c r="C124" s="12" t="s">
        <v>4814</v>
      </c>
      <c r="D124" s="605">
        <v>813.7</v>
      </c>
      <c r="E124" s="604">
        <v>34.0</v>
      </c>
      <c r="I124" s="225"/>
      <c r="J124" s="12" t="s">
        <v>4815</v>
      </c>
      <c r="K124" s="605">
        <v>410.0</v>
      </c>
      <c r="L124" s="604">
        <v>54.0</v>
      </c>
    </row>
    <row r="125">
      <c r="B125" s="225"/>
      <c r="C125" s="12" t="s">
        <v>4816</v>
      </c>
      <c r="D125" s="605">
        <v>379.17</v>
      </c>
      <c r="E125" s="604">
        <v>105.0</v>
      </c>
      <c r="I125" s="225"/>
      <c r="J125" s="12" t="s">
        <v>4817</v>
      </c>
      <c r="K125" s="605">
        <v>194.0</v>
      </c>
      <c r="L125" s="604">
        <v>32.0</v>
      </c>
    </row>
    <row r="126">
      <c r="B126" s="225"/>
      <c r="C126" s="12" t="s">
        <v>4818</v>
      </c>
      <c r="D126" s="605">
        <v>480.4</v>
      </c>
      <c r="E126" s="604">
        <v>52.0</v>
      </c>
      <c r="I126" s="225"/>
      <c r="J126" s="12" t="s">
        <v>4819</v>
      </c>
      <c r="K126" s="605">
        <v>334.0</v>
      </c>
      <c r="L126" s="604">
        <v>51.0</v>
      </c>
    </row>
    <row r="127">
      <c r="B127" s="225"/>
      <c r="C127" s="12" t="s">
        <v>4820</v>
      </c>
      <c r="D127" s="605">
        <v>328.04</v>
      </c>
      <c r="E127" s="604">
        <v>18.0</v>
      </c>
      <c r="I127" s="225"/>
      <c r="J127" s="12" t="s">
        <v>4821</v>
      </c>
      <c r="K127" s="605">
        <v>911.05</v>
      </c>
      <c r="L127" s="604">
        <v>91.0</v>
      </c>
    </row>
    <row r="128">
      <c r="B128" s="604" t="s">
        <v>162</v>
      </c>
      <c r="C128" s="12" t="s">
        <v>4822</v>
      </c>
      <c r="D128" s="605">
        <v>513.46</v>
      </c>
      <c r="E128" s="604">
        <v>27.0</v>
      </c>
      <c r="I128" s="225"/>
      <c r="J128" s="12" t="s">
        <v>4823</v>
      </c>
      <c r="K128" s="605">
        <v>183.0</v>
      </c>
      <c r="L128" s="604">
        <v>80.0</v>
      </c>
    </row>
    <row r="129">
      <c r="B129" s="225"/>
      <c r="C129" s="12" t="s">
        <v>4824</v>
      </c>
      <c r="D129" s="605">
        <v>320.0</v>
      </c>
      <c r="E129" s="604">
        <v>50.0</v>
      </c>
      <c r="I129" s="225"/>
      <c r="J129" s="12" t="s">
        <v>4825</v>
      </c>
      <c r="K129" s="605">
        <v>813.7</v>
      </c>
      <c r="L129" s="604">
        <v>40.0</v>
      </c>
    </row>
    <row r="130">
      <c r="B130" s="225"/>
      <c r="C130" s="12" t="s">
        <v>4826</v>
      </c>
      <c r="D130" s="605">
        <v>349.42012</v>
      </c>
      <c r="E130" s="604">
        <v>16.0</v>
      </c>
      <c r="I130" s="225"/>
      <c r="J130" s="12" t="s">
        <v>4827</v>
      </c>
      <c r="K130" s="605">
        <v>340.0</v>
      </c>
      <c r="L130" s="604">
        <v>32.0</v>
      </c>
    </row>
    <row r="131">
      <c r="B131" s="225"/>
      <c r="C131" s="12" t="s">
        <v>4828</v>
      </c>
      <c r="D131" s="605">
        <v>325.211</v>
      </c>
      <c r="E131" s="604">
        <v>11.0</v>
      </c>
      <c r="I131" s="225"/>
      <c r="J131" s="12" t="s">
        <v>4829</v>
      </c>
      <c r="K131" s="605">
        <v>813.7</v>
      </c>
      <c r="L131" s="604">
        <v>32.0</v>
      </c>
    </row>
    <row r="132">
      <c r="B132" s="225"/>
      <c r="C132" s="12" t="s">
        <v>4830</v>
      </c>
      <c r="D132" s="605">
        <v>818.0</v>
      </c>
      <c r="E132" s="604">
        <v>45.0</v>
      </c>
      <c r="I132" s="225"/>
      <c r="J132" s="12" t="s">
        <v>4831</v>
      </c>
      <c r="K132" s="605">
        <v>410.0</v>
      </c>
      <c r="L132" s="604">
        <v>122.0</v>
      </c>
    </row>
    <row r="133">
      <c r="B133" s="225"/>
      <c r="C133" s="12" t="s">
        <v>4832</v>
      </c>
      <c r="D133" s="605">
        <v>331.65</v>
      </c>
      <c r="E133" s="604">
        <v>28.0</v>
      </c>
      <c r="I133" s="225"/>
      <c r="J133" s="12" t="s">
        <v>4833</v>
      </c>
      <c r="K133" s="605">
        <v>410.0</v>
      </c>
      <c r="L133" s="604">
        <v>141.0</v>
      </c>
    </row>
    <row r="134">
      <c r="B134" s="225"/>
      <c r="C134" s="12" t="s">
        <v>4834</v>
      </c>
      <c r="D134" s="605">
        <v>1.0</v>
      </c>
      <c r="E134" s="604">
        <v>20.0</v>
      </c>
      <c r="I134" s="225"/>
      <c r="J134" s="12" t="s">
        <v>4835</v>
      </c>
      <c r="K134" s="605">
        <v>410.0</v>
      </c>
      <c r="L134" s="604">
        <v>45.0</v>
      </c>
    </row>
    <row r="135">
      <c r="B135" s="225"/>
      <c r="C135" s="12" t="s">
        <v>4836</v>
      </c>
      <c r="D135" s="605">
        <v>326.72</v>
      </c>
      <c r="E135" s="604">
        <v>20.0</v>
      </c>
      <c r="I135" s="225"/>
      <c r="J135" s="12" t="s">
        <v>4837</v>
      </c>
      <c r="K135" s="605">
        <v>410.0</v>
      </c>
      <c r="L135" s="604">
        <v>90.0</v>
      </c>
    </row>
    <row r="136">
      <c r="B136" s="604" t="s">
        <v>132</v>
      </c>
      <c r="C136" s="12" t="s">
        <v>4838</v>
      </c>
      <c r="D136" s="605">
        <v>327.209</v>
      </c>
      <c r="E136" s="604">
        <v>39.0</v>
      </c>
      <c r="I136" s="225"/>
      <c r="J136" s="12" t="s">
        <v>4839</v>
      </c>
      <c r="K136" s="605">
        <v>361.0</v>
      </c>
      <c r="L136" s="604">
        <v>55.0</v>
      </c>
    </row>
    <row r="137">
      <c r="B137" s="604" t="s">
        <v>132</v>
      </c>
      <c r="C137" s="12" t="s">
        <v>4840</v>
      </c>
      <c r="D137" s="605">
        <v>517.52</v>
      </c>
      <c r="E137" s="604">
        <v>61.0</v>
      </c>
      <c r="I137" s="225"/>
      <c r="J137" s="12" t="s">
        <v>4841</v>
      </c>
      <c r="K137" s="605">
        <v>443.0</v>
      </c>
      <c r="L137" s="604">
        <v>77.0</v>
      </c>
    </row>
    <row r="138">
      <c r="B138" s="225"/>
      <c r="C138" s="12" t="s">
        <v>4842</v>
      </c>
      <c r="D138" s="605">
        <v>325.211</v>
      </c>
      <c r="E138" s="604">
        <v>69.0</v>
      </c>
      <c r="I138" s="225"/>
      <c r="J138" s="12" t="s">
        <v>4843</v>
      </c>
      <c r="K138" s="605">
        <v>400.0</v>
      </c>
      <c r="L138" s="604">
        <v>50.0</v>
      </c>
    </row>
    <row r="139">
      <c r="B139" s="225"/>
      <c r="C139" s="12" t="s">
        <v>4844</v>
      </c>
      <c r="D139" s="605">
        <v>325.1</v>
      </c>
      <c r="E139" s="604">
        <v>13.0</v>
      </c>
      <c r="I139" s="225"/>
      <c r="J139" s="12" t="s">
        <v>4845</v>
      </c>
      <c r="K139" s="605">
        <v>525.6</v>
      </c>
      <c r="L139" s="604">
        <v>115.0</v>
      </c>
    </row>
    <row r="140">
      <c r="B140" s="225"/>
      <c r="C140" s="12" t="s">
        <v>4846</v>
      </c>
      <c r="D140" s="605">
        <v>540.04</v>
      </c>
      <c r="E140" s="604">
        <v>55.0</v>
      </c>
      <c r="I140" s="225"/>
      <c r="J140" s="12" t="s">
        <v>4847</v>
      </c>
      <c r="K140" s="605">
        <v>811.8</v>
      </c>
      <c r="L140" s="604">
        <v>43.0</v>
      </c>
    </row>
    <row r="141">
      <c r="B141" s="225"/>
      <c r="C141" s="12" t="s">
        <v>4848</v>
      </c>
      <c r="D141" s="605">
        <v>843.4</v>
      </c>
      <c r="E141" s="604">
        <v>24.0</v>
      </c>
      <c r="I141" s="604" t="s">
        <v>162</v>
      </c>
      <c r="J141" s="12" t="s">
        <v>4849</v>
      </c>
      <c r="K141" s="605">
        <v>892.1</v>
      </c>
      <c r="L141" s="604">
        <v>41.0</v>
      </c>
    </row>
    <row r="142">
      <c r="B142" s="225"/>
      <c r="C142" s="12" t="s">
        <v>4850</v>
      </c>
      <c r="D142" s="605">
        <v>813.7</v>
      </c>
      <c r="E142" s="604">
        <v>27.0</v>
      </c>
      <c r="I142" s="225"/>
      <c r="J142" s="12" t="s">
        <v>4851</v>
      </c>
      <c r="K142" s="605">
        <v>813.5</v>
      </c>
      <c r="L142" s="604">
        <v>47.0</v>
      </c>
    </row>
    <row r="143">
      <c r="B143" s="225"/>
      <c r="C143" s="12" t="s">
        <v>4852</v>
      </c>
      <c r="D143" s="605">
        <v>598.1</v>
      </c>
      <c r="E143" s="604">
        <v>13.0</v>
      </c>
      <c r="I143" s="225"/>
      <c r="J143" s="12" t="s">
        <v>4853</v>
      </c>
      <c r="K143" s="605">
        <v>714.0</v>
      </c>
      <c r="L143" s="604">
        <v>142.0</v>
      </c>
    </row>
    <row r="144">
      <c r="B144" s="225"/>
      <c r="C144" s="12" t="s">
        <v>4854</v>
      </c>
      <c r="D144" s="605">
        <v>695.804</v>
      </c>
      <c r="E144" s="604">
        <v>27.0</v>
      </c>
      <c r="I144" s="225"/>
      <c r="J144" s="12" t="s">
        <v>4855</v>
      </c>
      <c r="K144" s="605">
        <v>853.0</v>
      </c>
      <c r="L144" s="604">
        <v>50.0</v>
      </c>
    </row>
    <row r="145">
      <c r="B145" s="225"/>
      <c r="C145" s="12" t="s">
        <v>4856</v>
      </c>
      <c r="D145" s="605">
        <v>818.0</v>
      </c>
      <c r="E145" s="604">
        <v>35.0</v>
      </c>
      <c r="I145" s="225"/>
      <c r="J145" s="12" t="s">
        <v>4857</v>
      </c>
      <c r="K145" s="605">
        <v>853.0</v>
      </c>
      <c r="L145" s="604">
        <v>45.0</v>
      </c>
    </row>
    <row r="146">
      <c r="B146" s="225"/>
      <c r="C146" s="12" t="s">
        <v>4858</v>
      </c>
      <c r="D146" s="605">
        <v>325.1</v>
      </c>
      <c r="E146" s="604">
        <v>36.0</v>
      </c>
      <c r="I146" s="225"/>
      <c r="J146" s="12" t="s">
        <v>4859</v>
      </c>
      <c r="K146" s="605">
        <v>853.0</v>
      </c>
      <c r="L146" s="604">
        <v>53.0</v>
      </c>
    </row>
    <row r="147">
      <c r="B147" s="225"/>
      <c r="C147" s="12" t="s">
        <v>4860</v>
      </c>
      <c r="D147" s="605">
        <v>802.3</v>
      </c>
      <c r="E147" s="604">
        <v>10.0</v>
      </c>
      <c r="I147" s="225"/>
      <c r="J147" s="12" t="s">
        <v>4861</v>
      </c>
      <c r="K147" s="605">
        <v>853.0</v>
      </c>
      <c r="L147" s="604">
        <v>49.0</v>
      </c>
    </row>
    <row r="148">
      <c r="B148" s="225"/>
      <c r="C148" s="12" t="s">
        <v>4862</v>
      </c>
      <c r="D148" s="605">
        <v>29.4</v>
      </c>
      <c r="E148" s="604">
        <v>10.0</v>
      </c>
      <c r="I148" s="225"/>
      <c r="J148" s="12" t="s">
        <v>4863</v>
      </c>
      <c r="K148" s="605">
        <v>853.0</v>
      </c>
      <c r="L148" s="604">
        <v>43.0</v>
      </c>
    </row>
    <row r="149">
      <c r="B149" s="225"/>
      <c r="C149" s="12" t="s">
        <v>4864</v>
      </c>
      <c r="D149" s="605">
        <v>331.3</v>
      </c>
      <c r="E149" s="604">
        <v>34.0</v>
      </c>
      <c r="I149" s="225"/>
      <c r="J149" s="12" t="s">
        <v>4865</v>
      </c>
      <c r="K149" s="605">
        <v>181.0</v>
      </c>
      <c r="L149" s="604">
        <v>43.0</v>
      </c>
    </row>
    <row r="150">
      <c r="B150" s="225"/>
      <c r="C150" s="12" t="s">
        <v>4866</v>
      </c>
      <c r="D150" s="605">
        <v>802.56</v>
      </c>
      <c r="E150" s="604">
        <v>11.0</v>
      </c>
      <c r="I150" s="225"/>
      <c r="J150" s="12" t="s">
        <v>4867</v>
      </c>
      <c r="K150" s="605">
        <v>181.0</v>
      </c>
      <c r="L150" s="604">
        <v>41.0</v>
      </c>
    </row>
    <row r="151">
      <c r="B151" s="225"/>
      <c r="C151" s="12" t="s">
        <v>4868</v>
      </c>
      <c r="D151" s="605">
        <v>813.7</v>
      </c>
      <c r="E151" s="604">
        <v>31.0</v>
      </c>
      <c r="I151" s="225"/>
      <c r="J151" s="12" t="s">
        <v>4869</v>
      </c>
      <c r="K151" s="605">
        <v>802.0</v>
      </c>
      <c r="L151" s="604">
        <v>68.0</v>
      </c>
    </row>
    <row r="152">
      <c r="B152" s="225"/>
      <c r="C152" s="12" t="s">
        <v>4870</v>
      </c>
      <c r="D152" s="605">
        <v>342.0</v>
      </c>
      <c r="E152" s="604">
        <v>77.0</v>
      </c>
      <c r="I152" s="225"/>
      <c r="J152" s="12" t="s">
        <v>4871</v>
      </c>
      <c r="K152" s="605">
        <v>10.0</v>
      </c>
      <c r="L152" s="604">
        <v>71.0</v>
      </c>
    </row>
    <row r="153">
      <c r="B153" s="604" t="s">
        <v>162</v>
      </c>
      <c r="C153" s="12" t="s">
        <v>3319</v>
      </c>
      <c r="D153" s="605">
        <v>321.55</v>
      </c>
      <c r="E153" s="604">
        <v>39.0</v>
      </c>
      <c r="I153" s="225"/>
      <c r="J153" s="12" t="s">
        <v>4872</v>
      </c>
      <c r="K153" s="605">
        <v>813.0</v>
      </c>
      <c r="L153" s="604">
        <v>52.0</v>
      </c>
    </row>
    <row r="154">
      <c r="B154" s="225"/>
      <c r="C154" s="12" t="s">
        <v>4873</v>
      </c>
      <c r="D154" s="605">
        <v>321.9</v>
      </c>
      <c r="E154" s="604">
        <v>105.0</v>
      </c>
      <c r="I154" s="225"/>
      <c r="J154" s="12" t="s">
        <v>4874</v>
      </c>
      <c r="K154" s="605">
        <v>813.7</v>
      </c>
      <c r="L154" s="604">
        <v>32.0</v>
      </c>
    </row>
    <row r="155">
      <c r="B155" s="225"/>
      <c r="C155" s="12" t="s">
        <v>4875</v>
      </c>
      <c r="D155" s="605">
        <v>818.0</v>
      </c>
      <c r="E155" s="604">
        <v>70.0</v>
      </c>
      <c r="I155" s="225"/>
      <c r="J155" s="12" t="s">
        <v>4876</v>
      </c>
      <c r="K155" s="605">
        <v>811.8</v>
      </c>
      <c r="L155" s="604">
        <v>53.0</v>
      </c>
    </row>
    <row r="156">
      <c r="B156" s="225"/>
      <c r="C156" s="12" t="s">
        <v>4877</v>
      </c>
      <c r="D156" s="605">
        <v>863.0</v>
      </c>
      <c r="E156" s="604">
        <v>47.0</v>
      </c>
      <c r="I156" s="225"/>
      <c r="J156" s="12" t="s">
        <v>4878</v>
      </c>
      <c r="K156" s="605">
        <v>863.0</v>
      </c>
      <c r="L156" s="604">
        <v>67.0</v>
      </c>
    </row>
    <row r="157">
      <c r="B157" s="225"/>
      <c r="C157" s="12" t="s">
        <v>4879</v>
      </c>
      <c r="D157" s="605">
        <v>863.0</v>
      </c>
      <c r="E157" s="604">
        <v>44.0</v>
      </c>
      <c r="I157" s="225"/>
      <c r="J157" s="12" t="s">
        <v>4880</v>
      </c>
      <c r="K157" s="605">
        <v>410.0</v>
      </c>
      <c r="L157" s="604">
        <v>103.0</v>
      </c>
    </row>
    <row r="158">
      <c r="B158" s="225"/>
      <c r="C158" s="12" t="s">
        <v>4881</v>
      </c>
      <c r="D158" s="605">
        <v>813.7</v>
      </c>
      <c r="E158" s="604">
        <v>24.0</v>
      </c>
      <c r="I158" s="225"/>
      <c r="J158" s="12" t="s">
        <v>4882</v>
      </c>
      <c r="K158" s="605">
        <v>813.6</v>
      </c>
      <c r="L158" s="604">
        <v>30.0</v>
      </c>
    </row>
    <row r="159">
      <c r="B159" s="225"/>
      <c r="C159" s="12" t="s">
        <v>4883</v>
      </c>
      <c r="D159" s="605">
        <v>813.7</v>
      </c>
      <c r="E159" s="604">
        <v>18.0</v>
      </c>
      <c r="I159" s="225"/>
      <c r="J159" s="12" t="s">
        <v>4884</v>
      </c>
      <c r="K159" s="605">
        <v>813.7</v>
      </c>
      <c r="L159" s="604">
        <v>40.0</v>
      </c>
    </row>
    <row r="160">
      <c r="B160" s="225"/>
      <c r="C160" s="12" t="s">
        <v>4885</v>
      </c>
      <c r="D160" s="605">
        <v>843.0</v>
      </c>
      <c r="E160" s="604">
        <v>33.0</v>
      </c>
      <c r="I160" s="225"/>
      <c r="J160" s="12" t="s">
        <v>4886</v>
      </c>
      <c r="K160" s="605">
        <v>802.0</v>
      </c>
      <c r="L160" s="604">
        <v>35.0</v>
      </c>
    </row>
    <row r="161">
      <c r="B161" s="225"/>
      <c r="C161" s="12" t="s">
        <v>4887</v>
      </c>
      <c r="D161" s="605">
        <v>843.0</v>
      </c>
      <c r="E161" s="604">
        <v>26.0</v>
      </c>
      <c r="I161" s="225"/>
      <c r="J161" s="12" t="s">
        <v>4888</v>
      </c>
      <c r="K161" s="605">
        <v>813.7</v>
      </c>
      <c r="L161" s="604">
        <v>35.0</v>
      </c>
    </row>
    <row r="162">
      <c r="B162" s="225"/>
      <c r="C162" s="12" t="s">
        <v>4889</v>
      </c>
      <c r="D162" s="605">
        <v>843.0</v>
      </c>
      <c r="E162" s="604">
        <v>37.0</v>
      </c>
      <c r="I162" s="225"/>
      <c r="J162" s="12" t="s">
        <v>4890</v>
      </c>
      <c r="K162" s="605">
        <v>813.7</v>
      </c>
      <c r="L162" s="604">
        <v>31.0</v>
      </c>
    </row>
    <row r="163">
      <c r="B163" s="225"/>
      <c r="C163" s="12" t="s">
        <v>4891</v>
      </c>
      <c r="D163" s="605">
        <v>325.484</v>
      </c>
      <c r="E163" s="604">
        <v>12.0</v>
      </c>
      <c r="I163" s="225"/>
      <c r="J163" s="12" t="s">
        <v>4892</v>
      </c>
      <c r="K163" s="605">
        <v>813.7</v>
      </c>
      <c r="L163" s="604">
        <v>31.0</v>
      </c>
    </row>
    <row r="164">
      <c r="B164" s="225"/>
      <c r="C164" s="12" t="s">
        <v>4893</v>
      </c>
      <c r="D164" s="605">
        <v>325.1</v>
      </c>
      <c r="E164" s="604">
        <v>31.0</v>
      </c>
      <c r="I164" s="225"/>
      <c r="J164" s="12" t="s">
        <v>4894</v>
      </c>
      <c r="K164" s="605">
        <v>324.0</v>
      </c>
      <c r="L164" s="604">
        <v>58.0</v>
      </c>
    </row>
    <row r="165">
      <c r="B165" s="225"/>
      <c r="C165" s="12" t="s">
        <v>4895</v>
      </c>
      <c r="D165" s="605">
        <v>558.3092</v>
      </c>
      <c r="E165" s="604">
        <v>35.0</v>
      </c>
      <c r="I165" s="225"/>
      <c r="J165" s="12" t="s">
        <v>4896</v>
      </c>
      <c r="K165" s="605">
        <v>802.0</v>
      </c>
      <c r="L165" s="604">
        <v>33.0</v>
      </c>
    </row>
    <row r="166">
      <c r="B166" s="604" t="s">
        <v>132</v>
      </c>
      <c r="C166" s="12" t="s">
        <v>4897</v>
      </c>
      <c r="D166" s="605">
        <v>691.15</v>
      </c>
      <c r="E166" s="604">
        <v>21.0</v>
      </c>
      <c r="I166" s="225"/>
      <c r="J166" s="12" t="s">
        <v>4898</v>
      </c>
      <c r="K166" s="605">
        <v>410.0</v>
      </c>
      <c r="L166" s="604">
        <v>144.0</v>
      </c>
    </row>
    <row r="167">
      <c r="B167" s="225"/>
      <c r="C167" s="12" t="s">
        <v>4899</v>
      </c>
      <c r="D167" s="605">
        <v>325.5</v>
      </c>
      <c r="E167" s="604">
        <v>29.0</v>
      </c>
      <c r="I167" s="225"/>
      <c r="J167" s="12" t="s">
        <v>4900</v>
      </c>
      <c r="K167" s="605">
        <v>516.0</v>
      </c>
      <c r="L167" s="604">
        <v>79.0</v>
      </c>
    </row>
    <row r="168">
      <c r="B168" s="225"/>
      <c r="C168" s="12" t="s">
        <v>4901</v>
      </c>
      <c r="D168" s="605">
        <v>573.2</v>
      </c>
      <c r="E168" s="604">
        <v>59.0</v>
      </c>
      <c r="I168" s="225"/>
      <c r="J168" s="12" t="s">
        <v>4902</v>
      </c>
      <c r="K168" s="605">
        <v>342.0</v>
      </c>
      <c r="L168" s="604">
        <v>54.0</v>
      </c>
    </row>
    <row r="169">
      <c r="B169" s="225"/>
      <c r="C169" s="12" t="s">
        <v>4903</v>
      </c>
      <c r="D169" s="605">
        <v>866.0</v>
      </c>
      <c r="E169" s="604">
        <v>20.0</v>
      </c>
      <c r="I169" s="604" t="s">
        <v>162</v>
      </c>
      <c r="J169" s="12" t="s">
        <v>4904</v>
      </c>
      <c r="K169" s="605">
        <v>410.0</v>
      </c>
      <c r="L169" s="604">
        <v>66.0</v>
      </c>
    </row>
    <row r="170">
      <c r="B170" s="225"/>
      <c r="C170" s="12" t="s">
        <v>4905</v>
      </c>
      <c r="D170" s="605">
        <v>866.0</v>
      </c>
      <c r="E170" s="604">
        <v>47.0</v>
      </c>
      <c r="I170" s="225"/>
      <c r="J170" s="12" t="s">
        <v>4906</v>
      </c>
      <c r="K170" s="605">
        <v>410.0</v>
      </c>
      <c r="L170" s="604">
        <v>67.0</v>
      </c>
    </row>
    <row r="171">
      <c r="B171" s="225"/>
      <c r="C171" s="12" t="s">
        <v>4907</v>
      </c>
      <c r="D171" s="605">
        <v>866.0</v>
      </c>
      <c r="E171" s="604">
        <v>29.0</v>
      </c>
      <c r="I171" s="225"/>
      <c r="J171" s="12" t="s">
        <v>4908</v>
      </c>
      <c r="K171" s="605">
        <v>408.0</v>
      </c>
      <c r="L171" s="604">
        <v>82.0</v>
      </c>
    </row>
    <row r="172">
      <c r="B172" s="225"/>
      <c r="C172" s="12" t="s">
        <v>4909</v>
      </c>
      <c r="D172" s="605">
        <v>866.0</v>
      </c>
      <c r="E172" s="604">
        <v>25.0</v>
      </c>
      <c r="I172" s="225"/>
      <c r="J172" s="12" t="s">
        <v>4910</v>
      </c>
      <c r="K172" s="605">
        <v>300.0</v>
      </c>
      <c r="L172" s="604">
        <v>63.0</v>
      </c>
    </row>
    <row r="173">
      <c r="B173" s="225"/>
      <c r="C173" s="12" t="s">
        <v>4911</v>
      </c>
      <c r="D173" s="605">
        <v>866.0</v>
      </c>
      <c r="E173" s="604">
        <v>32.0</v>
      </c>
      <c r="I173" s="225"/>
      <c r="J173" s="12" t="s">
        <v>4912</v>
      </c>
      <c r="K173" s="605">
        <v>300.0</v>
      </c>
      <c r="L173" s="604">
        <v>75.0</v>
      </c>
    </row>
    <row r="174">
      <c r="B174" s="225"/>
      <c r="C174" s="12" t="s">
        <v>4913</v>
      </c>
      <c r="D174" s="605">
        <v>866.0</v>
      </c>
      <c r="E174" s="604">
        <v>36.0</v>
      </c>
      <c r="I174" s="225"/>
      <c r="J174" s="12" t="s">
        <v>4914</v>
      </c>
      <c r="K174" s="605">
        <v>811.0</v>
      </c>
      <c r="L174" s="604">
        <v>30.0</v>
      </c>
    </row>
    <row r="175">
      <c r="B175" s="225"/>
      <c r="C175" s="12" t="s">
        <v>4915</v>
      </c>
      <c r="D175" s="605">
        <v>540.099</v>
      </c>
      <c r="E175" s="604">
        <v>34.0</v>
      </c>
      <c r="I175" s="225"/>
      <c r="J175" s="12" t="s">
        <v>4916</v>
      </c>
      <c r="K175" s="605">
        <v>11.0</v>
      </c>
      <c r="L175" s="604">
        <v>36.0</v>
      </c>
    </row>
    <row r="176">
      <c r="B176" s="225"/>
      <c r="C176" s="12" t="s">
        <v>4917</v>
      </c>
      <c r="D176" s="605">
        <v>370.911</v>
      </c>
      <c r="E176" s="604">
        <v>11.0</v>
      </c>
      <c r="I176" s="225"/>
      <c r="J176" s="12" t="s">
        <v>4918</v>
      </c>
      <c r="K176" s="605">
        <v>813.7</v>
      </c>
      <c r="L176" s="604">
        <v>32.0</v>
      </c>
    </row>
    <row r="177">
      <c r="B177" s="225"/>
      <c r="C177" s="12" t="s">
        <v>4919</v>
      </c>
      <c r="D177" s="605">
        <v>511.1813</v>
      </c>
      <c r="E177" s="604">
        <v>30.0</v>
      </c>
      <c r="I177" s="225"/>
      <c r="J177" s="12" t="s">
        <v>4920</v>
      </c>
      <c r="K177" s="605">
        <v>843.0</v>
      </c>
      <c r="L177" s="604">
        <v>31.0</v>
      </c>
    </row>
    <row r="178">
      <c r="B178" s="225"/>
      <c r="C178" s="12" t="s">
        <v>4921</v>
      </c>
      <c r="D178" s="605">
        <v>331.5411</v>
      </c>
      <c r="E178" s="604">
        <v>51.0</v>
      </c>
      <c r="I178" s="225"/>
      <c r="J178" s="12" t="s">
        <v>4922</v>
      </c>
      <c r="K178" s="605">
        <v>802.0</v>
      </c>
      <c r="L178" s="604">
        <v>91.0</v>
      </c>
    </row>
    <row r="179">
      <c r="B179" s="225"/>
      <c r="C179" s="12" t="s">
        <v>4923</v>
      </c>
      <c r="D179" s="605">
        <v>320.109</v>
      </c>
      <c r="E179" s="604">
        <v>46.0</v>
      </c>
      <c r="I179" s="225"/>
      <c r="J179" s="12" t="s">
        <v>4924</v>
      </c>
      <c r="K179" s="605">
        <v>813.7</v>
      </c>
      <c r="L179" s="604">
        <v>31.0</v>
      </c>
    </row>
    <row r="180">
      <c r="B180" s="225"/>
      <c r="C180" s="12" t="s">
        <v>4925</v>
      </c>
      <c r="D180" s="605">
        <v>517.32</v>
      </c>
      <c r="E180" s="604">
        <v>18.0</v>
      </c>
      <c r="I180" s="225"/>
      <c r="J180" s="12" t="s">
        <v>4926</v>
      </c>
      <c r="K180" s="605">
        <v>813.7</v>
      </c>
      <c r="L180" s="604">
        <v>31.0</v>
      </c>
    </row>
    <row r="181">
      <c r="B181" s="225"/>
      <c r="C181" s="12" t="s">
        <v>4927</v>
      </c>
      <c r="D181" s="605">
        <v>813.7</v>
      </c>
      <c r="E181" s="604">
        <v>11.0</v>
      </c>
      <c r="I181" s="225"/>
      <c r="J181" s="12" t="s">
        <v>4928</v>
      </c>
      <c r="K181" s="605">
        <v>813.7</v>
      </c>
      <c r="L181" s="604">
        <v>36.0</v>
      </c>
    </row>
    <row r="182">
      <c r="B182" s="225"/>
      <c r="C182" s="12" t="s">
        <v>4929</v>
      </c>
      <c r="D182" s="605">
        <v>912.03</v>
      </c>
      <c r="E182" s="604">
        <v>35.0</v>
      </c>
      <c r="I182" s="225"/>
      <c r="J182" s="12" t="s">
        <v>4930</v>
      </c>
      <c r="K182" s="605">
        <v>813.7</v>
      </c>
      <c r="L182" s="604">
        <v>34.0</v>
      </c>
    </row>
    <row r="183">
      <c r="B183" s="225"/>
      <c r="C183" s="12" t="s">
        <v>4931</v>
      </c>
      <c r="D183" s="605">
        <v>922.0</v>
      </c>
      <c r="E183" s="604">
        <v>50.0</v>
      </c>
      <c r="I183" s="225"/>
      <c r="J183" s="12" t="s">
        <v>4932</v>
      </c>
      <c r="K183" s="605">
        <v>813.7</v>
      </c>
      <c r="L183" s="604">
        <v>32.0</v>
      </c>
    </row>
    <row r="184">
      <c r="B184" s="225"/>
      <c r="C184" s="12" t="s">
        <v>4933</v>
      </c>
      <c r="D184" s="605">
        <v>813.7</v>
      </c>
      <c r="E184" s="604">
        <v>19.0</v>
      </c>
      <c r="I184" s="225"/>
      <c r="J184" s="12" t="s">
        <v>4934</v>
      </c>
      <c r="K184" s="605">
        <v>813.7</v>
      </c>
      <c r="L184" s="604">
        <v>32.0</v>
      </c>
    </row>
    <row r="185">
      <c r="B185" s="225"/>
      <c r="C185" s="12" t="s">
        <v>4935</v>
      </c>
      <c r="D185" s="605">
        <v>331.0</v>
      </c>
      <c r="E185" s="604">
        <v>40.0</v>
      </c>
      <c r="I185" s="225"/>
      <c r="J185" s="12" t="s">
        <v>4936</v>
      </c>
      <c r="K185" s="605">
        <v>813.7</v>
      </c>
      <c r="L185" s="604">
        <v>30.0</v>
      </c>
    </row>
    <row r="186">
      <c r="B186" s="225"/>
      <c r="C186" s="12" t="s">
        <v>4937</v>
      </c>
      <c r="D186" s="605">
        <v>843.3</v>
      </c>
      <c r="E186" s="604">
        <v>62.0</v>
      </c>
      <c r="I186" s="225"/>
      <c r="J186" s="12" t="s">
        <v>4938</v>
      </c>
      <c r="K186" s="605">
        <v>813.7</v>
      </c>
      <c r="L186" s="604">
        <v>33.0</v>
      </c>
    </row>
    <row r="187">
      <c r="B187" s="225"/>
      <c r="C187" s="12" t="s">
        <v>4939</v>
      </c>
      <c r="D187" s="605">
        <v>1.3</v>
      </c>
      <c r="E187" s="604">
        <v>31.0</v>
      </c>
      <c r="I187" s="225"/>
      <c r="J187" s="12" t="s">
        <v>4940</v>
      </c>
      <c r="K187" s="605">
        <v>813.7</v>
      </c>
      <c r="L187" s="604">
        <v>31.0</v>
      </c>
    </row>
    <row r="188">
      <c r="B188" s="225"/>
      <c r="C188" s="12" t="s">
        <v>4941</v>
      </c>
      <c r="D188" s="605">
        <v>510.4</v>
      </c>
      <c r="E188" s="604">
        <v>22.0</v>
      </c>
      <c r="I188" s="225"/>
      <c r="J188" s="12" t="s">
        <v>4942</v>
      </c>
      <c r="K188" s="605">
        <v>813.7</v>
      </c>
      <c r="L188" s="604">
        <v>32.0</v>
      </c>
    </row>
    <row r="189">
      <c r="B189" s="225"/>
      <c r="C189" s="12" t="s">
        <v>4943</v>
      </c>
      <c r="D189" s="605">
        <v>549.704</v>
      </c>
      <c r="E189" s="604">
        <v>11.0</v>
      </c>
      <c r="I189" s="225"/>
      <c r="J189" s="12" t="s">
        <v>4944</v>
      </c>
      <c r="K189" s="605">
        <v>813.7</v>
      </c>
      <c r="L189" s="604">
        <v>34.0</v>
      </c>
    </row>
    <row r="190">
      <c r="B190" s="225"/>
      <c r="C190" s="12" t="s">
        <v>4945</v>
      </c>
      <c r="D190" s="605">
        <v>843.0</v>
      </c>
      <c r="E190" s="604">
        <v>37.0</v>
      </c>
      <c r="I190" s="225"/>
      <c r="J190" s="12" t="s">
        <v>4946</v>
      </c>
      <c r="K190" s="605">
        <v>813.7</v>
      </c>
      <c r="L190" s="604">
        <v>35.0</v>
      </c>
    </row>
    <row r="191">
      <c r="B191" s="225"/>
      <c r="C191" s="12" t="s">
        <v>4947</v>
      </c>
      <c r="D191" s="605">
        <v>1.0</v>
      </c>
      <c r="E191" s="604">
        <v>13.0</v>
      </c>
      <c r="I191" s="225"/>
      <c r="J191" s="12" t="s">
        <v>4948</v>
      </c>
      <c r="K191" s="605">
        <v>813.7</v>
      </c>
      <c r="L191" s="604">
        <v>31.0</v>
      </c>
    </row>
    <row r="192">
      <c r="B192" s="604" t="s">
        <v>132</v>
      </c>
      <c r="C192" s="12" t="s">
        <v>4949</v>
      </c>
      <c r="D192" s="605">
        <v>1.0</v>
      </c>
      <c r="E192" s="604">
        <v>30.0</v>
      </c>
      <c r="I192" s="225"/>
      <c r="J192" s="12" t="s">
        <v>4950</v>
      </c>
      <c r="K192" s="605">
        <v>813.7</v>
      </c>
      <c r="L192" s="604">
        <v>34.0</v>
      </c>
    </row>
    <row r="193">
      <c r="B193" s="225"/>
      <c r="C193" s="12" t="s">
        <v>4951</v>
      </c>
      <c r="D193" s="605">
        <v>373.2</v>
      </c>
      <c r="E193" s="604">
        <v>64.0</v>
      </c>
      <c r="I193" s="225"/>
      <c r="J193" s="12" t="s">
        <v>4952</v>
      </c>
      <c r="K193" s="605">
        <v>813.7</v>
      </c>
      <c r="L193" s="604">
        <v>37.0</v>
      </c>
    </row>
    <row r="194">
      <c r="B194" s="225"/>
      <c r="C194" s="12" t="s">
        <v>4953</v>
      </c>
      <c r="D194" s="605">
        <v>594.504</v>
      </c>
      <c r="E194" s="604">
        <v>31.0</v>
      </c>
      <c r="I194" s="225"/>
      <c r="J194" s="12" t="s">
        <v>4954</v>
      </c>
      <c r="K194" s="605">
        <v>813.7</v>
      </c>
      <c r="L194" s="604">
        <v>35.0</v>
      </c>
    </row>
    <row r="195">
      <c r="B195" s="225"/>
      <c r="C195" s="12" t="s">
        <v>4955</v>
      </c>
      <c r="D195" s="605">
        <v>510.0</v>
      </c>
      <c r="E195" s="604">
        <v>25.0</v>
      </c>
      <c r="I195" s="225"/>
      <c r="J195" s="12" t="s">
        <v>4956</v>
      </c>
      <c r="K195" s="605">
        <v>410.0</v>
      </c>
      <c r="L195" s="604">
        <v>151.0</v>
      </c>
    </row>
    <row r="196">
      <c r="B196" s="225"/>
      <c r="C196" s="12" t="s">
        <v>4957</v>
      </c>
      <c r="D196" s="605">
        <v>802.56</v>
      </c>
      <c r="E196" s="604">
        <v>56.0</v>
      </c>
      <c r="I196" s="225"/>
      <c r="J196" s="12" t="s">
        <v>4958</v>
      </c>
      <c r="K196" s="605">
        <v>991.0</v>
      </c>
      <c r="L196" s="604">
        <v>219.0</v>
      </c>
    </row>
    <row r="197">
      <c r="B197" s="225"/>
      <c r="C197" s="12" t="s">
        <v>4959</v>
      </c>
      <c r="D197" s="605">
        <v>309.1148</v>
      </c>
      <c r="E197" s="604">
        <v>52.0</v>
      </c>
      <c r="I197" s="225"/>
      <c r="J197" s="12" t="s">
        <v>4960</v>
      </c>
      <c r="K197" s="605">
        <v>813.7</v>
      </c>
      <c r="L197" s="604">
        <v>42.0</v>
      </c>
    </row>
    <row r="198">
      <c r="B198" s="225"/>
      <c r="C198" s="12" t="s">
        <v>4961</v>
      </c>
      <c r="D198" s="605">
        <v>309.1144</v>
      </c>
      <c r="E198" s="604">
        <v>53.0</v>
      </c>
      <c r="I198" s="225"/>
      <c r="J198" s="12" t="s">
        <v>4962</v>
      </c>
      <c r="K198" s="605">
        <v>813.7</v>
      </c>
      <c r="L198" s="604">
        <v>31.0</v>
      </c>
    </row>
    <row r="199">
      <c r="B199" s="225"/>
      <c r="C199" s="12" t="s">
        <v>4963</v>
      </c>
      <c r="D199" s="605">
        <v>325.337</v>
      </c>
      <c r="E199" s="604">
        <v>28.0</v>
      </c>
      <c r="I199" s="225"/>
      <c r="J199" s="12" t="s">
        <v>4964</v>
      </c>
      <c r="K199" s="605">
        <v>29.0</v>
      </c>
      <c r="L199" s="604">
        <v>47.0</v>
      </c>
    </row>
    <row r="200">
      <c r="B200" s="225"/>
      <c r="C200" s="12" t="s">
        <v>4965</v>
      </c>
      <c r="D200" s="605">
        <v>802.0</v>
      </c>
      <c r="E200" s="604">
        <v>10.0</v>
      </c>
      <c r="I200" s="225"/>
      <c r="J200" s="12" t="s">
        <v>4966</v>
      </c>
      <c r="K200" s="605">
        <v>811.8</v>
      </c>
      <c r="L200" s="604">
        <v>32.0</v>
      </c>
    </row>
    <row r="201">
      <c r="B201" s="225"/>
      <c r="C201" s="12" t="s">
        <v>4967</v>
      </c>
      <c r="D201" s="605">
        <v>189.0</v>
      </c>
      <c r="E201" s="604">
        <v>38.0</v>
      </c>
      <c r="I201" s="225"/>
      <c r="J201" s="12" t="s">
        <v>4968</v>
      </c>
      <c r="K201" s="605">
        <v>410.0</v>
      </c>
      <c r="L201" s="604">
        <v>124.0</v>
      </c>
    </row>
    <row r="202">
      <c r="B202" s="225"/>
      <c r="C202" s="12" t="s">
        <v>4969</v>
      </c>
      <c r="D202" s="605">
        <v>911.0</v>
      </c>
      <c r="E202" s="604">
        <v>58.0</v>
      </c>
      <c r="I202" s="225"/>
      <c r="J202" s="12" t="s">
        <v>4970</v>
      </c>
      <c r="K202" s="605">
        <v>385.0</v>
      </c>
      <c r="L202" s="604">
        <v>148.0</v>
      </c>
    </row>
    <row r="203">
      <c r="B203" s="225"/>
      <c r="C203" s="12" t="s">
        <v>4971</v>
      </c>
      <c r="D203" s="605">
        <v>235.65</v>
      </c>
      <c r="E203" s="604">
        <v>36.0</v>
      </c>
      <c r="I203" s="225"/>
      <c r="J203" s="12" t="s">
        <v>4972</v>
      </c>
      <c r="K203" s="605">
        <v>342.0</v>
      </c>
      <c r="L203" s="604">
        <v>71.0</v>
      </c>
    </row>
    <row r="204">
      <c r="B204" s="225"/>
      <c r="C204" s="12" t="s">
        <v>4973</v>
      </c>
      <c r="D204" s="605">
        <v>234.0</v>
      </c>
      <c r="E204" s="604">
        <v>36.0</v>
      </c>
      <c r="I204" s="225"/>
      <c r="J204" s="12" t="s">
        <v>4974</v>
      </c>
      <c r="K204" s="605">
        <v>813.5</v>
      </c>
      <c r="L204" s="604">
        <v>38.0</v>
      </c>
    </row>
    <row r="205">
      <c r="B205" s="225"/>
      <c r="C205" s="12" t="s">
        <v>4975</v>
      </c>
      <c r="D205" s="605">
        <v>234.0</v>
      </c>
      <c r="E205" s="604">
        <v>34.0</v>
      </c>
      <c r="I205" s="225"/>
      <c r="J205" s="12" t="s">
        <v>4976</v>
      </c>
      <c r="K205" s="605">
        <v>859.3</v>
      </c>
      <c r="L205" s="604">
        <v>40.0</v>
      </c>
    </row>
    <row r="206">
      <c r="B206" s="225"/>
      <c r="C206" s="12" t="s">
        <v>4977</v>
      </c>
      <c r="D206" s="605">
        <v>234.0</v>
      </c>
      <c r="E206" s="604">
        <v>23.0</v>
      </c>
      <c r="I206" s="225"/>
      <c r="J206" s="12" t="s">
        <v>4978</v>
      </c>
      <c r="K206" s="605">
        <v>410.0</v>
      </c>
      <c r="L206" s="604">
        <v>70.0</v>
      </c>
    </row>
    <row r="207">
      <c r="B207" s="225"/>
      <c r="C207" s="12" t="s">
        <v>4979</v>
      </c>
      <c r="D207" s="605">
        <v>234.0</v>
      </c>
      <c r="E207" s="604">
        <v>23.0</v>
      </c>
      <c r="I207" s="225"/>
      <c r="J207" s="12" t="s">
        <v>4980</v>
      </c>
      <c r="K207" s="605">
        <v>811.8</v>
      </c>
      <c r="L207" s="604">
        <v>44.0</v>
      </c>
    </row>
    <row r="208">
      <c r="B208" s="225"/>
      <c r="C208" s="12" t="s">
        <v>4981</v>
      </c>
      <c r="D208" s="605">
        <v>400.0</v>
      </c>
      <c r="E208" s="604">
        <v>112.0</v>
      </c>
      <c r="I208" s="225"/>
      <c r="J208" s="12" t="s">
        <v>4982</v>
      </c>
      <c r="K208" s="605">
        <v>181.0</v>
      </c>
      <c r="L208" s="604">
        <v>46.0</v>
      </c>
    </row>
    <row r="209">
      <c r="B209" s="225"/>
      <c r="C209" s="12" t="s">
        <v>4983</v>
      </c>
      <c r="D209" s="605">
        <v>813.7</v>
      </c>
      <c r="E209" s="604">
        <v>15.0</v>
      </c>
      <c r="I209" s="225"/>
      <c r="J209" s="12" t="s">
        <v>4984</v>
      </c>
      <c r="K209" s="605">
        <v>714.0</v>
      </c>
      <c r="L209" s="604">
        <v>43.0</v>
      </c>
    </row>
    <row r="210">
      <c r="B210" s="604" t="s">
        <v>162</v>
      </c>
      <c r="C210" s="12" t="s">
        <v>4985</v>
      </c>
      <c r="D210" s="605">
        <v>410.99</v>
      </c>
      <c r="E210" s="604">
        <v>164.0</v>
      </c>
      <c r="I210" s="225"/>
      <c r="J210" s="12" t="s">
        <v>4986</v>
      </c>
      <c r="K210" s="605">
        <v>379.0</v>
      </c>
      <c r="L210" s="604">
        <v>41.0</v>
      </c>
    </row>
    <row r="211">
      <c r="B211" s="225"/>
      <c r="C211" s="12" t="s">
        <v>4987</v>
      </c>
      <c r="D211" s="605">
        <v>863.0</v>
      </c>
      <c r="E211" s="604">
        <v>12.0</v>
      </c>
      <c r="I211" s="225"/>
      <c r="J211" s="12" t="s">
        <v>4988</v>
      </c>
      <c r="K211" s="605">
        <v>813.7</v>
      </c>
      <c r="L211" s="604">
        <v>43.0</v>
      </c>
    </row>
    <row r="212">
      <c r="B212" s="225"/>
      <c r="C212" s="12" t="s">
        <v>4989</v>
      </c>
      <c r="D212" s="605">
        <v>337.2</v>
      </c>
      <c r="E212" s="604">
        <v>74.0</v>
      </c>
      <c r="I212" s="225"/>
      <c r="J212" s="12" t="s">
        <v>4990</v>
      </c>
      <c r="K212" s="605">
        <v>813.7</v>
      </c>
      <c r="L212" s="604">
        <v>31.0</v>
      </c>
    </row>
    <row r="213">
      <c r="B213" s="225"/>
      <c r="C213" s="12" t="s">
        <v>4991</v>
      </c>
      <c r="D213" s="605">
        <v>512.51</v>
      </c>
      <c r="E213" s="604">
        <v>46.0</v>
      </c>
      <c r="I213" s="225"/>
      <c r="J213" s="12" t="s">
        <v>4992</v>
      </c>
      <c r="K213" s="605">
        <v>813.7</v>
      </c>
      <c r="L213" s="604">
        <v>31.0</v>
      </c>
    </row>
    <row r="214">
      <c r="B214" s="225"/>
      <c r="C214" s="12" t="s">
        <v>4993</v>
      </c>
      <c r="D214" s="605">
        <v>816.7</v>
      </c>
      <c r="E214" s="604">
        <v>52.0</v>
      </c>
      <c r="I214" s="225"/>
      <c r="J214" s="12" t="s">
        <v>4994</v>
      </c>
      <c r="K214" s="605">
        <v>410.0</v>
      </c>
      <c r="L214" s="604">
        <v>78.0</v>
      </c>
    </row>
    <row r="215">
      <c r="B215" s="604" t="s">
        <v>162</v>
      </c>
      <c r="C215" s="12" t="s">
        <v>4995</v>
      </c>
      <c r="D215" s="605">
        <v>181.38</v>
      </c>
      <c r="E215" s="604">
        <v>83.0</v>
      </c>
      <c r="I215" s="225"/>
      <c r="J215" s="12" t="s">
        <v>4996</v>
      </c>
      <c r="K215" s="605">
        <v>448.0</v>
      </c>
      <c r="L215" s="604">
        <v>59.0</v>
      </c>
    </row>
    <row r="216">
      <c r="B216" s="225"/>
      <c r="C216" s="12" t="s">
        <v>4997</v>
      </c>
      <c r="D216" s="605">
        <v>990.0</v>
      </c>
      <c r="E216" s="604">
        <v>65.0</v>
      </c>
      <c r="I216" s="225"/>
      <c r="J216" s="12" t="s">
        <v>4998</v>
      </c>
      <c r="K216" s="605">
        <v>911.05</v>
      </c>
      <c r="L216" s="604">
        <v>68.0</v>
      </c>
    </row>
    <row r="217">
      <c r="B217" s="225"/>
      <c r="C217" s="12" t="s">
        <v>4999</v>
      </c>
      <c r="D217" s="605">
        <v>331.65</v>
      </c>
      <c r="E217" s="604">
        <v>96.0</v>
      </c>
      <c r="I217" s="225"/>
      <c r="J217" s="12" t="s">
        <v>5000</v>
      </c>
      <c r="K217" s="605">
        <v>410.0</v>
      </c>
      <c r="L217" s="604">
        <v>44.0</v>
      </c>
    </row>
    <row r="218">
      <c r="B218" s="604" t="s">
        <v>162</v>
      </c>
      <c r="C218" s="12" t="s">
        <v>5001</v>
      </c>
      <c r="D218" s="605">
        <v>653.269</v>
      </c>
      <c r="E218" s="604">
        <v>177.0</v>
      </c>
      <c r="I218" s="225"/>
      <c r="J218" s="12" t="s">
        <v>5002</v>
      </c>
      <c r="K218" s="605">
        <v>410.0</v>
      </c>
      <c r="L218" s="604">
        <v>44.0</v>
      </c>
    </row>
    <row r="219">
      <c r="B219" s="225"/>
      <c r="C219" s="12" t="s">
        <v>5003</v>
      </c>
      <c r="D219" s="605">
        <v>673.511</v>
      </c>
      <c r="E219" s="604">
        <v>56.0</v>
      </c>
      <c r="I219" s="225"/>
      <c r="J219" s="12" t="s">
        <v>5004</v>
      </c>
      <c r="K219" s="605">
        <v>813.5</v>
      </c>
      <c r="L219" s="604">
        <v>70.0</v>
      </c>
    </row>
    <row r="220">
      <c r="B220" s="225"/>
      <c r="C220" s="12" t="s">
        <v>5005</v>
      </c>
      <c r="D220" s="605">
        <v>331.0</v>
      </c>
      <c r="E220" s="604">
        <v>32.0</v>
      </c>
      <c r="I220" s="225"/>
      <c r="J220" s="12" t="s">
        <v>5006</v>
      </c>
      <c r="K220" s="605">
        <v>420.0</v>
      </c>
      <c r="L220" s="604">
        <v>32.0</v>
      </c>
    </row>
    <row r="221">
      <c r="B221" s="225"/>
      <c r="C221" s="12" t="s">
        <v>5007</v>
      </c>
      <c r="D221" s="605">
        <v>925.073</v>
      </c>
      <c r="E221" s="604">
        <v>23.0</v>
      </c>
      <c r="I221" s="225"/>
      <c r="J221" s="12" t="s">
        <v>5008</v>
      </c>
      <c r="K221" s="605">
        <v>410.0</v>
      </c>
      <c r="L221" s="604">
        <v>55.0</v>
      </c>
    </row>
    <row r="222">
      <c r="B222" s="225"/>
      <c r="C222" s="12" t="s">
        <v>5009</v>
      </c>
      <c r="D222" s="605">
        <v>816.7</v>
      </c>
      <c r="E222" s="604">
        <v>30.0</v>
      </c>
      <c r="I222" s="225"/>
      <c r="J222" s="12" t="s">
        <v>5010</v>
      </c>
      <c r="K222" s="605">
        <v>400.0</v>
      </c>
      <c r="L222" s="604">
        <v>35.0</v>
      </c>
    </row>
    <row r="223">
      <c r="B223" s="604" t="s">
        <v>162</v>
      </c>
      <c r="C223" s="12" t="s">
        <v>5011</v>
      </c>
      <c r="D223" s="605">
        <v>691.15</v>
      </c>
      <c r="E223" s="604">
        <v>12.0</v>
      </c>
      <c r="I223" s="225"/>
      <c r="J223" s="12" t="s">
        <v>5012</v>
      </c>
      <c r="K223" s="605">
        <v>833.6</v>
      </c>
      <c r="L223" s="604">
        <v>80.0</v>
      </c>
    </row>
    <row r="224">
      <c r="B224" s="225"/>
      <c r="C224" s="12" t="s">
        <v>5013</v>
      </c>
      <c r="D224" s="605">
        <v>321.55</v>
      </c>
      <c r="E224" s="604">
        <v>60.0</v>
      </c>
      <c r="I224" s="225"/>
      <c r="J224" s="12" t="s">
        <v>5014</v>
      </c>
      <c r="K224" s="605">
        <v>813.7</v>
      </c>
      <c r="L224" s="604">
        <v>38.0</v>
      </c>
    </row>
    <row r="225">
      <c r="B225" s="225"/>
      <c r="C225" s="12" t="s">
        <v>5015</v>
      </c>
      <c r="D225" s="605">
        <v>199.0</v>
      </c>
      <c r="E225" s="604">
        <v>17.0</v>
      </c>
      <c r="I225" s="225"/>
      <c r="J225" s="12" t="s">
        <v>5016</v>
      </c>
      <c r="K225" s="605">
        <v>813.6</v>
      </c>
      <c r="L225" s="604">
        <v>30.0</v>
      </c>
    </row>
    <row r="226">
      <c r="B226" s="225"/>
      <c r="C226" s="12" t="s">
        <v>5017</v>
      </c>
      <c r="D226" s="605">
        <v>233.693</v>
      </c>
      <c r="E226" s="604">
        <v>74.0</v>
      </c>
      <c r="I226" s="225"/>
      <c r="J226" s="12" t="s">
        <v>5018</v>
      </c>
      <c r="K226" s="605">
        <v>410.0</v>
      </c>
      <c r="L226" s="604">
        <v>141.0</v>
      </c>
    </row>
    <row r="227">
      <c r="B227" s="225"/>
      <c r="C227" s="12" t="s">
        <v>5019</v>
      </c>
      <c r="D227" s="605">
        <v>185.5</v>
      </c>
      <c r="E227" s="604">
        <v>46.0</v>
      </c>
      <c r="I227" s="225"/>
      <c r="J227" s="12" t="s">
        <v>5020</v>
      </c>
      <c r="K227" s="605">
        <v>813.7</v>
      </c>
      <c r="L227" s="604">
        <v>49.0</v>
      </c>
    </row>
    <row r="228">
      <c r="B228" s="225"/>
      <c r="C228" s="12" t="s">
        <v>5021</v>
      </c>
      <c r="D228" s="605">
        <v>909.0</v>
      </c>
      <c r="E228" s="604">
        <v>58.0</v>
      </c>
      <c r="I228" s="225"/>
      <c r="J228" s="12" t="s">
        <v>5022</v>
      </c>
      <c r="K228" s="605">
        <v>813.7</v>
      </c>
      <c r="L228" s="604">
        <v>58.0</v>
      </c>
    </row>
    <row r="229">
      <c r="B229" s="225"/>
      <c r="C229" s="12" t="s">
        <v>5023</v>
      </c>
      <c r="D229" s="605">
        <v>309.112</v>
      </c>
      <c r="E229" s="604">
        <v>56.0</v>
      </c>
      <c r="I229" s="225"/>
      <c r="J229" s="12" t="s">
        <v>5024</v>
      </c>
      <c r="K229" s="605">
        <v>813.7</v>
      </c>
      <c r="L229" s="604">
        <v>46.0</v>
      </c>
    </row>
    <row r="230">
      <c r="B230" s="225"/>
      <c r="C230" s="12" t="s">
        <v>5025</v>
      </c>
      <c r="D230" s="605">
        <v>309.127</v>
      </c>
      <c r="E230" s="604">
        <v>46.0</v>
      </c>
      <c r="I230" s="225"/>
      <c r="J230" s="12" t="s">
        <v>5026</v>
      </c>
      <c r="K230" s="605">
        <v>813.7</v>
      </c>
      <c r="L230" s="604">
        <v>42.0</v>
      </c>
    </row>
    <row r="231">
      <c r="B231" s="604" t="s">
        <v>162</v>
      </c>
      <c r="C231" s="12" t="s">
        <v>5027</v>
      </c>
      <c r="D231" s="605">
        <v>443.1</v>
      </c>
      <c r="E231" s="604">
        <v>39.0</v>
      </c>
      <c r="I231" s="225"/>
      <c r="J231" s="12" t="s">
        <v>5028</v>
      </c>
      <c r="K231" s="605">
        <v>813.7</v>
      </c>
      <c r="L231" s="604">
        <v>36.0</v>
      </c>
    </row>
    <row r="232">
      <c r="B232" s="604" t="s">
        <v>132</v>
      </c>
      <c r="C232" s="12" t="s">
        <v>5029</v>
      </c>
      <c r="D232" s="605">
        <v>470.0</v>
      </c>
      <c r="E232" s="604">
        <v>24.0</v>
      </c>
      <c r="I232" s="225"/>
      <c r="J232" s="12" t="s">
        <v>5030</v>
      </c>
      <c r="K232" s="605">
        <v>813.7</v>
      </c>
      <c r="L232" s="604">
        <v>61.0</v>
      </c>
    </row>
    <row r="233">
      <c r="B233" s="604" t="s">
        <v>162</v>
      </c>
      <c r="C233" s="12" t="s">
        <v>5031</v>
      </c>
      <c r="D233" s="605">
        <v>420.42</v>
      </c>
      <c r="E233" s="604">
        <v>53.0</v>
      </c>
      <c r="I233" s="225"/>
      <c r="J233" s="12" t="s">
        <v>5032</v>
      </c>
      <c r="K233" s="605">
        <v>400.0</v>
      </c>
      <c r="L233" s="604">
        <v>30.0</v>
      </c>
    </row>
    <row r="234">
      <c r="B234" s="604" t="s">
        <v>162</v>
      </c>
      <c r="C234" s="12" t="s">
        <v>5033</v>
      </c>
      <c r="D234" s="605">
        <v>408.0</v>
      </c>
      <c r="E234" s="604">
        <v>57.0</v>
      </c>
      <c r="I234" s="225"/>
      <c r="J234" s="12" t="s">
        <v>5034</v>
      </c>
      <c r="K234" s="605">
        <v>808.3</v>
      </c>
      <c r="L234" s="604">
        <v>42.0</v>
      </c>
    </row>
    <row r="235">
      <c r="B235" s="604" t="s">
        <v>132</v>
      </c>
      <c r="C235" s="12" t="s">
        <v>5035</v>
      </c>
      <c r="D235" s="605">
        <v>331.5412</v>
      </c>
      <c r="E235" s="604">
        <v>15.0</v>
      </c>
      <c r="I235" s="225"/>
      <c r="J235" s="12" t="s">
        <v>5036</v>
      </c>
      <c r="K235" s="605">
        <v>813.7</v>
      </c>
      <c r="L235" s="604">
        <v>39.0</v>
      </c>
    </row>
    <row r="236">
      <c r="B236" s="225"/>
      <c r="C236" s="12" t="s">
        <v>5037</v>
      </c>
      <c r="D236" s="605">
        <v>325.15</v>
      </c>
      <c r="E236" s="604">
        <v>10.0</v>
      </c>
      <c r="I236" s="225"/>
      <c r="J236" s="12" t="s">
        <v>5038</v>
      </c>
      <c r="K236" s="605">
        <v>813.7</v>
      </c>
      <c r="L236" s="604">
        <v>38.0</v>
      </c>
    </row>
    <row r="237">
      <c r="B237" s="225"/>
      <c r="C237" s="12" t="s">
        <v>5039</v>
      </c>
      <c r="D237" s="605">
        <v>688.0911</v>
      </c>
      <c r="E237" s="604">
        <v>333.0</v>
      </c>
      <c r="I237" s="225"/>
      <c r="J237" s="12" t="s">
        <v>5040</v>
      </c>
      <c r="K237" s="605">
        <v>813.7</v>
      </c>
      <c r="L237" s="604">
        <v>36.0</v>
      </c>
    </row>
    <row r="238">
      <c r="B238" s="225"/>
      <c r="C238" s="12" t="s">
        <v>5041</v>
      </c>
      <c r="D238" s="605">
        <v>321.55</v>
      </c>
      <c r="E238" s="604">
        <v>62.0</v>
      </c>
      <c r="I238" s="225"/>
      <c r="J238" s="12" t="s">
        <v>5042</v>
      </c>
      <c r="K238" s="605">
        <v>813.7</v>
      </c>
      <c r="L238" s="604">
        <v>38.0</v>
      </c>
    </row>
    <row r="239">
      <c r="B239" s="225"/>
      <c r="C239" s="12" t="s">
        <v>5043</v>
      </c>
      <c r="D239" s="605">
        <v>321.55</v>
      </c>
      <c r="E239" s="604">
        <v>40.0</v>
      </c>
      <c r="I239" s="225"/>
      <c r="J239" s="12" t="s">
        <v>5044</v>
      </c>
      <c r="K239" s="605">
        <v>410.0</v>
      </c>
      <c r="L239" s="604">
        <v>54.0</v>
      </c>
    </row>
    <row r="240">
      <c r="B240" s="225"/>
      <c r="C240" s="12" t="s">
        <v>5045</v>
      </c>
      <c r="D240" s="605">
        <v>848.0</v>
      </c>
      <c r="E240" s="604">
        <v>13.0</v>
      </c>
      <c r="I240" s="225"/>
      <c r="J240" s="12" t="s">
        <v>5046</v>
      </c>
      <c r="K240" s="605">
        <v>410.0</v>
      </c>
      <c r="L240" s="604">
        <v>66.0</v>
      </c>
    </row>
    <row r="241">
      <c r="B241" s="225"/>
      <c r="C241" s="12" t="s">
        <v>5047</v>
      </c>
      <c r="D241" s="605">
        <v>181.23</v>
      </c>
      <c r="E241" s="604">
        <v>31.0</v>
      </c>
      <c r="I241" s="225"/>
      <c r="J241" s="12" t="s">
        <v>5048</v>
      </c>
      <c r="K241" s="605">
        <v>843.0</v>
      </c>
      <c r="L241" s="604">
        <v>52.0</v>
      </c>
    </row>
    <row r="242">
      <c r="B242" s="225"/>
      <c r="C242" s="12" t="s">
        <v>5049</v>
      </c>
      <c r="D242" s="605">
        <v>912.0</v>
      </c>
      <c r="E242" s="604">
        <v>192.0</v>
      </c>
      <c r="I242" s="225"/>
      <c r="J242" s="12" t="s">
        <v>5050</v>
      </c>
      <c r="K242" s="605">
        <v>813.7</v>
      </c>
      <c r="L242" s="604">
        <v>30.0</v>
      </c>
    </row>
    <row r="243">
      <c r="B243" s="225"/>
      <c r="C243" s="12" t="s">
        <v>5051</v>
      </c>
      <c r="D243" s="605">
        <v>838.0</v>
      </c>
      <c r="E243" s="604">
        <v>48.0</v>
      </c>
      <c r="I243" s="225"/>
      <c r="J243" s="12" t="s">
        <v>5052</v>
      </c>
      <c r="K243" s="605">
        <v>331.0</v>
      </c>
      <c r="L243" s="604">
        <v>55.0</v>
      </c>
    </row>
    <row r="244">
      <c r="B244" s="225"/>
      <c r="C244" s="12" t="s">
        <v>5053</v>
      </c>
      <c r="D244" s="605">
        <v>234.8</v>
      </c>
      <c r="E244" s="604">
        <v>15.0</v>
      </c>
      <c r="I244" s="225"/>
      <c r="J244" s="12" t="s">
        <v>5054</v>
      </c>
      <c r="K244" s="605">
        <v>559.0</v>
      </c>
      <c r="L244" s="604">
        <v>45.0</v>
      </c>
    </row>
    <row r="245">
      <c r="B245" s="225"/>
      <c r="C245" s="12" t="s">
        <v>5055</v>
      </c>
      <c r="D245" s="605">
        <v>235.2</v>
      </c>
      <c r="E245" s="604">
        <v>12.0</v>
      </c>
      <c r="I245" s="225"/>
      <c r="J245" s="12" t="s">
        <v>5056</v>
      </c>
      <c r="K245" s="605">
        <v>193.0</v>
      </c>
      <c r="L245" s="604">
        <v>37.0</v>
      </c>
    </row>
    <row r="246">
      <c r="B246" s="225"/>
      <c r="C246" s="12" t="s">
        <v>5057</v>
      </c>
      <c r="D246" s="605">
        <v>365.0</v>
      </c>
      <c r="E246" s="604">
        <v>47.0</v>
      </c>
      <c r="I246" s="225"/>
      <c r="J246" s="12" t="s">
        <v>5058</v>
      </c>
      <c r="K246" s="605">
        <v>802.0</v>
      </c>
      <c r="L246" s="604">
        <v>37.0</v>
      </c>
    </row>
    <row r="247">
      <c r="B247" s="225"/>
      <c r="C247" s="12" t="s">
        <v>5059</v>
      </c>
      <c r="D247" s="605">
        <v>600.0</v>
      </c>
      <c r="E247" s="604">
        <v>67.0</v>
      </c>
      <c r="I247" s="225"/>
      <c r="J247" s="12" t="s">
        <v>5060</v>
      </c>
      <c r="K247" s="605">
        <v>802.0</v>
      </c>
      <c r="L247" s="604">
        <v>56.0</v>
      </c>
    </row>
    <row r="248">
      <c r="B248" s="604" t="s">
        <v>5061</v>
      </c>
      <c r="C248" s="12" t="s">
        <v>5062</v>
      </c>
      <c r="D248" s="605">
        <v>609.0</v>
      </c>
      <c r="E248" s="604">
        <v>103.0</v>
      </c>
      <c r="I248" s="225"/>
      <c r="J248" s="12" t="s">
        <v>5063</v>
      </c>
      <c r="K248" s="605">
        <v>410.0</v>
      </c>
      <c r="L248" s="604">
        <v>61.0</v>
      </c>
    </row>
    <row r="249">
      <c r="B249" s="225"/>
      <c r="C249" s="12" t="s">
        <v>5064</v>
      </c>
      <c r="D249" s="605">
        <v>540.0</v>
      </c>
      <c r="E249" s="604">
        <v>50.0</v>
      </c>
      <c r="I249" s="225"/>
      <c r="J249" s="12" t="s">
        <v>5065</v>
      </c>
      <c r="K249" s="605">
        <v>31.0</v>
      </c>
      <c r="L249" s="604">
        <v>236.0</v>
      </c>
    </row>
    <row r="250">
      <c r="B250" s="225"/>
      <c r="C250" s="12" t="s">
        <v>5066</v>
      </c>
      <c r="D250" s="605">
        <v>331.0</v>
      </c>
      <c r="E250" s="604">
        <v>16.0</v>
      </c>
      <c r="I250" s="225"/>
      <c r="J250" s="12" t="s">
        <v>5067</v>
      </c>
      <c r="K250" s="605">
        <v>813.7</v>
      </c>
      <c r="L250" s="604">
        <v>36.0</v>
      </c>
    </row>
    <row r="251">
      <c r="B251" s="225"/>
      <c r="C251" s="12" t="s">
        <v>5068</v>
      </c>
      <c r="D251" s="605">
        <v>373.9</v>
      </c>
      <c r="E251" s="604">
        <v>25.0</v>
      </c>
      <c r="I251" s="225"/>
      <c r="J251" s="12" t="s">
        <v>5069</v>
      </c>
      <c r="K251" s="605">
        <v>189.0</v>
      </c>
      <c r="L251" s="604">
        <v>56.0</v>
      </c>
    </row>
    <row r="252">
      <c r="B252" s="604" t="s">
        <v>162</v>
      </c>
      <c r="C252" s="12" t="s">
        <v>5070</v>
      </c>
      <c r="D252" s="605">
        <v>920.0</v>
      </c>
      <c r="E252" s="604">
        <v>36.0</v>
      </c>
      <c r="I252" s="225"/>
      <c r="J252" s="12" t="s">
        <v>5071</v>
      </c>
      <c r="K252" s="605">
        <v>859.3</v>
      </c>
      <c r="L252" s="604">
        <v>53.0</v>
      </c>
    </row>
    <row r="253">
      <c r="B253" s="604" t="s">
        <v>162</v>
      </c>
      <c r="C253" s="12" t="s">
        <v>5072</v>
      </c>
      <c r="D253" s="605">
        <v>920.0</v>
      </c>
      <c r="E253" s="604">
        <v>51.0</v>
      </c>
      <c r="I253" s="225"/>
      <c r="J253" s="12" t="s">
        <v>5073</v>
      </c>
      <c r="K253" s="605">
        <v>199.0</v>
      </c>
      <c r="L253" s="604">
        <v>79.0</v>
      </c>
    </row>
    <row r="254">
      <c r="B254" s="225"/>
      <c r="C254" s="12" t="s">
        <v>5074</v>
      </c>
      <c r="D254" s="605">
        <v>938.4</v>
      </c>
      <c r="E254" s="604">
        <v>111.0</v>
      </c>
      <c r="I254" s="225"/>
      <c r="J254" s="12" t="s">
        <v>5075</v>
      </c>
      <c r="K254" s="605">
        <v>325.0</v>
      </c>
      <c r="L254" s="604">
        <v>31.0</v>
      </c>
    </row>
    <row r="255">
      <c r="B255" s="225"/>
      <c r="C255" s="12" t="s">
        <v>5076</v>
      </c>
      <c r="D255" s="605">
        <v>914.1</v>
      </c>
      <c r="E255" s="604">
        <v>26.0</v>
      </c>
      <c r="I255" s="225"/>
      <c r="J255" s="12" t="s">
        <v>5077</v>
      </c>
      <c r="K255" s="605">
        <v>181.0</v>
      </c>
      <c r="L255" s="604">
        <v>32.0</v>
      </c>
    </row>
    <row r="256">
      <c r="B256" s="225"/>
      <c r="C256" s="12" t="s">
        <v>5078</v>
      </c>
      <c r="D256" s="605">
        <v>511.0</v>
      </c>
      <c r="E256" s="604">
        <v>14.0</v>
      </c>
      <c r="I256" s="225"/>
      <c r="J256" s="12" t="s">
        <v>5079</v>
      </c>
      <c r="K256" s="605">
        <v>491.0</v>
      </c>
      <c r="L256" s="604">
        <v>53.0</v>
      </c>
    </row>
    <row r="257">
      <c r="B257" s="604" t="s">
        <v>162</v>
      </c>
      <c r="C257" s="12" t="s">
        <v>5080</v>
      </c>
      <c r="D257" s="605">
        <v>420.0</v>
      </c>
      <c r="E257" s="604">
        <v>28.0</v>
      </c>
      <c r="I257" s="225"/>
      <c r="J257" s="12" t="s">
        <v>5081</v>
      </c>
      <c r="K257" s="605">
        <v>813.7</v>
      </c>
      <c r="L257" s="604">
        <v>52.0</v>
      </c>
    </row>
    <row r="258">
      <c r="B258" s="225"/>
      <c r="C258" s="12" t="s">
        <v>5082</v>
      </c>
      <c r="D258" s="605">
        <v>942.0</v>
      </c>
      <c r="E258" s="604">
        <v>61.0</v>
      </c>
      <c r="I258" s="225"/>
      <c r="J258" s="12" t="s">
        <v>5083</v>
      </c>
      <c r="K258" s="605">
        <v>375.40298</v>
      </c>
      <c r="L258" s="604">
        <v>132.0</v>
      </c>
    </row>
    <row r="259">
      <c r="B259" s="225"/>
      <c r="C259" s="12" t="s">
        <v>5084</v>
      </c>
      <c r="D259" s="605">
        <v>1.0</v>
      </c>
      <c r="E259" s="604">
        <v>32.0</v>
      </c>
      <c r="I259" s="225"/>
      <c r="J259" s="12" t="s">
        <v>5085</v>
      </c>
      <c r="K259" s="605">
        <v>813.7</v>
      </c>
      <c r="L259" s="604">
        <v>35.0</v>
      </c>
    </row>
    <row r="260">
      <c r="B260" s="604" t="s">
        <v>162</v>
      </c>
      <c r="C260" s="12" t="s">
        <v>3381</v>
      </c>
      <c r="D260" s="605">
        <v>331.0</v>
      </c>
      <c r="E260" s="604">
        <v>36.0</v>
      </c>
      <c r="I260" s="225"/>
      <c r="J260" s="12" t="s">
        <v>5086</v>
      </c>
      <c r="K260" s="605">
        <v>813.7</v>
      </c>
      <c r="L260" s="604">
        <v>31.0</v>
      </c>
    </row>
    <row r="261">
      <c r="B261" s="225"/>
      <c r="C261" s="12" t="s">
        <v>5087</v>
      </c>
      <c r="D261" s="605">
        <v>331.0</v>
      </c>
      <c r="E261" s="604">
        <v>40.0</v>
      </c>
      <c r="I261" s="225"/>
      <c r="J261" s="12" t="s">
        <v>5088</v>
      </c>
      <c r="K261" s="605">
        <v>911.05</v>
      </c>
      <c r="L261" s="604">
        <v>56.0</v>
      </c>
    </row>
    <row r="262">
      <c r="B262" s="225"/>
      <c r="C262" s="12" t="s">
        <v>5089</v>
      </c>
      <c r="D262" s="605">
        <v>331.0</v>
      </c>
      <c r="E262" s="604">
        <v>32.0</v>
      </c>
      <c r="I262" s="225"/>
      <c r="J262" s="12" t="s">
        <v>5090</v>
      </c>
      <c r="K262" s="605">
        <v>186.0</v>
      </c>
      <c r="L262" s="604">
        <v>31.0</v>
      </c>
    </row>
    <row r="263">
      <c r="B263" s="225"/>
      <c r="C263" s="12" t="s">
        <v>5091</v>
      </c>
      <c r="D263" s="605">
        <v>670.0</v>
      </c>
      <c r="E263" s="604">
        <v>56.0</v>
      </c>
      <c r="I263" s="225"/>
      <c r="J263" s="12" t="s">
        <v>5092</v>
      </c>
      <c r="K263" s="605">
        <v>372.0</v>
      </c>
      <c r="L263" s="604">
        <v>52.0</v>
      </c>
    </row>
    <row r="264">
      <c r="B264" s="225"/>
      <c r="C264" s="12" t="s">
        <v>5093</v>
      </c>
      <c r="D264" s="605">
        <v>909.0</v>
      </c>
      <c r="E264" s="604">
        <v>88.0</v>
      </c>
      <c r="I264" s="225"/>
      <c r="J264" s="12" t="s">
        <v>5094</v>
      </c>
      <c r="K264" s="605">
        <v>338.0</v>
      </c>
      <c r="L264" s="604">
        <v>40.0</v>
      </c>
    </row>
    <row r="265">
      <c r="B265" s="604" t="s">
        <v>162</v>
      </c>
      <c r="C265" s="12" t="s">
        <v>5095</v>
      </c>
      <c r="D265" s="605">
        <v>1.0</v>
      </c>
      <c r="E265" s="604">
        <v>13.0</v>
      </c>
      <c r="I265" s="225"/>
      <c r="J265" s="12" t="s">
        <v>5096</v>
      </c>
      <c r="K265" s="605">
        <v>990.0</v>
      </c>
      <c r="L265" s="604">
        <v>66.0</v>
      </c>
    </row>
    <row r="266">
      <c r="B266" s="225"/>
      <c r="C266" s="12" t="s">
        <v>5097</v>
      </c>
      <c r="D266" s="605">
        <v>681.6</v>
      </c>
      <c r="E266" s="604">
        <v>78.0</v>
      </c>
      <c r="I266" s="225"/>
      <c r="J266" s="12" t="s">
        <v>5098</v>
      </c>
      <c r="K266" s="605">
        <v>191.0</v>
      </c>
      <c r="L266" s="604">
        <v>45.0</v>
      </c>
    </row>
    <row r="267">
      <c r="B267" s="225"/>
      <c r="C267" s="12" t="s">
        <v>5099</v>
      </c>
      <c r="D267" s="605">
        <v>476.0</v>
      </c>
      <c r="E267" s="604">
        <v>25.0</v>
      </c>
      <c r="I267" s="225"/>
      <c r="J267" s="12" t="s">
        <v>5100</v>
      </c>
      <c r="K267" s="605">
        <v>342.0</v>
      </c>
      <c r="L267" s="604">
        <v>38.0</v>
      </c>
    </row>
    <row r="268">
      <c r="B268" s="225"/>
      <c r="C268" s="12" t="s">
        <v>5101</v>
      </c>
      <c r="D268" s="605">
        <v>372.2</v>
      </c>
      <c r="E268" s="604">
        <v>13.0</v>
      </c>
      <c r="I268" s="225"/>
      <c r="J268" s="12" t="s">
        <v>5102</v>
      </c>
      <c r="K268" s="605">
        <v>342.0</v>
      </c>
      <c r="L268" s="604">
        <v>54.0</v>
      </c>
    </row>
    <row r="269">
      <c r="B269" s="225"/>
      <c r="C269" s="12" t="s">
        <v>5103</v>
      </c>
      <c r="D269" s="605">
        <v>1.0</v>
      </c>
      <c r="E269" s="604">
        <v>31.0</v>
      </c>
      <c r="I269" s="225"/>
      <c r="J269" s="12" t="s">
        <v>5104</v>
      </c>
      <c r="K269" s="605">
        <v>813.7</v>
      </c>
      <c r="L269" s="604">
        <v>34.0</v>
      </c>
    </row>
    <row r="270">
      <c r="B270" s="225"/>
      <c r="C270" s="12" t="s">
        <v>5105</v>
      </c>
      <c r="D270" s="605">
        <v>372.0</v>
      </c>
      <c r="E270" s="604">
        <v>66.0</v>
      </c>
      <c r="I270" s="225"/>
      <c r="J270" s="12" t="s">
        <v>5106</v>
      </c>
      <c r="K270" s="605">
        <v>334.0</v>
      </c>
      <c r="L270" s="604">
        <v>55.0</v>
      </c>
    </row>
    <row r="271">
      <c r="B271" s="225"/>
      <c r="C271" s="12" t="s">
        <v>5107</v>
      </c>
      <c r="D271" s="605">
        <v>420.0</v>
      </c>
      <c r="E271" s="604">
        <v>130.0</v>
      </c>
      <c r="I271" s="225"/>
      <c r="J271" s="12" t="s">
        <v>5108</v>
      </c>
      <c r="K271" s="605">
        <v>521.0</v>
      </c>
      <c r="L271" s="604">
        <v>48.0</v>
      </c>
    </row>
    <row r="272">
      <c r="B272" s="225"/>
      <c r="C272" s="12" t="s">
        <v>5109</v>
      </c>
      <c r="D272" s="605">
        <v>598.1</v>
      </c>
      <c r="E272" s="604">
        <v>12.0</v>
      </c>
      <c r="I272" s="225"/>
      <c r="J272" s="12" t="s">
        <v>5110</v>
      </c>
      <c r="K272" s="605">
        <v>340.0</v>
      </c>
      <c r="L272" s="604">
        <v>41.0</v>
      </c>
    </row>
    <row r="273">
      <c r="B273" s="225"/>
      <c r="C273" s="12" t="s">
        <v>5111</v>
      </c>
      <c r="D273" s="605">
        <v>813.7</v>
      </c>
      <c r="E273" s="604">
        <v>18.0</v>
      </c>
      <c r="I273" s="225"/>
      <c r="J273" s="12" t="s">
        <v>5112</v>
      </c>
      <c r="K273" s="605">
        <v>337.0</v>
      </c>
      <c r="L273" s="604">
        <v>36.0</v>
      </c>
    </row>
    <row r="274">
      <c r="B274" s="225"/>
      <c r="C274" s="12" t="s">
        <v>5113</v>
      </c>
      <c r="D274" s="605">
        <v>4.0</v>
      </c>
      <c r="E274" s="604">
        <v>165.0</v>
      </c>
      <c r="I274" s="225"/>
      <c r="J274" s="12" t="s">
        <v>5114</v>
      </c>
      <c r="K274" s="605">
        <v>340.0</v>
      </c>
      <c r="L274" s="604">
        <v>43.0</v>
      </c>
    </row>
    <row r="275">
      <c r="B275" s="604" t="s">
        <v>162</v>
      </c>
      <c r="C275" s="12" t="s">
        <v>232</v>
      </c>
      <c r="D275" s="605">
        <v>5.1</v>
      </c>
      <c r="E275" s="604">
        <v>68.0</v>
      </c>
      <c r="I275" s="225"/>
      <c r="J275" s="12" t="s">
        <v>5115</v>
      </c>
      <c r="K275" s="605">
        <v>539.0</v>
      </c>
      <c r="L275" s="604">
        <v>32.0</v>
      </c>
    </row>
    <row r="276">
      <c r="B276" s="225"/>
      <c r="C276" s="12" t="s">
        <v>5116</v>
      </c>
      <c r="D276" s="605">
        <v>813.7</v>
      </c>
      <c r="E276" s="604">
        <v>18.0</v>
      </c>
      <c r="I276" s="225"/>
      <c r="J276" s="12" t="s">
        <v>5117</v>
      </c>
      <c r="K276" s="605">
        <v>309.0</v>
      </c>
      <c r="L276" s="604">
        <v>35.0</v>
      </c>
    </row>
    <row r="277">
      <c r="B277" s="225"/>
      <c r="C277" s="12" t="s">
        <v>5118</v>
      </c>
      <c r="D277" s="605">
        <v>189.2</v>
      </c>
      <c r="E277" s="604">
        <v>17.0</v>
      </c>
      <c r="I277" s="225"/>
      <c r="J277" s="12" t="s">
        <v>5119</v>
      </c>
      <c r="K277" s="605">
        <v>813.7</v>
      </c>
      <c r="L277" s="604">
        <v>49.0</v>
      </c>
    </row>
    <row r="278">
      <c r="B278" s="604" t="s">
        <v>162</v>
      </c>
      <c r="C278" s="12" t="s">
        <v>190</v>
      </c>
      <c r="D278" s="605">
        <v>420.12</v>
      </c>
      <c r="E278" s="604">
        <v>82.0</v>
      </c>
      <c r="I278" s="225"/>
      <c r="J278" s="12" t="s">
        <v>5120</v>
      </c>
      <c r="K278" s="605">
        <v>813.7</v>
      </c>
      <c r="L278" s="604">
        <v>44.0</v>
      </c>
    </row>
    <row r="279">
      <c r="B279" s="604" t="s">
        <v>132</v>
      </c>
      <c r="C279" s="12" t="s">
        <v>5121</v>
      </c>
      <c r="D279" s="605">
        <v>410.0</v>
      </c>
      <c r="E279" s="604">
        <v>35.0</v>
      </c>
      <c r="I279" s="225"/>
      <c r="J279" s="12" t="s">
        <v>5122</v>
      </c>
      <c r="K279" s="605">
        <v>511.0</v>
      </c>
      <c r="L279" s="604">
        <v>41.0</v>
      </c>
    </row>
    <row r="280">
      <c r="B280" s="225"/>
      <c r="C280" s="12" t="s">
        <v>5123</v>
      </c>
      <c r="D280" s="605">
        <v>982.6302</v>
      </c>
      <c r="E280" s="604">
        <v>44.0</v>
      </c>
      <c r="I280" s="225"/>
      <c r="J280" s="12" t="s">
        <v>5124</v>
      </c>
      <c r="K280" s="605">
        <v>410.0</v>
      </c>
      <c r="L280" s="604">
        <v>53.0</v>
      </c>
    </row>
    <row r="281">
      <c r="B281" s="225"/>
      <c r="C281" s="12" t="s">
        <v>5125</v>
      </c>
      <c r="D281" s="605">
        <v>679.027</v>
      </c>
      <c r="E281" s="604">
        <v>52.0</v>
      </c>
      <c r="I281" s="225"/>
      <c r="J281" s="12" t="s">
        <v>5126</v>
      </c>
      <c r="K281" s="605">
        <v>813.7</v>
      </c>
      <c r="L281" s="604">
        <v>30.0</v>
      </c>
    </row>
    <row r="282">
      <c r="B282" s="225"/>
      <c r="C282" s="12" t="s">
        <v>5127</v>
      </c>
      <c r="D282" s="605">
        <v>187.41</v>
      </c>
      <c r="E282" s="604">
        <v>22.0</v>
      </c>
      <c r="I282" s="225"/>
      <c r="J282" s="12" t="s">
        <v>5128</v>
      </c>
      <c r="K282" s="605">
        <v>714.0</v>
      </c>
      <c r="L282" s="604">
        <v>93.0</v>
      </c>
    </row>
    <row r="283">
      <c r="B283" s="225"/>
      <c r="C283" s="12" t="s">
        <v>5129</v>
      </c>
      <c r="D283" s="605">
        <v>540.04</v>
      </c>
      <c r="E283" s="604">
        <v>32.0</v>
      </c>
      <c r="I283" s="225"/>
      <c r="J283" s="12" t="s">
        <v>5130</v>
      </c>
      <c r="K283" s="605">
        <v>714.0</v>
      </c>
      <c r="L283" s="604">
        <v>106.0</v>
      </c>
    </row>
    <row r="284">
      <c r="B284" s="225"/>
      <c r="C284" s="12" t="s">
        <v>5131</v>
      </c>
      <c r="D284" s="605">
        <v>540.04</v>
      </c>
      <c r="E284" s="604">
        <v>11.0</v>
      </c>
      <c r="I284" s="225"/>
      <c r="J284" s="12" t="s">
        <v>5132</v>
      </c>
      <c r="K284" s="605">
        <v>714.0</v>
      </c>
      <c r="L284" s="604">
        <v>106.0</v>
      </c>
    </row>
    <row r="285">
      <c r="B285" s="225"/>
      <c r="C285" s="12" t="s">
        <v>5133</v>
      </c>
      <c r="D285" s="605">
        <v>235.2</v>
      </c>
      <c r="E285" s="604">
        <v>24.0</v>
      </c>
      <c r="I285" s="225"/>
      <c r="J285" s="12" t="s">
        <v>5134</v>
      </c>
      <c r="K285" s="605">
        <v>410.0</v>
      </c>
      <c r="L285" s="604">
        <v>107.0</v>
      </c>
    </row>
    <row r="286">
      <c r="B286" s="225"/>
      <c r="C286" s="12" t="s">
        <v>1672</v>
      </c>
      <c r="D286" s="605">
        <v>414.0</v>
      </c>
      <c r="E286" s="604">
        <v>46.0</v>
      </c>
      <c r="I286" s="225"/>
      <c r="J286" s="12" t="s">
        <v>5135</v>
      </c>
      <c r="K286" s="605">
        <v>539.0</v>
      </c>
      <c r="L286" s="604">
        <v>32.0</v>
      </c>
    </row>
    <row r="287">
      <c r="B287" s="225"/>
      <c r="C287" s="12" t="s">
        <v>5136</v>
      </c>
      <c r="D287" s="605">
        <v>381.75</v>
      </c>
      <c r="E287" s="604">
        <v>91.0</v>
      </c>
      <c r="I287" s="225"/>
      <c r="J287" s="12" t="s">
        <v>5137</v>
      </c>
      <c r="K287" s="605">
        <v>388.0</v>
      </c>
      <c r="L287" s="604">
        <v>327.0</v>
      </c>
    </row>
    <row r="288">
      <c r="B288" s="225"/>
      <c r="C288" s="12" t="s">
        <v>5138</v>
      </c>
      <c r="D288" s="605">
        <v>5.56</v>
      </c>
      <c r="E288" s="604">
        <v>138.0</v>
      </c>
      <c r="I288" s="225"/>
      <c r="J288" s="12" t="s">
        <v>5139</v>
      </c>
      <c r="K288" s="605">
        <v>199.0</v>
      </c>
      <c r="L288" s="604">
        <v>57.0</v>
      </c>
    </row>
    <row r="289">
      <c r="B289" s="225"/>
      <c r="C289" s="12" t="s">
        <v>5140</v>
      </c>
      <c r="D289" s="605">
        <v>232.89</v>
      </c>
      <c r="E289" s="604">
        <v>16.0</v>
      </c>
      <c r="I289" s="225"/>
      <c r="J289" s="12" t="s">
        <v>5141</v>
      </c>
      <c r="K289" s="605">
        <v>813.7</v>
      </c>
      <c r="L289" s="604">
        <v>31.0</v>
      </c>
    </row>
    <row r="290">
      <c r="B290" s="225"/>
      <c r="C290" s="12" t="s">
        <v>5142</v>
      </c>
      <c r="D290" s="605">
        <v>325.211</v>
      </c>
      <c r="E290" s="604">
        <v>21.0</v>
      </c>
      <c r="I290" s="225"/>
      <c r="J290" s="12" t="s">
        <v>5143</v>
      </c>
      <c r="K290" s="605">
        <v>900.0</v>
      </c>
      <c r="L290" s="604">
        <v>126.0</v>
      </c>
    </row>
    <row r="291">
      <c r="B291" s="225"/>
      <c r="C291" s="12" t="s">
        <v>5144</v>
      </c>
      <c r="D291" s="605">
        <v>231.0</v>
      </c>
      <c r="E291" s="604">
        <v>13.0</v>
      </c>
      <c r="I291" s="225"/>
      <c r="J291" s="12" t="s">
        <v>5145</v>
      </c>
      <c r="K291" s="605">
        <v>900.0</v>
      </c>
      <c r="L291" s="604">
        <v>185.0</v>
      </c>
    </row>
    <row r="292">
      <c r="B292" s="225"/>
      <c r="C292" s="12" t="s">
        <v>5146</v>
      </c>
      <c r="D292" s="605">
        <v>818.0</v>
      </c>
      <c r="E292" s="604">
        <v>39.0</v>
      </c>
      <c r="I292" s="225"/>
      <c r="J292" s="12" t="s">
        <v>5147</v>
      </c>
      <c r="K292" s="605">
        <v>900.0</v>
      </c>
      <c r="L292" s="604">
        <v>129.0</v>
      </c>
    </row>
    <row r="293">
      <c r="B293" s="225"/>
      <c r="C293" s="12" t="s">
        <v>5148</v>
      </c>
      <c r="D293" s="605">
        <v>631.213</v>
      </c>
      <c r="E293" s="604">
        <v>393.0</v>
      </c>
      <c r="I293" s="225"/>
      <c r="J293" s="12" t="s">
        <v>5149</v>
      </c>
      <c r="K293" s="605">
        <v>900.0</v>
      </c>
      <c r="L293" s="604">
        <v>158.0</v>
      </c>
    </row>
    <row r="294">
      <c r="B294" s="225"/>
      <c r="C294" s="12" t="s">
        <v>5150</v>
      </c>
      <c r="D294" s="605">
        <v>631.213</v>
      </c>
      <c r="E294" s="604">
        <v>333.0</v>
      </c>
      <c r="I294" s="225"/>
      <c r="J294" s="12" t="s">
        <v>5151</v>
      </c>
      <c r="K294" s="605">
        <v>911.059</v>
      </c>
      <c r="L294" s="604">
        <v>111.0</v>
      </c>
    </row>
    <row r="295">
      <c r="B295" s="225"/>
      <c r="C295" s="12" t="s">
        <v>5152</v>
      </c>
      <c r="D295" s="605">
        <v>238.252</v>
      </c>
      <c r="E295" s="604">
        <v>16.0</v>
      </c>
      <c r="I295" s="225"/>
      <c r="J295" s="12" t="s">
        <v>5153</v>
      </c>
      <c r="K295" s="605">
        <v>321.545</v>
      </c>
      <c r="L295" s="604">
        <v>63.0</v>
      </c>
    </row>
    <row r="296">
      <c r="B296" s="225"/>
      <c r="C296" s="12" t="s">
        <v>5154</v>
      </c>
      <c r="D296" s="605">
        <v>818.0</v>
      </c>
      <c r="E296" s="604">
        <v>48.0</v>
      </c>
      <c r="I296" s="225"/>
      <c r="J296" s="12" t="s">
        <v>5155</v>
      </c>
      <c r="K296" s="605">
        <v>300.0</v>
      </c>
      <c r="L296" s="604">
        <v>40.0</v>
      </c>
    </row>
    <row r="297">
      <c r="B297" s="225"/>
      <c r="C297" s="12" t="s">
        <v>5156</v>
      </c>
      <c r="D297" s="605">
        <v>189.0</v>
      </c>
      <c r="E297" s="604">
        <v>176.0</v>
      </c>
      <c r="I297" s="225"/>
      <c r="J297" s="12" t="s">
        <v>5157</v>
      </c>
      <c r="K297" s="605">
        <v>910.0</v>
      </c>
      <c r="L297" s="604">
        <v>34.0</v>
      </c>
    </row>
    <row r="298">
      <c r="B298" s="225"/>
      <c r="C298" s="12" t="s">
        <v>5158</v>
      </c>
      <c r="D298" s="605">
        <v>370.4</v>
      </c>
      <c r="E298" s="604">
        <v>27.0</v>
      </c>
      <c r="I298" s="604" t="s">
        <v>5159</v>
      </c>
      <c r="J298" s="12" t="s">
        <v>3053</v>
      </c>
      <c r="K298" s="605">
        <v>379.1</v>
      </c>
      <c r="L298" s="604">
        <v>76.0</v>
      </c>
    </row>
    <row r="299">
      <c r="B299" s="225"/>
      <c r="C299" s="12" t="s">
        <v>5160</v>
      </c>
      <c r="D299" s="605">
        <v>928.0</v>
      </c>
      <c r="E299" s="604">
        <v>49.0</v>
      </c>
      <c r="I299" s="225"/>
      <c r="J299" s="12" t="s">
        <v>5161</v>
      </c>
      <c r="K299" s="605">
        <v>379.0</v>
      </c>
      <c r="L299" s="225"/>
    </row>
    <row r="300">
      <c r="B300" s="225"/>
      <c r="C300" s="12" t="s">
        <v>5162</v>
      </c>
      <c r="D300" s="605">
        <v>909.0</v>
      </c>
      <c r="E300" s="604">
        <v>13.0</v>
      </c>
      <c r="I300" s="225"/>
      <c r="J300" s="12" t="s">
        <v>5163</v>
      </c>
      <c r="K300" s="605">
        <v>379.0</v>
      </c>
      <c r="L300" s="225"/>
    </row>
    <row r="301">
      <c r="B301" s="225"/>
      <c r="C301" s="12" t="s">
        <v>5164</v>
      </c>
      <c r="D301" s="605">
        <v>513.0</v>
      </c>
      <c r="E301" s="604">
        <v>64.0</v>
      </c>
      <c r="I301" s="225"/>
      <c r="J301" s="12" t="s">
        <v>5165</v>
      </c>
      <c r="K301" s="605">
        <v>379.0</v>
      </c>
      <c r="L301" s="225"/>
    </row>
    <row r="302">
      <c r="B302" s="225"/>
      <c r="C302" s="12" t="s">
        <v>5166</v>
      </c>
      <c r="D302" s="605">
        <v>598.10212</v>
      </c>
      <c r="E302" s="604">
        <v>32.0</v>
      </c>
      <c r="I302" s="225"/>
      <c r="J302" s="12" t="s">
        <v>5167</v>
      </c>
      <c r="K302" s="605">
        <v>379.0</v>
      </c>
      <c r="L302" s="225"/>
    </row>
    <row r="303">
      <c r="B303" s="225"/>
      <c r="C303" s="12" t="s">
        <v>5168</v>
      </c>
      <c r="D303" s="605">
        <v>982.702</v>
      </c>
      <c r="E303" s="604">
        <v>75.0</v>
      </c>
      <c r="I303" s="225"/>
      <c r="J303" s="12" t="s">
        <v>5169</v>
      </c>
      <c r="K303" s="605">
        <v>379.0</v>
      </c>
      <c r="L303" s="604">
        <v>42.0</v>
      </c>
    </row>
    <row r="304">
      <c r="B304" s="225"/>
      <c r="C304" s="12" t="s">
        <v>5170</v>
      </c>
      <c r="D304" s="605">
        <v>609.0</v>
      </c>
      <c r="E304" s="604">
        <v>102.0</v>
      </c>
      <c r="I304" s="225"/>
      <c r="J304" s="12" t="s">
        <v>5171</v>
      </c>
      <c r="K304" s="605">
        <v>379.0</v>
      </c>
      <c r="L304" s="225"/>
    </row>
    <row r="305">
      <c r="B305" s="225"/>
      <c r="C305" s="12" t="s">
        <v>5172</v>
      </c>
      <c r="D305" s="605">
        <v>394.56</v>
      </c>
      <c r="E305" s="604">
        <v>45.0</v>
      </c>
      <c r="I305" s="225"/>
      <c r="J305" s="12" t="s">
        <v>5173</v>
      </c>
      <c r="K305" s="605">
        <v>379.0</v>
      </c>
      <c r="L305" s="225"/>
    </row>
    <row r="306">
      <c r="B306" s="225"/>
      <c r="C306" s="12" t="s">
        <v>5174</v>
      </c>
      <c r="D306" s="605">
        <v>818.0</v>
      </c>
      <c r="E306" s="604">
        <v>12.0</v>
      </c>
      <c r="I306" s="225"/>
      <c r="J306" s="12" t="s">
        <v>5175</v>
      </c>
      <c r="K306" s="605">
        <v>379.0</v>
      </c>
      <c r="L306" s="225"/>
    </row>
    <row r="307">
      <c r="B307" s="225"/>
      <c r="C307" s="12" t="s">
        <v>5176</v>
      </c>
      <c r="D307" s="605">
        <v>327.87</v>
      </c>
      <c r="E307" s="604">
        <v>80.0</v>
      </c>
      <c r="I307" s="225"/>
      <c r="J307" s="12" t="s">
        <v>5177</v>
      </c>
      <c r="K307" s="605">
        <v>379.0</v>
      </c>
      <c r="L307" s="225"/>
    </row>
    <row r="308">
      <c r="B308" s="225"/>
      <c r="C308" s="12" t="s">
        <v>5178</v>
      </c>
      <c r="D308" s="605">
        <v>1.0</v>
      </c>
      <c r="E308" s="604">
        <v>57.0</v>
      </c>
      <c r="I308" s="225"/>
      <c r="J308" s="12" t="s">
        <v>5179</v>
      </c>
      <c r="K308" s="605">
        <v>379.0</v>
      </c>
      <c r="L308" s="225"/>
    </row>
    <row r="309">
      <c r="B309" s="225"/>
      <c r="C309" s="12" t="s">
        <v>5180</v>
      </c>
      <c r="D309" s="605">
        <v>491.508</v>
      </c>
      <c r="E309" s="604">
        <v>29.0</v>
      </c>
      <c r="I309" s="225"/>
      <c r="J309" s="12" t="s">
        <v>5181</v>
      </c>
      <c r="K309" s="605">
        <v>379.0</v>
      </c>
      <c r="L309" s="225"/>
    </row>
    <row r="310">
      <c r="B310" s="225"/>
      <c r="C310" s="12" t="s">
        <v>5182</v>
      </c>
      <c r="D310" s="605">
        <v>327.87</v>
      </c>
      <c r="E310" s="604">
        <v>104.0</v>
      </c>
      <c r="I310" s="225"/>
      <c r="J310" s="12" t="s">
        <v>5183</v>
      </c>
      <c r="K310" s="605">
        <v>658.0</v>
      </c>
      <c r="L310" s="604">
        <v>68.0</v>
      </c>
    </row>
    <row r="311">
      <c r="B311" s="225"/>
      <c r="C311" s="12" t="s">
        <v>5184</v>
      </c>
      <c r="D311" s="605">
        <v>326.79</v>
      </c>
      <c r="E311" s="604">
        <v>39.0</v>
      </c>
      <c r="I311" s="225"/>
      <c r="J311" s="12" t="s">
        <v>5185</v>
      </c>
      <c r="K311" s="605">
        <v>379.0</v>
      </c>
      <c r="L311" s="225"/>
    </row>
    <row r="312">
      <c r="B312" s="225"/>
      <c r="C312" s="12" t="s">
        <v>5186</v>
      </c>
      <c r="D312" s="605">
        <v>539.92</v>
      </c>
      <c r="E312" s="604">
        <v>109.0</v>
      </c>
      <c r="I312" s="225"/>
      <c r="J312" s="12" t="s">
        <v>5187</v>
      </c>
      <c r="K312" s="605">
        <v>338.0</v>
      </c>
      <c r="L312" s="225"/>
    </row>
    <row r="313">
      <c r="B313" s="225"/>
      <c r="C313" s="12" t="s">
        <v>5188</v>
      </c>
      <c r="D313" s="605">
        <v>181.38</v>
      </c>
      <c r="E313" s="604">
        <v>65.0</v>
      </c>
      <c r="I313" s="225"/>
      <c r="J313" s="12" t="s">
        <v>5189</v>
      </c>
      <c r="K313" s="605">
        <v>338.0</v>
      </c>
      <c r="L313" s="225"/>
    </row>
    <row r="314">
      <c r="B314" s="225"/>
      <c r="C314" s="12" t="s">
        <v>5190</v>
      </c>
      <c r="D314" s="605">
        <v>843.4099</v>
      </c>
      <c r="E314" s="604">
        <v>183.0</v>
      </c>
      <c r="I314" s="225"/>
      <c r="J314" s="12" t="s">
        <v>5191</v>
      </c>
      <c r="K314" s="605">
        <v>338.0</v>
      </c>
      <c r="L314" s="225"/>
    </row>
    <row r="315">
      <c r="B315" s="225"/>
      <c r="C315" s="12" t="s">
        <v>5192</v>
      </c>
      <c r="D315" s="605">
        <v>327.856</v>
      </c>
      <c r="E315" s="604">
        <v>148.0</v>
      </c>
      <c r="I315" s="225"/>
      <c r="J315" s="12" t="s">
        <v>5193</v>
      </c>
      <c r="K315" s="605">
        <v>338.0</v>
      </c>
      <c r="L315" s="225"/>
    </row>
    <row r="316">
      <c r="B316" s="225"/>
      <c r="C316" s="12" t="s">
        <v>5194</v>
      </c>
      <c r="D316" s="605">
        <v>325.3</v>
      </c>
      <c r="E316" s="604">
        <v>19.0</v>
      </c>
      <c r="I316" s="225"/>
      <c r="J316" s="12" t="s">
        <v>5195</v>
      </c>
      <c r="K316" s="605">
        <v>233.5</v>
      </c>
      <c r="L316" s="225"/>
    </row>
    <row r="317">
      <c r="B317" s="225"/>
      <c r="C317" s="12" t="s">
        <v>5196</v>
      </c>
      <c r="D317" s="605">
        <v>320.5</v>
      </c>
      <c r="E317" s="604">
        <v>29.0</v>
      </c>
      <c r="I317" s="225"/>
      <c r="J317" s="12" t="s">
        <v>5197</v>
      </c>
      <c r="K317" s="605">
        <v>338.0</v>
      </c>
      <c r="L317" s="225"/>
    </row>
    <row r="318">
      <c r="B318" s="225"/>
      <c r="C318" s="12" t="s">
        <v>5198</v>
      </c>
      <c r="D318" s="605">
        <v>573.2</v>
      </c>
      <c r="E318" s="604">
        <v>59.0</v>
      </c>
      <c r="I318" s="225"/>
      <c r="J318" s="12" t="s">
        <v>5199</v>
      </c>
      <c r="K318" s="605">
        <v>512.0</v>
      </c>
      <c r="L318" s="225"/>
    </row>
    <row r="319">
      <c r="B319" s="225"/>
      <c r="C319" s="12" t="s">
        <v>5200</v>
      </c>
      <c r="D319" s="605">
        <v>601.04</v>
      </c>
      <c r="E319" s="604">
        <v>55.0</v>
      </c>
      <c r="I319" s="225"/>
      <c r="J319" s="12" t="s">
        <v>5201</v>
      </c>
      <c r="K319" s="605">
        <v>512.5156</v>
      </c>
      <c r="L319" s="225"/>
    </row>
    <row r="320">
      <c r="B320" s="225"/>
      <c r="C320" s="12" t="s">
        <v>5202</v>
      </c>
      <c r="D320" s="605">
        <v>320.0</v>
      </c>
      <c r="E320" s="604">
        <v>31.0</v>
      </c>
      <c r="I320" s="225"/>
      <c r="J320" s="12" t="s">
        <v>5203</v>
      </c>
      <c r="K320" s="605">
        <v>863.0</v>
      </c>
      <c r="L320" s="604">
        <v>35.0</v>
      </c>
    </row>
    <row r="321">
      <c r="B321" s="225"/>
      <c r="C321" s="12" t="s">
        <v>5204</v>
      </c>
      <c r="D321" s="605">
        <v>327.856</v>
      </c>
      <c r="E321" s="604">
        <v>29.0</v>
      </c>
      <c r="I321" s="225"/>
      <c r="J321" s="12" t="s">
        <v>5205</v>
      </c>
      <c r="K321" s="605">
        <v>330.0</v>
      </c>
      <c r="L321" s="604">
        <v>45.0</v>
      </c>
    </row>
    <row r="322">
      <c r="B322" s="225"/>
      <c r="C322" s="12" t="s">
        <v>5206</v>
      </c>
      <c r="D322" s="605">
        <v>188.0</v>
      </c>
      <c r="E322" s="604">
        <v>15.0</v>
      </c>
      <c r="I322" s="225"/>
      <c r="J322" s="12" t="s">
        <v>5207</v>
      </c>
      <c r="K322" s="605">
        <v>337.0</v>
      </c>
      <c r="L322" s="604">
        <v>36.0</v>
      </c>
    </row>
    <row r="323">
      <c r="B323" s="225"/>
      <c r="C323" s="12" t="s">
        <v>5208</v>
      </c>
      <c r="D323" s="605">
        <v>389.0</v>
      </c>
      <c r="E323" s="604">
        <v>18.0</v>
      </c>
      <c r="I323" s="225"/>
      <c r="J323" s="12" t="s">
        <v>5209</v>
      </c>
      <c r="K323" s="605">
        <v>331.0</v>
      </c>
      <c r="L323" s="604">
        <v>53.0</v>
      </c>
    </row>
    <row r="324">
      <c r="B324" s="225"/>
      <c r="C324" s="12" t="s">
        <v>5210</v>
      </c>
      <c r="D324" s="605">
        <v>598.123</v>
      </c>
      <c r="E324" s="604">
        <v>448.0</v>
      </c>
      <c r="I324" s="225"/>
      <c r="J324" s="12" t="s">
        <v>5211</v>
      </c>
      <c r="K324" s="605">
        <v>330.0</v>
      </c>
      <c r="L324" s="604">
        <v>62.0</v>
      </c>
    </row>
    <row r="325">
      <c r="B325" s="225"/>
      <c r="C325" s="12" t="s">
        <v>5212</v>
      </c>
      <c r="D325" s="605">
        <v>325.211</v>
      </c>
      <c r="E325" s="604">
        <v>15.0</v>
      </c>
      <c r="I325" s="225"/>
      <c r="J325" s="12" t="s">
        <v>5213</v>
      </c>
      <c r="K325" s="605">
        <v>330.0</v>
      </c>
      <c r="L325" s="604">
        <v>52.0</v>
      </c>
    </row>
    <row r="326">
      <c r="B326" s="225"/>
      <c r="C326" s="12" t="s">
        <v>5214</v>
      </c>
      <c r="D326" s="605">
        <v>848.0</v>
      </c>
      <c r="E326" s="604">
        <v>32.0</v>
      </c>
      <c r="I326" s="225"/>
      <c r="J326" s="12" t="s">
        <v>5215</v>
      </c>
      <c r="K326" s="605">
        <v>330.0</v>
      </c>
      <c r="L326" s="604">
        <v>51.0</v>
      </c>
    </row>
    <row r="327">
      <c r="B327" s="225"/>
      <c r="C327" s="12" t="s">
        <v>5216</v>
      </c>
      <c r="D327" s="605">
        <v>595.4</v>
      </c>
      <c r="E327" s="604">
        <v>378.0</v>
      </c>
      <c r="I327" s="225"/>
      <c r="J327" s="12" t="s">
        <v>5217</v>
      </c>
      <c r="K327" s="605">
        <v>813.7</v>
      </c>
      <c r="L327" s="604">
        <v>40.0</v>
      </c>
    </row>
    <row r="328">
      <c r="B328" s="225"/>
      <c r="C328" s="12" t="s">
        <v>5218</v>
      </c>
      <c r="D328" s="605">
        <v>863.0</v>
      </c>
      <c r="E328" s="604">
        <v>22.0</v>
      </c>
      <c r="I328" s="225"/>
      <c r="J328" s="12" t="s">
        <v>5219</v>
      </c>
      <c r="K328" s="605">
        <v>911.06</v>
      </c>
      <c r="L328" s="604">
        <v>43.0</v>
      </c>
    </row>
    <row r="329">
      <c r="B329" s="225"/>
      <c r="C329" s="12" t="s">
        <v>5220</v>
      </c>
      <c r="D329" s="605">
        <v>911.0</v>
      </c>
      <c r="E329" s="604">
        <v>49.0</v>
      </c>
      <c r="I329" s="225"/>
      <c r="J329" s="12" t="s">
        <v>5221</v>
      </c>
      <c r="K329" s="605">
        <v>843.0</v>
      </c>
      <c r="L329" s="604">
        <v>31.0</v>
      </c>
    </row>
    <row r="330">
      <c r="B330" s="225"/>
      <c r="C330" s="12" t="s">
        <v>5222</v>
      </c>
      <c r="D330" s="605">
        <v>911.0</v>
      </c>
      <c r="E330" s="604">
        <v>48.0</v>
      </c>
      <c r="I330" s="225"/>
      <c r="J330" s="12" t="s">
        <v>5223</v>
      </c>
      <c r="K330" s="605">
        <v>190.0</v>
      </c>
      <c r="L330" s="604">
        <v>88.0</v>
      </c>
    </row>
    <row r="331">
      <c r="B331" s="225"/>
      <c r="C331" s="12" t="s">
        <v>5224</v>
      </c>
      <c r="D331" s="605">
        <v>325.211</v>
      </c>
      <c r="E331" s="604">
        <v>28.0</v>
      </c>
      <c r="I331" s="225"/>
      <c r="J331" s="12" t="s">
        <v>5225</v>
      </c>
      <c r="K331" s="605">
        <v>883.0</v>
      </c>
      <c r="L331" s="604">
        <v>36.0</v>
      </c>
    </row>
    <row r="332">
      <c r="B332" s="225"/>
      <c r="C332" s="12" t="s">
        <v>5226</v>
      </c>
      <c r="D332" s="605">
        <v>980.0</v>
      </c>
      <c r="E332" s="604">
        <v>65.0</v>
      </c>
      <c r="I332" s="225"/>
      <c r="J332" s="12" t="s">
        <v>5227</v>
      </c>
      <c r="K332" s="605">
        <v>813.7</v>
      </c>
      <c r="L332" s="604">
        <v>49.0</v>
      </c>
    </row>
    <row r="333">
      <c r="B333" s="225"/>
      <c r="C333" s="12" t="s">
        <v>5228</v>
      </c>
      <c r="D333" s="605">
        <v>199.1</v>
      </c>
      <c r="E333" s="604">
        <v>13.0</v>
      </c>
      <c r="I333" s="225"/>
      <c r="J333" s="12" t="s">
        <v>5229</v>
      </c>
      <c r="K333" s="605">
        <v>813.7</v>
      </c>
      <c r="L333" s="604">
        <v>32.0</v>
      </c>
    </row>
    <row r="334">
      <c r="B334" s="225"/>
      <c r="C334" s="12" t="s">
        <v>5230</v>
      </c>
      <c r="D334" s="605">
        <v>413.0</v>
      </c>
      <c r="E334" s="604">
        <v>19.0</v>
      </c>
      <c r="I334" s="225"/>
      <c r="J334" s="12" t="s">
        <v>5231</v>
      </c>
      <c r="K334" s="605">
        <v>410.0</v>
      </c>
      <c r="L334" s="604">
        <v>80.0</v>
      </c>
    </row>
    <row r="335">
      <c r="B335" s="225"/>
      <c r="C335" s="12" t="s">
        <v>5232</v>
      </c>
      <c r="D335" s="605">
        <v>410.0</v>
      </c>
      <c r="E335" s="604">
        <v>59.0</v>
      </c>
      <c r="I335" s="225"/>
      <c r="J335" s="12" t="s">
        <v>5233</v>
      </c>
      <c r="K335" s="605">
        <v>410.0</v>
      </c>
      <c r="L335" s="604">
        <v>61.0</v>
      </c>
    </row>
    <row r="336">
      <c r="B336" s="225"/>
      <c r="C336" s="12" t="s">
        <v>5234</v>
      </c>
      <c r="D336" s="605">
        <v>410.7</v>
      </c>
      <c r="E336" s="604">
        <v>12.0</v>
      </c>
      <c r="I336" s="225"/>
      <c r="J336" s="12" t="s">
        <v>5235</v>
      </c>
      <c r="K336" s="605">
        <v>410.0</v>
      </c>
      <c r="L336" s="604">
        <v>79.0</v>
      </c>
    </row>
    <row r="337">
      <c r="B337" s="225"/>
      <c r="C337" s="12" t="s">
        <v>5236</v>
      </c>
      <c r="D337" s="605">
        <v>413.0</v>
      </c>
      <c r="E337" s="604">
        <v>51.0</v>
      </c>
      <c r="I337" s="225"/>
      <c r="J337" s="12" t="s">
        <v>5237</v>
      </c>
      <c r="K337" s="605">
        <v>181.0</v>
      </c>
      <c r="L337" s="604">
        <v>130.0</v>
      </c>
    </row>
    <row r="338">
      <c r="B338" s="225"/>
      <c r="C338" s="12" t="s">
        <v>5238</v>
      </c>
      <c r="D338" s="605">
        <v>329.4</v>
      </c>
      <c r="E338" s="604">
        <v>55.0</v>
      </c>
      <c r="I338" s="225"/>
      <c r="J338" s="12" t="s">
        <v>5239</v>
      </c>
      <c r="K338" s="605">
        <v>181.0</v>
      </c>
      <c r="L338" s="604">
        <v>94.0</v>
      </c>
    </row>
    <row r="339">
      <c r="B339" s="225"/>
      <c r="C339" s="12" t="s">
        <v>5240</v>
      </c>
      <c r="D339" s="605">
        <v>373.4</v>
      </c>
      <c r="E339" s="604">
        <v>60.0</v>
      </c>
      <c r="I339" s="225"/>
      <c r="J339" s="12" t="s">
        <v>5241</v>
      </c>
      <c r="K339" s="605">
        <v>410.0</v>
      </c>
      <c r="L339" s="604">
        <v>70.0</v>
      </c>
    </row>
    <row r="340">
      <c r="B340" s="225"/>
      <c r="C340" s="12" t="s">
        <v>5242</v>
      </c>
      <c r="D340" s="605">
        <v>518.0</v>
      </c>
      <c r="E340" s="604">
        <v>26.0</v>
      </c>
      <c r="I340" s="225"/>
      <c r="J340" s="12" t="s">
        <v>5243</v>
      </c>
      <c r="K340" s="605">
        <v>813.7</v>
      </c>
      <c r="L340" s="604">
        <v>51.0</v>
      </c>
    </row>
    <row r="341">
      <c r="B341" s="225"/>
      <c r="C341" s="12" t="s">
        <v>5244</v>
      </c>
      <c r="D341" s="605">
        <v>516.0</v>
      </c>
      <c r="E341" s="604">
        <v>86.0</v>
      </c>
      <c r="I341" s="225"/>
      <c r="J341" s="12" t="s">
        <v>5245</v>
      </c>
      <c r="K341" s="605">
        <v>400.0</v>
      </c>
      <c r="L341" s="604">
        <v>180.0</v>
      </c>
    </row>
    <row r="342">
      <c r="B342" s="225"/>
      <c r="C342" s="12" t="s">
        <v>5246</v>
      </c>
      <c r="D342" s="605">
        <v>194.8</v>
      </c>
      <c r="E342" s="604">
        <v>138.0</v>
      </c>
      <c r="I342" s="225"/>
      <c r="J342" s="12" t="s">
        <v>5247</v>
      </c>
      <c r="K342" s="605">
        <v>307.3</v>
      </c>
      <c r="L342" s="604">
        <v>123.0</v>
      </c>
    </row>
    <row r="343">
      <c r="B343" s="225"/>
      <c r="C343" s="12" t="s">
        <v>5248</v>
      </c>
      <c r="D343" s="605">
        <v>594.504</v>
      </c>
      <c r="E343" s="604">
        <v>30.0</v>
      </c>
      <c r="I343" s="225"/>
      <c r="J343" s="12" t="s">
        <v>5249</v>
      </c>
      <c r="K343" s="605">
        <v>813.7</v>
      </c>
      <c r="L343" s="604">
        <v>32.0</v>
      </c>
    </row>
    <row r="344">
      <c r="B344" s="225"/>
      <c r="C344" s="12" t="s">
        <v>5250</v>
      </c>
      <c r="D344" s="605">
        <v>327.87</v>
      </c>
      <c r="E344" s="604">
        <v>46.0</v>
      </c>
      <c r="I344" s="225"/>
      <c r="J344" s="12" t="s">
        <v>5251</v>
      </c>
      <c r="K344" s="605">
        <v>813.7</v>
      </c>
      <c r="L344" s="604">
        <v>30.0</v>
      </c>
    </row>
    <row r="345">
      <c r="B345" s="225"/>
      <c r="C345" s="12" t="s">
        <v>5252</v>
      </c>
      <c r="D345" s="605">
        <v>513.8522</v>
      </c>
      <c r="E345" s="604">
        <v>10.0</v>
      </c>
      <c r="I345" s="225"/>
      <c r="J345" s="12" t="s">
        <v>5253</v>
      </c>
      <c r="K345" s="605">
        <v>813.7</v>
      </c>
      <c r="L345" s="604">
        <v>32.0</v>
      </c>
    </row>
    <row r="346">
      <c r="B346" s="225"/>
      <c r="C346" s="12" t="s">
        <v>5254</v>
      </c>
      <c r="D346" s="605">
        <v>327.04</v>
      </c>
      <c r="E346" s="604">
        <v>27.0</v>
      </c>
      <c r="I346" s="225"/>
      <c r="J346" s="12" t="s">
        <v>5255</v>
      </c>
      <c r="K346" s="605">
        <v>321.0</v>
      </c>
      <c r="L346" s="604">
        <v>39.0</v>
      </c>
    </row>
    <row r="347">
      <c r="B347" s="225"/>
      <c r="C347" s="12" t="s">
        <v>5256</v>
      </c>
      <c r="D347" s="605">
        <v>321.97</v>
      </c>
      <c r="E347" s="604">
        <v>66.0</v>
      </c>
      <c r="I347" s="225"/>
      <c r="J347" s="12" t="s">
        <v>5257</v>
      </c>
      <c r="K347" s="605">
        <v>372.0</v>
      </c>
      <c r="L347" s="604">
        <v>32.0</v>
      </c>
    </row>
    <row r="348">
      <c r="B348" s="225"/>
      <c r="C348" s="12" t="s">
        <v>5258</v>
      </c>
      <c r="D348" s="605">
        <v>681.604</v>
      </c>
      <c r="E348" s="604">
        <v>35.0</v>
      </c>
      <c r="I348" s="225"/>
      <c r="J348" s="12" t="s">
        <v>5259</v>
      </c>
      <c r="K348" s="605">
        <v>320.0</v>
      </c>
      <c r="L348" s="604">
        <v>47.0</v>
      </c>
    </row>
    <row r="349">
      <c r="B349" s="225"/>
      <c r="C349" s="12" t="s">
        <v>5260</v>
      </c>
      <c r="D349" s="605">
        <v>331.0</v>
      </c>
      <c r="E349" s="604">
        <v>16.0</v>
      </c>
      <c r="I349" s="225"/>
      <c r="J349" s="12" t="s">
        <v>5261</v>
      </c>
      <c r="K349" s="605">
        <v>813.7</v>
      </c>
      <c r="L349" s="604">
        <v>45.0</v>
      </c>
    </row>
    <row r="350">
      <c r="B350" s="225"/>
      <c r="C350" s="12" t="s">
        <v>5262</v>
      </c>
      <c r="D350" s="605">
        <v>670.15</v>
      </c>
      <c r="E350" s="604">
        <v>101.0</v>
      </c>
      <c r="I350" s="225"/>
      <c r="J350" s="12" t="s">
        <v>5263</v>
      </c>
      <c r="K350" s="605">
        <v>981.1</v>
      </c>
      <c r="L350" s="604">
        <v>103.0</v>
      </c>
    </row>
    <row r="351">
      <c r="B351" s="225"/>
      <c r="C351" s="12" t="s">
        <v>5264</v>
      </c>
      <c r="D351" s="605">
        <v>670.99</v>
      </c>
      <c r="E351" s="604">
        <v>102.0</v>
      </c>
      <c r="I351" s="225"/>
      <c r="J351" s="12" t="s">
        <v>5265</v>
      </c>
      <c r="K351" s="605">
        <v>31.0</v>
      </c>
      <c r="L351" s="604">
        <v>275.0</v>
      </c>
    </row>
    <row r="352">
      <c r="B352" s="225"/>
      <c r="C352" s="12" t="s">
        <v>5266</v>
      </c>
      <c r="D352" s="605">
        <v>928.0</v>
      </c>
      <c r="E352" s="604">
        <v>117.0</v>
      </c>
      <c r="I352" s="225"/>
      <c r="J352" s="12" t="s">
        <v>5267</v>
      </c>
      <c r="K352" s="605">
        <v>408.0</v>
      </c>
      <c r="L352" s="604">
        <v>152.0</v>
      </c>
    </row>
    <row r="353">
      <c r="B353" s="225"/>
      <c r="C353" s="12" t="s">
        <v>5268</v>
      </c>
      <c r="D353" s="605">
        <v>325.5</v>
      </c>
      <c r="E353" s="604">
        <v>43.0</v>
      </c>
      <c r="I353" s="225"/>
      <c r="J353" s="12" t="s">
        <v>5269</v>
      </c>
      <c r="K353" s="605">
        <v>408.0</v>
      </c>
      <c r="L353" s="604">
        <v>194.0</v>
      </c>
    </row>
    <row r="354">
      <c r="B354" s="225"/>
      <c r="C354" s="12" t="s">
        <v>5270</v>
      </c>
      <c r="D354" s="605">
        <v>670.99</v>
      </c>
      <c r="E354" s="604">
        <v>57.0</v>
      </c>
      <c r="I354" s="225"/>
      <c r="J354" s="12" t="s">
        <v>5271</v>
      </c>
      <c r="K354" s="605">
        <v>340.0</v>
      </c>
      <c r="L354" s="604">
        <v>102.0</v>
      </c>
    </row>
    <row r="355">
      <c r="B355" s="225"/>
      <c r="C355" s="12" t="s">
        <v>5272</v>
      </c>
      <c r="D355" s="605">
        <v>327.856</v>
      </c>
      <c r="E355" s="604">
        <v>65.0</v>
      </c>
      <c r="I355" s="225"/>
      <c r="J355" s="12" t="s">
        <v>5273</v>
      </c>
      <c r="K355" s="605">
        <v>100.0</v>
      </c>
      <c r="L355" s="604">
        <v>120.0</v>
      </c>
    </row>
    <row r="356">
      <c r="B356" s="225"/>
      <c r="C356" s="12" t="s">
        <v>5274</v>
      </c>
      <c r="D356" s="605">
        <v>325.8</v>
      </c>
      <c r="E356" s="604">
        <v>30.0</v>
      </c>
      <c r="I356" s="225"/>
      <c r="J356" s="12" t="s">
        <v>5275</v>
      </c>
      <c r="K356" s="605">
        <v>408.0</v>
      </c>
      <c r="L356" s="604">
        <v>206.0</v>
      </c>
    </row>
    <row r="357">
      <c r="B357" s="225"/>
      <c r="C357" s="12" t="s">
        <v>5276</v>
      </c>
      <c r="D357" s="605">
        <v>913.075</v>
      </c>
      <c r="E357" s="604">
        <v>20.0</v>
      </c>
      <c r="I357" s="225"/>
      <c r="J357" s="12" t="s">
        <v>5277</v>
      </c>
      <c r="K357" s="605">
        <v>4.7</v>
      </c>
      <c r="L357" s="604">
        <v>53.0</v>
      </c>
    </row>
    <row r="358">
      <c r="B358" s="225"/>
      <c r="C358" s="12" t="s">
        <v>5278</v>
      </c>
      <c r="D358" s="605">
        <v>593.5</v>
      </c>
      <c r="E358" s="604">
        <v>213.0</v>
      </c>
      <c r="I358" s="225"/>
      <c r="J358" s="12" t="s">
        <v>5279</v>
      </c>
      <c r="K358" s="605">
        <v>400.0</v>
      </c>
      <c r="L358" s="604">
        <v>115.0</v>
      </c>
    </row>
    <row r="359">
      <c r="B359" s="225"/>
      <c r="C359" s="12" t="s">
        <v>5280</v>
      </c>
      <c r="D359" s="605">
        <v>818.0</v>
      </c>
      <c r="E359" s="604">
        <v>32.0</v>
      </c>
      <c r="I359" s="225"/>
      <c r="J359" s="12" t="s">
        <v>5281</v>
      </c>
      <c r="K359" s="605">
        <v>400.0</v>
      </c>
      <c r="L359" s="604">
        <v>99.0</v>
      </c>
    </row>
    <row r="360">
      <c r="B360" s="225"/>
      <c r="C360" s="12" t="s">
        <v>5282</v>
      </c>
      <c r="D360" s="605">
        <v>558.0</v>
      </c>
      <c r="E360" s="604">
        <v>17.0</v>
      </c>
      <c r="I360" s="225"/>
      <c r="J360" s="12" t="s">
        <v>5283</v>
      </c>
      <c r="K360" s="605">
        <v>400.0</v>
      </c>
      <c r="L360" s="604">
        <v>111.0</v>
      </c>
    </row>
    <row r="361">
      <c r="B361" s="225"/>
      <c r="C361" s="12" t="s">
        <v>5284</v>
      </c>
      <c r="D361" s="605">
        <v>511.1687</v>
      </c>
      <c r="E361" s="604">
        <v>16.0</v>
      </c>
      <c r="I361" s="225"/>
      <c r="J361" s="12" t="s">
        <v>5285</v>
      </c>
      <c r="K361" s="605">
        <v>400.0</v>
      </c>
      <c r="L361" s="604">
        <v>84.0</v>
      </c>
    </row>
    <row r="362">
      <c r="B362" s="225"/>
      <c r="C362" s="12" t="s">
        <v>5286</v>
      </c>
      <c r="D362" s="605">
        <v>325.211</v>
      </c>
      <c r="E362" s="604">
        <v>19.0</v>
      </c>
      <c r="I362" s="225"/>
      <c r="J362" s="12" t="s">
        <v>5287</v>
      </c>
      <c r="K362" s="605">
        <v>400.0</v>
      </c>
      <c r="L362" s="604">
        <v>128.0</v>
      </c>
    </row>
    <row r="363">
      <c r="B363" s="225"/>
      <c r="C363" s="12" t="s">
        <v>5288</v>
      </c>
      <c r="D363" s="605">
        <v>82.0</v>
      </c>
      <c r="E363" s="604">
        <v>36.0</v>
      </c>
      <c r="I363" s="225"/>
      <c r="J363" s="12" t="s">
        <v>5289</v>
      </c>
      <c r="K363" s="605">
        <v>320.0</v>
      </c>
      <c r="L363" s="604">
        <v>153.0</v>
      </c>
    </row>
    <row r="364">
      <c r="B364" s="225"/>
      <c r="C364" s="12" t="s">
        <v>5290</v>
      </c>
      <c r="D364" s="605">
        <v>327.87</v>
      </c>
      <c r="E364" s="604">
        <v>63.0</v>
      </c>
      <c r="I364" s="225"/>
      <c r="J364" s="12" t="s">
        <v>5291</v>
      </c>
      <c r="K364" s="605">
        <v>813.7</v>
      </c>
      <c r="L364" s="604">
        <v>32.0</v>
      </c>
    </row>
    <row r="365">
      <c r="B365" s="225"/>
      <c r="C365" s="12" t="s">
        <v>5292</v>
      </c>
      <c r="D365" s="605">
        <v>814.7</v>
      </c>
      <c r="E365" s="604">
        <v>19.0</v>
      </c>
      <c r="I365" s="225"/>
      <c r="J365" s="12" t="s">
        <v>5293</v>
      </c>
      <c r="K365" s="605">
        <v>499.83</v>
      </c>
      <c r="L365" s="604">
        <v>142.0</v>
      </c>
    </row>
    <row r="366">
      <c r="B366" s="225"/>
      <c r="C366" s="12" t="s">
        <v>5294</v>
      </c>
      <c r="D366" s="605">
        <v>325.555</v>
      </c>
      <c r="E366" s="604">
        <v>33.0</v>
      </c>
      <c r="I366" s="225"/>
      <c r="J366" s="12" t="s">
        <v>5295</v>
      </c>
      <c r="K366" s="605">
        <v>813.0</v>
      </c>
      <c r="L366" s="604">
        <v>72.0</v>
      </c>
    </row>
    <row r="367">
      <c r="B367" s="225"/>
      <c r="C367" s="12" t="s">
        <v>5296</v>
      </c>
      <c r="D367" s="605">
        <v>325.555</v>
      </c>
      <c r="E367" s="604">
        <v>57.0</v>
      </c>
      <c r="I367" s="225"/>
      <c r="J367" s="12" t="s">
        <v>5297</v>
      </c>
      <c r="K367" s="605">
        <v>813.0</v>
      </c>
      <c r="L367" s="604">
        <v>69.0</v>
      </c>
    </row>
    <row r="368">
      <c r="B368" s="225"/>
      <c r="C368" s="12" t="s">
        <v>5298</v>
      </c>
      <c r="D368" s="605">
        <v>327.87</v>
      </c>
      <c r="E368" s="604">
        <v>127.0</v>
      </c>
      <c r="I368" s="225"/>
      <c r="J368" s="12" t="s">
        <v>5299</v>
      </c>
      <c r="K368" s="605">
        <v>813.0</v>
      </c>
      <c r="L368" s="604">
        <v>69.0</v>
      </c>
    </row>
    <row r="369">
      <c r="B369" s="225"/>
      <c r="C369" s="12" t="s">
        <v>5300</v>
      </c>
      <c r="D369" s="605">
        <v>517.31</v>
      </c>
      <c r="E369" s="604">
        <v>25.0</v>
      </c>
      <c r="I369" s="225"/>
      <c r="J369" s="12" t="s">
        <v>5301</v>
      </c>
      <c r="K369" s="605">
        <v>813.0</v>
      </c>
      <c r="L369" s="604">
        <v>71.0</v>
      </c>
    </row>
    <row r="370">
      <c r="B370" s="225"/>
      <c r="C370" s="12" t="s">
        <v>5302</v>
      </c>
      <c r="D370" s="605">
        <v>698.98</v>
      </c>
      <c r="E370" s="604">
        <v>552.0</v>
      </c>
      <c r="I370" s="225"/>
      <c r="J370" s="12" t="s">
        <v>5303</v>
      </c>
      <c r="K370" s="605">
        <v>911.55</v>
      </c>
      <c r="L370" s="604">
        <v>84.0</v>
      </c>
    </row>
    <row r="371">
      <c r="B371" s="225"/>
      <c r="C371" s="12" t="s">
        <v>5304</v>
      </c>
      <c r="D371" s="605">
        <v>814.62</v>
      </c>
      <c r="E371" s="604">
        <v>15.0</v>
      </c>
      <c r="I371" s="225"/>
      <c r="J371" s="12" t="s">
        <v>5305</v>
      </c>
      <c r="K371" s="605">
        <v>549.22</v>
      </c>
      <c r="L371" s="604">
        <v>182.0</v>
      </c>
    </row>
    <row r="372">
      <c r="B372" s="225"/>
      <c r="C372" s="12" t="s">
        <v>5306</v>
      </c>
      <c r="D372" s="605">
        <v>600.18</v>
      </c>
      <c r="E372" s="604">
        <v>57.0</v>
      </c>
      <c r="I372" s="225"/>
      <c r="J372" s="12" t="s">
        <v>5307</v>
      </c>
      <c r="K372" s="605">
        <v>450.0</v>
      </c>
      <c r="L372" s="604">
        <v>33.0</v>
      </c>
    </row>
    <row r="373">
      <c r="B373" s="225"/>
      <c r="C373" s="12" t="s">
        <v>5308</v>
      </c>
      <c r="D373" s="605">
        <v>540.09113</v>
      </c>
      <c r="E373" s="604">
        <v>228.0</v>
      </c>
      <c r="I373" s="225"/>
      <c r="J373" s="12" t="s">
        <v>5309</v>
      </c>
      <c r="K373" s="605">
        <v>219.21</v>
      </c>
      <c r="L373" s="604">
        <v>274.0</v>
      </c>
    </row>
    <row r="374">
      <c r="B374" s="225"/>
      <c r="C374" s="12" t="s">
        <v>5310</v>
      </c>
      <c r="D374" s="605">
        <v>802.56</v>
      </c>
      <c r="E374" s="604">
        <v>16.0</v>
      </c>
      <c r="I374" s="225"/>
      <c r="J374" s="12" t="s">
        <v>5311</v>
      </c>
      <c r="K374" s="605">
        <v>219.21</v>
      </c>
      <c r="L374" s="604">
        <v>263.0</v>
      </c>
    </row>
    <row r="375">
      <c r="B375" s="225"/>
      <c r="C375" s="12" t="s">
        <v>5312</v>
      </c>
      <c r="D375" s="605">
        <v>740.0</v>
      </c>
      <c r="E375" s="604">
        <v>15.0</v>
      </c>
      <c r="I375" s="225"/>
      <c r="J375" s="12" t="s">
        <v>5313</v>
      </c>
      <c r="K375" s="605">
        <v>911.05</v>
      </c>
      <c r="L375" s="604">
        <v>53.0</v>
      </c>
    </row>
    <row r="376">
      <c r="B376" s="225"/>
      <c r="C376" s="12" t="s">
        <v>5314</v>
      </c>
      <c r="D376" s="605">
        <v>181.91</v>
      </c>
      <c r="E376" s="604">
        <v>26.0</v>
      </c>
      <c r="I376" s="225"/>
      <c r="J376" s="12" t="s">
        <v>5315</v>
      </c>
      <c r="K376" s="605">
        <v>980.24</v>
      </c>
      <c r="L376" s="604">
        <v>439.0</v>
      </c>
    </row>
    <row r="377">
      <c r="B377" s="225"/>
      <c r="C377" s="12" t="s">
        <v>5316</v>
      </c>
      <c r="D377" s="605">
        <v>181.7</v>
      </c>
      <c r="E377" s="604">
        <v>11.0</v>
      </c>
      <c r="I377" s="225"/>
      <c r="J377" s="12" t="s">
        <v>5317</v>
      </c>
      <c r="K377" s="605">
        <v>816.7</v>
      </c>
      <c r="L377" s="604">
        <v>43.0</v>
      </c>
    </row>
    <row r="378">
      <c r="B378" s="225"/>
      <c r="C378" s="12" t="s">
        <v>5318</v>
      </c>
      <c r="D378" s="605">
        <v>321.97</v>
      </c>
      <c r="E378" s="604">
        <v>80.0</v>
      </c>
      <c r="I378" s="225"/>
      <c r="J378" s="12" t="s">
        <v>5319</v>
      </c>
      <c r="K378" s="605">
        <v>813.7</v>
      </c>
      <c r="L378" s="604">
        <v>38.0</v>
      </c>
    </row>
    <row r="379">
      <c r="B379" s="225"/>
      <c r="C379" s="12" t="s">
        <v>5320</v>
      </c>
      <c r="D379" s="605">
        <v>327.87</v>
      </c>
      <c r="E379" s="604">
        <v>61.0</v>
      </c>
      <c r="I379" s="225"/>
      <c r="J379" s="12" t="s">
        <v>5321</v>
      </c>
      <c r="K379" s="281"/>
      <c r="L379" s="225"/>
    </row>
    <row r="380">
      <c r="B380" s="225"/>
      <c r="C380" s="12" t="s">
        <v>5322</v>
      </c>
      <c r="D380" s="605">
        <v>331.544</v>
      </c>
      <c r="E380" s="604">
        <v>12.0</v>
      </c>
      <c r="I380" s="225"/>
      <c r="J380" s="12" t="s">
        <v>3071</v>
      </c>
      <c r="K380" s="605">
        <v>321.545</v>
      </c>
      <c r="L380" s="604">
        <v>133.0</v>
      </c>
    </row>
    <row r="381">
      <c r="B381" s="225"/>
      <c r="C381" s="12" t="s">
        <v>5323</v>
      </c>
      <c r="D381" s="605">
        <v>327.856</v>
      </c>
      <c r="E381" s="604">
        <v>148.0</v>
      </c>
      <c r="I381" s="225"/>
      <c r="J381" s="12" t="s">
        <v>5324</v>
      </c>
      <c r="K381" s="605">
        <v>338.31</v>
      </c>
      <c r="L381" s="604">
        <v>95.0</v>
      </c>
    </row>
    <row r="382">
      <c r="B382" s="225"/>
      <c r="C382" s="12" t="s">
        <v>5325</v>
      </c>
      <c r="D382" s="605">
        <v>181.53</v>
      </c>
      <c r="E382" s="604">
        <v>10.0</v>
      </c>
      <c r="I382" s="225"/>
      <c r="J382" s="12" t="s">
        <v>5326</v>
      </c>
      <c r="K382" s="605">
        <v>300.0</v>
      </c>
      <c r="L382" s="604">
        <v>34.0</v>
      </c>
    </row>
    <row r="383">
      <c r="B383" s="225"/>
      <c r="C383" s="12" t="s">
        <v>5327</v>
      </c>
      <c r="D383" s="605">
        <v>670.15</v>
      </c>
      <c r="E383" s="604">
        <v>13.0</v>
      </c>
      <c r="I383" s="225"/>
      <c r="J383" s="12" t="s">
        <v>5328</v>
      </c>
      <c r="K383" s="605">
        <v>338.3</v>
      </c>
      <c r="L383" s="604">
        <v>50.0</v>
      </c>
    </row>
    <row r="384">
      <c r="B384" s="225"/>
      <c r="C384" s="12" t="s">
        <v>5329</v>
      </c>
      <c r="D384" s="605">
        <v>909.0</v>
      </c>
      <c r="E384" s="604">
        <v>47.0</v>
      </c>
      <c r="I384" s="225"/>
      <c r="J384" s="12" t="s">
        <v>5330</v>
      </c>
      <c r="K384" s="605">
        <v>338.31</v>
      </c>
      <c r="L384" s="604">
        <v>35.0</v>
      </c>
    </row>
    <row r="385">
      <c r="B385" s="225"/>
      <c r="C385" s="12" t="s">
        <v>5331</v>
      </c>
      <c r="D385" s="605">
        <v>517.32</v>
      </c>
      <c r="E385" s="604">
        <v>176.0</v>
      </c>
      <c r="I385" s="225"/>
      <c r="J385" s="12" t="s">
        <v>3152</v>
      </c>
      <c r="K385" s="605">
        <v>338.3</v>
      </c>
      <c r="L385" s="604">
        <v>43.0</v>
      </c>
    </row>
    <row r="386">
      <c r="B386" s="225"/>
      <c r="C386" s="12" t="s">
        <v>5332</v>
      </c>
      <c r="D386" s="605">
        <v>199.1</v>
      </c>
      <c r="E386" s="604">
        <v>181.0</v>
      </c>
      <c r="I386" s="225"/>
      <c r="J386" s="12" t="s">
        <v>5333</v>
      </c>
      <c r="K386" s="605">
        <v>338.3</v>
      </c>
      <c r="L386" s="604">
        <v>88.0</v>
      </c>
    </row>
    <row r="387">
      <c r="B387" s="225"/>
      <c r="C387" s="12" t="s">
        <v>5334</v>
      </c>
      <c r="D387" s="605">
        <v>331.5412</v>
      </c>
      <c r="E387" s="604">
        <v>58.0</v>
      </c>
      <c r="I387" s="225"/>
      <c r="J387" s="12" t="s">
        <v>5335</v>
      </c>
      <c r="K387" s="605">
        <v>300.0</v>
      </c>
      <c r="L387" s="604">
        <v>34.0</v>
      </c>
    </row>
    <row r="388">
      <c r="B388" s="225"/>
      <c r="C388" s="12" t="s">
        <v>5336</v>
      </c>
      <c r="D388" s="605">
        <v>331.5412</v>
      </c>
      <c r="E388" s="604">
        <v>150.0</v>
      </c>
      <c r="I388" s="225"/>
      <c r="J388" s="12" t="s">
        <v>5337</v>
      </c>
      <c r="K388" s="605">
        <v>322.005</v>
      </c>
      <c r="L388" s="604">
        <v>116.0</v>
      </c>
    </row>
    <row r="389">
      <c r="B389" s="225"/>
      <c r="C389" s="12" t="s">
        <v>5338</v>
      </c>
      <c r="D389" s="605">
        <v>517.31</v>
      </c>
      <c r="E389" s="604">
        <v>47.0</v>
      </c>
      <c r="I389" s="225"/>
      <c r="J389" s="12" t="s">
        <v>5339</v>
      </c>
      <c r="K389" s="605">
        <v>322.005</v>
      </c>
      <c r="L389" s="604">
        <v>69.0</v>
      </c>
    </row>
    <row r="390">
      <c r="B390" s="225"/>
      <c r="C390" s="12" t="s">
        <v>5340</v>
      </c>
      <c r="D390" s="605">
        <v>331.5412</v>
      </c>
      <c r="E390" s="604">
        <v>74.0</v>
      </c>
      <c r="I390" s="225"/>
      <c r="J390" s="12" t="s">
        <v>5341</v>
      </c>
      <c r="K390" s="605">
        <v>322.005</v>
      </c>
      <c r="L390" s="604">
        <v>91.0</v>
      </c>
    </row>
    <row r="391">
      <c r="B391" s="225"/>
      <c r="C391" s="12" t="s">
        <v>5342</v>
      </c>
      <c r="D391" s="605">
        <v>331.234</v>
      </c>
      <c r="E391" s="604">
        <v>18.0</v>
      </c>
      <c r="I391" s="225"/>
      <c r="J391" s="12" t="s">
        <v>5343</v>
      </c>
      <c r="K391" s="605">
        <v>322.005</v>
      </c>
      <c r="L391" s="604">
        <v>71.0</v>
      </c>
    </row>
    <row r="392">
      <c r="B392" s="225"/>
      <c r="C392" s="12" t="s">
        <v>5344</v>
      </c>
      <c r="D392" s="605">
        <v>331.0</v>
      </c>
      <c r="E392" s="604">
        <v>16.0</v>
      </c>
      <c r="I392" s="225"/>
      <c r="J392" s="12" t="s">
        <v>5345</v>
      </c>
      <c r="K392" s="605">
        <v>322.005</v>
      </c>
      <c r="L392" s="604">
        <v>74.0</v>
      </c>
    </row>
    <row r="393">
      <c r="B393" s="225"/>
      <c r="C393" s="12" t="s">
        <v>5346</v>
      </c>
      <c r="D393" s="605">
        <v>327.87</v>
      </c>
      <c r="E393" s="604">
        <v>275.0</v>
      </c>
      <c r="I393" s="225"/>
      <c r="J393" s="12" t="s">
        <v>5347</v>
      </c>
      <c r="K393" s="605">
        <v>539.7</v>
      </c>
      <c r="L393" s="604">
        <v>31.0</v>
      </c>
    </row>
    <row r="394">
      <c r="B394" s="225"/>
      <c r="C394" s="12" t="s">
        <v>5348</v>
      </c>
      <c r="D394" s="605">
        <v>367.564</v>
      </c>
      <c r="E394" s="604">
        <v>158.0</v>
      </c>
      <c r="I394" s="604" t="s">
        <v>162</v>
      </c>
      <c r="J394" s="12" t="s">
        <v>5349</v>
      </c>
      <c r="K394" s="605">
        <v>326.332</v>
      </c>
      <c r="L394" s="604">
        <v>87.0</v>
      </c>
    </row>
    <row r="395">
      <c r="B395" s="225"/>
      <c r="C395" s="12" t="s">
        <v>5350</v>
      </c>
      <c r="D395" s="605">
        <v>813.7</v>
      </c>
      <c r="E395" s="604">
        <v>51.0</v>
      </c>
      <c r="I395" s="225"/>
      <c r="J395" s="12" t="s">
        <v>5351</v>
      </c>
      <c r="K395" s="605">
        <v>500.0</v>
      </c>
      <c r="L395" s="225"/>
    </row>
    <row r="396">
      <c r="B396" s="225"/>
      <c r="C396" s="12" t="s">
        <v>5352</v>
      </c>
      <c r="D396" s="605">
        <v>510.75</v>
      </c>
      <c r="E396" s="604">
        <v>122.0</v>
      </c>
      <c r="I396" s="604" t="s">
        <v>162</v>
      </c>
      <c r="J396" s="12" t="s">
        <v>242</v>
      </c>
      <c r="K396" s="605">
        <v>500.0</v>
      </c>
      <c r="L396" s="604">
        <v>293.0</v>
      </c>
    </row>
    <row r="397">
      <c r="B397" s="225"/>
      <c r="C397" s="12" t="s">
        <v>5353</v>
      </c>
      <c r="D397" s="605">
        <v>516.98</v>
      </c>
      <c r="E397" s="604">
        <v>107.0</v>
      </c>
      <c r="I397" s="225"/>
      <c r="J397" s="12" t="s">
        <v>5354</v>
      </c>
      <c r="K397" s="605">
        <v>813.7</v>
      </c>
    </row>
    <row r="398">
      <c r="B398" s="225"/>
      <c r="C398" s="12" t="s">
        <v>5355</v>
      </c>
      <c r="D398" s="605">
        <v>430.0</v>
      </c>
      <c r="E398" s="604">
        <v>22.0</v>
      </c>
      <c r="I398" s="225"/>
      <c r="J398" s="12" t="s">
        <v>5356</v>
      </c>
      <c r="K398" s="605">
        <v>4.7</v>
      </c>
    </row>
    <row r="399">
      <c r="B399" s="225"/>
      <c r="C399" s="12" t="s">
        <v>5357</v>
      </c>
      <c r="D399" s="605">
        <v>325.21</v>
      </c>
      <c r="E399" s="604">
        <v>11.0</v>
      </c>
      <c r="I399" s="604" t="s">
        <v>162</v>
      </c>
      <c r="J399" s="12" t="s">
        <v>2910</v>
      </c>
      <c r="K399" s="605">
        <v>500.0</v>
      </c>
      <c r="L399" s="12">
        <v>7.0</v>
      </c>
    </row>
    <row r="400">
      <c r="B400" s="225"/>
      <c r="C400" s="12" t="s">
        <v>5358</v>
      </c>
      <c r="D400" s="605">
        <v>514.96</v>
      </c>
      <c r="E400" s="604">
        <v>22.0</v>
      </c>
      <c r="I400" s="604" t="s">
        <v>162</v>
      </c>
      <c r="J400" s="12" t="s">
        <v>2922</v>
      </c>
      <c r="K400" s="605">
        <v>300.0</v>
      </c>
      <c r="L400" s="12">
        <v>17.0</v>
      </c>
    </row>
    <row r="401">
      <c r="B401" s="225"/>
      <c r="C401" s="12" t="s">
        <v>5359</v>
      </c>
      <c r="D401" s="605">
        <v>324.59</v>
      </c>
      <c r="E401" s="604">
        <v>12.0</v>
      </c>
      <c r="I401" s="604" t="s">
        <v>162</v>
      </c>
      <c r="J401" s="12" t="s">
        <v>5360</v>
      </c>
      <c r="K401" s="605">
        <v>321.393</v>
      </c>
      <c r="L401" s="12">
        <v>21.0</v>
      </c>
    </row>
    <row r="402">
      <c r="B402" s="225"/>
      <c r="C402" s="12" t="s">
        <v>5361</v>
      </c>
      <c r="D402" s="605">
        <v>327.0</v>
      </c>
      <c r="E402" s="604">
        <v>33.0</v>
      </c>
      <c r="I402" s="604" t="s">
        <v>162</v>
      </c>
      <c r="J402" s="12" t="s">
        <v>2933</v>
      </c>
      <c r="K402" s="605">
        <v>338.32</v>
      </c>
      <c r="L402" s="12">
        <v>22.0</v>
      </c>
    </row>
    <row r="403">
      <c r="B403" s="225"/>
      <c r="C403" s="12" t="s">
        <v>5362</v>
      </c>
      <c r="D403" s="605">
        <v>516.93896</v>
      </c>
      <c r="E403" s="604">
        <v>11.0</v>
      </c>
      <c r="I403" s="604" t="s">
        <v>162</v>
      </c>
      <c r="J403" s="12" t="s">
        <v>2948</v>
      </c>
      <c r="K403" s="605">
        <v>300.0</v>
      </c>
      <c r="L403" s="12">
        <v>20.0</v>
      </c>
    </row>
    <row r="404">
      <c r="B404" s="225"/>
      <c r="C404" s="12" t="s">
        <v>5363</v>
      </c>
      <c r="D404" s="605">
        <v>327.856</v>
      </c>
      <c r="E404" s="604">
        <v>23.0</v>
      </c>
      <c r="I404" s="604" t="s">
        <v>162</v>
      </c>
      <c r="J404" s="12" t="s">
        <v>206</v>
      </c>
      <c r="K404" s="605">
        <v>370.0</v>
      </c>
      <c r="L404" s="12">
        <v>16.0</v>
      </c>
    </row>
    <row r="405">
      <c r="B405" s="225"/>
      <c r="C405" s="12" t="s">
        <v>5364</v>
      </c>
      <c r="D405" s="605">
        <v>325.555</v>
      </c>
      <c r="E405" s="604">
        <v>117.0</v>
      </c>
      <c r="I405" s="604" t="s">
        <v>162</v>
      </c>
      <c r="J405" s="12" t="s">
        <v>1154</v>
      </c>
      <c r="K405" s="605">
        <v>379.0</v>
      </c>
      <c r="L405" s="12">
        <v>6.0</v>
      </c>
    </row>
    <row r="406">
      <c r="B406" s="225"/>
      <c r="C406" s="12" t="s">
        <v>5365</v>
      </c>
      <c r="D406" s="605">
        <v>330.4</v>
      </c>
      <c r="E406" s="604">
        <v>25.0</v>
      </c>
      <c r="I406" s="604" t="s">
        <v>162</v>
      </c>
      <c r="J406" s="12" t="s">
        <v>214</v>
      </c>
      <c r="K406" s="605">
        <v>300.0</v>
      </c>
      <c r="L406" s="12">
        <v>4.0</v>
      </c>
    </row>
    <row r="407">
      <c r="B407" s="225"/>
      <c r="C407" s="12" t="s">
        <v>5366</v>
      </c>
      <c r="D407" s="605">
        <v>802.5</v>
      </c>
      <c r="E407" s="604">
        <v>129.0</v>
      </c>
      <c r="I407" s="604" t="s">
        <v>162</v>
      </c>
      <c r="J407" s="12" t="s">
        <v>161</v>
      </c>
      <c r="K407" s="605">
        <v>813.7</v>
      </c>
      <c r="L407" s="12">
        <v>22.0</v>
      </c>
    </row>
    <row r="408">
      <c r="B408" s="225"/>
      <c r="C408" s="12" t="s">
        <v>5367</v>
      </c>
      <c r="D408" s="605">
        <v>327.83</v>
      </c>
      <c r="E408" s="604">
        <v>55.0</v>
      </c>
      <c r="I408" s="604" t="s">
        <v>162</v>
      </c>
      <c r="J408" s="12" t="s">
        <v>2978</v>
      </c>
      <c r="K408" s="605">
        <v>378.0</v>
      </c>
      <c r="L408" s="12">
        <v>5.0</v>
      </c>
    </row>
    <row r="409">
      <c r="B409" s="225"/>
      <c r="C409" s="12" t="s">
        <v>5368</v>
      </c>
      <c r="D409" s="605">
        <v>512.804</v>
      </c>
      <c r="E409" s="604">
        <v>37.0</v>
      </c>
      <c r="I409" s="604" t="s">
        <v>162</v>
      </c>
      <c r="J409" s="12" t="s">
        <v>2989</v>
      </c>
      <c r="K409" s="605">
        <v>378.0</v>
      </c>
      <c r="L409" s="12">
        <v>10.0</v>
      </c>
    </row>
    <row r="410">
      <c r="B410" s="225"/>
      <c r="C410" s="12" t="s">
        <v>5369</v>
      </c>
      <c r="D410" s="605">
        <v>598.1</v>
      </c>
      <c r="E410" s="604">
        <v>10.0</v>
      </c>
      <c r="I410" s="604" t="s">
        <v>162</v>
      </c>
      <c r="J410" s="12" t="s">
        <v>3023</v>
      </c>
      <c r="K410" s="605">
        <v>378.0</v>
      </c>
      <c r="L410" s="12">
        <v>4.0</v>
      </c>
    </row>
    <row r="411">
      <c r="B411" s="225"/>
      <c r="C411" s="12" t="s">
        <v>5370</v>
      </c>
      <c r="D411" s="605">
        <v>327.04</v>
      </c>
      <c r="E411" s="604">
        <v>10.0</v>
      </c>
      <c r="I411" s="604" t="s">
        <v>162</v>
      </c>
      <c r="J411" s="168" t="s">
        <v>5371</v>
      </c>
      <c r="K411" s="605">
        <v>813.7</v>
      </c>
      <c r="L411" s="12">
        <v>26.0</v>
      </c>
    </row>
    <row r="412">
      <c r="B412" s="225"/>
      <c r="C412" s="12" t="s">
        <v>5372</v>
      </c>
      <c r="D412" s="605">
        <v>150.04</v>
      </c>
      <c r="E412" s="604">
        <v>14.0</v>
      </c>
      <c r="I412" s="604" t="s">
        <v>162</v>
      </c>
      <c r="J412" s="12" t="s">
        <v>1379</v>
      </c>
      <c r="K412" s="605">
        <v>813.7</v>
      </c>
      <c r="L412" s="12">
        <v>27.0</v>
      </c>
    </row>
    <row r="413">
      <c r="B413" s="225"/>
      <c r="C413" s="12" t="s">
        <v>5373</v>
      </c>
      <c r="D413" s="605">
        <v>4.73</v>
      </c>
      <c r="E413" s="604">
        <v>74.0</v>
      </c>
      <c r="I413" s="225"/>
      <c r="K413" s="605"/>
    </row>
    <row r="414">
      <c r="B414" s="225"/>
      <c r="C414" s="12" t="s">
        <v>5374</v>
      </c>
      <c r="D414" s="605">
        <v>989.0</v>
      </c>
      <c r="E414" s="604">
        <v>159.0</v>
      </c>
      <c r="I414" s="225"/>
      <c r="K414" s="605"/>
    </row>
    <row r="415">
      <c r="B415" s="225"/>
      <c r="C415" s="12" t="s">
        <v>5375</v>
      </c>
      <c r="D415" s="605">
        <v>843.0</v>
      </c>
      <c r="E415" s="604">
        <v>119.0</v>
      </c>
      <c r="I415" s="225"/>
      <c r="K415" s="605"/>
    </row>
    <row r="416">
      <c r="B416" s="225"/>
      <c r="C416" s="12" t="s">
        <v>5376</v>
      </c>
      <c r="D416" s="605">
        <v>181.21</v>
      </c>
      <c r="E416" s="604">
        <v>42.0</v>
      </c>
      <c r="I416" s="225"/>
      <c r="K416" s="605"/>
    </row>
    <row r="417">
      <c r="B417" s="225"/>
      <c r="C417" s="12" t="s">
        <v>5377</v>
      </c>
      <c r="D417" s="605">
        <v>325.211</v>
      </c>
      <c r="E417" s="604">
        <v>62.0</v>
      </c>
      <c r="I417" s="225"/>
      <c r="K417" s="605"/>
    </row>
    <row r="418">
      <c r="B418" s="225"/>
      <c r="C418" s="12" t="s">
        <v>5378</v>
      </c>
      <c r="D418" s="605">
        <v>327.87</v>
      </c>
      <c r="E418" s="604">
        <v>151.0</v>
      </c>
      <c r="I418" s="225"/>
      <c r="K418" s="605"/>
    </row>
    <row r="419">
      <c r="B419" s="225"/>
      <c r="C419" s="12" t="s">
        <v>5379</v>
      </c>
      <c r="D419" s="605">
        <v>325.19</v>
      </c>
      <c r="E419" s="604">
        <v>21.0</v>
      </c>
      <c r="I419" s="225"/>
      <c r="K419" s="605"/>
    </row>
    <row r="420">
      <c r="B420" s="225"/>
      <c r="C420" s="12" t="s">
        <v>5380</v>
      </c>
      <c r="D420" s="605">
        <v>325.26</v>
      </c>
      <c r="E420" s="604">
        <v>34.0</v>
      </c>
      <c r="I420" s="225"/>
      <c r="K420" s="605"/>
    </row>
    <row r="421">
      <c r="B421" s="225"/>
      <c r="C421" s="12" t="s">
        <v>5381</v>
      </c>
      <c r="D421" s="605">
        <v>594.019</v>
      </c>
      <c r="E421" s="604">
        <v>36.0</v>
      </c>
      <c r="I421" s="225"/>
      <c r="K421" s="605"/>
    </row>
    <row r="422">
      <c r="B422" s="225"/>
      <c r="C422" s="12" t="s">
        <v>5382</v>
      </c>
      <c r="D422" s="605">
        <v>325.211</v>
      </c>
      <c r="E422" s="604">
        <v>23.0</v>
      </c>
      <c r="I422" s="225"/>
      <c r="K422" s="605"/>
    </row>
    <row r="423">
      <c r="B423" s="225"/>
      <c r="C423" s="12" t="s">
        <v>5383</v>
      </c>
      <c r="D423" s="605">
        <v>598.6</v>
      </c>
      <c r="E423" s="604">
        <v>56.0</v>
      </c>
      <c r="I423" s="225"/>
      <c r="K423" s="605"/>
    </row>
    <row r="424">
      <c r="B424" s="225"/>
      <c r="C424" s="12" t="s">
        <v>5384</v>
      </c>
      <c r="D424" s="605">
        <v>510.75</v>
      </c>
      <c r="E424" s="604">
        <v>82.0</v>
      </c>
      <c r="I424" s="225"/>
      <c r="K424" s="605"/>
    </row>
    <row r="425">
      <c r="B425" s="225"/>
      <c r="C425" s="12" t="s">
        <v>5385</v>
      </c>
      <c r="D425" s="605">
        <v>813.7</v>
      </c>
      <c r="E425" s="604">
        <v>28.0</v>
      </c>
      <c r="I425" s="225"/>
      <c r="K425" s="605"/>
    </row>
    <row r="426">
      <c r="B426" s="225"/>
      <c r="C426" s="12" t="s">
        <v>5386</v>
      </c>
      <c r="D426" s="605">
        <v>510.4</v>
      </c>
      <c r="E426" s="604">
        <v>30.0</v>
      </c>
      <c r="I426" s="225"/>
      <c r="K426" s="605"/>
    </row>
    <row r="427">
      <c r="B427" s="225"/>
      <c r="C427" s="12" t="s">
        <v>5387</v>
      </c>
      <c r="D427" s="605">
        <v>813.7</v>
      </c>
      <c r="E427" s="604">
        <v>12.0</v>
      </c>
      <c r="I427" s="225"/>
      <c r="K427" s="605"/>
    </row>
    <row r="428">
      <c r="B428" s="225"/>
      <c r="C428" s="12" t="s">
        <v>5388</v>
      </c>
      <c r="D428" s="605">
        <v>325.33</v>
      </c>
      <c r="E428" s="604">
        <v>13.0</v>
      </c>
      <c r="I428" s="225"/>
      <c r="K428" s="605"/>
    </row>
    <row r="429">
      <c r="B429" s="225"/>
      <c r="C429" s="12" t="s">
        <v>5389</v>
      </c>
      <c r="D429" s="605">
        <v>925.073</v>
      </c>
      <c r="E429" s="604">
        <v>22.0</v>
      </c>
      <c r="I429" s="225"/>
      <c r="K429" s="605"/>
    </row>
    <row r="430">
      <c r="B430" s="225"/>
      <c r="C430" s="12" t="s">
        <v>5390</v>
      </c>
      <c r="D430" s="605">
        <v>740.7</v>
      </c>
      <c r="E430" s="604">
        <v>71.0</v>
      </c>
      <c r="I430" s="225"/>
      <c r="K430" s="605"/>
    </row>
    <row r="431">
      <c r="B431" s="225"/>
      <c r="C431" s="12" t="s">
        <v>5391</v>
      </c>
      <c r="D431" s="605">
        <v>331.5412</v>
      </c>
      <c r="E431" s="604">
        <v>59.0</v>
      </c>
      <c r="I431" s="225"/>
      <c r="K431" s="605"/>
    </row>
    <row r="432">
      <c r="B432" s="225"/>
      <c r="C432" s="12" t="s">
        <v>5392</v>
      </c>
      <c r="D432" s="605">
        <v>673.511</v>
      </c>
      <c r="E432" s="604">
        <v>130.0</v>
      </c>
      <c r="I432" s="225"/>
      <c r="K432" s="605"/>
    </row>
    <row r="433">
      <c r="B433" s="225"/>
      <c r="C433" s="12" t="s">
        <v>5393</v>
      </c>
      <c r="D433" s="605">
        <v>331.5412</v>
      </c>
      <c r="E433" s="604">
        <v>103.0</v>
      </c>
      <c r="I433" s="225"/>
      <c r="K433" s="605"/>
    </row>
    <row r="434">
      <c r="B434" s="225"/>
      <c r="C434" s="12" t="s">
        <v>5394</v>
      </c>
      <c r="D434" s="605">
        <v>331.5412</v>
      </c>
      <c r="E434" s="604">
        <v>80.0</v>
      </c>
      <c r="I434" s="225"/>
      <c r="K434" s="605"/>
    </row>
    <row r="435">
      <c r="B435" s="225"/>
      <c r="C435" s="12" t="s">
        <v>5395</v>
      </c>
      <c r="D435" s="605">
        <v>650.4</v>
      </c>
      <c r="E435" s="604">
        <v>72.0</v>
      </c>
      <c r="I435" s="225"/>
      <c r="K435" s="605"/>
    </row>
    <row r="436">
      <c r="B436" s="225"/>
      <c r="C436" s="12" t="s">
        <v>5396</v>
      </c>
      <c r="D436" s="605">
        <v>340.911</v>
      </c>
      <c r="E436" s="604">
        <v>24.0</v>
      </c>
      <c r="I436" s="225"/>
      <c r="K436" s="605"/>
    </row>
    <row r="437">
      <c r="B437" s="225"/>
      <c r="C437" s="12" t="s">
        <v>5397</v>
      </c>
      <c r="D437" s="605">
        <v>710.0</v>
      </c>
      <c r="E437" s="604">
        <v>44.0</v>
      </c>
      <c r="I437" s="225"/>
      <c r="K437" s="605"/>
    </row>
    <row r="438">
      <c r="B438" s="225"/>
      <c r="C438" s="12" t="s">
        <v>5398</v>
      </c>
      <c r="D438" s="605">
        <v>420.15</v>
      </c>
      <c r="E438" s="604">
        <v>24.0</v>
      </c>
      <c r="I438" s="225"/>
      <c r="K438" s="605"/>
    </row>
    <row r="439">
      <c r="B439" s="225"/>
      <c r="C439" s="12" t="s">
        <v>5399</v>
      </c>
      <c r="D439" s="605">
        <v>327.0</v>
      </c>
      <c r="E439" s="604">
        <v>18.0</v>
      </c>
      <c r="I439" s="225"/>
      <c r="K439" s="605"/>
    </row>
    <row r="440">
      <c r="B440" s="225"/>
      <c r="C440" s="12" t="s">
        <v>5400</v>
      </c>
      <c r="D440" s="605">
        <v>327.87</v>
      </c>
      <c r="E440" s="604">
        <v>59.0</v>
      </c>
      <c r="I440" s="225"/>
      <c r="K440" s="605"/>
    </row>
    <row r="441">
      <c r="B441" s="225"/>
      <c r="C441" s="12" t="s">
        <v>5401</v>
      </c>
      <c r="D441" s="605">
        <v>600.04</v>
      </c>
      <c r="E441" s="604">
        <v>144.0</v>
      </c>
      <c r="I441" s="225"/>
      <c r="K441" s="605"/>
    </row>
    <row r="442">
      <c r="B442" s="225"/>
      <c r="C442" s="12" t="s">
        <v>5402</v>
      </c>
      <c r="D442" s="605">
        <v>327.856</v>
      </c>
      <c r="E442" s="604">
        <v>91.0</v>
      </c>
      <c r="I442" s="225"/>
      <c r="K442" s="605"/>
    </row>
    <row r="443">
      <c r="B443" s="225"/>
      <c r="C443" s="12" t="s">
        <v>5403</v>
      </c>
      <c r="D443" s="605">
        <v>186.3</v>
      </c>
      <c r="E443" s="604">
        <v>10.0</v>
      </c>
      <c r="I443" s="225"/>
      <c r="K443" s="605"/>
    </row>
    <row r="444">
      <c r="B444" s="225"/>
      <c r="C444" s="12" t="s">
        <v>5404</v>
      </c>
      <c r="D444" s="605">
        <v>327.87</v>
      </c>
      <c r="E444" s="604">
        <v>83.0</v>
      </c>
      <c r="I444" s="225"/>
      <c r="K444" s="605"/>
    </row>
    <row r="445">
      <c r="B445" s="225"/>
      <c r="C445" s="12" t="s">
        <v>5405</v>
      </c>
      <c r="D445" s="605">
        <v>327.87</v>
      </c>
      <c r="E445" s="604">
        <v>102.0</v>
      </c>
      <c r="I445" s="225"/>
      <c r="K445" s="605"/>
    </row>
    <row r="446">
      <c r="B446" s="225"/>
      <c r="C446" s="12" t="s">
        <v>5406</v>
      </c>
      <c r="D446" s="605">
        <v>327.87</v>
      </c>
      <c r="E446" s="604">
        <v>139.0</v>
      </c>
      <c r="I446" s="225"/>
      <c r="K446" s="605"/>
    </row>
    <row r="447">
      <c r="B447" s="225"/>
      <c r="C447" s="12" t="s">
        <v>5407</v>
      </c>
      <c r="D447" s="605">
        <v>189.1</v>
      </c>
      <c r="E447" s="604">
        <v>27.0</v>
      </c>
      <c r="I447" s="225"/>
      <c r="K447" s="605"/>
    </row>
    <row r="448">
      <c r="B448" s="225"/>
      <c r="C448" s="12" t="s">
        <v>5408</v>
      </c>
      <c r="D448" s="605">
        <v>321.93</v>
      </c>
      <c r="E448" s="604">
        <v>82.0</v>
      </c>
      <c r="I448" s="225"/>
      <c r="K448" s="605"/>
    </row>
    <row r="449">
      <c r="B449" s="225"/>
      <c r="C449" s="12" t="s">
        <v>5409</v>
      </c>
      <c r="D449" s="605">
        <v>325.571</v>
      </c>
      <c r="E449" s="604">
        <v>19.0</v>
      </c>
      <c r="I449" s="225"/>
      <c r="K449" s="605"/>
    </row>
    <row r="450">
      <c r="B450" s="225"/>
      <c r="C450" s="12" t="s">
        <v>5410</v>
      </c>
      <c r="D450" s="605">
        <v>660.99</v>
      </c>
      <c r="E450" s="604">
        <v>224.0</v>
      </c>
      <c r="I450" s="225"/>
      <c r="K450" s="605"/>
    </row>
    <row r="451">
      <c r="B451" s="225"/>
      <c r="C451" s="12" t="s">
        <v>5411</v>
      </c>
      <c r="D451" s="605">
        <v>325.5</v>
      </c>
      <c r="E451" s="604">
        <v>15.0</v>
      </c>
      <c r="I451" s="225"/>
      <c r="K451" s="605"/>
    </row>
    <row r="452">
      <c r="B452" s="225"/>
      <c r="C452" s="12" t="s">
        <v>5412</v>
      </c>
      <c r="D452" s="605">
        <v>400.0</v>
      </c>
      <c r="E452" s="604">
        <v>164.0</v>
      </c>
      <c r="I452" s="225"/>
      <c r="K452" s="605"/>
    </row>
    <row r="453">
      <c r="B453" s="225"/>
      <c r="C453" s="12" t="s">
        <v>5413</v>
      </c>
      <c r="D453" s="605">
        <v>595.4</v>
      </c>
      <c r="E453" s="604">
        <v>89.0</v>
      </c>
      <c r="I453" s="225"/>
      <c r="K453" s="605"/>
    </row>
    <row r="454">
      <c r="B454" s="225"/>
      <c r="C454" s="12" t="s">
        <v>5414</v>
      </c>
      <c r="D454" s="605">
        <v>981.18802</v>
      </c>
      <c r="E454" s="604">
        <v>124.0</v>
      </c>
      <c r="I454" s="225"/>
      <c r="K454" s="605"/>
    </row>
    <row r="455">
      <c r="B455" s="225"/>
      <c r="C455" s="12" t="s">
        <v>5415</v>
      </c>
      <c r="D455" s="605">
        <v>327.87</v>
      </c>
      <c r="E455" s="604">
        <v>24.0</v>
      </c>
      <c r="I455" s="225"/>
      <c r="K455" s="605"/>
    </row>
    <row r="456">
      <c r="B456" s="225"/>
      <c r="C456" s="12" t="s">
        <v>5416</v>
      </c>
      <c r="D456" s="605">
        <v>224.3</v>
      </c>
      <c r="E456" s="604">
        <v>65.0</v>
      </c>
      <c r="I456" s="225"/>
      <c r="K456" s="605"/>
    </row>
    <row r="457">
      <c r="B457" s="225"/>
      <c r="C457" s="12" t="s">
        <v>5417</v>
      </c>
      <c r="D457" s="605">
        <v>598.55</v>
      </c>
      <c r="E457" s="604">
        <v>59.0</v>
      </c>
      <c r="I457" s="225"/>
      <c r="K457" s="605"/>
    </row>
    <row r="458">
      <c r="B458" s="225"/>
      <c r="C458" s="12" t="s">
        <v>5418</v>
      </c>
      <c r="D458" s="605">
        <v>325.24</v>
      </c>
      <c r="E458" s="604">
        <v>41.0</v>
      </c>
      <c r="I458" s="225"/>
      <c r="K458" s="605"/>
    </row>
    <row r="459">
      <c r="B459" s="225"/>
      <c r="C459" s="12" t="s">
        <v>5419</v>
      </c>
      <c r="D459" s="605">
        <v>525.7</v>
      </c>
      <c r="E459" s="604">
        <v>58.0</v>
      </c>
      <c r="I459" s="225"/>
      <c r="K459" s="605"/>
    </row>
    <row r="460">
      <c r="B460" s="225"/>
      <c r="C460" s="12" t="s">
        <v>5420</v>
      </c>
      <c r="D460" s="605">
        <v>410.4</v>
      </c>
      <c r="E460" s="604">
        <v>33.0</v>
      </c>
      <c r="I460" s="225"/>
      <c r="K460" s="605"/>
    </row>
    <row r="461">
      <c r="B461" s="225"/>
      <c r="C461" s="12" t="s">
        <v>5421</v>
      </c>
      <c r="D461" s="605">
        <v>443.0</v>
      </c>
      <c r="E461" s="604">
        <v>12.0</v>
      </c>
      <c r="I461" s="225"/>
      <c r="K461" s="605"/>
    </row>
    <row r="462">
      <c r="B462" s="225"/>
      <c r="C462" s="12" t="s">
        <v>5422</v>
      </c>
      <c r="D462" s="605">
        <v>470.0</v>
      </c>
      <c r="E462" s="604">
        <v>21.0</v>
      </c>
      <c r="I462" s="225"/>
      <c r="K462" s="605"/>
    </row>
    <row r="463">
      <c r="B463" s="225"/>
      <c r="C463" s="12" t="s">
        <v>5423</v>
      </c>
      <c r="D463" s="605">
        <v>1.0</v>
      </c>
      <c r="E463" s="604">
        <v>10.0</v>
      </c>
      <c r="I463" s="225"/>
      <c r="K463" s="605"/>
    </row>
    <row r="464">
      <c r="B464" s="225"/>
      <c r="C464" s="12" t="s">
        <v>5424</v>
      </c>
      <c r="D464" s="605">
        <v>325.1</v>
      </c>
      <c r="E464" s="604">
        <v>24.0</v>
      </c>
      <c r="I464" s="225"/>
      <c r="K464" s="605"/>
    </row>
    <row r="465">
      <c r="B465" s="225"/>
      <c r="C465" s="12" t="s">
        <v>5425</v>
      </c>
      <c r="D465" s="605">
        <v>325.5</v>
      </c>
      <c r="E465" s="604">
        <v>57.0</v>
      </c>
      <c r="I465" s="225"/>
      <c r="K465" s="605"/>
    </row>
    <row r="466">
      <c r="B466" s="225"/>
      <c r="C466" s="12" t="s">
        <v>5426</v>
      </c>
      <c r="D466" s="605">
        <v>688.0</v>
      </c>
      <c r="E466" s="604">
        <v>22.0</v>
      </c>
      <c r="I466" s="225"/>
      <c r="K466" s="605"/>
    </row>
    <row r="467">
      <c r="B467" s="225"/>
      <c r="C467" s="12" t="s">
        <v>5427</v>
      </c>
      <c r="D467" s="605">
        <v>325.19</v>
      </c>
      <c r="E467" s="604">
        <v>25.0</v>
      </c>
      <c r="I467" s="225"/>
      <c r="K467" s="605"/>
    </row>
    <row r="468">
      <c r="B468" s="225"/>
      <c r="C468" s="12" t="s">
        <v>5428</v>
      </c>
      <c r="D468" s="605">
        <v>598.1</v>
      </c>
      <c r="E468" s="604">
        <v>12.0</v>
      </c>
      <c r="I468" s="225"/>
      <c r="K468" s="605"/>
    </row>
    <row r="469">
      <c r="B469" s="225"/>
      <c r="C469" s="12" t="s">
        <v>5429</v>
      </c>
      <c r="D469" s="605">
        <v>598.1</v>
      </c>
      <c r="E469" s="604">
        <v>26.0</v>
      </c>
      <c r="I469" s="225"/>
      <c r="K469" s="605"/>
    </row>
    <row r="470">
      <c r="B470" s="225"/>
      <c r="C470" s="12" t="s">
        <v>5430</v>
      </c>
      <c r="D470" s="605">
        <v>654.35</v>
      </c>
      <c r="E470" s="604">
        <v>189.0</v>
      </c>
      <c r="I470" s="225"/>
      <c r="K470" s="605"/>
    </row>
    <row r="471">
      <c r="B471" s="225"/>
      <c r="C471" s="12" t="s">
        <v>5431</v>
      </c>
      <c r="D471" s="605">
        <v>413.0</v>
      </c>
      <c r="E471" s="604">
        <v>27.0</v>
      </c>
      <c r="I471" s="225"/>
      <c r="K471" s="605"/>
    </row>
    <row r="472">
      <c r="B472" s="225"/>
      <c r="C472" s="12" t="s">
        <v>5432</v>
      </c>
      <c r="D472" s="605">
        <v>513.819</v>
      </c>
      <c r="E472" s="604">
        <v>40.0</v>
      </c>
      <c r="I472" s="225"/>
      <c r="K472" s="605"/>
    </row>
    <row r="473">
      <c r="B473" s="225"/>
      <c r="C473" s="12" t="s">
        <v>5433</v>
      </c>
      <c r="D473" s="605">
        <v>331.5412</v>
      </c>
      <c r="E473" s="604">
        <v>19.0</v>
      </c>
      <c r="I473" s="225"/>
      <c r="K473" s="605"/>
    </row>
    <row r="474">
      <c r="B474" s="225"/>
      <c r="C474" s="12" t="s">
        <v>5434</v>
      </c>
      <c r="D474" s="605">
        <v>517.36</v>
      </c>
      <c r="E474" s="604">
        <v>25.0</v>
      </c>
      <c r="I474" s="225"/>
      <c r="K474" s="605"/>
    </row>
    <row r="475">
      <c r="B475" s="225"/>
      <c r="C475" s="12" t="s">
        <v>5435</v>
      </c>
      <c r="D475" s="605">
        <v>321.342</v>
      </c>
      <c r="E475" s="604">
        <v>12.0</v>
      </c>
      <c r="I475" s="225"/>
      <c r="K475" s="605"/>
    </row>
    <row r="476">
      <c r="B476" s="225"/>
      <c r="C476" s="12" t="s">
        <v>5436</v>
      </c>
      <c r="D476" s="605">
        <v>911.06</v>
      </c>
      <c r="E476" s="604">
        <v>102.0</v>
      </c>
      <c r="I476" s="225"/>
      <c r="K476" s="605"/>
    </row>
    <row r="477">
      <c r="B477" s="225"/>
      <c r="C477" s="12" t="s">
        <v>5437</v>
      </c>
      <c r="D477" s="605">
        <v>688.09</v>
      </c>
      <c r="E477" s="604">
        <v>54.0</v>
      </c>
      <c r="I477" s="225"/>
      <c r="K477" s="605"/>
    </row>
    <row r="478">
      <c r="B478" s="225"/>
      <c r="C478" s="12" t="s">
        <v>5438</v>
      </c>
      <c r="D478" s="605">
        <v>4.0</v>
      </c>
      <c r="E478" s="604">
        <v>155.0</v>
      </c>
      <c r="I478" s="225"/>
      <c r="K478" s="605"/>
    </row>
    <row r="479">
      <c r="B479" s="225"/>
      <c r="C479" s="12" t="s">
        <v>5439</v>
      </c>
      <c r="D479" s="605">
        <v>327.87</v>
      </c>
      <c r="E479" s="604">
        <v>13.0</v>
      </c>
      <c r="I479" s="225"/>
      <c r="K479" s="605"/>
    </row>
    <row r="480">
      <c r="B480" s="225"/>
      <c r="C480" s="12" t="s">
        <v>5440</v>
      </c>
      <c r="D480" s="605">
        <v>370.13</v>
      </c>
      <c r="E480" s="604">
        <v>70.0</v>
      </c>
      <c r="I480" s="225"/>
      <c r="K480" s="605"/>
    </row>
    <row r="481">
      <c r="B481" s="225"/>
      <c r="C481" s="12" t="s">
        <v>5441</v>
      </c>
      <c r="D481" s="605">
        <v>650.4</v>
      </c>
      <c r="E481" s="604">
        <v>30.0</v>
      </c>
      <c r="I481" s="225"/>
      <c r="K481" s="605"/>
    </row>
    <row r="482">
      <c r="B482" s="225"/>
      <c r="C482" s="12" t="s">
        <v>5442</v>
      </c>
      <c r="D482" s="605">
        <v>911.0</v>
      </c>
      <c r="E482" s="604">
        <v>58.0</v>
      </c>
      <c r="I482" s="225"/>
      <c r="K482" s="605"/>
    </row>
    <row r="483">
      <c r="B483" s="225"/>
      <c r="C483" s="12" t="s">
        <v>5443</v>
      </c>
      <c r="D483" s="605">
        <v>188.5</v>
      </c>
      <c r="E483" s="604">
        <v>21.0</v>
      </c>
      <c r="I483" s="225"/>
      <c r="K483" s="605"/>
    </row>
    <row r="484">
      <c r="B484" s="225"/>
      <c r="C484" s="12" t="s">
        <v>5444</v>
      </c>
      <c r="D484" s="605">
        <v>327.856</v>
      </c>
      <c r="E484" s="604">
        <v>26.0</v>
      </c>
      <c r="I484" s="225"/>
      <c r="K484" s="605"/>
    </row>
    <row r="485">
      <c r="B485" s="225"/>
      <c r="C485" s="12" t="s">
        <v>5445</v>
      </c>
      <c r="D485" s="605">
        <v>320.5</v>
      </c>
      <c r="E485" s="604">
        <v>39.0</v>
      </c>
      <c r="I485" s="225"/>
      <c r="K485" s="605"/>
    </row>
    <row r="486">
      <c r="B486" s="225"/>
      <c r="C486" s="12" t="s">
        <v>5446</v>
      </c>
      <c r="D486" s="605">
        <v>327.04</v>
      </c>
      <c r="E486" s="604">
        <v>31.0</v>
      </c>
      <c r="I486" s="225"/>
      <c r="K486" s="605"/>
    </row>
    <row r="487">
      <c r="B487" s="225"/>
      <c r="C487" s="12" t="s">
        <v>5447</v>
      </c>
      <c r="D487" s="605">
        <v>321.97</v>
      </c>
      <c r="E487" s="604">
        <v>88.0</v>
      </c>
      <c r="I487" s="225"/>
      <c r="K487" s="605"/>
    </row>
    <row r="488">
      <c r="B488" s="225"/>
      <c r="C488" s="12" t="s">
        <v>5448</v>
      </c>
      <c r="D488" s="605">
        <v>401.0</v>
      </c>
      <c r="E488" s="604">
        <v>41.0</v>
      </c>
      <c r="I488" s="225"/>
      <c r="K488" s="605"/>
    </row>
    <row r="489">
      <c r="B489" s="225"/>
      <c r="C489" s="12" t="s">
        <v>5449</v>
      </c>
      <c r="D489" s="605">
        <v>325.3</v>
      </c>
      <c r="E489" s="604">
        <v>21.0</v>
      </c>
      <c r="I489" s="225"/>
      <c r="K489" s="605"/>
    </row>
    <row r="490">
      <c r="B490" s="225"/>
      <c r="C490" s="12" t="s">
        <v>5450</v>
      </c>
      <c r="D490" s="605">
        <v>327.856</v>
      </c>
      <c r="E490" s="604">
        <v>11.0</v>
      </c>
      <c r="I490" s="225"/>
      <c r="K490" s="605"/>
    </row>
    <row r="491">
      <c r="B491" s="225"/>
      <c r="C491" s="12" t="s">
        <v>5451</v>
      </c>
      <c r="D491" s="605">
        <v>510.9</v>
      </c>
      <c r="E491" s="604">
        <v>200.0</v>
      </c>
      <c r="I491" s="225"/>
      <c r="K491" s="605"/>
    </row>
    <row r="492">
      <c r="B492" s="225"/>
      <c r="C492" s="12" t="s">
        <v>5452</v>
      </c>
      <c r="D492" s="605">
        <v>325.581</v>
      </c>
      <c r="E492" s="604">
        <v>14.0</v>
      </c>
      <c r="I492" s="225"/>
      <c r="K492" s="605"/>
    </row>
    <row r="493">
      <c r="B493" s="225"/>
      <c r="C493" s="12" t="s">
        <v>5453</v>
      </c>
      <c r="D493" s="605">
        <v>600.04</v>
      </c>
      <c r="E493" s="604">
        <v>30.0</v>
      </c>
      <c r="I493" s="225"/>
      <c r="K493" s="605"/>
    </row>
    <row r="494">
      <c r="B494" s="225"/>
      <c r="C494" s="12" t="s">
        <v>5454</v>
      </c>
      <c r="D494" s="605">
        <v>321.92</v>
      </c>
      <c r="E494" s="604">
        <v>71.0</v>
      </c>
      <c r="I494" s="225"/>
      <c r="K494" s="605"/>
    </row>
    <row r="495">
      <c r="B495" s="225"/>
      <c r="C495" s="12" t="s">
        <v>5455</v>
      </c>
      <c r="D495" s="605">
        <v>981.19902</v>
      </c>
      <c r="E495" s="604">
        <v>54.0</v>
      </c>
      <c r="I495" s="225"/>
      <c r="K495" s="605"/>
    </row>
    <row r="496">
      <c r="B496" s="225"/>
      <c r="C496" s="12" t="s">
        <v>5456</v>
      </c>
      <c r="D496" s="605">
        <v>199.1</v>
      </c>
      <c r="E496" s="604">
        <v>11.0</v>
      </c>
      <c r="I496" s="225"/>
      <c r="K496" s="605"/>
    </row>
    <row r="497">
      <c r="B497" s="225"/>
      <c r="C497" s="12" t="s">
        <v>5457</v>
      </c>
      <c r="D497" s="605">
        <v>911.0553</v>
      </c>
      <c r="E497" s="604">
        <v>65.0</v>
      </c>
      <c r="I497" s="225"/>
      <c r="K497" s="605"/>
    </row>
    <row r="498">
      <c r="B498" s="225"/>
      <c r="C498" s="12" t="s">
        <v>5458</v>
      </c>
      <c r="D498" s="605">
        <v>325.24</v>
      </c>
      <c r="E498" s="604">
        <v>48.0</v>
      </c>
      <c r="I498" s="225"/>
      <c r="K498" s="605"/>
    </row>
    <row r="499">
      <c r="B499" s="225"/>
      <c r="C499" s="12" t="s">
        <v>5459</v>
      </c>
      <c r="D499" s="605">
        <v>327.856</v>
      </c>
      <c r="E499" s="604">
        <v>60.0</v>
      </c>
      <c r="I499" s="225"/>
      <c r="K499" s="605"/>
    </row>
    <row r="500">
      <c r="B500" s="225"/>
      <c r="C500" s="12" t="s">
        <v>5460</v>
      </c>
      <c r="D500" s="605">
        <v>1.0</v>
      </c>
      <c r="E500" s="604">
        <v>75.0</v>
      </c>
      <c r="I500" s="225"/>
      <c r="K500" s="605"/>
    </row>
    <row r="501">
      <c r="B501" s="225"/>
      <c r="C501" s="12" t="s">
        <v>5461</v>
      </c>
      <c r="D501" s="605">
        <v>1.3</v>
      </c>
      <c r="E501" s="604">
        <v>105.0</v>
      </c>
      <c r="I501" s="225"/>
      <c r="K501" s="605"/>
    </row>
    <row r="502">
      <c r="B502" s="225"/>
      <c r="C502" s="12" t="s">
        <v>5462</v>
      </c>
      <c r="D502" s="605">
        <v>331.5412</v>
      </c>
      <c r="E502" s="604">
        <v>66.0</v>
      </c>
      <c r="I502" s="225"/>
      <c r="K502" s="605"/>
    </row>
    <row r="503">
      <c r="B503" s="225"/>
      <c r="C503" s="12" t="s">
        <v>5463</v>
      </c>
      <c r="D503" s="605">
        <v>4.7</v>
      </c>
      <c r="E503" s="604">
        <v>16.0</v>
      </c>
      <c r="I503" s="225"/>
      <c r="K503" s="605"/>
    </row>
    <row r="504">
      <c r="B504" s="225"/>
      <c r="C504" s="12" t="s">
        <v>5464</v>
      </c>
      <c r="D504" s="605">
        <v>597.3</v>
      </c>
      <c r="E504" s="604">
        <v>13.0</v>
      </c>
      <c r="I504" s="225"/>
      <c r="K504" s="605"/>
    </row>
    <row r="505">
      <c r="B505" s="225"/>
      <c r="C505" s="12" t="s">
        <v>5465</v>
      </c>
      <c r="D505" s="605">
        <v>375.4802</v>
      </c>
      <c r="E505" s="604">
        <v>22.0</v>
      </c>
      <c r="I505" s="225"/>
      <c r="K505" s="605"/>
    </row>
    <row r="506">
      <c r="B506" s="225"/>
      <c r="C506" s="12" t="s">
        <v>5466</v>
      </c>
      <c r="D506" s="605">
        <v>740.7</v>
      </c>
      <c r="E506" s="604">
        <v>94.0</v>
      </c>
      <c r="I506" s="225"/>
      <c r="K506" s="605"/>
    </row>
    <row r="507">
      <c r="B507" s="225"/>
      <c r="C507" s="12" t="s">
        <v>5467</v>
      </c>
      <c r="D507" s="605">
        <v>373.4</v>
      </c>
      <c r="E507" s="604">
        <v>11.0</v>
      </c>
      <c r="I507" s="225"/>
      <c r="K507" s="605"/>
    </row>
    <row r="508">
      <c r="B508" s="225"/>
      <c r="C508" s="12" t="s">
        <v>5468</v>
      </c>
      <c r="D508" s="605">
        <v>325.21</v>
      </c>
      <c r="E508" s="604">
        <v>31.0</v>
      </c>
      <c r="I508" s="225"/>
      <c r="K508" s="605"/>
    </row>
    <row r="509">
      <c r="B509" s="225"/>
      <c r="C509" s="12" t="s">
        <v>5469</v>
      </c>
      <c r="D509" s="605">
        <v>677.22</v>
      </c>
      <c r="E509" s="604">
        <v>17.0</v>
      </c>
      <c r="I509" s="225"/>
      <c r="K509" s="605"/>
    </row>
    <row r="510">
      <c r="B510" s="225"/>
      <c r="C510" s="12" t="s">
        <v>5470</v>
      </c>
      <c r="D510" s="605">
        <v>327.856</v>
      </c>
      <c r="E510" s="604">
        <v>158.0</v>
      </c>
      <c r="I510" s="225"/>
      <c r="K510" s="605"/>
    </row>
    <row r="511">
      <c r="B511" s="225"/>
      <c r="C511" s="12" t="s">
        <v>5471</v>
      </c>
      <c r="D511" s="605">
        <v>594.392</v>
      </c>
      <c r="E511" s="604">
        <v>192.0</v>
      </c>
      <c r="I511" s="225"/>
      <c r="K511" s="605"/>
    </row>
    <row r="512">
      <c r="B512" s="225"/>
      <c r="C512" s="12" t="s">
        <v>5472</v>
      </c>
      <c r="D512" s="605">
        <v>230.4</v>
      </c>
      <c r="E512" s="604">
        <v>18.0</v>
      </c>
      <c r="I512" s="225"/>
      <c r="K512" s="605"/>
    </row>
    <row r="513">
      <c r="B513" s="225"/>
      <c r="C513" s="12" t="s">
        <v>5473</v>
      </c>
      <c r="D513" s="605">
        <v>373.0</v>
      </c>
      <c r="E513" s="604">
        <v>15.0</v>
      </c>
      <c r="I513" s="225"/>
      <c r="K513" s="605"/>
    </row>
    <row r="514">
      <c r="B514" s="225"/>
      <c r="C514" s="12" t="s">
        <v>5474</v>
      </c>
      <c r="D514" s="605">
        <v>325.211</v>
      </c>
      <c r="E514" s="604">
        <v>48.0</v>
      </c>
      <c r="I514" s="225"/>
      <c r="K514" s="605"/>
    </row>
    <row r="515">
      <c r="B515" s="225"/>
      <c r="C515" s="12" t="s">
        <v>5475</v>
      </c>
      <c r="D515" s="605">
        <v>909.0</v>
      </c>
      <c r="E515" s="604">
        <v>24.0</v>
      </c>
      <c r="I515" s="225"/>
      <c r="K515" s="605"/>
    </row>
    <row r="516">
      <c r="B516" s="225"/>
      <c r="C516" s="12" t="s">
        <v>5476</v>
      </c>
      <c r="D516" s="605">
        <v>818.0</v>
      </c>
      <c r="E516" s="604">
        <v>91.0</v>
      </c>
      <c r="I516" s="225"/>
      <c r="K516" s="605"/>
    </row>
    <row r="517">
      <c r="B517" s="225"/>
      <c r="C517" s="12" t="s">
        <v>5477</v>
      </c>
      <c r="D517" s="605">
        <v>327.856</v>
      </c>
      <c r="E517" s="604">
        <v>196.0</v>
      </c>
      <c r="I517" s="225"/>
      <c r="K517" s="605"/>
    </row>
    <row r="518">
      <c r="B518" s="225"/>
      <c r="C518" s="12" t="s">
        <v>5478</v>
      </c>
      <c r="D518" s="605">
        <v>918.63</v>
      </c>
      <c r="E518" s="604">
        <v>99.0</v>
      </c>
      <c r="I518" s="225"/>
      <c r="K518" s="605"/>
    </row>
    <row r="519">
      <c r="B519" s="225"/>
      <c r="C519" s="12" t="s">
        <v>5479</v>
      </c>
      <c r="D519" s="605">
        <v>150.0</v>
      </c>
      <c r="E519" s="604">
        <v>31.0</v>
      </c>
      <c r="I519" s="225"/>
      <c r="K519" s="605"/>
    </row>
    <row r="520">
      <c r="B520" s="225"/>
      <c r="C520" s="12" t="s">
        <v>5480</v>
      </c>
      <c r="D520" s="605">
        <v>70.4</v>
      </c>
      <c r="E520" s="604">
        <v>11.0</v>
      </c>
      <c r="I520" s="225"/>
      <c r="K520" s="605"/>
    </row>
    <row r="521">
      <c r="B521" s="225"/>
      <c r="C521" s="12" t="s">
        <v>5481</v>
      </c>
      <c r="D521" s="605">
        <v>699.404</v>
      </c>
      <c r="E521" s="604">
        <v>18.0</v>
      </c>
      <c r="I521" s="225"/>
      <c r="K521" s="605"/>
    </row>
    <row r="522">
      <c r="B522" s="225"/>
      <c r="C522" s="12" t="s">
        <v>5482</v>
      </c>
      <c r="D522" s="605">
        <v>331.0</v>
      </c>
      <c r="E522" s="604">
        <v>26.0</v>
      </c>
      <c r="I522" s="225"/>
      <c r="K522" s="605"/>
    </row>
    <row r="523">
      <c r="B523" s="225"/>
      <c r="C523" s="12" t="s">
        <v>5483</v>
      </c>
      <c r="D523" s="605">
        <v>320.911</v>
      </c>
      <c r="E523" s="604">
        <v>38.0</v>
      </c>
      <c r="I523" s="225"/>
      <c r="K523" s="605"/>
    </row>
    <row r="524">
      <c r="B524" s="225"/>
      <c r="C524" s="12" t="s">
        <v>5484</v>
      </c>
      <c r="D524" s="605">
        <v>322.11</v>
      </c>
      <c r="E524" s="604">
        <v>16.0</v>
      </c>
      <c r="I524" s="225"/>
      <c r="K524" s="605"/>
    </row>
    <row r="525">
      <c r="B525" s="225"/>
      <c r="C525" s="12" t="s">
        <v>5485</v>
      </c>
      <c r="D525" s="605">
        <v>409.0</v>
      </c>
      <c r="E525" s="604">
        <v>175.0</v>
      </c>
      <c r="I525" s="225"/>
      <c r="K525" s="605"/>
    </row>
    <row r="526">
      <c r="B526" s="225"/>
      <c r="C526" s="12" t="s">
        <v>5486</v>
      </c>
      <c r="D526" s="605">
        <v>833.6</v>
      </c>
      <c r="E526" s="604">
        <v>32.0</v>
      </c>
      <c r="I526" s="225"/>
      <c r="K526" s="605"/>
    </row>
    <row r="527">
      <c r="B527" s="225"/>
      <c r="C527" s="12" t="s">
        <v>5487</v>
      </c>
      <c r="D527" s="605">
        <v>309.142</v>
      </c>
      <c r="E527" s="604">
        <v>95.0</v>
      </c>
      <c r="I527" s="225"/>
      <c r="K527" s="605"/>
    </row>
    <row r="528">
      <c r="B528" s="225"/>
      <c r="C528" s="12" t="s">
        <v>5488</v>
      </c>
      <c r="D528" s="605">
        <v>525.9</v>
      </c>
      <c r="E528" s="604">
        <v>275.0</v>
      </c>
      <c r="I528" s="225"/>
      <c r="K528" s="605"/>
    </row>
    <row r="529">
      <c r="B529" s="225"/>
      <c r="C529" s="12" t="s">
        <v>5489</v>
      </c>
      <c r="D529" s="605">
        <v>525.9</v>
      </c>
      <c r="E529" s="604">
        <v>108.0</v>
      </c>
      <c r="I529" s="225"/>
      <c r="K529" s="605"/>
    </row>
    <row r="530">
      <c r="B530" s="225"/>
      <c r="C530" s="12" t="s">
        <v>5490</v>
      </c>
      <c r="D530" s="605">
        <v>598.1</v>
      </c>
      <c r="E530" s="604">
        <v>31.0</v>
      </c>
      <c r="I530" s="225"/>
      <c r="K530" s="605"/>
    </row>
    <row r="531">
      <c r="B531" s="225"/>
      <c r="C531" s="12" t="s">
        <v>5491</v>
      </c>
      <c r="D531" s="605">
        <v>181.21</v>
      </c>
      <c r="E531" s="604">
        <v>20.0</v>
      </c>
      <c r="I531" s="225"/>
      <c r="K531" s="605"/>
    </row>
    <row r="532">
      <c r="B532" s="225"/>
      <c r="C532" s="12" t="s">
        <v>5492</v>
      </c>
      <c r="D532" s="605">
        <v>594.04</v>
      </c>
      <c r="E532" s="604">
        <v>23.0</v>
      </c>
      <c r="I532" s="225"/>
      <c r="K532" s="605"/>
    </row>
    <row r="533">
      <c r="B533" s="225"/>
      <c r="C533" s="12" t="s">
        <v>5493</v>
      </c>
      <c r="D533" s="605">
        <v>594.5529</v>
      </c>
      <c r="E533" s="604">
        <v>143.0</v>
      </c>
      <c r="I533" s="225"/>
      <c r="K533" s="605"/>
    </row>
    <row r="534">
      <c r="B534" s="225"/>
      <c r="C534" s="12" t="s">
        <v>5494</v>
      </c>
      <c r="D534" s="605">
        <v>539.913</v>
      </c>
      <c r="E534" s="604">
        <v>25.0</v>
      </c>
      <c r="I534" s="225"/>
      <c r="K534" s="605"/>
    </row>
    <row r="535">
      <c r="B535" s="225"/>
      <c r="C535" s="12" t="s">
        <v>5495</v>
      </c>
      <c r="D535" s="605">
        <v>183.3</v>
      </c>
      <c r="E535" s="604">
        <v>64.0</v>
      </c>
      <c r="I535" s="225"/>
      <c r="K535" s="605"/>
    </row>
    <row r="536">
      <c r="B536" s="225"/>
      <c r="C536" s="12" t="s">
        <v>5496</v>
      </c>
      <c r="D536" s="605">
        <v>373.0</v>
      </c>
      <c r="E536" s="604">
        <v>24.0</v>
      </c>
      <c r="I536" s="225"/>
      <c r="K536" s="605"/>
    </row>
    <row r="537">
      <c r="B537" s="225"/>
      <c r="C537" s="12" t="s">
        <v>5497</v>
      </c>
      <c r="D537" s="605">
        <v>373.0</v>
      </c>
      <c r="E537" s="604">
        <v>43.0</v>
      </c>
      <c r="I537" s="225"/>
      <c r="K537" s="605"/>
    </row>
    <row r="538">
      <c r="B538" s="225"/>
      <c r="C538" s="12" t="s">
        <v>5498</v>
      </c>
      <c r="D538" s="605">
        <v>408.0</v>
      </c>
      <c r="E538" s="604">
        <v>92.0</v>
      </c>
      <c r="I538" s="225"/>
      <c r="K538" s="605"/>
    </row>
    <row r="539">
      <c r="B539" s="225"/>
      <c r="C539" s="12" t="s">
        <v>5499</v>
      </c>
      <c r="D539" s="605">
        <v>391.33</v>
      </c>
      <c r="E539" s="604">
        <v>35.0</v>
      </c>
      <c r="I539" s="225"/>
      <c r="K539" s="605"/>
    </row>
    <row r="540">
      <c r="B540" s="225"/>
      <c r="C540" s="12" t="s">
        <v>5500</v>
      </c>
      <c r="D540" s="605">
        <v>301.0</v>
      </c>
      <c r="E540" s="604">
        <v>86.0</v>
      </c>
      <c r="I540" s="225"/>
    </row>
    <row r="541">
      <c r="B541" s="225"/>
      <c r="C541" s="12" t="s">
        <v>5501</v>
      </c>
      <c r="D541" s="605">
        <v>163.7099</v>
      </c>
      <c r="E541" s="604">
        <v>46.0</v>
      </c>
      <c r="I541" s="225"/>
    </row>
    <row r="542">
      <c r="B542" s="225"/>
      <c r="C542" s="12" t="s">
        <v>5502</v>
      </c>
      <c r="D542" s="605">
        <v>982.602</v>
      </c>
      <c r="E542" s="604">
        <v>82.0</v>
      </c>
      <c r="I542" s="225"/>
    </row>
    <row r="543">
      <c r="B543" s="225"/>
      <c r="C543" s="12" t="s">
        <v>5503</v>
      </c>
      <c r="D543" s="605">
        <v>104.0</v>
      </c>
      <c r="E543" s="604">
        <v>57.0</v>
      </c>
      <c r="I543" s="225"/>
    </row>
    <row r="544">
      <c r="B544" s="225"/>
      <c r="C544" s="12" t="s">
        <v>5504</v>
      </c>
      <c r="D544" s="605">
        <v>982.02</v>
      </c>
      <c r="E544" s="604">
        <v>214.0</v>
      </c>
      <c r="I544" s="225"/>
    </row>
    <row r="545">
      <c r="B545" s="225"/>
      <c r="C545" s="12" t="s">
        <v>5505</v>
      </c>
      <c r="D545" s="605">
        <v>517.0</v>
      </c>
      <c r="E545" s="604">
        <v>16.0</v>
      </c>
      <c r="I545" s="225"/>
    </row>
    <row r="546">
      <c r="B546" s="225"/>
      <c r="C546" s="12" t="s">
        <v>5506</v>
      </c>
      <c r="D546" s="605">
        <v>330.911</v>
      </c>
      <c r="E546" s="604">
        <v>10.0</v>
      </c>
      <c r="I546" s="225"/>
    </row>
    <row r="547">
      <c r="B547" s="225"/>
      <c r="C547" s="12" t="s">
        <v>5507</v>
      </c>
      <c r="D547" s="605">
        <v>334.1093</v>
      </c>
      <c r="E547" s="604">
        <v>18.0</v>
      </c>
      <c r="I547" s="225"/>
    </row>
    <row r="548">
      <c r="B548" s="225"/>
      <c r="C548" s="12" t="s">
        <v>5508</v>
      </c>
      <c r="D548" s="605">
        <v>911.05</v>
      </c>
      <c r="E548" s="604">
        <v>45.0</v>
      </c>
      <c r="I548" s="225"/>
    </row>
    <row r="549">
      <c r="B549" s="225"/>
      <c r="C549" s="12" t="s">
        <v>5509</v>
      </c>
      <c r="D549" s="605">
        <v>404.0</v>
      </c>
      <c r="E549" s="604">
        <v>13.0</v>
      </c>
      <c r="I549" s="225"/>
    </row>
    <row r="550">
      <c r="B550" s="225"/>
      <c r="C550" s="12" t="s">
        <v>5510</v>
      </c>
      <c r="D550" s="605">
        <v>916.3</v>
      </c>
      <c r="E550" s="604">
        <v>54.0</v>
      </c>
      <c r="I550" s="225"/>
    </row>
    <row r="551">
      <c r="B551" s="225"/>
      <c r="C551" s="12" t="s">
        <v>5511</v>
      </c>
      <c r="D551" s="605">
        <v>327.0</v>
      </c>
      <c r="E551" s="604">
        <v>95.0</v>
      </c>
      <c r="I551" s="225"/>
    </row>
    <row r="552">
      <c r="B552" s="225"/>
      <c r="C552" s="12" t="s">
        <v>5512</v>
      </c>
      <c r="D552" s="605">
        <v>349.0</v>
      </c>
      <c r="E552" s="604">
        <v>35.0</v>
      </c>
      <c r="I552" s="225"/>
    </row>
    <row r="553">
      <c r="B553" s="225"/>
      <c r="C553" s="12" t="s">
        <v>5513</v>
      </c>
      <c r="D553" s="605">
        <v>327.0</v>
      </c>
      <c r="E553" s="604">
        <v>28.0</v>
      </c>
      <c r="I553" s="225"/>
    </row>
    <row r="554">
      <c r="B554" s="225"/>
      <c r="C554" s="12" t="s">
        <v>5514</v>
      </c>
      <c r="D554" s="605">
        <v>701.0</v>
      </c>
      <c r="E554" s="604">
        <v>39.0</v>
      </c>
      <c r="I554" s="225"/>
    </row>
    <row r="555">
      <c r="B555" s="225"/>
      <c r="C555" s="12" t="s">
        <v>5515</v>
      </c>
      <c r="D555" s="605">
        <v>337.1</v>
      </c>
      <c r="E555" s="604">
        <v>53.0</v>
      </c>
      <c r="I555" s="225"/>
    </row>
    <row r="556">
      <c r="B556" s="225"/>
      <c r="C556" s="12" t="s">
        <v>5516</v>
      </c>
      <c r="D556" s="605">
        <v>549.781</v>
      </c>
      <c r="E556" s="604">
        <v>40.0</v>
      </c>
      <c r="I556" s="225"/>
    </row>
    <row r="557">
      <c r="B557" s="225"/>
      <c r="C557" s="12" t="s">
        <v>5517</v>
      </c>
      <c r="D557" s="605">
        <v>475.3</v>
      </c>
      <c r="E557" s="604">
        <v>68.0</v>
      </c>
      <c r="I557" s="225"/>
    </row>
    <row r="558">
      <c r="B558" s="225"/>
      <c r="C558" s="12" t="s">
        <v>5518</v>
      </c>
      <c r="D558" s="605">
        <v>199.5</v>
      </c>
      <c r="E558" s="604">
        <v>84.0</v>
      </c>
      <c r="I558" s="225"/>
    </row>
    <row r="559">
      <c r="B559" s="225"/>
      <c r="C559" s="12" t="s">
        <v>5519</v>
      </c>
      <c r="D559" s="605">
        <v>430.0</v>
      </c>
      <c r="E559" s="604">
        <v>45.0</v>
      </c>
      <c r="I559" s="225"/>
    </row>
    <row r="560">
      <c r="B560" s="225"/>
      <c r="C560" s="12" t="s">
        <v>5520</v>
      </c>
      <c r="D560" s="605">
        <v>226.911</v>
      </c>
      <c r="E560" s="604">
        <v>97.0</v>
      </c>
      <c r="I560" s="225"/>
    </row>
    <row r="561">
      <c r="B561" s="225"/>
      <c r="C561" s="12" t="s">
        <v>5521</v>
      </c>
      <c r="D561" s="605">
        <v>320.0</v>
      </c>
      <c r="E561" s="604">
        <v>41.0</v>
      </c>
      <c r="I561" s="225"/>
    </row>
    <row r="562">
      <c r="B562" s="225"/>
      <c r="C562" s="12" t="s">
        <v>5522</v>
      </c>
      <c r="D562" s="605">
        <v>338.0</v>
      </c>
      <c r="E562" s="604">
        <v>80.0</v>
      </c>
      <c r="I562" s="225"/>
    </row>
    <row r="563">
      <c r="B563" s="225"/>
      <c r="C563" s="12" t="s">
        <v>5523</v>
      </c>
      <c r="D563" s="605">
        <v>911.76</v>
      </c>
      <c r="E563" s="604">
        <v>64.0</v>
      </c>
      <c r="I563" s="225"/>
    </row>
    <row r="564">
      <c r="B564" s="225"/>
      <c r="C564" s="12" t="s">
        <v>5524</v>
      </c>
      <c r="D564" s="605">
        <v>29.0</v>
      </c>
      <c r="E564" s="604">
        <v>15.0</v>
      </c>
      <c r="I564" s="225"/>
    </row>
    <row r="565">
      <c r="B565" s="225"/>
      <c r="C565" s="12" t="s">
        <v>5525</v>
      </c>
      <c r="D565" s="605">
        <v>199.1</v>
      </c>
      <c r="E565" s="604">
        <v>14.0</v>
      </c>
      <c r="I565" s="225"/>
    </row>
    <row r="566">
      <c r="B566" s="225"/>
      <c r="C566" s="12" t="s">
        <v>5526</v>
      </c>
      <c r="D566" s="605">
        <v>199.5</v>
      </c>
      <c r="E566" s="604">
        <v>11.0</v>
      </c>
      <c r="I566" s="225"/>
    </row>
    <row r="567">
      <c r="B567" s="225"/>
      <c r="C567" s="12" t="s">
        <v>5527</v>
      </c>
      <c r="D567" s="605">
        <v>740.7</v>
      </c>
      <c r="E567" s="604">
        <v>20.0</v>
      </c>
      <c r="I567" s="225"/>
    </row>
    <row r="568">
      <c r="B568" s="225"/>
      <c r="C568" s="12" t="s">
        <v>5528</v>
      </c>
      <c r="D568" s="605">
        <v>237.2</v>
      </c>
      <c r="E568" s="604">
        <v>25.0</v>
      </c>
      <c r="I568" s="225"/>
    </row>
    <row r="569">
      <c r="B569" s="225"/>
      <c r="C569" s="12" t="s">
        <v>5529</v>
      </c>
      <c r="D569" s="605">
        <v>375.3604</v>
      </c>
      <c r="E569" s="604">
        <v>97.0</v>
      </c>
      <c r="I569" s="225"/>
    </row>
    <row r="570">
      <c r="B570" s="225"/>
      <c r="C570" s="12" t="s">
        <v>5530</v>
      </c>
      <c r="D570" s="605">
        <v>13.33</v>
      </c>
      <c r="E570" s="604">
        <v>41.0</v>
      </c>
      <c r="I570" s="225"/>
    </row>
    <row r="571">
      <c r="B571" s="225"/>
      <c r="C571" s="12" t="s">
        <v>5531</v>
      </c>
      <c r="D571" s="605">
        <v>690.0</v>
      </c>
      <c r="E571" s="604">
        <v>108.0</v>
      </c>
      <c r="I571" s="225"/>
    </row>
    <row r="572">
      <c r="B572" s="225"/>
      <c r="C572" s="12" t="s">
        <v>5532</v>
      </c>
      <c r="D572" s="605">
        <v>590.0</v>
      </c>
      <c r="E572" s="604">
        <v>119.0</v>
      </c>
      <c r="I572" s="225"/>
    </row>
    <row r="573">
      <c r="B573" s="225"/>
      <c r="C573" s="12" t="s">
        <v>5533</v>
      </c>
      <c r="D573" s="605">
        <v>630.0</v>
      </c>
      <c r="E573" s="604">
        <v>52.0</v>
      </c>
      <c r="I573" s="225"/>
    </row>
    <row r="574">
      <c r="B574" s="225"/>
      <c r="C574" s="12" t="s">
        <v>5534</v>
      </c>
      <c r="D574" s="605">
        <v>500.0</v>
      </c>
      <c r="E574" s="604">
        <v>25.0</v>
      </c>
      <c r="I574" s="225"/>
    </row>
    <row r="575">
      <c r="B575" s="225"/>
      <c r="C575" s="12" t="s">
        <v>5535</v>
      </c>
      <c r="D575" s="605">
        <v>500.0</v>
      </c>
      <c r="E575" s="604">
        <v>24.0</v>
      </c>
      <c r="I575" s="225"/>
    </row>
    <row r="576">
      <c r="B576" s="225"/>
      <c r="C576" s="12" t="s">
        <v>5536</v>
      </c>
      <c r="D576" s="605">
        <v>500.0</v>
      </c>
      <c r="E576" s="604">
        <v>71.0</v>
      </c>
      <c r="I576" s="225"/>
    </row>
    <row r="577">
      <c r="B577" s="225"/>
      <c r="C577" s="12" t="s">
        <v>5537</v>
      </c>
      <c r="D577" s="605">
        <v>300.0</v>
      </c>
      <c r="E577" s="604">
        <v>58.0</v>
      </c>
      <c r="I577" s="225"/>
    </row>
    <row r="578">
      <c r="B578" s="225"/>
      <c r="C578" s="12" t="s">
        <v>5538</v>
      </c>
      <c r="D578" s="605">
        <v>300.0</v>
      </c>
      <c r="E578" s="604">
        <v>34.0</v>
      </c>
      <c r="I578" s="225"/>
    </row>
    <row r="579">
      <c r="B579" s="225"/>
      <c r="C579" s="12" t="s">
        <v>5539</v>
      </c>
      <c r="D579" s="605">
        <v>600.0</v>
      </c>
      <c r="E579" s="604">
        <v>44.0</v>
      </c>
      <c r="I579" s="225"/>
    </row>
    <row r="580">
      <c r="B580" s="225"/>
      <c r="C580" s="12" t="s">
        <v>5540</v>
      </c>
      <c r="D580" s="605">
        <v>400.0</v>
      </c>
      <c r="E580" s="604">
        <v>38.0</v>
      </c>
      <c r="I580" s="225"/>
    </row>
    <row r="581">
      <c r="B581" s="225"/>
      <c r="C581" s="12" t="s">
        <v>5541</v>
      </c>
      <c r="D581" s="605">
        <v>600.0</v>
      </c>
      <c r="E581" s="604">
        <v>30.0</v>
      </c>
      <c r="I581" s="225"/>
    </row>
    <row r="582">
      <c r="B582" s="225"/>
      <c r="C582" s="12" t="s">
        <v>5542</v>
      </c>
      <c r="D582" s="605">
        <v>300.0</v>
      </c>
      <c r="E582" s="604">
        <v>62.0</v>
      </c>
      <c r="I582" s="225"/>
    </row>
    <row r="583">
      <c r="B583" s="225"/>
      <c r="C583" s="12" t="s">
        <v>5543</v>
      </c>
      <c r="D583" s="605">
        <v>530.9</v>
      </c>
      <c r="E583" s="604">
        <v>116.0</v>
      </c>
      <c r="I583" s="225"/>
    </row>
    <row r="584">
      <c r="B584" s="225"/>
      <c r="C584" s="12" t="s">
        <v>5544</v>
      </c>
      <c r="D584" s="605">
        <v>325.33</v>
      </c>
      <c r="E584" s="604">
        <v>25.0</v>
      </c>
      <c r="I584" s="225"/>
    </row>
    <row r="585">
      <c r="B585" s="225"/>
      <c r="C585" s="12" t="s">
        <v>5545</v>
      </c>
      <c r="D585" s="605">
        <v>673.53</v>
      </c>
      <c r="E585" s="604">
        <v>14.0</v>
      </c>
      <c r="I585" s="225"/>
    </row>
    <row r="586">
      <c r="B586" s="225"/>
      <c r="C586" s="12" t="s">
        <v>5546</v>
      </c>
      <c r="D586" s="605">
        <v>670.4</v>
      </c>
      <c r="E586" s="604">
        <v>16.0</v>
      </c>
      <c r="I586" s="225"/>
    </row>
    <row r="587">
      <c r="B587" s="225"/>
      <c r="C587" s="12" t="s">
        <v>5547</v>
      </c>
      <c r="D587" s="605">
        <v>160.0</v>
      </c>
      <c r="E587" s="604">
        <v>250.0</v>
      </c>
      <c r="I587" s="225"/>
    </row>
    <row r="588">
      <c r="B588" s="225"/>
      <c r="C588" s="12" t="s">
        <v>5548</v>
      </c>
      <c r="D588" s="605">
        <v>400.0</v>
      </c>
      <c r="E588" s="604">
        <v>20.0</v>
      </c>
      <c r="I588" s="225"/>
    </row>
    <row r="589">
      <c r="B589" s="225"/>
      <c r="C589" s="12" t="s">
        <v>5549</v>
      </c>
      <c r="D589" s="605">
        <v>926.072</v>
      </c>
      <c r="E589" s="604">
        <v>44.0</v>
      </c>
      <c r="I589" s="225"/>
    </row>
    <row r="590">
      <c r="B590" s="225"/>
      <c r="C590" s="12" t="s">
        <v>5550</v>
      </c>
      <c r="D590" s="605">
        <v>911.05</v>
      </c>
      <c r="E590" s="604">
        <v>11.0</v>
      </c>
      <c r="I590" s="225"/>
    </row>
    <row r="591">
      <c r="B591" s="225"/>
      <c r="C591" s="12" t="s">
        <v>5551</v>
      </c>
      <c r="D591" s="605">
        <v>911.06</v>
      </c>
      <c r="E591" s="604">
        <v>22.0</v>
      </c>
      <c r="I591" s="225"/>
    </row>
    <row r="592">
      <c r="B592" s="225"/>
      <c r="C592" s="12" t="s">
        <v>5552</v>
      </c>
      <c r="D592" s="605">
        <v>579.54</v>
      </c>
      <c r="E592" s="604">
        <v>13.0</v>
      </c>
      <c r="I592" s="225"/>
    </row>
    <row r="593">
      <c r="B593" s="225"/>
      <c r="C593" s="12" t="s">
        <v>5553</v>
      </c>
      <c r="D593" s="605">
        <v>513.897</v>
      </c>
      <c r="E593" s="604">
        <v>39.0</v>
      </c>
      <c r="I593" s="225"/>
    </row>
    <row r="594">
      <c r="B594" s="225"/>
      <c r="C594" s="12" t="s">
        <v>5554</v>
      </c>
      <c r="D594" s="605">
        <v>558.0</v>
      </c>
      <c r="E594" s="604">
        <v>82.0</v>
      </c>
      <c r="I594" s="225"/>
    </row>
    <row r="595">
      <c r="B595" s="225"/>
      <c r="C595" s="12" t="s">
        <v>5555</v>
      </c>
      <c r="D595" s="605">
        <v>331.54</v>
      </c>
      <c r="E595" s="604">
        <v>23.0</v>
      </c>
      <c r="I595" s="225"/>
    </row>
    <row r="596">
      <c r="B596" s="225"/>
      <c r="C596" s="12" t="s">
        <v>5556</v>
      </c>
      <c r="D596" s="605">
        <v>325.1</v>
      </c>
      <c r="E596" s="604">
        <v>92.0</v>
      </c>
      <c r="I596" s="225"/>
    </row>
    <row r="597">
      <c r="B597" s="225"/>
      <c r="C597" s="12" t="s">
        <v>5557</v>
      </c>
      <c r="D597" s="605">
        <v>555.24</v>
      </c>
      <c r="E597" s="604">
        <v>90.0</v>
      </c>
      <c r="I597" s="225"/>
    </row>
    <row r="598">
      <c r="B598" s="225"/>
      <c r="C598" s="12" t="s">
        <v>5558</v>
      </c>
      <c r="D598" s="605">
        <v>325.1</v>
      </c>
      <c r="E598" s="604">
        <v>50.0</v>
      </c>
      <c r="I598" s="225"/>
    </row>
    <row r="599">
      <c r="B599" s="225"/>
      <c r="C599" s="12" t="s">
        <v>5559</v>
      </c>
      <c r="D599" s="605">
        <v>327.98</v>
      </c>
      <c r="E599" s="604">
        <v>88.0</v>
      </c>
      <c r="I599" s="225"/>
    </row>
    <row r="600">
      <c r="B600" s="225"/>
      <c r="C600" s="12" t="s">
        <v>5560</v>
      </c>
      <c r="D600" s="605">
        <v>180.0</v>
      </c>
      <c r="E600" s="604">
        <v>14.0</v>
      </c>
      <c r="I600" s="225"/>
    </row>
    <row r="601">
      <c r="B601" s="225"/>
      <c r="C601" s="12" t="s">
        <v>5561</v>
      </c>
      <c r="D601" s="605">
        <v>325.21</v>
      </c>
      <c r="E601" s="604">
        <v>37.0</v>
      </c>
      <c r="I601" s="225"/>
    </row>
    <row r="602">
      <c r="B602" s="225"/>
      <c r="C602" s="12" t="s">
        <v>5562</v>
      </c>
      <c r="D602" s="605">
        <v>325.1</v>
      </c>
      <c r="E602" s="604">
        <v>23.0</v>
      </c>
      <c r="I602" s="225"/>
    </row>
    <row r="603">
      <c r="B603" s="225"/>
      <c r="C603" s="12" t="s">
        <v>5563</v>
      </c>
      <c r="D603" s="605">
        <v>325.5</v>
      </c>
      <c r="E603" s="604">
        <v>26.0</v>
      </c>
      <c r="I603" s="225"/>
    </row>
    <row r="604">
      <c r="B604" s="225"/>
      <c r="C604" s="12" t="s">
        <v>5564</v>
      </c>
      <c r="D604" s="605">
        <v>325.33</v>
      </c>
      <c r="E604" s="604">
        <v>13.0</v>
      </c>
      <c r="I604" s="225"/>
    </row>
    <row r="605">
      <c r="B605" s="225"/>
      <c r="C605" s="12" t="s">
        <v>5565</v>
      </c>
      <c r="D605" s="605">
        <v>980.24</v>
      </c>
      <c r="E605" s="604">
        <v>79.0</v>
      </c>
      <c r="I605" s="225"/>
    </row>
    <row r="606">
      <c r="B606" s="225"/>
      <c r="C606" s="12" t="s">
        <v>5566</v>
      </c>
      <c r="D606" s="605">
        <v>982.37</v>
      </c>
      <c r="E606" s="604">
        <v>101.0</v>
      </c>
      <c r="I606" s="225"/>
    </row>
    <row r="607">
      <c r="B607" s="225"/>
      <c r="C607" s="12" t="s">
        <v>5567</v>
      </c>
      <c r="D607" s="605">
        <v>813.7</v>
      </c>
      <c r="E607" s="604">
        <v>55.0</v>
      </c>
      <c r="I607" s="225"/>
    </row>
    <row r="608">
      <c r="B608" s="225"/>
      <c r="C608" s="12" t="s">
        <v>5568</v>
      </c>
      <c r="D608" s="605">
        <v>199.1</v>
      </c>
      <c r="E608" s="604">
        <v>15.0</v>
      </c>
      <c r="I608" s="225"/>
    </row>
    <row r="609">
      <c r="B609" s="225"/>
      <c r="C609" s="12" t="s">
        <v>5569</v>
      </c>
      <c r="D609" s="605">
        <v>181.4</v>
      </c>
      <c r="E609" s="604">
        <v>40.0</v>
      </c>
      <c r="I609" s="225"/>
    </row>
    <row r="610">
      <c r="B610" s="225"/>
      <c r="C610" s="12" t="s">
        <v>5570</v>
      </c>
      <c r="D610" s="605">
        <v>410.0</v>
      </c>
      <c r="E610" s="604">
        <v>45.0</v>
      </c>
      <c r="I610" s="225"/>
    </row>
    <row r="611">
      <c r="B611" s="225"/>
      <c r="C611" s="12" t="s">
        <v>5571</v>
      </c>
      <c r="D611" s="605">
        <v>598.1</v>
      </c>
      <c r="E611" s="604">
        <v>118.0</v>
      </c>
      <c r="I611" s="225"/>
    </row>
    <row r="612">
      <c r="B612" s="225"/>
      <c r="C612" s="12" t="s">
        <v>5572</v>
      </c>
      <c r="D612" s="605">
        <v>4.7</v>
      </c>
      <c r="E612" s="604">
        <v>404.0</v>
      </c>
      <c r="I612" s="225"/>
    </row>
    <row r="613">
      <c r="B613" s="225"/>
      <c r="C613" s="12" t="s">
        <v>5573</v>
      </c>
      <c r="D613" s="605">
        <v>372.0</v>
      </c>
      <c r="E613" s="604">
        <v>27.0</v>
      </c>
      <c r="I613" s="225"/>
    </row>
    <row r="614">
      <c r="B614" s="225"/>
      <c r="C614" s="12" t="s">
        <v>5574</v>
      </c>
      <c r="D614" s="605">
        <v>814.7</v>
      </c>
      <c r="E614" s="604">
        <v>28.0</v>
      </c>
      <c r="I614" s="225"/>
    </row>
    <row r="615">
      <c r="B615" s="225"/>
      <c r="C615" s="12" t="s">
        <v>5575</v>
      </c>
      <c r="D615" s="605">
        <v>472.09</v>
      </c>
      <c r="E615" s="604">
        <v>15.0</v>
      </c>
      <c r="I615" s="225"/>
    </row>
    <row r="616">
      <c r="B616" s="225"/>
      <c r="C616" s="12" t="s">
        <v>5576</v>
      </c>
      <c r="D616" s="605">
        <v>471.0</v>
      </c>
      <c r="E616" s="604">
        <v>156.0</v>
      </c>
      <c r="I616" s="225"/>
    </row>
    <row r="617">
      <c r="B617" s="225"/>
      <c r="C617" s="12" t="s">
        <v>5577</v>
      </c>
      <c r="D617" s="605">
        <v>376.9</v>
      </c>
      <c r="E617" s="604">
        <v>51.0</v>
      </c>
      <c r="I617" s="225"/>
    </row>
    <row r="618">
      <c r="B618" s="225"/>
      <c r="C618" s="12" t="s">
        <v>5578</v>
      </c>
      <c r="D618" s="605">
        <v>373.4</v>
      </c>
      <c r="E618" s="604">
        <v>11.0</v>
      </c>
      <c r="I618" s="225"/>
    </row>
    <row r="619">
      <c r="B619" s="225"/>
      <c r="C619" s="12" t="s">
        <v>5579</v>
      </c>
      <c r="D619" s="605">
        <v>598.16</v>
      </c>
      <c r="E619" s="604">
        <v>11.0</v>
      </c>
      <c r="I619" s="225"/>
    </row>
    <row r="620">
      <c r="B620" s="225"/>
      <c r="C620" s="12" t="s">
        <v>5580</v>
      </c>
      <c r="D620" s="605">
        <v>320.04</v>
      </c>
      <c r="E620" s="604">
        <v>12.0</v>
      </c>
      <c r="I620" s="225"/>
    </row>
    <row r="621">
      <c r="B621" s="225"/>
      <c r="C621" s="12" t="s">
        <v>5581</v>
      </c>
      <c r="D621" s="605">
        <v>802.0</v>
      </c>
      <c r="E621" s="604">
        <v>15.0</v>
      </c>
      <c r="I621" s="225"/>
    </row>
    <row r="622">
      <c r="B622" s="225"/>
      <c r="C622" s="12" t="s">
        <v>5582</v>
      </c>
      <c r="D622" s="605">
        <v>160.0</v>
      </c>
      <c r="E622" s="604">
        <v>17.0</v>
      </c>
      <c r="I622" s="225"/>
    </row>
    <row r="623">
      <c r="B623" s="225"/>
      <c r="C623" s="12" t="s">
        <v>5583</v>
      </c>
      <c r="D623" s="605">
        <v>598.12</v>
      </c>
      <c r="E623" s="604">
        <v>51.0</v>
      </c>
      <c r="I623" s="225"/>
    </row>
    <row r="624">
      <c r="B624" s="225"/>
      <c r="C624" s="12" t="s">
        <v>5584</v>
      </c>
      <c r="D624" s="605">
        <v>598.1</v>
      </c>
      <c r="E624" s="604">
        <v>14.0</v>
      </c>
      <c r="I624" s="225"/>
    </row>
    <row r="625">
      <c r="B625" s="225"/>
      <c r="C625" s="12" t="s">
        <v>5585</v>
      </c>
      <c r="D625" s="605">
        <v>182.2</v>
      </c>
      <c r="E625" s="604">
        <v>13.0</v>
      </c>
      <c r="I625" s="225"/>
    </row>
    <row r="626">
      <c r="B626" s="225"/>
      <c r="C626" s="12" t="s">
        <v>5586</v>
      </c>
      <c r="D626" s="605">
        <v>325.57</v>
      </c>
      <c r="E626" s="604">
        <v>48.0</v>
      </c>
      <c r="I626" s="225"/>
    </row>
    <row r="627">
      <c r="B627" s="225"/>
      <c r="C627" s="12" t="s">
        <v>5587</v>
      </c>
      <c r="D627" s="605">
        <v>325.58</v>
      </c>
      <c r="E627" s="604">
        <v>49.0</v>
      </c>
      <c r="I627" s="225"/>
    </row>
    <row r="628">
      <c r="B628" s="225"/>
      <c r="C628" s="12" t="s">
        <v>5588</v>
      </c>
      <c r="D628" s="605">
        <v>650.4</v>
      </c>
      <c r="E628" s="604">
        <v>50.0</v>
      </c>
      <c r="I628" s="225"/>
    </row>
    <row r="629">
      <c r="B629" s="225"/>
      <c r="C629" s="12" t="s">
        <v>5589</v>
      </c>
      <c r="D629" s="605">
        <v>326.79</v>
      </c>
      <c r="E629" s="604">
        <v>14.0</v>
      </c>
      <c r="I629" s="225"/>
    </row>
    <row r="630">
      <c r="B630" s="225"/>
      <c r="C630" s="12" t="s">
        <v>5590</v>
      </c>
      <c r="D630" s="605">
        <v>911.06</v>
      </c>
      <c r="E630" s="604">
        <v>34.0</v>
      </c>
      <c r="I630" s="225"/>
    </row>
    <row r="631">
      <c r="B631" s="225"/>
      <c r="C631" s="12" t="s">
        <v>5591</v>
      </c>
      <c r="D631" s="605">
        <v>325.34</v>
      </c>
      <c r="E631" s="604">
        <v>13.0</v>
      </c>
      <c r="I631" s="225"/>
    </row>
    <row r="632">
      <c r="B632" s="225"/>
      <c r="C632" s="12" t="s">
        <v>5592</v>
      </c>
      <c r="D632" s="605">
        <v>331.54</v>
      </c>
      <c r="E632" s="604">
        <v>23.0</v>
      </c>
      <c r="I632" s="225"/>
    </row>
    <row r="633">
      <c r="B633" s="225"/>
      <c r="C633" s="12" t="s">
        <v>5593</v>
      </c>
      <c r="D633" s="605">
        <v>812.68</v>
      </c>
      <c r="E633" s="604">
        <v>13.0</v>
      </c>
      <c r="I633" s="225"/>
    </row>
    <row r="634">
      <c r="B634" s="225"/>
      <c r="C634" s="12" t="s">
        <v>5594</v>
      </c>
      <c r="D634" s="605">
        <v>598.17</v>
      </c>
      <c r="E634" s="604">
        <v>76.0</v>
      </c>
      <c r="I634" s="225"/>
    </row>
    <row r="635">
      <c r="B635" s="225"/>
      <c r="C635" s="12" t="s">
        <v>5595</v>
      </c>
      <c r="D635" s="605">
        <v>321.9</v>
      </c>
      <c r="E635" s="604">
        <v>32.0</v>
      </c>
      <c r="I635" s="225"/>
    </row>
    <row r="636">
      <c r="B636" s="225"/>
      <c r="C636" s="12" t="s">
        <v>5596</v>
      </c>
      <c r="D636" s="605">
        <v>327.0</v>
      </c>
      <c r="E636" s="604">
        <v>45.0</v>
      </c>
      <c r="I636" s="225"/>
    </row>
    <row r="637">
      <c r="B637" s="225"/>
      <c r="C637" s="12" t="s">
        <v>5597</v>
      </c>
      <c r="D637" s="605">
        <v>325.24</v>
      </c>
      <c r="E637" s="604">
        <v>37.0</v>
      </c>
      <c r="I637" s="225"/>
    </row>
    <row r="638">
      <c r="B638" s="225"/>
      <c r="C638" s="12" t="s">
        <v>5598</v>
      </c>
      <c r="D638" s="605">
        <v>540.04</v>
      </c>
      <c r="E638" s="604">
        <v>152.0</v>
      </c>
      <c r="I638" s="225"/>
    </row>
    <row r="639">
      <c r="B639" s="225"/>
      <c r="C639" s="12" t="s">
        <v>5599</v>
      </c>
      <c r="D639" s="605">
        <v>325.21</v>
      </c>
      <c r="E639" s="604">
        <v>21.0</v>
      </c>
      <c r="I639" s="225"/>
    </row>
    <row r="640">
      <c r="B640" s="225"/>
      <c r="C640" s="12" t="s">
        <v>5600</v>
      </c>
      <c r="D640" s="605">
        <v>376.13</v>
      </c>
      <c r="E640" s="604">
        <v>80.0</v>
      </c>
      <c r="I640" s="225"/>
    </row>
    <row r="641">
      <c r="B641" s="225"/>
      <c r="C641" s="12" t="s">
        <v>5601</v>
      </c>
      <c r="D641" s="605">
        <v>325.21</v>
      </c>
      <c r="E641" s="604">
        <v>29.0</v>
      </c>
      <c r="I641" s="225"/>
    </row>
    <row r="642">
      <c r="B642" s="225"/>
      <c r="C642" s="12" t="s">
        <v>5602</v>
      </c>
      <c r="D642" s="605">
        <v>325.5</v>
      </c>
      <c r="E642" s="604">
        <v>12.0</v>
      </c>
      <c r="I642" s="225"/>
    </row>
    <row r="643">
      <c r="B643" s="225"/>
      <c r="C643" s="12" t="s">
        <v>5603</v>
      </c>
      <c r="D643" s="605">
        <v>420.0</v>
      </c>
      <c r="E643" s="604">
        <v>95.0</v>
      </c>
      <c r="I643" s="225"/>
    </row>
    <row r="644">
      <c r="B644" s="225"/>
      <c r="C644" s="12" t="s">
        <v>5604</v>
      </c>
      <c r="D644" s="605">
        <v>410.0</v>
      </c>
      <c r="E644" s="604">
        <v>73.0</v>
      </c>
      <c r="I644" s="225"/>
    </row>
    <row r="645">
      <c r="B645" s="225"/>
      <c r="C645" s="12" t="s">
        <v>5605</v>
      </c>
      <c r="D645" s="605">
        <v>740.4</v>
      </c>
      <c r="E645" s="604">
        <v>14.0</v>
      </c>
      <c r="I645" s="225"/>
    </row>
    <row r="646">
      <c r="B646" s="225"/>
      <c r="C646" s="12" t="s">
        <v>5606</v>
      </c>
      <c r="D646" s="605">
        <v>329.43</v>
      </c>
      <c r="E646" s="604">
        <v>12.0</v>
      </c>
      <c r="I646" s="225"/>
    </row>
    <row r="647">
      <c r="B647" s="225"/>
      <c r="C647" s="12" t="s">
        <v>5607</v>
      </c>
      <c r="D647" s="605">
        <v>325.21</v>
      </c>
      <c r="E647" s="604">
        <v>40.0</v>
      </c>
      <c r="I647" s="225"/>
    </row>
    <row r="648">
      <c r="B648" s="225"/>
      <c r="C648" s="12" t="s">
        <v>5608</v>
      </c>
      <c r="D648" s="605">
        <v>814.7</v>
      </c>
      <c r="E648" s="604">
        <v>31.0</v>
      </c>
      <c r="I648" s="225"/>
    </row>
    <row r="649">
      <c r="B649" s="225"/>
      <c r="C649" s="12" t="s">
        <v>5609</v>
      </c>
      <c r="D649" s="605">
        <v>350.35</v>
      </c>
      <c r="E649" s="604">
        <v>15.0</v>
      </c>
      <c r="I649" s="225"/>
    </row>
    <row r="650">
      <c r="B650" s="225"/>
      <c r="C650" s="12" t="s">
        <v>5610</v>
      </c>
      <c r="D650" s="605">
        <v>515.18</v>
      </c>
      <c r="E650" s="604">
        <v>10.0</v>
      </c>
      <c r="I650" s="225"/>
    </row>
    <row r="651">
      <c r="B651" s="225"/>
      <c r="C651" s="12" t="s">
        <v>5611</v>
      </c>
      <c r="D651" s="605">
        <v>512.54</v>
      </c>
      <c r="E651" s="604">
        <v>10.0</v>
      </c>
      <c r="I651" s="225"/>
    </row>
    <row r="652">
      <c r="B652" s="225"/>
      <c r="C652" s="12" t="s">
        <v>5612</v>
      </c>
      <c r="D652" s="605">
        <v>443.1</v>
      </c>
      <c r="E652" s="604">
        <v>19.0</v>
      </c>
      <c r="I652" s="225"/>
    </row>
    <row r="653">
      <c r="B653" s="225"/>
      <c r="C653" s="12" t="s">
        <v>5613</v>
      </c>
      <c r="D653" s="605">
        <v>814.7</v>
      </c>
      <c r="E653" s="604">
        <v>39.0</v>
      </c>
      <c r="I653" s="225"/>
    </row>
    <row r="654">
      <c r="B654" s="225"/>
      <c r="C654" s="12" t="s">
        <v>5614</v>
      </c>
      <c r="D654" s="605">
        <v>517.3</v>
      </c>
      <c r="E654" s="604">
        <v>15.0</v>
      </c>
      <c r="I654" s="225"/>
    </row>
    <row r="655">
      <c r="B655" s="225"/>
      <c r="C655" s="12" t="s">
        <v>5615</v>
      </c>
      <c r="D655" s="605">
        <v>420.13</v>
      </c>
      <c r="E655" s="604">
        <v>63.0</v>
      </c>
      <c r="I655" s="225"/>
    </row>
    <row r="656">
      <c r="B656" s="225"/>
      <c r="C656" s="12" t="s">
        <v>5616</v>
      </c>
      <c r="D656" s="605">
        <v>321.55</v>
      </c>
      <c r="E656" s="604">
        <v>43.0</v>
      </c>
      <c r="I656" s="225"/>
    </row>
    <row r="657">
      <c r="B657" s="225"/>
      <c r="C657" s="12" t="s">
        <v>5617</v>
      </c>
      <c r="D657" s="605">
        <v>373.0</v>
      </c>
      <c r="E657" s="604">
        <v>24.0</v>
      </c>
      <c r="I657" s="225"/>
    </row>
    <row r="658">
      <c r="B658" s="225"/>
      <c r="C658" s="12" t="s">
        <v>5618</v>
      </c>
      <c r="D658" s="605">
        <v>843.0</v>
      </c>
      <c r="E658" s="604">
        <v>39.0</v>
      </c>
      <c r="I658" s="225"/>
    </row>
    <row r="659">
      <c r="B659" s="225"/>
      <c r="C659" s="12" t="s">
        <v>5619</v>
      </c>
      <c r="D659" s="605">
        <v>740.7</v>
      </c>
      <c r="E659" s="604">
        <v>87.0</v>
      </c>
      <c r="I659" s="225"/>
    </row>
    <row r="660">
      <c r="B660" s="225"/>
      <c r="C660" s="12" t="s">
        <v>5620</v>
      </c>
      <c r="D660" s="605">
        <v>327.87</v>
      </c>
      <c r="E660" s="604">
        <v>30.0</v>
      </c>
      <c r="I660" s="225"/>
    </row>
    <row r="661">
      <c r="B661" s="225"/>
      <c r="C661" s="12" t="s">
        <v>5621</v>
      </c>
      <c r="D661" s="605">
        <v>325.58</v>
      </c>
      <c r="E661" s="604">
        <v>261.0</v>
      </c>
      <c r="I661" s="225"/>
    </row>
    <row r="662">
      <c r="B662" s="225"/>
      <c r="C662" s="12" t="s">
        <v>5622</v>
      </c>
      <c r="D662" s="605">
        <v>404.0</v>
      </c>
      <c r="E662" s="604">
        <v>46.0</v>
      </c>
      <c r="I662" s="225"/>
    </row>
    <row r="663">
      <c r="B663" s="225"/>
      <c r="C663" s="12" t="s">
        <v>5623</v>
      </c>
      <c r="D663" s="605">
        <v>327.86</v>
      </c>
      <c r="E663" s="604">
        <v>32.0</v>
      </c>
      <c r="I663" s="225"/>
    </row>
    <row r="664">
      <c r="B664" s="225"/>
      <c r="C664" s="12" t="s">
        <v>5624</v>
      </c>
      <c r="D664" s="605">
        <v>598.1</v>
      </c>
      <c r="E664" s="604">
        <v>15.0</v>
      </c>
      <c r="I664" s="225"/>
    </row>
    <row r="665">
      <c r="B665" s="225"/>
      <c r="C665" s="12" t="s">
        <v>5625</v>
      </c>
      <c r="D665" s="605">
        <v>325.21</v>
      </c>
      <c r="E665" s="604">
        <v>25.0</v>
      </c>
      <c r="I665" s="225"/>
    </row>
    <row r="666">
      <c r="B666" s="225"/>
      <c r="C666" s="12" t="s">
        <v>5626</v>
      </c>
      <c r="D666" s="605">
        <v>814.7</v>
      </c>
      <c r="E666" s="604">
        <v>36.0</v>
      </c>
      <c r="I666" s="225"/>
    </row>
    <row r="667">
      <c r="B667" s="225"/>
      <c r="C667" s="12" t="s">
        <v>5627</v>
      </c>
      <c r="D667" s="605">
        <v>340.93</v>
      </c>
      <c r="E667" s="604">
        <v>36.0</v>
      </c>
      <c r="I667" s="225"/>
    </row>
    <row r="668">
      <c r="B668" s="225"/>
      <c r="C668" s="12" t="s">
        <v>5628</v>
      </c>
      <c r="D668" s="605">
        <v>911.02</v>
      </c>
      <c r="E668" s="604">
        <v>31.0</v>
      </c>
      <c r="I668" s="225"/>
    </row>
    <row r="669">
      <c r="B669" s="225"/>
      <c r="C669" s="12" t="s">
        <v>5629</v>
      </c>
      <c r="D669" s="605">
        <v>816.7</v>
      </c>
      <c r="E669" s="604">
        <v>24.0</v>
      </c>
      <c r="I669" s="225"/>
    </row>
    <row r="670">
      <c r="B670" s="225"/>
      <c r="C670" s="12" t="s">
        <v>5630</v>
      </c>
      <c r="D670" s="605">
        <v>814.0</v>
      </c>
      <c r="E670" s="604">
        <v>27.0</v>
      </c>
      <c r="I670" s="225"/>
    </row>
    <row r="671">
      <c r="B671" s="225"/>
      <c r="D671" s="605"/>
      <c r="E671" s="604"/>
      <c r="I671" s="225"/>
    </row>
    <row r="672">
      <c r="B672" s="225"/>
      <c r="D672" s="605"/>
      <c r="E672" s="604"/>
      <c r="I672" s="225"/>
    </row>
    <row r="673">
      <c r="B673" s="225"/>
      <c r="D673" s="605"/>
      <c r="E673" s="604"/>
      <c r="I673" s="225"/>
    </row>
    <row r="674">
      <c r="B674" s="225"/>
      <c r="D674" s="605"/>
      <c r="E674" s="604"/>
      <c r="I674" s="225"/>
    </row>
    <row r="675">
      <c r="B675" s="225"/>
      <c r="D675" s="605"/>
      <c r="E675" s="604"/>
      <c r="I675" s="225"/>
    </row>
    <row r="676">
      <c r="B676" s="225"/>
      <c r="D676" s="605"/>
      <c r="E676" s="604"/>
      <c r="I676" s="225"/>
    </row>
    <row r="677">
      <c r="B677" s="225"/>
      <c r="D677" s="605"/>
      <c r="E677" s="604"/>
      <c r="I677" s="225"/>
    </row>
    <row r="678">
      <c r="B678" s="225"/>
      <c r="D678" s="605"/>
      <c r="E678" s="604"/>
      <c r="I678" s="225"/>
    </row>
    <row r="679">
      <c r="B679" s="225"/>
      <c r="D679" s="605"/>
      <c r="E679" s="604"/>
      <c r="I679" s="225"/>
    </row>
    <row r="680">
      <c r="B680" s="225"/>
      <c r="D680" s="605"/>
      <c r="E680" s="604"/>
      <c r="I680" s="225"/>
    </row>
    <row r="681">
      <c r="B681" s="225"/>
      <c r="D681" s="605"/>
      <c r="E681" s="604"/>
      <c r="I681" s="225"/>
    </row>
    <row r="682">
      <c r="B682" s="225"/>
      <c r="D682" s="605"/>
      <c r="E682" s="604"/>
      <c r="I682" s="225"/>
    </row>
    <row r="683">
      <c r="B683" s="225"/>
      <c r="D683" s="605"/>
      <c r="E683" s="604"/>
      <c r="I683" s="225"/>
    </row>
    <row r="684">
      <c r="B684" s="225"/>
      <c r="D684" s="605"/>
      <c r="E684" s="604"/>
      <c r="I684" s="225"/>
    </row>
    <row r="685">
      <c r="B685" s="225"/>
      <c r="D685" s="605"/>
      <c r="E685" s="604"/>
      <c r="I685" s="225"/>
    </row>
    <row r="686">
      <c r="B686" s="225"/>
      <c r="D686" s="605"/>
      <c r="E686" s="604"/>
      <c r="I686" s="225"/>
    </row>
    <row r="687">
      <c r="B687" s="225"/>
      <c r="D687" s="605"/>
      <c r="E687" s="604"/>
      <c r="I687" s="225"/>
    </row>
    <row r="688">
      <c r="B688" s="225"/>
      <c r="D688" s="605"/>
      <c r="E688" s="604"/>
      <c r="I688" s="225"/>
    </row>
    <row r="689">
      <c r="B689" s="225"/>
      <c r="D689" s="605"/>
      <c r="E689" s="604"/>
      <c r="I689" s="225"/>
    </row>
    <row r="690">
      <c r="B690" s="225"/>
      <c r="D690" s="605"/>
      <c r="E690" s="604"/>
      <c r="I690" s="225"/>
    </row>
    <row r="691">
      <c r="B691" s="225"/>
      <c r="D691" s="605"/>
      <c r="E691" s="604"/>
      <c r="I691" s="225"/>
    </row>
    <row r="692">
      <c r="B692" s="225"/>
      <c r="D692" s="605"/>
      <c r="E692" s="604"/>
      <c r="I692" s="225"/>
    </row>
    <row r="693">
      <c r="B693" s="225"/>
      <c r="D693" s="605"/>
      <c r="E693" s="604"/>
      <c r="I693" s="225"/>
    </row>
    <row r="694">
      <c r="B694" s="225"/>
      <c r="D694" s="605"/>
      <c r="E694" s="604"/>
      <c r="I694" s="225"/>
    </row>
    <row r="695">
      <c r="B695" s="225"/>
      <c r="D695" s="605"/>
      <c r="E695" s="604"/>
      <c r="I695" s="225"/>
    </row>
    <row r="696">
      <c r="B696" s="225"/>
      <c r="D696" s="605"/>
      <c r="E696" s="604"/>
      <c r="I696" s="225"/>
    </row>
    <row r="697">
      <c r="B697" s="225"/>
      <c r="D697" s="605"/>
      <c r="E697" s="604"/>
      <c r="I697" s="225"/>
    </row>
    <row r="698">
      <c r="B698" s="225"/>
      <c r="D698" s="605"/>
      <c r="E698" s="604"/>
      <c r="I698" s="225"/>
    </row>
    <row r="699">
      <c r="B699" s="225"/>
      <c r="D699" s="605"/>
      <c r="E699" s="604"/>
      <c r="I699" s="225"/>
    </row>
    <row r="700">
      <c r="B700" s="225"/>
      <c r="D700" s="605"/>
      <c r="E700" s="604"/>
      <c r="I700" s="225"/>
    </row>
    <row r="701">
      <c r="B701" s="225"/>
      <c r="D701" s="605"/>
      <c r="E701" s="604"/>
      <c r="I701" s="225"/>
    </row>
    <row r="702">
      <c r="B702" s="225"/>
      <c r="D702" s="605"/>
      <c r="E702" s="604"/>
      <c r="I702" s="225"/>
    </row>
    <row r="703">
      <c r="B703" s="225"/>
      <c r="D703" s="605"/>
      <c r="E703" s="604"/>
      <c r="I703" s="225"/>
    </row>
    <row r="704">
      <c r="B704" s="225"/>
      <c r="D704" s="605"/>
      <c r="E704" s="604"/>
      <c r="I704" s="225"/>
    </row>
    <row r="705">
      <c r="B705" s="225"/>
      <c r="D705" s="605"/>
      <c r="E705" s="604"/>
      <c r="I705" s="225"/>
    </row>
    <row r="706">
      <c r="B706" s="225"/>
      <c r="D706" s="605"/>
      <c r="E706" s="604"/>
      <c r="I706" s="225"/>
    </row>
    <row r="707">
      <c r="B707" s="225"/>
      <c r="D707" s="605"/>
      <c r="E707" s="604"/>
      <c r="I707" s="225"/>
    </row>
    <row r="708">
      <c r="B708" s="225"/>
      <c r="D708" s="605"/>
      <c r="E708" s="604"/>
      <c r="I708" s="225"/>
    </row>
    <row r="709">
      <c r="B709" s="225"/>
      <c r="D709" s="605"/>
      <c r="E709" s="604"/>
      <c r="I709" s="225"/>
    </row>
    <row r="710">
      <c r="B710" s="225"/>
      <c r="D710" s="605"/>
      <c r="E710" s="604"/>
      <c r="I710" s="225"/>
    </row>
    <row r="711">
      <c r="B711" s="225"/>
      <c r="D711" s="605"/>
      <c r="E711" s="604"/>
      <c r="I711" s="225"/>
    </row>
    <row r="712">
      <c r="B712" s="225"/>
      <c r="D712" s="605"/>
      <c r="E712" s="604"/>
      <c r="I712" s="225"/>
    </row>
    <row r="713">
      <c r="B713" s="225"/>
      <c r="D713" s="605"/>
      <c r="E713" s="604"/>
      <c r="I713" s="225"/>
    </row>
    <row r="714">
      <c r="B714" s="225"/>
      <c r="D714" s="605"/>
      <c r="E714" s="604"/>
      <c r="I714" s="225"/>
    </row>
    <row r="715">
      <c r="B715" s="225"/>
      <c r="D715" s="605"/>
      <c r="E715" s="604"/>
      <c r="I715" s="225"/>
    </row>
    <row r="716">
      <c r="B716" s="225"/>
      <c r="D716" s="605"/>
      <c r="E716" s="604"/>
      <c r="I716" s="225"/>
    </row>
    <row r="717">
      <c r="B717" s="225"/>
      <c r="D717" s="605"/>
      <c r="E717" s="604"/>
      <c r="I717" s="225"/>
    </row>
    <row r="718">
      <c r="B718" s="225"/>
      <c r="D718" s="605"/>
      <c r="E718" s="604"/>
      <c r="I718" s="225"/>
    </row>
    <row r="719">
      <c r="B719" s="225"/>
      <c r="D719" s="605"/>
      <c r="E719" s="604"/>
      <c r="I719" s="225"/>
    </row>
    <row r="720">
      <c r="B720" s="225"/>
      <c r="D720" s="605"/>
      <c r="E720" s="604"/>
      <c r="I720" s="225"/>
    </row>
    <row r="721">
      <c r="B721" s="225"/>
      <c r="D721" s="605"/>
      <c r="E721" s="604"/>
      <c r="I721" s="225"/>
    </row>
    <row r="722">
      <c r="B722" s="225"/>
      <c r="D722" s="605"/>
      <c r="E722" s="604"/>
      <c r="I722" s="225"/>
    </row>
    <row r="723">
      <c r="B723" s="225"/>
      <c r="D723" s="605"/>
      <c r="E723" s="604"/>
      <c r="I723" s="225"/>
    </row>
    <row r="724">
      <c r="B724" s="225"/>
      <c r="D724" s="605"/>
      <c r="E724" s="604"/>
      <c r="I724" s="225"/>
    </row>
    <row r="725">
      <c r="B725" s="225"/>
      <c r="D725" s="605"/>
      <c r="E725" s="604"/>
      <c r="I725" s="225"/>
    </row>
    <row r="726">
      <c r="B726" s="225"/>
      <c r="D726" s="605"/>
      <c r="E726" s="604"/>
      <c r="I726" s="225"/>
    </row>
    <row r="727">
      <c r="B727" s="225"/>
      <c r="D727" s="605"/>
      <c r="E727" s="604"/>
      <c r="I727" s="225"/>
    </row>
    <row r="728">
      <c r="B728" s="225"/>
      <c r="D728" s="605"/>
      <c r="E728" s="604"/>
      <c r="I728" s="225"/>
    </row>
    <row r="729">
      <c r="B729" s="225"/>
      <c r="D729" s="605"/>
      <c r="E729" s="604"/>
      <c r="I729" s="225"/>
    </row>
    <row r="730">
      <c r="B730" s="225"/>
      <c r="D730" s="605"/>
      <c r="E730" s="604"/>
      <c r="I730" s="225"/>
    </row>
    <row r="731">
      <c r="B731" s="225"/>
      <c r="D731" s="605"/>
      <c r="E731" s="604"/>
      <c r="I731" s="225"/>
    </row>
    <row r="732">
      <c r="B732" s="225"/>
      <c r="D732" s="605"/>
      <c r="E732" s="604"/>
      <c r="I732" s="225"/>
    </row>
    <row r="733">
      <c r="B733" s="225"/>
      <c r="D733" s="605"/>
      <c r="E733" s="604"/>
      <c r="I733" s="225"/>
    </row>
    <row r="734">
      <c r="B734" s="225"/>
      <c r="D734" s="605"/>
      <c r="E734" s="604"/>
      <c r="I734" s="225"/>
    </row>
    <row r="735">
      <c r="B735" s="225"/>
      <c r="D735" s="605"/>
      <c r="E735" s="604"/>
      <c r="I735" s="225"/>
    </row>
    <row r="736">
      <c r="B736" s="225"/>
      <c r="D736" s="605"/>
      <c r="E736" s="604"/>
      <c r="I736" s="225"/>
    </row>
    <row r="737">
      <c r="B737" s="225"/>
      <c r="D737" s="605"/>
      <c r="E737" s="604"/>
      <c r="I737" s="225"/>
    </row>
    <row r="738">
      <c r="B738" s="225"/>
      <c r="D738" s="605"/>
      <c r="E738" s="604"/>
      <c r="I738" s="225"/>
    </row>
    <row r="739">
      <c r="B739" s="225"/>
      <c r="D739" s="605"/>
      <c r="E739" s="604"/>
      <c r="I739" s="225"/>
    </row>
    <row r="740">
      <c r="B740" s="225"/>
      <c r="D740" s="605"/>
      <c r="E740" s="604"/>
      <c r="I740" s="225"/>
    </row>
    <row r="741">
      <c r="B741" s="225"/>
      <c r="D741" s="605"/>
      <c r="E741" s="604"/>
      <c r="I741" s="225"/>
    </row>
    <row r="742">
      <c r="B742" s="225"/>
      <c r="D742" s="605"/>
      <c r="E742" s="604"/>
      <c r="I742" s="225"/>
    </row>
    <row r="743">
      <c r="B743" s="225"/>
      <c r="D743" s="605"/>
      <c r="E743" s="604"/>
      <c r="I743" s="225"/>
    </row>
    <row r="744">
      <c r="B744" s="225"/>
      <c r="D744" s="605"/>
      <c r="E744" s="604"/>
      <c r="I744" s="225"/>
    </row>
    <row r="745">
      <c r="B745" s="225"/>
      <c r="D745" s="605"/>
      <c r="E745" s="604"/>
      <c r="I745" s="225"/>
    </row>
    <row r="746">
      <c r="B746" s="225"/>
      <c r="D746" s="605"/>
      <c r="E746" s="604"/>
      <c r="I746" s="225"/>
    </row>
    <row r="747">
      <c r="B747" s="225"/>
      <c r="D747" s="605"/>
      <c r="E747" s="604"/>
      <c r="I747" s="225"/>
    </row>
    <row r="748">
      <c r="B748" s="225"/>
      <c r="D748" s="605"/>
      <c r="E748" s="604"/>
      <c r="I748" s="225"/>
    </row>
    <row r="749">
      <c r="B749" s="225"/>
      <c r="D749" s="605"/>
      <c r="E749" s="604"/>
      <c r="I749" s="225"/>
    </row>
    <row r="750">
      <c r="B750" s="225"/>
      <c r="D750" s="605"/>
      <c r="E750" s="604"/>
      <c r="I750" s="225"/>
    </row>
    <row r="751">
      <c r="B751" s="225"/>
      <c r="D751" s="605"/>
      <c r="E751" s="604"/>
      <c r="I751" s="225"/>
    </row>
    <row r="752">
      <c r="B752" s="225"/>
      <c r="D752" s="605"/>
      <c r="E752" s="604"/>
      <c r="I752" s="225"/>
    </row>
    <row r="753">
      <c r="B753" s="225"/>
      <c r="D753" s="605"/>
      <c r="E753" s="604"/>
      <c r="I753" s="225"/>
    </row>
    <row r="754">
      <c r="B754" s="225"/>
      <c r="D754" s="605"/>
      <c r="E754" s="604"/>
      <c r="I754" s="225"/>
    </row>
    <row r="755">
      <c r="B755" s="225"/>
      <c r="D755" s="605"/>
      <c r="E755" s="604"/>
      <c r="I755" s="225"/>
    </row>
    <row r="756">
      <c r="B756" s="225"/>
      <c r="D756" s="605"/>
      <c r="E756" s="604"/>
      <c r="I756" s="225"/>
    </row>
    <row r="757">
      <c r="B757" s="225"/>
      <c r="D757" s="605"/>
      <c r="E757" s="604"/>
      <c r="I757" s="225"/>
    </row>
    <row r="758">
      <c r="B758" s="225"/>
      <c r="D758" s="605"/>
      <c r="E758" s="604"/>
      <c r="I758" s="225"/>
    </row>
    <row r="759">
      <c r="B759" s="225"/>
      <c r="D759" s="605"/>
      <c r="E759" s="604"/>
      <c r="I759" s="225"/>
    </row>
    <row r="760">
      <c r="B760" s="225"/>
      <c r="D760" s="605"/>
      <c r="E760" s="604"/>
      <c r="I760" s="225"/>
    </row>
    <row r="761">
      <c r="B761" s="225"/>
      <c r="D761" s="605"/>
      <c r="E761" s="604"/>
      <c r="I761" s="225"/>
    </row>
    <row r="762">
      <c r="B762" s="225"/>
      <c r="D762" s="605"/>
      <c r="E762" s="604"/>
      <c r="I762" s="225"/>
    </row>
    <row r="763">
      <c r="B763" s="225"/>
      <c r="D763" s="605"/>
      <c r="E763" s="604"/>
      <c r="I763" s="225"/>
    </row>
    <row r="764">
      <c r="B764" s="225"/>
      <c r="D764" s="605"/>
      <c r="E764" s="604"/>
      <c r="I764" s="225"/>
    </row>
    <row r="765">
      <c r="B765" s="225"/>
      <c r="D765" s="605"/>
      <c r="E765" s="604"/>
      <c r="I765" s="225"/>
    </row>
    <row r="766">
      <c r="B766" s="225"/>
      <c r="D766" s="605"/>
      <c r="E766" s="604"/>
      <c r="I766" s="225"/>
    </row>
    <row r="767">
      <c r="B767" s="225"/>
      <c r="D767" s="605"/>
      <c r="E767" s="604"/>
      <c r="I767" s="225"/>
    </row>
    <row r="768">
      <c r="B768" s="225"/>
      <c r="D768" s="605"/>
      <c r="E768" s="604"/>
      <c r="I768" s="225"/>
    </row>
    <row r="769">
      <c r="B769" s="225"/>
      <c r="D769" s="605"/>
      <c r="E769" s="604"/>
      <c r="I769" s="225"/>
    </row>
    <row r="770">
      <c r="B770" s="225"/>
      <c r="D770" s="605"/>
      <c r="E770" s="604"/>
      <c r="I770" s="225"/>
    </row>
    <row r="771">
      <c r="B771" s="225"/>
      <c r="D771" s="605"/>
      <c r="E771" s="604"/>
      <c r="I771" s="225"/>
    </row>
    <row r="772">
      <c r="B772" s="225"/>
      <c r="D772" s="605"/>
      <c r="E772" s="604"/>
      <c r="I772" s="225"/>
    </row>
    <row r="773">
      <c r="B773" s="225"/>
      <c r="D773" s="605"/>
      <c r="E773" s="604"/>
      <c r="I773" s="225"/>
    </row>
    <row r="774">
      <c r="B774" s="225"/>
      <c r="D774" s="605"/>
      <c r="E774" s="604"/>
      <c r="I774" s="225"/>
    </row>
    <row r="775">
      <c r="B775" s="225"/>
      <c r="D775" s="605"/>
      <c r="E775" s="604"/>
      <c r="I775" s="225"/>
    </row>
    <row r="776">
      <c r="B776" s="225"/>
      <c r="D776" s="605"/>
      <c r="E776" s="604"/>
      <c r="I776" s="225"/>
    </row>
    <row r="777">
      <c r="B777" s="225"/>
      <c r="D777" s="605"/>
      <c r="E777" s="604"/>
      <c r="I777" s="225"/>
    </row>
    <row r="778">
      <c r="B778" s="225"/>
      <c r="D778" s="605"/>
      <c r="E778" s="604"/>
      <c r="I778" s="225"/>
    </row>
    <row r="779">
      <c r="B779" s="225"/>
      <c r="D779" s="605"/>
      <c r="E779" s="604"/>
      <c r="I779" s="225"/>
    </row>
    <row r="780">
      <c r="B780" s="225"/>
      <c r="D780" s="605"/>
      <c r="E780" s="604"/>
      <c r="I780" s="225"/>
    </row>
    <row r="781">
      <c r="B781" s="225"/>
      <c r="D781" s="605"/>
      <c r="E781" s="604"/>
      <c r="I781" s="225"/>
    </row>
    <row r="782">
      <c r="B782" s="225"/>
      <c r="D782" s="605"/>
      <c r="E782" s="604"/>
      <c r="I782" s="225"/>
    </row>
    <row r="783">
      <c r="B783" s="225"/>
      <c r="D783" s="605"/>
      <c r="E783" s="604"/>
      <c r="I783" s="225"/>
    </row>
    <row r="784">
      <c r="B784" s="225"/>
      <c r="D784" s="605"/>
      <c r="E784" s="604"/>
      <c r="I784" s="225"/>
    </row>
    <row r="785">
      <c r="B785" s="225"/>
      <c r="D785" s="605"/>
      <c r="E785" s="604"/>
      <c r="I785" s="225"/>
    </row>
    <row r="786">
      <c r="B786" s="225"/>
      <c r="D786" s="605"/>
      <c r="E786" s="604"/>
      <c r="I786" s="225"/>
    </row>
    <row r="787">
      <c r="B787" s="225"/>
      <c r="D787" s="605"/>
      <c r="E787" s="604"/>
      <c r="I787" s="225"/>
    </row>
    <row r="788">
      <c r="B788" s="225"/>
      <c r="D788" s="605"/>
      <c r="E788" s="604"/>
      <c r="I788" s="225"/>
    </row>
    <row r="789">
      <c r="B789" s="225"/>
      <c r="D789" s="605"/>
      <c r="E789" s="604"/>
      <c r="I789" s="225"/>
    </row>
    <row r="790">
      <c r="B790" s="225"/>
      <c r="D790" s="605"/>
      <c r="E790" s="604"/>
      <c r="I790" s="225"/>
    </row>
    <row r="791">
      <c r="B791" s="225"/>
      <c r="D791" s="605"/>
      <c r="E791" s="604"/>
      <c r="I791" s="225"/>
    </row>
    <row r="792">
      <c r="B792" s="225"/>
      <c r="D792" s="605"/>
      <c r="E792" s="604"/>
      <c r="I792" s="225"/>
    </row>
    <row r="793">
      <c r="B793" s="225"/>
      <c r="D793" s="605"/>
      <c r="E793" s="604"/>
      <c r="I793" s="225"/>
    </row>
    <row r="794">
      <c r="B794" s="225"/>
      <c r="D794" s="605"/>
      <c r="E794" s="604"/>
      <c r="I794" s="225"/>
    </row>
    <row r="795">
      <c r="B795" s="225"/>
      <c r="D795" s="605"/>
      <c r="E795" s="604"/>
      <c r="I795" s="225"/>
    </row>
    <row r="796">
      <c r="B796" s="225"/>
      <c r="D796" s="605"/>
      <c r="E796" s="604"/>
      <c r="I796" s="225"/>
    </row>
    <row r="797">
      <c r="B797" s="225"/>
      <c r="D797" s="605"/>
      <c r="E797" s="604"/>
      <c r="I797" s="225"/>
    </row>
    <row r="798">
      <c r="B798" s="225"/>
      <c r="D798" s="605"/>
      <c r="E798" s="604"/>
      <c r="I798" s="225"/>
    </row>
    <row r="799">
      <c r="B799" s="225"/>
      <c r="D799" s="605"/>
      <c r="E799" s="604"/>
      <c r="I799" s="225"/>
    </row>
    <row r="800">
      <c r="B800" s="225"/>
      <c r="D800" s="605"/>
      <c r="E800" s="604"/>
      <c r="I800" s="225"/>
    </row>
    <row r="801">
      <c r="B801" s="225"/>
      <c r="D801" s="605"/>
      <c r="E801" s="604"/>
      <c r="I801" s="225"/>
    </row>
    <row r="802">
      <c r="B802" s="225"/>
      <c r="D802" s="605"/>
      <c r="E802" s="604"/>
      <c r="I802" s="225"/>
    </row>
    <row r="803">
      <c r="B803" s="225"/>
      <c r="D803" s="605"/>
      <c r="E803" s="604"/>
      <c r="I803" s="225"/>
    </row>
    <row r="804">
      <c r="B804" s="225"/>
      <c r="D804" s="605"/>
      <c r="E804" s="604"/>
      <c r="I804" s="225"/>
    </row>
    <row r="805">
      <c r="B805" s="225"/>
      <c r="D805" s="605"/>
      <c r="E805" s="604"/>
      <c r="I805" s="225"/>
    </row>
    <row r="806">
      <c r="B806" s="225"/>
      <c r="D806" s="605"/>
      <c r="E806" s="604"/>
      <c r="I806" s="225"/>
    </row>
    <row r="807">
      <c r="B807" s="225"/>
      <c r="D807" s="605"/>
      <c r="E807" s="604"/>
      <c r="I807" s="225"/>
    </row>
    <row r="808">
      <c r="B808" s="225"/>
      <c r="D808" s="605"/>
      <c r="E808" s="604"/>
      <c r="I808" s="225"/>
    </row>
    <row r="809">
      <c r="B809" s="225"/>
      <c r="D809" s="605"/>
      <c r="E809" s="604"/>
      <c r="I809" s="225"/>
    </row>
    <row r="810">
      <c r="B810" s="225"/>
      <c r="D810" s="605"/>
      <c r="E810" s="604"/>
      <c r="I810" s="225"/>
    </row>
    <row r="811">
      <c r="B811" s="225"/>
      <c r="D811" s="605"/>
      <c r="E811" s="604"/>
      <c r="I811" s="225"/>
    </row>
    <row r="812">
      <c r="B812" s="225"/>
      <c r="D812" s="605"/>
      <c r="E812" s="604"/>
      <c r="I812" s="225"/>
    </row>
    <row r="813">
      <c r="B813" s="225"/>
      <c r="D813" s="605"/>
      <c r="E813" s="604"/>
      <c r="I813" s="225"/>
    </row>
    <row r="814">
      <c r="B814" s="225"/>
      <c r="D814" s="605"/>
      <c r="E814" s="604"/>
      <c r="I814" s="225"/>
    </row>
    <row r="815">
      <c r="B815" s="225"/>
      <c r="D815" s="605"/>
      <c r="E815" s="604"/>
      <c r="I815" s="225"/>
    </row>
    <row r="816">
      <c r="B816" s="225"/>
      <c r="D816" s="605"/>
      <c r="E816" s="604"/>
      <c r="I816" s="225"/>
    </row>
    <row r="817">
      <c r="B817" s="225"/>
      <c r="D817" s="605"/>
      <c r="E817" s="604"/>
      <c r="I817" s="225"/>
    </row>
    <row r="818">
      <c r="B818" s="225"/>
      <c r="D818" s="605"/>
      <c r="E818" s="604"/>
      <c r="I818" s="225"/>
    </row>
    <row r="819">
      <c r="B819" s="225"/>
      <c r="D819" s="605"/>
      <c r="E819" s="604"/>
      <c r="I819" s="225"/>
    </row>
    <row r="820">
      <c r="B820" s="225"/>
      <c r="D820" s="605"/>
      <c r="E820" s="604"/>
      <c r="I820" s="225"/>
    </row>
    <row r="821">
      <c r="B821" s="225"/>
      <c r="D821" s="605"/>
      <c r="E821" s="604"/>
      <c r="I821" s="225"/>
    </row>
    <row r="822">
      <c r="B822" s="225"/>
      <c r="D822" s="605"/>
      <c r="E822" s="604"/>
      <c r="I822" s="225"/>
    </row>
    <row r="823">
      <c r="B823" s="225"/>
      <c r="D823" s="605"/>
      <c r="E823" s="604"/>
      <c r="I823" s="225"/>
    </row>
    <row r="824">
      <c r="B824" s="225"/>
      <c r="D824" s="605"/>
      <c r="E824" s="604"/>
      <c r="I824" s="225"/>
    </row>
    <row r="825">
      <c r="B825" s="225"/>
      <c r="D825" s="605"/>
      <c r="E825" s="604"/>
      <c r="I825" s="225"/>
    </row>
    <row r="826">
      <c r="B826" s="225"/>
      <c r="D826" s="605"/>
      <c r="E826" s="604"/>
      <c r="I826" s="225"/>
    </row>
    <row r="827">
      <c r="B827" s="225"/>
      <c r="D827" s="605"/>
      <c r="E827" s="604"/>
      <c r="I827" s="225"/>
    </row>
    <row r="828">
      <c r="B828" s="225"/>
      <c r="D828" s="605"/>
      <c r="E828" s="604"/>
      <c r="I828" s="225"/>
    </row>
    <row r="829">
      <c r="B829" s="225"/>
      <c r="D829" s="605"/>
      <c r="E829" s="604"/>
      <c r="I829" s="225"/>
    </row>
    <row r="830">
      <c r="B830" s="225"/>
      <c r="D830" s="605"/>
      <c r="E830" s="604"/>
      <c r="I830" s="225"/>
    </row>
    <row r="831">
      <c r="B831" s="225"/>
      <c r="D831" s="605"/>
      <c r="E831" s="604"/>
      <c r="I831" s="225"/>
    </row>
    <row r="832">
      <c r="B832" s="225"/>
      <c r="D832" s="605"/>
      <c r="E832" s="604"/>
      <c r="I832" s="225"/>
    </row>
    <row r="833">
      <c r="B833" s="225"/>
      <c r="D833" s="605"/>
      <c r="E833" s="604"/>
      <c r="I833" s="225"/>
    </row>
    <row r="834">
      <c r="B834" s="225"/>
      <c r="D834" s="605"/>
      <c r="E834" s="604"/>
      <c r="I834" s="225"/>
    </row>
    <row r="835">
      <c r="B835" s="225"/>
      <c r="D835" s="605"/>
      <c r="E835" s="604"/>
      <c r="I835" s="225"/>
    </row>
    <row r="836">
      <c r="B836" s="225"/>
      <c r="D836" s="605"/>
      <c r="E836" s="604"/>
      <c r="I836" s="225"/>
    </row>
    <row r="837">
      <c r="B837" s="225"/>
      <c r="D837" s="605"/>
      <c r="E837" s="604"/>
      <c r="I837" s="225"/>
    </row>
    <row r="838">
      <c r="B838" s="225"/>
      <c r="D838" s="605"/>
      <c r="E838" s="604"/>
      <c r="I838" s="225"/>
    </row>
    <row r="839">
      <c r="B839" s="225"/>
      <c r="D839" s="605"/>
      <c r="E839" s="604"/>
      <c r="I839" s="225"/>
    </row>
    <row r="840">
      <c r="B840" s="225"/>
      <c r="D840" s="605"/>
      <c r="E840" s="604"/>
      <c r="I840" s="225"/>
    </row>
    <row r="841">
      <c r="B841" s="225"/>
      <c r="D841" s="605"/>
      <c r="E841" s="604"/>
      <c r="I841" s="225"/>
    </row>
    <row r="842">
      <c r="B842" s="225"/>
      <c r="D842" s="605"/>
      <c r="E842" s="604"/>
      <c r="I842" s="225"/>
    </row>
    <row r="843">
      <c r="B843" s="225"/>
      <c r="D843" s="605"/>
      <c r="E843" s="604"/>
      <c r="I843" s="225"/>
    </row>
    <row r="844">
      <c r="B844" s="225"/>
      <c r="D844" s="605"/>
      <c r="E844" s="604"/>
      <c r="I844" s="225"/>
    </row>
    <row r="845">
      <c r="B845" s="225"/>
      <c r="D845" s="605"/>
      <c r="E845" s="604"/>
      <c r="I845" s="225"/>
    </row>
    <row r="846">
      <c r="B846" s="225"/>
      <c r="D846" s="605"/>
      <c r="E846" s="604"/>
      <c r="I846" s="225"/>
    </row>
    <row r="847">
      <c r="B847" s="225"/>
      <c r="D847" s="605"/>
      <c r="E847" s="604"/>
      <c r="I847" s="225"/>
    </row>
    <row r="848">
      <c r="B848" s="225"/>
      <c r="D848" s="605"/>
      <c r="E848" s="604"/>
      <c r="I848" s="225"/>
    </row>
    <row r="849">
      <c r="B849" s="225"/>
      <c r="D849" s="605"/>
      <c r="E849" s="604"/>
      <c r="I849" s="225"/>
    </row>
    <row r="850">
      <c r="B850" s="225"/>
      <c r="D850" s="605"/>
      <c r="E850" s="604"/>
      <c r="I850" s="225"/>
    </row>
    <row r="851">
      <c r="B851" s="225"/>
      <c r="D851" s="605"/>
      <c r="E851" s="604"/>
      <c r="I851" s="225"/>
    </row>
    <row r="852">
      <c r="B852" s="225"/>
      <c r="D852" s="605"/>
      <c r="E852" s="604"/>
      <c r="I852" s="225"/>
    </row>
    <row r="853">
      <c r="B853" s="225"/>
      <c r="D853" s="605"/>
      <c r="E853" s="604"/>
      <c r="I853" s="225"/>
    </row>
    <row r="854">
      <c r="B854" s="225"/>
      <c r="D854" s="605"/>
      <c r="E854" s="604"/>
      <c r="I854" s="225"/>
    </row>
    <row r="855">
      <c r="B855" s="225"/>
      <c r="D855" s="605"/>
      <c r="E855" s="604"/>
      <c r="I855" s="225"/>
    </row>
    <row r="856">
      <c r="B856" s="225"/>
      <c r="D856" s="605"/>
      <c r="E856" s="604"/>
      <c r="I856" s="225"/>
    </row>
    <row r="857">
      <c r="B857" s="225"/>
      <c r="D857" s="605"/>
      <c r="E857" s="604"/>
      <c r="I857" s="225"/>
    </row>
    <row r="858">
      <c r="B858" s="225"/>
      <c r="D858" s="605"/>
      <c r="E858" s="604"/>
      <c r="I858" s="225"/>
    </row>
    <row r="859">
      <c r="B859" s="225"/>
      <c r="D859" s="605"/>
      <c r="E859" s="604"/>
      <c r="I859" s="225"/>
    </row>
    <row r="860">
      <c r="B860" s="225"/>
      <c r="D860" s="605"/>
      <c r="E860" s="604"/>
      <c r="I860" s="225"/>
    </row>
    <row r="861">
      <c r="B861" s="225"/>
      <c r="D861" s="605"/>
      <c r="E861" s="604"/>
      <c r="I861" s="225"/>
    </row>
    <row r="862">
      <c r="B862" s="225"/>
      <c r="D862" s="605"/>
      <c r="E862" s="604"/>
      <c r="I862" s="225"/>
    </row>
    <row r="863">
      <c r="B863" s="225"/>
      <c r="D863" s="605"/>
      <c r="E863" s="604"/>
      <c r="I863" s="225"/>
    </row>
    <row r="864">
      <c r="B864" s="225"/>
      <c r="D864" s="605"/>
      <c r="E864" s="604"/>
      <c r="I864" s="225"/>
    </row>
    <row r="865">
      <c r="B865" s="225"/>
      <c r="D865" s="605"/>
      <c r="E865" s="604"/>
      <c r="I865" s="225"/>
    </row>
    <row r="866">
      <c r="B866" s="225"/>
      <c r="D866" s="605"/>
      <c r="E866" s="604"/>
      <c r="I866" s="225"/>
    </row>
    <row r="867">
      <c r="B867" s="225"/>
      <c r="D867" s="605"/>
      <c r="E867" s="604"/>
      <c r="I867" s="225"/>
    </row>
    <row r="868">
      <c r="B868" s="225"/>
      <c r="D868" s="605"/>
      <c r="E868" s="604"/>
      <c r="I868" s="225"/>
    </row>
    <row r="869">
      <c r="B869" s="225"/>
      <c r="D869" s="605"/>
      <c r="E869" s="604"/>
      <c r="I869" s="225"/>
    </row>
    <row r="870">
      <c r="B870" s="225"/>
      <c r="D870" s="605"/>
      <c r="E870" s="604"/>
      <c r="I870" s="225"/>
    </row>
    <row r="871">
      <c r="B871" s="225"/>
      <c r="D871" s="605"/>
      <c r="E871" s="604"/>
      <c r="I871" s="225"/>
    </row>
    <row r="872">
      <c r="B872" s="225"/>
      <c r="D872" s="605"/>
      <c r="E872" s="604"/>
      <c r="I872" s="225"/>
    </row>
    <row r="873">
      <c r="B873" s="225"/>
      <c r="D873" s="605"/>
      <c r="E873" s="604"/>
      <c r="I873" s="225"/>
    </row>
    <row r="874">
      <c r="B874" s="225"/>
      <c r="D874" s="605"/>
      <c r="E874" s="604"/>
      <c r="I874" s="225"/>
    </row>
    <row r="875">
      <c r="B875" s="225"/>
      <c r="D875" s="605"/>
      <c r="E875" s="604"/>
      <c r="I875" s="225"/>
    </row>
    <row r="876">
      <c r="B876" s="225"/>
      <c r="D876" s="605"/>
      <c r="E876" s="604"/>
      <c r="I876" s="225"/>
    </row>
    <row r="877">
      <c r="B877" s="225"/>
      <c r="D877" s="605"/>
      <c r="E877" s="604"/>
      <c r="I877" s="225"/>
    </row>
    <row r="878">
      <c r="B878" s="225"/>
      <c r="D878" s="605"/>
      <c r="E878" s="604"/>
      <c r="I878" s="225"/>
    </row>
    <row r="879">
      <c r="B879" s="225"/>
      <c r="D879" s="605"/>
      <c r="E879" s="604"/>
      <c r="I879" s="225"/>
    </row>
    <row r="880">
      <c r="B880" s="225"/>
      <c r="D880" s="605"/>
      <c r="E880" s="604"/>
      <c r="I880" s="225"/>
    </row>
    <row r="881">
      <c r="B881" s="225"/>
      <c r="D881" s="605"/>
      <c r="E881" s="604"/>
      <c r="I881" s="225"/>
    </row>
    <row r="882">
      <c r="B882" s="225"/>
      <c r="D882" s="605"/>
      <c r="E882" s="604"/>
      <c r="I882" s="225"/>
    </row>
    <row r="883">
      <c r="B883" s="225"/>
      <c r="D883" s="605"/>
      <c r="E883" s="604"/>
      <c r="I883" s="225"/>
    </row>
    <row r="884">
      <c r="B884" s="225"/>
      <c r="D884" s="605"/>
      <c r="E884" s="604"/>
      <c r="I884" s="225"/>
    </row>
    <row r="885">
      <c r="B885" s="225"/>
      <c r="D885" s="605"/>
      <c r="E885" s="604"/>
      <c r="I885" s="225"/>
    </row>
    <row r="886">
      <c r="B886" s="225"/>
      <c r="D886" s="605"/>
      <c r="E886" s="604"/>
      <c r="I886" s="225"/>
    </row>
    <row r="887">
      <c r="B887" s="225"/>
      <c r="D887" s="605"/>
      <c r="E887" s="604"/>
      <c r="I887" s="225"/>
    </row>
    <row r="888">
      <c r="B888" s="225"/>
      <c r="D888" s="605"/>
      <c r="E888" s="604"/>
      <c r="I888" s="225"/>
    </row>
    <row r="889">
      <c r="B889" s="225"/>
      <c r="D889" s="605"/>
      <c r="E889" s="604"/>
      <c r="I889" s="225"/>
    </row>
    <row r="890">
      <c r="B890" s="225"/>
      <c r="D890" s="605"/>
      <c r="E890" s="604"/>
      <c r="I890" s="225"/>
    </row>
    <row r="891">
      <c r="B891" s="225"/>
      <c r="D891" s="605"/>
      <c r="E891" s="604"/>
      <c r="I891" s="225"/>
    </row>
    <row r="892">
      <c r="B892" s="225"/>
      <c r="D892" s="605"/>
      <c r="E892" s="604"/>
      <c r="I892" s="225"/>
    </row>
    <row r="893">
      <c r="B893" s="225"/>
      <c r="D893" s="605"/>
      <c r="E893" s="604"/>
      <c r="I893" s="225"/>
    </row>
    <row r="894">
      <c r="B894" s="225"/>
      <c r="D894" s="605"/>
      <c r="E894" s="604"/>
      <c r="I894" s="225"/>
    </row>
    <row r="895">
      <c r="B895" s="225"/>
      <c r="D895" s="605"/>
      <c r="E895" s="604"/>
      <c r="I895" s="225"/>
    </row>
    <row r="896">
      <c r="B896" s="225"/>
      <c r="D896" s="605"/>
      <c r="E896" s="604"/>
      <c r="I896" s="225"/>
    </row>
    <row r="897">
      <c r="B897" s="225"/>
      <c r="D897" s="605"/>
      <c r="E897" s="604"/>
      <c r="I897" s="225"/>
    </row>
    <row r="898">
      <c r="B898" s="225"/>
      <c r="D898" s="605"/>
      <c r="E898" s="604"/>
      <c r="I898" s="225"/>
    </row>
    <row r="899">
      <c r="B899" s="225"/>
      <c r="D899" s="605"/>
      <c r="E899" s="604"/>
      <c r="I899" s="225"/>
    </row>
    <row r="900">
      <c r="B900" s="225"/>
      <c r="D900" s="605"/>
      <c r="E900" s="604"/>
      <c r="I900" s="225"/>
    </row>
    <row r="901">
      <c r="B901" s="225"/>
      <c r="D901" s="605"/>
      <c r="E901" s="604"/>
      <c r="I901" s="225"/>
    </row>
    <row r="902">
      <c r="B902" s="225"/>
      <c r="D902" s="605"/>
      <c r="E902" s="604"/>
      <c r="I902" s="225"/>
    </row>
    <row r="903">
      <c r="B903" s="225"/>
      <c r="D903" s="605"/>
      <c r="E903" s="604"/>
      <c r="I903" s="225"/>
    </row>
    <row r="904">
      <c r="B904" s="225"/>
      <c r="D904" s="605"/>
      <c r="E904" s="604"/>
      <c r="I904" s="225"/>
    </row>
    <row r="905">
      <c r="B905" s="225"/>
      <c r="D905" s="605"/>
      <c r="E905" s="604"/>
      <c r="I905" s="225"/>
    </row>
    <row r="906">
      <c r="B906" s="225"/>
      <c r="D906" s="605"/>
      <c r="E906" s="604"/>
      <c r="I906" s="225"/>
    </row>
    <row r="907">
      <c r="B907" s="225"/>
      <c r="D907" s="605"/>
      <c r="E907" s="604"/>
      <c r="I907" s="225"/>
    </row>
    <row r="908">
      <c r="B908" s="225"/>
      <c r="D908" s="605"/>
      <c r="E908" s="604"/>
      <c r="I908" s="225"/>
    </row>
    <row r="909">
      <c r="B909" s="225"/>
      <c r="D909" s="605"/>
      <c r="E909" s="604"/>
      <c r="I909" s="225"/>
    </row>
    <row r="910">
      <c r="B910" s="225"/>
      <c r="D910" s="605"/>
      <c r="E910" s="604"/>
      <c r="I910" s="225"/>
    </row>
    <row r="911">
      <c r="B911" s="225"/>
      <c r="D911" s="605"/>
      <c r="E911" s="604"/>
      <c r="I911" s="225"/>
    </row>
    <row r="912">
      <c r="B912" s="225"/>
      <c r="D912" s="605"/>
      <c r="E912" s="604"/>
      <c r="I912" s="225"/>
    </row>
    <row r="913">
      <c r="B913" s="225"/>
      <c r="D913" s="605"/>
      <c r="E913" s="604"/>
      <c r="I913" s="225"/>
    </row>
    <row r="914">
      <c r="B914" s="225"/>
      <c r="D914" s="605"/>
      <c r="E914" s="604"/>
      <c r="I914" s="225"/>
    </row>
    <row r="915">
      <c r="B915" s="225"/>
      <c r="D915" s="605"/>
      <c r="E915" s="604"/>
      <c r="I915" s="225"/>
    </row>
    <row r="916">
      <c r="B916" s="225"/>
      <c r="D916" s="605"/>
      <c r="E916" s="604"/>
      <c r="I916" s="225"/>
    </row>
    <row r="917">
      <c r="B917" s="225"/>
      <c r="D917" s="605"/>
      <c r="E917" s="604"/>
      <c r="I917" s="225"/>
    </row>
    <row r="918">
      <c r="B918" s="225"/>
      <c r="D918" s="605"/>
      <c r="E918" s="604"/>
      <c r="I918" s="225"/>
    </row>
    <row r="919">
      <c r="B919" s="225"/>
      <c r="D919" s="605"/>
      <c r="E919" s="604"/>
      <c r="I919" s="225"/>
    </row>
    <row r="920">
      <c r="B920" s="225"/>
      <c r="D920" s="605"/>
      <c r="E920" s="604"/>
      <c r="I920" s="225"/>
    </row>
    <row r="921">
      <c r="B921" s="225"/>
      <c r="D921" s="605"/>
      <c r="E921" s="604"/>
      <c r="I921" s="225"/>
    </row>
    <row r="922">
      <c r="B922" s="225"/>
      <c r="D922" s="605"/>
      <c r="E922" s="604"/>
      <c r="I922" s="225"/>
    </row>
    <row r="923">
      <c r="B923" s="225"/>
      <c r="D923" s="605"/>
      <c r="E923" s="604"/>
      <c r="I923" s="225"/>
    </row>
    <row r="924">
      <c r="B924" s="225"/>
      <c r="D924" s="605"/>
      <c r="E924" s="604"/>
      <c r="I924" s="225"/>
    </row>
    <row r="925">
      <c r="B925" s="225"/>
      <c r="D925" s="605"/>
      <c r="E925" s="604"/>
      <c r="I925" s="225"/>
    </row>
    <row r="926">
      <c r="B926" s="225"/>
      <c r="D926" s="605"/>
      <c r="E926" s="604"/>
      <c r="I926" s="225"/>
    </row>
    <row r="927">
      <c r="B927" s="225"/>
      <c r="D927" s="605"/>
      <c r="E927" s="604"/>
      <c r="I927" s="225"/>
    </row>
    <row r="928">
      <c r="B928" s="225"/>
      <c r="D928" s="605"/>
      <c r="E928" s="604"/>
      <c r="I928" s="225"/>
    </row>
    <row r="929">
      <c r="B929" s="225"/>
      <c r="D929" s="605"/>
      <c r="E929" s="604"/>
      <c r="I929" s="225"/>
    </row>
    <row r="930">
      <c r="B930" s="225"/>
      <c r="D930" s="605"/>
      <c r="E930" s="604"/>
      <c r="I930" s="225"/>
    </row>
    <row r="931">
      <c r="B931" s="225"/>
      <c r="D931" s="605"/>
      <c r="E931" s="604"/>
      <c r="I931" s="225"/>
    </row>
    <row r="932">
      <c r="B932" s="225"/>
      <c r="D932" s="605"/>
      <c r="E932" s="604"/>
      <c r="I932" s="225"/>
    </row>
    <row r="933">
      <c r="B933" s="225"/>
      <c r="D933" s="605"/>
      <c r="E933" s="604"/>
      <c r="I933" s="225"/>
    </row>
    <row r="934">
      <c r="B934" s="225"/>
      <c r="D934" s="605"/>
      <c r="E934" s="604"/>
      <c r="I934" s="225"/>
    </row>
    <row r="935">
      <c r="B935" s="225"/>
      <c r="D935" s="605"/>
      <c r="E935" s="604"/>
      <c r="I935" s="225"/>
    </row>
    <row r="936">
      <c r="B936" s="225"/>
      <c r="D936" s="605"/>
      <c r="E936" s="604"/>
      <c r="I936" s="225"/>
    </row>
    <row r="937">
      <c r="B937" s="225"/>
      <c r="D937" s="605"/>
      <c r="E937" s="604"/>
      <c r="I937" s="225"/>
    </row>
    <row r="938">
      <c r="B938" s="225"/>
      <c r="D938" s="605"/>
      <c r="E938" s="604"/>
      <c r="I938" s="225"/>
    </row>
    <row r="939">
      <c r="B939" s="225"/>
      <c r="D939" s="605"/>
      <c r="E939" s="604"/>
      <c r="I939" s="225"/>
    </row>
    <row r="940">
      <c r="B940" s="225"/>
      <c r="D940" s="605"/>
      <c r="E940" s="604"/>
      <c r="I940" s="225"/>
    </row>
    <row r="941">
      <c r="B941" s="225"/>
      <c r="D941" s="605"/>
      <c r="E941" s="604"/>
      <c r="I941" s="225"/>
    </row>
    <row r="942">
      <c r="B942" s="225"/>
      <c r="D942" s="605"/>
      <c r="E942" s="604"/>
      <c r="I942" s="225"/>
    </row>
    <row r="943">
      <c r="B943" s="225"/>
      <c r="D943" s="605"/>
      <c r="E943" s="604"/>
      <c r="I943" s="225"/>
    </row>
    <row r="944">
      <c r="B944" s="225"/>
      <c r="D944" s="605"/>
      <c r="E944" s="604"/>
      <c r="I944" s="225"/>
    </row>
    <row r="945">
      <c r="B945" s="225"/>
      <c r="D945" s="605"/>
      <c r="E945" s="604"/>
      <c r="I945" s="225"/>
    </row>
    <row r="946">
      <c r="B946" s="225"/>
      <c r="D946" s="605"/>
      <c r="E946" s="604"/>
      <c r="I946" s="225"/>
    </row>
    <row r="947">
      <c r="B947" s="225"/>
      <c r="D947" s="605"/>
      <c r="E947" s="604"/>
      <c r="I947" s="225"/>
    </row>
    <row r="948">
      <c r="B948" s="225"/>
      <c r="D948" s="605"/>
      <c r="E948" s="604"/>
      <c r="I948" s="225"/>
    </row>
    <row r="949">
      <c r="B949" s="225"/>
      <c r="D949" s="605"/>
      <c r="E949" s="604"/>
      <c r="I949" s="225"/>
    </row>
    <row r="950">
      <c r="B950" s="225"/>
      <c r="D950" s="605"/>
      <c r="E950" s="604"/>
      <c r="I950" s="225"/>
    </row>
    <row r="951">
      <c r="B951" s="225"/>
      <c r="D951" s="605"/>
      <c r="E951" s="604"/>
      <c r="I951" s="225"/>
    </row>
    <row r="952">
      <c r="B952" s="225"/>
      <c r="D952" s="605"/>
      <c r="E952" s="604"/>
      <c r="I952" s="225"/>
    </row>
    <row r="953">
      <c r="B953" s="225"/>
      <c r="D953" s="605"/>
      <c r="E953" s="604"/>
      <c r="I953" s="225"/>
    </row>
    <row r="954">
      <c r="B954" s="225"/>
      <c r="D954" s="605"/>
      <c r="E954" s="604"/>
      <c r="I954" s="225"/>
    </row>
    <row r="955">
      <c r="B955" s="225"/>
      <c r="D955" s="605"/>
      <c r="E955" s="604"/>
      <c r="I955" s="225"/>
    </row>
    <row r="956">
      <c r="B956" s="225"/>
      <c r="D956" s="605"/>
      <c r="E956" s="604"/>
      <c r="I956" s="225"/>
    </row>
    <row r="957">
      <c r="B957" s="225"/>
      <c r="D957" s="605"/>
      <c r="E957" s="604"/>
      <c r="I957" s="225"/>
    </row>
    <row r="958">
      <c r="B958" s="225"/>
      <c r="D958" s="605"/>
      <c r="E958" s="604"/>
      <c r="I958" s="225"/>
    </row>
    <row r="959">
      <c r="B959" s="225"/>
      <c r="D959" s="605"/>
      <c r="E959" s="604"/>
      <c r="I959" s="225"/>
    </row>
    <row r="960">
      <c r="B960" s="225"/>
      <c r="D960" s="605"/>
      <c r="E960" s="604"/>
      <c r="I960" s="225"/>
    </row>
    <row r="961">
      <c r="B961" s="225"/>
      <c r="D961" s="605"/>
      <c r="E961" s="604"/>
      <c r="I961" s="225"/>
    </row>
    <row r="962">
      <c r="B962" s="225"/>
      <c r="D962" s="605"/>
      <c r="E962" s="604"/>
      <c r="I962" s="225"/>
    </row>
    <row r="963">
      <c r="B963" s="225"/>
      <c r="D963" s="605"/>
      <c r="E963" s="604"/>
      <c r="I963" s="225"/>
    </row>
    <row r="964">
      <c r="B964" s="225"/>
      <c r="D964" s="605"/>
      <c r="E964" s="604"/>
      <c r="I964" s="225"/>
    </row>
    <row r="965">
      <c r="B965" s="225"/>
      <c r="D965" s="605"/>
      <c r="E965" s="604"/>
      <c r="I965" s="225"/>
    </row>
    <row r="966">
      <c r="B966" s="225"/>
      <c r="D966" s="605"/>
      <c r="E966" s="604"/>
      <c r="I966" s="225"/>
    </row>
    <row r="967">
      <c r="B967" s="225"/>
      <c r="D967" s="605"/>
      <c r="E967" s="604"/>
      <c r="I967" s="225"/>
    </row>
    <row r="968">
      <c r="B968" s="225"/>
      <c r="D968" s="605"/>
      <c r="E968" s="604"/>
      <c r="I968" s="225"/>
    </row>
    <row r="969">
      <c r="B969" s="225"/>
      <c r="D969" s="605"/>
      <c r="E969" s="604"/>
      <c r="I969" s="225"/>
    </row>
    <row r="970">
      <c r="B970" s="225"/>
      <c r="D970" s="605"/>
      <c r="E970" s="604"/>
      <c r="I970" s="225"/>
    </row>
    <row r="971">
      <c r="B971" s="225"/>
      <c r="D971" s="605"/>
      <c r="E971" s="604"/>
      <c r="I971" s="225"/>
    </row>
    <row r="972">
      <c r="B972" s="225"/>
      <c r="D972" s="605"/>
      <c r="E972" s="604"/>
      <c r="I972" s="225"/>
    </row>
    <row r="973">
      <c r="B973" s="225"/>
      <c r="D973" s="605"/>
      <c r="E973" s="604"/>
      <c r="I973" s="225"/>
    </row>
    <row r="974">
      <c r="B974" s="225"/>
      <c r="D974" s="605"/>
      <c r="E974" s="604"/>
      <c r="I974" s="225"/>
    </row>
    <row r="975">
      <c r="B975" s="225"/>
      <c r="D975" s="605"/>
      <c r="E975" s="604"/>
      <c r="I975" s="225"/>
    </row>
    <row r="976">
      <c r="B976" s="225"/>
      <c r="D976" s="605"/>
      <c r="E976" s="604"/>
      <c r="I976" s="225"/>
    </row>
    <row r="977">
      <c r="B977" s="225"/>
      <c r="D977" s="605"/>
      <c r="E977" s="604"/>
      <c r="I977" s="225"/>
    </row>
    <row r="978">
      <c r="B978" s="225"/>
      <c r="D978" s="605"/>
      <c r="E978" s="604"/>
      <c r="I978" s="225"/>
    </row>
    <row r="979">
      <c r="B979" s="225"/>
      <c r="D979" s="605"/>
      <c r="E979" s="604"/>
      <c r="I979" s="225"/>
    </row>
    <row r="980">
      <c r="B980" s="225"/>
      <c r="D980" s="605"/>
      <c r="E980" s="604"/>
      <c r="I980" s="225"/>
    </row>
    <row r="981">
      <c r="B981" s="225"/>
      <c r="D981" s="605"/>
      <c r="E981" s="604"/>
      <c r="I981" s="225"/>
    </row>
    <row r="982">
      <c r="B982" s="225"/>
      <c r="D982" s="605"/>
      <c r="E982" s="604"/>
      <c r="I982" s="225"/>
    </row>
    <row r="983">
      <c r="B983" s="225"/>
      <c r="D983" s="605"/>
      <c r="E983" s="604"/>
      <c r="I983" s="225"/>
    </row>
    <row r="984">
      <c r="B984" s="225"/>
      <c r="D984" s="605"/>
      <c r="E984" s="604"/>
      <c r="I984" s="225"/>
    </row>
    <row r="985">
      <c r="B985" s="225"/>
      <c r="D985" s="605"/>
      <c r="E985" s="604"/>
      <c r="I985" s="225"/>
    </row>
    <row r="986">
      <c r="B986" s="225"/>
      <c r="D986" s="605"/>
      <c r="E986" s="604"/>
      <c r="I986" s="225"/>
    </row>
    <row r="987">
      <c r="B987" s="225"/>
      <c r="D987" s="605"/>
      <c r="E987" s="604"/>
      <c r="I987" s="225"/>
    </row>
    <row r="988">
      <c r="B988" s="225"/>
      <c r="D988" s="605"/>
      <c r="E988" s="604"/>
      <c r="I988" s="225"/>
    </row>
    <row r="989">
      <c r="B989" s="225"/>
      <c r="D989" s="605"/>
      <c r="E989" s="604"/>
      <c r="I989" s="225"/>
    </row>
    <row r="990">
      <c r="B990" s="225"/>
      <c r="D990" s="605"/>
      <c r="E990" s="604"/>
      <c r="I990" s="225"/>
    </row>
    <row r="991">
      <c r="B991" s="225"/>
      <c r="D991" s="605"/>
      <c r="E991" s="604"/>
      <c r="I991" s="225"/>
    </row>
    <row r="992">
      <c r="B992" s="225"/>
      <c r="D992" s="605"/>
      <c r="E992" s="604"/>
      <c r="I992" s="225"/>
    </row>
    <row r="993">
      <c r="B993" s="225"/>
      <c r="D993" s="605"/>
      <c r="E993" s="604"/>
      <c r="I993" s="225"/>
    </row>
    <row r="994">
      <c r="B994" s="225"/>
      <c r="D994" s="605"/>
      <c r="E994" s="604"/>
      <c r="I994" s="225"/>
    </row>
    <row r="995">
      <c r="B995" s="225"/>
      <c r="D995" s="605"/>
      <c r="E995" s="604"/>
      <c r="I995" s="225"/>
    </row>
    <row r="996">
      <c r="B996" s="225"/>
      <c r="D996" s="605"/>
      <c r="E996" s="604"/>
      <c r="I996" s="225"/>
    </row>
    <row r="997">
      <c r="B997" s="225"/>
      <c r="D997" s="605"/>
      <c r="E997" s="604"/>
      <c r="I997" s="225"/>
    </row>
    <row r="998">
      <c r="B998" s="225"/>
      <c r="D998" s="605"/>
      <c r="E998" s="604"/>
      <c r="I998" s="225"/>
    </row>
    <row r="999">
      <c r="B999" s="225"/>
      <c r="D999" s="605"/>
      <c r="E999" s="604"/>
      <c r="I999" s="225"/>
    </row>
    <row r="1000">
      <c r="B1000" s="225"/>
      <c r="D1000" s="605"/>
      <c r="E1000" s="604"/>
      <c r="I1000" s="225"/>
    </row>
    <row r="1001">
      <c r="B1001" s="225"/>
      <c r="D1001" s="605"/>
      <c r="E1001" s="604"/>
      <c r="I1001" s="225"/>
    </row>
    <row r="1002">
      <c r="B1002" s="225"/>
      <c r="D1002" s="605"/>
      <c r="E1002" s="604"/>
      <c r="I1002" s="225"/>
    </row>
    <row r="1003">
      <c r="B1003" s="225"/>
      <c r="D1003" s="605"/>
      <c r="E1003" s="604"/>
      <c r="I1003" s="225"/>
    </row>
    <row r="1004">
      <c r="B1004" s="225"/>
      <c r="D1004" s="605"/>
      <c r="E1004" s="604"/>
      <c r="I1004" s="225"/>
    </row>
    <row r="1005">
      <c r="B1005" s="225"/>
      <c r="D1005" s="605"/>
      <c r="E1005" s="604"/>
      <c r="I1005" s="225"/>
    </row>
    <row r="1006">
      <c r="B1006" s="225"/>
      <c r="D1006" s="605"/>
      <c r="E1006" s="604"/>
      <c r="I1006" s="225"/>
    </row>
    <row r="1007">
      <c r="B1007" s="225"/>
      <c r="D1007" s="605"/>
      <c r="E1007" s="604"/>
      <c r="I1007" s="225"/>
    </row>
    <row r="1008">
      <c r="B1008" s="225"/>
      <c r="D1008" s="605"/>
      <c r="E1008" s="604"/>
      <c r="I1008" s="225"/>
    </row>
    <row r="1009">
      <c r="B1009" s="225"/>
      <c r="D1009" s="605"/>
      <c r="E1009" s="604"/>
      <c r="I1009" s="225"/>
    </row>
    <row r="1010">
      <c r="B1010" s="225"/>
      <c r="D1010" s="605"/>
      <c r="E1010" s="604"/>
      <c r="I1010" s="225"/>
    </row>
    <row r="1011">
      <c r="B1011" s="225"/>
      <c r="D1011" s="605"/>
      <c r="E1011" s="604"/>
      <c r="I1011" s="225"/>
    </row>
    <row r="1012">
      <c r="B1012" s="225"/>
      <c r="D1012" s="605"/>
      <c r="E1012" s="604"/>
      <c r="I1012" s="225"/>
    </row>
    <row r="1013">
      <c r="B1013" s="225"/>
      <c r="D1013" s="605"/>
      <c r="E1013" s="604"/>
      <c r="I1013" s="225"/>
    </row>
    <row r="1014">
      <c r="B1014" s="225"/>
      <c r="D1014" s="605"/>
      <c r="E1014" s="604"/>
      <c r="I1014" s="225"/>
    </row>
    <row r="1015">
      <c r="B1015" s="225"/>
      <c r="D1015" s="605"/>
      <c r="E1015" s="604"/>
      <c r="I1015" s="225"/>
    </row>
    <row r="1016">
      <c r="B1016" s="225"/>
      <c r="D1016" s="605"/>
      <c r="E1016" s="604"/>
      <c r="I1016" s="225"/>
    </row>
    <row r="1017">
      <c r="B1017" s="225"/>
      <c r="D1017" s="605"/>
      <c r="E1017" s="604"/>
      <c r="I1017" s="225"/>
    </row>
    <row r="1018">
      <c r="B1018" s="225"/>
      <c r="D1018" s="605"/>
      <c r="E1018" s="604"/>
      <c r="I1018" s="225"/>
    </row>
    <row r="1019">
      <c r="B1019" s="225"/>
      <c r="D1019" s="605"/>
      <c r="E1019" s="604"/>
      <c r="I1019" s="225"/>
    </row>
    <row r="1020">
      <c r="B1020" s="225"/>
      <c r="D1020" s="605"/>
      <c r="E1020" s="604"/>
      <c r="I1020" s="225"/>
    </row>
    <row r="1021">
      <c r="B1021" s="225"/>
      <c r="D1021" s="605"/>
      <c r="E1021" s="604"/>
      <c r="I1021" s="225"/>
    </row>
    <row r="1022">
      <c r="B1022" s="225"/>
      <c r="D1022" s="605"/>
      <c r="E1022" s="604"/>
      <c r="I1022" s="225"/>
    </row>
    <row r="1023">
      <c r="B1023" s="225"/>
      <c r="D1023" s="605"/>
      <c r="E1023" s="604"/>
      <c r="I1023" s="225"/>
    </row>
    <row r="1024">
      <c r="B1024" s="225"/>
      <c r="D1024" s="605"/>
      <c r="E1024" s="604"/>
      <c r="I1024" s="225"/>
    </row>
    <row r="1025">
      <c r="B1025" s="225"/>
      <c r="D1025" s="605"/>
      <c r="E1025" s="604"/>
      <c r="I1025" s="225"/>
    </row>
    <row r="1026">
      <c r="B1026" s="225"/>
      <c r="D1026" s="605"/>
      <c r="E1026" s="604"/>
      <c r="I1026" s="225"/>
    </row>
    <row r="1027">
      <c r="B1027" s="225"/>
      <c r="D1027" s="605"/>
      <c r="E1027" s="604"/>
      <c r="I1027" s="225"/>
    </row>
    <row r="1028">
      <c r="B1028" s="225"/>
      <c r="D1028" s="605"/>
      <c r="E1028" s="604"/>
      <c r="I1028" s="225"/>
    </row>
    <row r="1029">
      <c r="B1029" s="225"/>
      <c r="D1029" s="605"/>
      <c r="E1029" s="604"/>
      <c r="I1029" s="225"/>
    </row>
    <row r="1030">
      <c r="B1030" s="225"/>
      <c r="D1030" s="605"/>
      <c r="E1030" s="604"/>
      <c r="I1030" s="225"/>
    </row>
    <row r="1031">
      <c r="B1031" s="225"/>
      <c r="D1031" s="605"/>
      <c r="E1031" s="604"/>
      <c r="I1031" s="225"/>
    </row>
    <row r="1032">
      <c r="B1032" s="225"/>
      <c r="D1032" s="605"/>
      <c r="E1032" s="604"/>
      <c r="I1032" s="225"/>
    </row>
    <row r="1033">
      <c r="B1033" s="225"/>
      <c r="D1033" s="605"/>
      <c r="E1033" s="604"/>
      <c r="I1033" s="225"/>
    </row>
    <row r="1034">
      <c r="B1034" s="225"/>
      <c r="D1034" s="605"/>
      <c r="E1034" s="604"/>
      <c r="I1034" s="225"/>
    </row>
    <row r="1035">
      <c r="B1035" s="225"/>
      <c r="D1035" s="605"/>
      <c r="E1035" s="604"/>
      <c r="I1035" s="225"/>
    </row>
    <row r="1036">
      <c r="B1036" s="225"/>
      <c r="D1036" s="605"/>
      <c r="E1036" s="604"/>
      <c r="I1036" s="225"/>
    </row>
    <row r="1037">
      <c r="B1037" s="225"/>
      <c r="D1037" s="605"/>
      <c r="E1037" s="604"/>
      <c r="I1037" s="225"/>
    </row>
    <row r="1038">
      <c r="B1038" s="225"/>
      <c r="D1038" s="605"/>
      <c r="E1038" s="604"/>
      <c r="I1038" s="225"/>
    </row>
    <row r="1039">
      <c r="B1039" s="225"/>
      <c r="D1039" s="605"/>
      <c r="E1039" s="604"/>
      <c r="I1039" s="225"/>
    </row>
    <row r="1040">
      <c r="B1040" s="225"/>
      <c r="D1040" s="605"/>
      <c r="E1040" s="604"/>
      <c r="I1040" s="225"/>
    </row>
    <row r="1041">
      <c r="B1041" s="225"/>
      <c r="D1041" s="605"/>
      <c r="E1041" s="604"/>
      <c r="I1041" s="225"/>
    </row>
    <row r="1042">
      <c r="B1042" s="225"/>
      <c r="D1042" s="605"/>
      <c r="E1042" s="604"/>
      <c r="I1042" s="225"/>
    </row>
    <row r="1043">
      <c r="B1043" s="225"/>
      <c r="D1043" s="605"/>
      <c r="E1043" s="604"/>
      <c r="I1043" s="225"/>
    </row>
    <row r="1044">
      <c r="B1044" s="225"/>
      <c r="D1044" s="605"/>
      <c r="E1044" s="604"/>
      <c r="I1044" s="225"/>
    </row>
    <row r="1045">
      <c r="B1045" s="225"/>
      <c r="D1045" s="605"/>
      <c r="E1045" s="604"/>
      <c r="I1045" s="225"/>
    </row>
    <row r="1046">
      <c r="B1046" s="225"/>
      <c r="D1046" s="605"/>
      <c r="E1046" s="604"/>
      <c r="I1046" s="225"/>
    </row>
    <row r="1047">
      <c r="B1047" s="225"/>
      <c r="D1047" s="605"/>
      <c r="E1047" s="604"/>
      <c r="I1047" s="225"/>
    </row>
    <row r="1048">
      <c r="B1048" s="225"/>
      <c r="D1048" s="605"/>
      <c r="E1048" s="604"/>
      <c r="I1048" s="225"/>
    </row>
    <row r="1049">
      <c r="B1049" s="225"/>
      <c r="D1049" s="605"/>
      <c r="E1049" s="604"/>
      <c r="I1049" s="225"/>
    </row>
    <row r="1050">
      <c r="B1050" s="225"/>
      <c r="D1050" s="605"/>
      <c r="E1050" s="604"/>
      <c r="I1050" s="225"/>
    </row>
    <row r="1051">
      <c r="B1051" s="225"/>
      <c r="D1051" s="605"/>
      <c r="E1051" s="604"/>
      <c r="I1051" s="225"/>
    </row>
    <row r="1052">
      <c r="B1052" s="225"/>
      <c r="D1052" s="605"/>
      <c r="E1052" s="604"/>
      <c r="I1052" s="225"/>
    </row>
    <row r="1053">
      <c r="B1053" s="225"/>
      <c r="D1053" s="605"/>
      <c r="E1053" s="604"/>
      <c r="I1053" s="225"/>
    </row>
    <row r="1054">
      <c r="B1054" s="225"/>
      <c r="D1054" s="605"/>
      <c r="E1054" s="604"/>
      <c r="I1054" s="225"/>
    </row>
    <row r="1055">
      <c r="B1055" s="225"/>
      <c r="D1055" s="605"/>
      <c r="E1055" s="604"/>
      <c r="I1055" s="225"/>
    </row>
    <row r="1056">
      <c r="B1056" s="225"/>
      <c r="D1056" s="605"/>
      <c r="E1056" s="604"/>
      <c r="I1056" s="225"/>
    </row>
    <row r="1057">
      <c r="B1057" s="225"/>
      <c r="D1057" s="605"/>
      <c r="E1057" s="604"/>
      <c r="I1057" s="225"/>
    </row>
    <row r="1058">
      <c r="B1058" s="225"/>
      <c r="D1058" s="605"/>
      <c r="E1058" s="604"/>
      <c r="I1058" s="225"/>
    </row>
    <row r="1059">
      <c r="B1059" s="225"/>
      <c r="D1059" s="605"/>
      <c r="E1059" s="604"/>
      <c r="I1059" s="225"/>
    </row>
    <row r="1060">
      <c r="B1060" s="225"/>
      <c r="D1060" s="605"/>
      <c r="E1060" s="604"/>
      <c r="I1060" s="225"/>
    </row>
    <row r="1061">
      <c r="B1061" s="225"/>
      <c r="D1061" s="605"/>
      <c r="E1061" s="604"/>
      <c r="I1061" s="225"/>
    </row>
    <row r="1062">
      <c r="B1062" s="225"/>
      <c r="D1062" s="605"/>
      <c r="E1062" s="604"/>
      <c r="I1062" s="225"/>
    </row>
    <row r="1063">
      <c r="B1063" s="225"/>
      <c r="D1063" s="605"/>
      <c r="E1063" s="604"/>
      <c r="I1063" s="225"/>
    </row>
    <row r="1064">
      <c r="B1064" s="225"/>
      <c r="D1064" s="605"/>
      <c r="E1064" s="604"/>
      <c r="I1064" s="225"/>
    </row>
    <row r="1065">
      <c r="B1065" s="225"/>
      <c r="D1065" s="605"/>
      <c r="E1065" s="604"/>
      <c r="I1065" s="225"/>
    </row>
    <row r="1066">
      <c r="B1066" s="225"/>
      <c r="D1066" s="605"/>
      <c r="E1066" s="604"/>
      <c r="I1066" s="225"/>
    </row>
    <row r="1067">
      <c r="B1067" s="225"/>
      <c r="D1067" s="605"/>
      <c r="E1067" s="604"/>
      <c r="I1067" s="225"/>
    </row>
    <row r="1068">
      <c r="B1068" s="225"/>
      <c r="D1068" s="605"/>
      <c r="E1068" s="604"/>
      <c r="I1068" s="225"/>
    </row>
    <row r="1069">
      <c r="B1069" s="225"/>
      <c r="D1069" s="605"/>
      <c r="E1069" s="604"/>
      <c r="I1069" s="225"/>
    </row>
    <row r="1070">
      <c r="B1070" s="225"/>
      <c r="D1070" s="605"/>
      <c r="E1070" s="604"/>
      <c r="I1070" s="225"/>
    </row>
    <row r="1071">
      <c r="B1071" s="225"/>
      <c r="D1071" s="605"/>
      <c r="E1071" s="604"/>
      <c r="I1071" s="225"/>
    </row>
    <row r="1072">
      <c r="B1072" s="225"/>
      <c r="D1072" s="605"/>
      <c r="E1072" s="604"/>
      <c r="I1072" s="225"/>
    </row>
    <row r="1073">
      <c r="B1073" s="225"/>
      <c r="D1073" s="605"/>
      <c r="E1073" s="604"/>
      <c r="I1073" s="225"/>
    </row>
    <row r="1074">
      <c r="B1074" s="225"/>
      <c r="D1074" s="605"/>
      <c r="E1074" s="604"/>
      <c r="I1074" s="225"/>
    </row>
    <row r="1075">
      <c r="B1075" s="225"/>
      <c r="D1075" s="605"/>
      <c r="E1075" s="604"/>
      <c r="I1075" s="225"/>
    </row>
    <row r="1076">
      <c r="B1076" s="225"/>
      <c r="D1076" s="605"/>
      <c r="E1076" s="604"/>
      <c r="I1076" s="225"/>
    </row>
    <row r="1077">
      <c r="B1077" s="225"/>
      <c r="D1077" s="605"/>
      <c r="E1077" s="604"/>
      <c r="I1077" s="225"/>
    </row>
    <row r="1078">
      <c r="B1078" s="225"/>
      <c r="D1078" s="605"/>
      <c r="E1078" s="604"/>
      <c r="I1078" s="225"/>
    </row>
    <row r="1079">
      <c r="B1079" s="225"/>
      <c r="D1079" s="605"/>
      <c r="E1079" s="604"/>
      <c r="I1079" s="225"/>
    </row>
    <row r="1080">
      <c r="B1080" s="225"/>
      <c r="D1080" s="605"/>
      <c r="E1080" s="604"/>
      <c r="I1080" s="225"/>
    </row>
    <row r="1081">
      <c r="B1081" s="225"/>
      <c r="D1081" s="605"/>
      <c r="E1081" s="604"/>
      <c r="I1081" s="225"/>
    </row>
    <row r="1082">
      <c r="B1082" s="225"/>
      <c r="D1082" s="605"/>
      <c r="E1082" s="604"/>
      <c r="I1082" s="225"/>
    </row>
    <row r="1083">
      <c r="B1083" s="225"/>
      <c r="D1083" s="605"/>
      <c r="E1083" s="604"/>
      <c r="I1083" s="225"/>
    </row>
    <row r="1084">
      <c r="B1084" s="225"/>
      <c r="D1084" s="605"/>
      <c r="E1084" s="604"/>
      <c r="I1084" s="225"/>
    </row>
    <row r="1085">
      <c r="B1085" s="225"/>
      <c r="D1085" s="605"/>
      <c r="E1085" s="604"/>
      <c r="I1085" s="225"/>
    </row>
    <row r="1086">
      <c r="B1086" s="225"/>
      <c r="D1086" s="605"/>
      <c r="E1086" s="604"/>
      <c r="I1086" s="225"/>
    </row>
    <row r="1087">
      <c r="B1087" s="225"/>
      <c r="D1087" s="605"/>
      <c r="E1087" s="604"/>
      <c r="I1087" s="225"/>
    </row>
    <row r="1088">
      <c r="B1088" s="225"/>
      <c r="D1088" s="605"/>
      <c r="E1088" s="604"/>
      <c r="I1088" s="225"/>
    </row>
    <row r="1089">
      <c r="B1089" s="225"/>
      <c r="D1089" s="605"/>
      <c r="E1089" s="604"/>
      <c r="I1089" s="225"/>
    </row>
    <row r="1090">
      <c r="B1090" s="225"/>
      <c r="D1090" s="605"/>
      <c r="E1090" s="604"/>
      <c r="I1090" s="225"/>
    </row>
    <row r="1091">
      <c r="B1091" s="225"/>
      <c r="D1091" s="605"/>
      <c r="E1091" s="604"/>
      <c r="I1091" s="225"/>
    </row>
    <row r="1092">
      <c r="B1092" s="225"/>
      <c r="D1092" s="605"/>
      <c r="E1092" s="604"/>
      <c r="I1092" s="225"/>
    </row>
    <row r="1093">
      <c r="B1093" s="225"/>
      <c r="D1093" s="605"/>
      <c r="E1093" s="604"/>
      <c r="I1093" s="225"/>
    </row>
    <row r="1094">
      <c r="B1094" s="225"/>
      <c r="D1094" s="605"/>
      <c r="E1094" s="604"/>
      <c r="I1094" s="225"/>
    </row>
    <row r="1095">
      <c r="B1095" s="225"/>
      <c r="D1095" s="605"/>
      <c r="E1095" s="604"/>
      <c r="I1095" s="225"/>
    </row>
    <row r="1096">
      <c r="B1096" s="225"/>
      <c r="D1096" s="605"/>
      <c r="E1096" s="604"/>
      <c r="I1096" s="225"/>
    </row>
    <row r="1097">
      <c r="B1097" s="225"/>
      <c r="D1097" s="605"/>
      <c r="E1097" s="604"/>
      <c r="I1097" s="225"/>
    </row>
    <row r="1098">
      <c r="B1098" s="225"/>
      <c r="D1098" s="605"/>
      <c r="E1098" s="604"/>
      <c r="I1098" s="225"/>
    </row>
    <row r="1099">
      <c r="B1099" s="225"/>
      <c r="D1099" s="605"/>
      <c r="E1099" s="604"/>
      <c r="I1099" s="225"/>
    </row>
    <row r="1100">
      <c r="B1100" s="225"/>
      <c r="D1100" s="605"/>
      <c r="E1100" s="604"/>
      <c r="I1100" s="225"/>
    </row>
    <row r="1101">
      <c r="B1101" s="225"/>
      <c r="D1101" s="605"/>
      <c r="E1101" s="604"/>
      <c r="I1101" s="225"/>
    </row>
    <row r="1102">
      <c r="B1102" s="225"/>
      <c r="D1102" s="605"/>
      <c r="E1102" s="604"/>
      <c r="I1102" s="225"/>
    </row>
    <row r="1103">
      <c r="B1103" s="225"/>
      <c r="D1103" s="605"/>
      <c r="E1103" s="604"/>
      <c r="I1103" s="225"/>
    </row>
    <row r="1104">
      <c r="B1104" s="225"/>
      <c r="D1104" s="605"/>
      <c r="E1104" s="604"/>
      <c r="I1104" s="225"/>
    </row>
    <row r="1105">
      <c r="B1105" s="225"/>
      <c r="D1105" s="605"/>
      <c r="E1105" s="604"/>
      <c r="I1105" s="225"/>
    </row>
    <row r="1106">
      <c r="B1106" s="225"/>
      <c r="D1106" s="605"/>
      <c r="E1106" s="604"/>
      <c r="I1106" s="225"/>
    </row>
    <row r="1107">
      <c r="B1107" s="225"/>
      <c r="D1107" s="605"/>
      <c r="E1107" s="604"/>
      <c r="I1107" s="225"/>
    </row>
    <row r="1108">
      <c r="B1108" s="225"/>
      <c r="D1108" s="605"/>
      <c r="E1108" s="604"/>
      <c r="I1108" s="225"/>
    </row>
    <row r="1109">
      <c r="B1109" s="225"/>
      <c r="D1109" s="605"/>
      <c r="E1109" s="604"/>
      <c r="I1109" s="225"/>
    </row>
    <row r="1110">
      <c r="B1110" s="225"/>
      <c r="D1110" s="605"/>
      <c r="E1110" s="604"/>
      <c r="I1110" s="225"/>
    </row>
    <row r="1111">
      <c r="B1111" s="225"/>
      <c r="D1111" s="605"/>
      <c r="E1111" s="604"/>
      <c r="I1111" s="225"/>
    </row>
    <row r="1112">
      <c r="B1112" s="225"/>
      <c r="D1112" s="605"/>
      <c r="E1112" s="604"/>
      <c r="I1112" s="225"/>
    </row>
    <row r="1113">
      <c r="B1113" s="225"/>
      <c r="D1113" s="605"/>
      <c r="E1113" s="604"/>
      <c r="I1113" s="225"/>
    </row>
    <row r="1114">
      <c r="B1114" s="225"/>
      <c r="D1114" s="605"/>
      <c r="E1114" s="604"/>
      <c r="I1114" s="225"/>
    </row>
    <row r="1115">
      <c r="B1115" s="225"/>
      <c r="D1115" s="605"/>
      <c r="E1115" s="604"/>
      <c r="I1115" s="225"/>
    </row>
    <row r="1116">
      <c r="B1116" s="225"/>
      <c r="D1116" s="605"/>
      <c r="E1116" s="604"/>
      <c r="I1116" s="225"/>
    </row>
    <row r="1117">
      <c r="B1117" s="225"/>
      <c r="D1117" s="605"/>
      <c r="E1117" s="604"/>
      <c r="I1117" s="225"/>
    </row>
    <row r="1118">
      <c r="B1118" s="225"/>
      <c r="D1118" s="605"/>
      <c r="E1118" s="604"/>
      <c r="I1118" s="225"/>
    </row>
    <row r="1119">
      <c r="B1119" s="225"/>
      <c r="D1119" s="605"/>
      <c r="E1119" s="604"/>
      <c r="I1119" s="225"/>
    </row>
    <row r="1120">
      <c r="B1120" s="225"/>
      <c r="D1120" s="605"/>
      <c r="E1120" s="604"/>
      <c r="I1120" s="225"/>
    </row>
    <row r="1121">
      <c r="B1121" s="225"/>
      <c r="D1121" s="605"/>
      <c r="E1121" s="604"/>
      <c r="I1121" s="225"/>
    </row>
    <row r="1122">
      <c r="B1122" s="225"/>
      <c r="D1122" s="605"/>
      <c r="E1122" s="604"/>
      <c r="I1122" s="225"/>
    </row>
    <row r="1123">
      <c r="B1123" s="225"/>
      <c r="D1123" s="605"/>
      <c r="E1123" s="604"/>
      <c r="I1123" s="225"/>
    </row>
    <row r="1124">
      <c r="B1124" s="225"/>
      <c r="D1124" s="605"/>
      <c r="E1124" s="604"/>
      <c r="I1124" s="225"/>
    </row>
    <row r="1125">
      <c r="B1125" s="225"/>
      <c r="D1125" s="605"/>
      <c r="E1125" s="604"/>
      <c r="I1125" s="225"/>
    </row>
    <row r="1126">
      <c r="B1126" s="225"/>
      <c r="D1126" s="605"/>
      <c r="E1126" s="604"/>
      <c r="I1126" s="225"/>
    </row>
    <row r="1127">
      <c r="B1127" s="225"/>
      <c r="D1127" s="605"/>
      <c r="E1127" s="604"/>
      <c r="I1127" s="225"/>
    </row>
    <row r="1128">
      <c r="B1128" s="225"/>
      <c r="D1128" s="605"/>
      <c r="E1128" s="604"/>
      <c r="I1128" s="225"/>
    </row>
    <row r="1129">
      <c r="B1129" s="225"/>
      <c r="D1129" s="605"/>
      <c r="E1129" s="604"/>
      <c r="I1129" s="225"/>
    </row>
    <row r="1130">
      <c r="B1130" s="225"/>
      <c r="D1130" s="605"/>
      <c r="E1130" s="604"/>
      <c r="I1130" s="225"/>
    </row>
    <row r="1131">
      <c r="B1131" s="225"/>
      <c r="D1131" s="605"/>
      <c r="E1131" s="604"/>
      <c r="I1131" s="225"/>
    </row>
    <row r="1132">
      <c r="B1132" s="225"/>
      <c r="D1132" s="605"/>
      <c r="E1132" s="604"/>
      <c r="I1132" s="225"/>
    </row>
    <row r="1133">
      <c r="B1133" s="225"/>
      <c r="D1133" s="605"/>
      <c r="E1133" s="604"/>
      <c r="I1133" s="225"/>
    </row>
    <row r="1134">
      <c r="B1134" s="225"/>
      <c r="D1134" s="605"/>
      <c r="E1134" s="604"/>
      <c r="I1134" s="225"/>
    </row>
    <row r="1135">
      <c r="B1135" s="225"/>
      <c r="D1135" s="605"/>
      <c r="E1135" s="604"/>
      <c r="I1135" s="225"/>
    </row>
    <row r="1136">
      <c r="B1136" s="225"/>
      <c r="D1136" s="605"/>
      <c r="E1136" s="604"/>
      <c r="I1136" s="225"/>
    </row>
    <row r="1137">
      <c r="B1137" s="225"/>
      <c r="D1137" s="605"/>
      <c r="E1137" s="604"/>
      <c r="I1137" s="225"/>
    </row>
    <row r="1138">
      <c r="B1138" s="225"/>
      <c r="D1138" s="605"/>
      <c r="E1138" s="604"/>
      <c r="I1138" s="225"/>
    </row>
    <row r="1139">
      <c r="B1139" s="225"/>
      <c r="D1139" s="605"/>
      <c r="E1139" s="604"/>
      <c r="I1139" s="225"/>
    </row>
    <row r="1140">
      <c r="B1140" s="225"/>
      <c r="D1140" s="605"/>
      <c r="E1140" s="604"/>
      <c r="I1140" s="225"/>
    </row>
    <row r="1141">
      <c r="B1141" s="225"/>
      <c r="D1141" s="605"/>
      <c r="E1141" s="604"/>
      <c r="I1141" s="225"/>
    </row>
    <row r="1142">
      <c r="B1142" s="225"/>
      <c r="D1142" s="605"/>
      <c r="E1142" s="604"/>
      <c r="I1142" s="225"/>
    </row>
    <row r="1143">
      <c r="B1143" s="225"/>
      <c r="D1143" s="605"/>
      <c r="E1143" s="604"/>
      <c r="I1143" s="225"/>
    </row>
    <row r="1144">
      <c r="B1144" s="225"/>
      <c r="D1144" s="605"/>
      <c r="E1144" s="604"/>
      <c r="I1144" s="225"/>
    </row>
    <row r="1145">
      <c r="B1145" s="225"/>
      <c r="D1145" s="605"/>
      <c r="E1145" s="604"/>
      <c r="I1145" s="225"/>
    </row>
    <row r="1146">
      <c r="B1146" s="225"/>
      <c r="D1146" s="605"/>
      <c r="E1146" s="604"/>
      <c r="I1146" s="225"/>
    </row>
    <row r="1147">
      <c r="B1147" s="225"/>
      <c r="D1147" s="605"/>
      <c r="E1147" s="604"/>
      <c r="I1147" s="225"/>
    </row>
    <row r="1148">
      <c r="B1148" s="225"/>
      <c r="D1148" s="605"/>
      <c r="E1148" s="604"/>
      <c r="I1148" s="225"/>
    </row>
    <row r="1149">
      <c r="B1149" s="225"/>
      <c r="D1149" s="605"/>
      <c r="E1149" s="604"/>
      <c r="I1149" s="225"/>
    </row>
    <row r="1150">
      <c r="B1150" s="225"/>
      <c r="D1150" s="605"/>
      <c r="E1150" s="604"/>
      <c r="I1150" s="225"/>
    </row>
    <row r="1151">
      <c r="B1151" s="225"/>
      <c r="D1151" s="605"/>
      <c r="E1151" s="604"/>
      <c r="I1151" s="225"/>
    </row>
    <row r="1152">
      <c r="B1152" s="225"/>
      <c r="D1152" s="605"/>
      <c r="E1152" s="604"/>
      <c r="I1152" s="225"/>
    </row>
    <row r="1153">
      <c r="B1153" s="225"/>
      <c r="D1153" s="605"/>
      <c r="E1153" s="604"/>
      <c r="I1153" s="225"/>
    </row>
    <row r="1154">
      <c r="B1154" s="225"/>
      <c r="D1154" s="605"/>
      <c r="E1154" s="604"/>
      <c r="I1154" s="225"/>
    </row>
    <row r="1155">
      <c r="B1155" s="225"/>
      <c r="D1155" s="605"/>
      <c r="E1155" s="604"/>
      <c r="I1155" s="225"/>
    </row>
    <row r="1156">
      <c r="B1156" s="225"/>
      <c r="D1156" s="605"/>
      <c r="E1156" s="604"/>
      <c r="I1156" s="225"/>
    </row>
    <row r="1157">
      <c r="B1157" s="225"/>
      <c r="D1157" s="605"/>
      <c r="E1157" s="604"/>
      <c r="I1157" s="225"/>
    </row>
    <row r="1158">
      <c r="B1158" s="225"/>
      <c r="D1158" s="605"/>
      <c r="E1158" s="604"/>
      <c r="I1158" s="225"/>
    </row>
    <row r="1159">
      <c r="B1159" s="225"/>
      <c r="D1159" s="605"/>
      <c r="E1159" s="604"/>
      <c r="I1159" s="225"/>
    </row>
    <row r="1160">
      <c r="B1160" s="225"/>
      <c r="D1160" s="605"/>
      <c r="E1160" s="604"/>
      <c r="I1160" s="225"/>
    </row>
    <row r="1161">
      <c r="B1161" s="225"/>
      <c r="D1161" s="605"/>
      <c r="E1161" s="604"/>
      <c r="I1161" s="225"/>
    </row>
    <row r="1162">
      <c r="B1162" s="225"/>
      <c r="D1162" s="605"/>
      <c r="E1162" s="604"/>
      <c r="I1162" s="225"/>
    </row>
    <row r="1163">
      <c r="B1163" s="225"/>
      <c r="D1163" s="605"/>
      <c r="E1163" s="604"/>
      <c r="I1163" s="225"/>
    </row>
    <row r="1164">
      <c r="B1164" s="225"/>
      <c r="D1164" s="605"/>
      <c r="E1164" s="604"/>
      <c r="I1164" s="225"/>
    </row>
    <row r="1165">
      <c r="B1165" s="225"/>
      <c r="D1165" s="605"/>
      <c r="E1165" s="604"/>
      <c r="I1165" s="225"/>
    </row>
    <row r="1166">
      <c r="B1166" s="225"/>
      <c r="D1166" s="605"/>
      <c r="E1166" s="604"/>
      <c r="I1166" s="225"/>
    </row>
    <row r="1167">
      <c r="B1167" s="225"/>
      <c r="D1167" s="605"/>
      <c r="E1167" s="604"/>
      <c r="I1167" s="225"/>
    </row>
    <row r="1168">
      <c r="B1168" s="225"/>
      <c r="D1168" s="605"/>
      <c r="E1168" s="604"/>
      <c r="I1168" s="225"/>
    </row>
    <row r="1169">
      <c r="B1169" s="225"/>
      <c r="D1169" s="605"/>
      <c r="E1169" s="604"/>
      <c r="I1169" s="225"/>
    </row>
    <row r="1170">
      <c r="B1170" s="225"/>
      <c r="D1170" s="605"/>
      <c r="E1170" s="604"/>
      <c r="I1170" s="225"/>
    </row>
    <row r="1171">
      <c r="B1171" s="225"/>
      <c r="D1171" s="605"/>
      <c r="E1171" s="604"/>
      <c r="I1171" s="225"/>
    </row>
    <row r="1172">
      <c r="B1172" s="225"/>
      <c r="D1172" s="605"/>
      <c r="E1172" s="604"/>
      <c r="I1172" s="225"/>
    </row>
    <row r="1173">
      <c r="B1173" s="225"/>
      <c r="D1173" s="605"/>
      <c r="E1173" s="604"/>
      <c r="I1173" s="225"/>
    </row>
    <row r="1174">
      <c r="B1174" s="225"/>
      <c r="D1174" s="605"/>
      <c r="E1174" s="604"/>
      <c r="I1174" s="225"/>
    </row>
    <row r="1175">
      <c r="B1175" s="225"/>
      <c r="D1175" s="605"/>
      <c r="E1175" s="604"/>
      <c r="I1175" s="225"/>
    </row>
    <row r="1176">
      <c r="B1176" s="225"/>
      <c r="D1176" s="605"/>
      <c r="E1176" s="604"/>
      <c r="I1176" s="225"/>
    </row>
    <row r="1177">
      <c r="B1177" s="225"/>
      <c r="D1177" s="605"/>
      <c r="E1177" s="604"/>
      <c r="I1177" s="225"/>
    </row>
    <row r="1178">
      <c r="B1178" s="225"/>
      <c r="D1178" s="605"/>
      <c r="E1178" s="604"/>
      <c r="I1178" s="225"/>
    </row>
    <row r="1179">
      <c r="B1179" s="225"/>
      <c r="D1179" s="605"/>
      <c r="E1179" s="604"/>
      <c r="I1179" s="225"/>
    </row>
    <row r="1180">
      <c r="B1180" s="225"/>
      <c r="D1180" s="605"/>
      <c r="E1180" s="604"/>
      <c r="I1180" s="225"/>
    </row>
    <row r="1181">
      <c r="B1181" s="225"/>
      <c r="D1181" s="605"/>
      <c r="E1181" s="604"/>
      <c r="I1181" s="225"/>
    </row>
    <row r="1182">
      <c r="B1182" s="225"/>
      <c r="D1182" s="605"/>
      <c r="E1182" s="604"/>
      <c r="I1182" s="225"/>
    </row>
    <row r="1183">
      <c r="B1183" s="225"/>
      <c r="D1183" s="605"/>
      <c r="E1183" s="604"/>
      <c r="I1183" s="225"/>
    </row>
    <row r="1184">
      <c r="B1184" s="225"/>
      <c r="D1184" s="605"/>
      <c r="E1184" s="604"/>
      <c r="I1184" s="225"/>
    </row>
    <row r="1185">
      <c r="B1185" s="225"/>
      <c r="D1185" s="605"/>
      <c r="E1185" s="604"/>
      <c r="I1185" s="225"/>
    </row>
    <row r="1186">
      <c r="B1186" s="225"/>
      <c r="D1186" s="605"/>
      <c r="E1186" s="604"/>
      <c r="I1186" s="225"/>
    </row>
    <row r="1187">
      <c r="B1187" s="225"/>
      <c r="D1187" s="605"/>
      <c r="E1187" s="604"/>
      <c r="I1187" s="225"/>
    </row>
    <row r="1188">
      <c r="B1188" s="225"/>
      <c r="D1188" s="605"/>
      <c r="E1188" s="604"/>
      <c r="I1188" s="225"/>
    </row>
    <row r="1189">
      <c r="B1189" s="225"/>
      <c r="D1189" s="605"/>
      <c r="E1189" s="604"/>
      <c r="I1189" s="225"/>
    </row>
    <row r="1190">
      <c r="B1190" s="225"/>
      <c r="D1190" s="605"/>
      <c r="E1190" s="604"/>
      <c r="I1190" s="225"/>
    </row>
    <row r="1191">
      <c r="B1191" s="225"/>
      <c r="D1191" s="605"/>
      <c r="E1191" s="604"/>
      <c r="I1191" s="225"/>
    </row>
    <row r="1192">
      <c r="B1192" s="225"/>
      <c r="D1192" s="605"/>
      <c r="E1192" s="604"/>
      <c r="I1192" s="225"/>
    </row>
    <row r="1193">
      <c r="B1193" s="225"/>
      <c r="D1193" s="605"/>
      <c r="E1193" s="604"/>
      <c r="I1193" s="225"/>
    </row>
    <row r="1194">
      <c r="B1194" s="225"/>
      <c r="D1194" s="605"/>
      <c r="E1194" s="604"/>
      <c r="I1194" s="225"/>
    </row>
    <row r="1195">
      <c r="B1195" s="225"/>
      <c r="D1195" s="605"/>
      <c r="E1195" s="604"/>
      <c r="I1195" s="225"/>
    </row>
    <row r="1196">
      <c r="B1196" s="225"/>
      <c r="D1196" s="605"/>
      <c r="E1196" s="604"/>
      <c r="I1196" s="225"/>
    </row>
    <row r="1197">
      <c r="B1197" s="225"/>
      <c r="D1197" s="605"/>
      <c r="E1197" s="604"/>
      <c r="I1197" s="225"/>
    </row>
    <row r="1198">
      <c r="B1198" s="225"/>
      <c r="D1198" s="605"/>
      <c r="E1198" s="604"/>
      <c r="I1198" s="225"/>
    </row>
    <row r="1199">
      <c r="B1199" s="225"/>
      <c r="D1199" s="605"/>
      <c r="E1199" s="604"/>
      <c r="I1199" s="225"/>
    </row>
    <row r="1200">
      <c r="B1200" s="225"/>
      <c r="D1200" s="605"/>
      <c r="E1200" s="604"/>
      <c r="I1200" s="225"/>
    </row>
    <row r="1201">
      <c r="B1201" s="225"/>
      <c r="D1201" s="605"/>
      <c r="E1201" s="604"/>
      <c r="I1201" s="225"/>
    </row>
    <row r="1202">
      <c r="B1202" s="225"/>
      <c r="D1202" s="605"/>
      <c r="E1202" s="604"/>
      <c r="I1202" s="225"/>
    </row>
    <row r="1203">
      <c r="B1203" s="225"/>
      <c r="D1203" s="605"/>
      <c r="E1203" s="604"/>
      <c r="I1203" s="225"/>
    </row>
    <row r="1204">
      <c r="B1204" s="225"/>
      <c r="D1204" s="605"/>
      <c r="E1204" s="604"/>
      <c r="I1204" s="225"/>
    </row>
    <row r="1205">
      <c r="B1205" s="225"/>
      <c r="D1205" s="605"/>
      <c r="E1205" s="604"/>
      <c r="I1205" s="225"/>
    </row>
    <row r="1206">
      <c r="B1206" s="225"/>
      <c r="D1206" s="605"/>
      <c r="E1206" s="604"/>
      <c r="I1206" s="225"/>
    </row>
    <row r="1207">
      <c r="B1207" s="225"/>
      <c r="D1207" s="605"/>
      <c r="E1207" s="604"/>
      <c r="I1207" s="225"/>
    </row>
    <row r="1208">
      <c r="B1208" s="225"/>
      <c r="D1208" s="605"/>
      <c r="E1208" s="604"/>
      <c r="I1208" s="225"/>
    </row>
    <row r="1209">
      <c r="B1209" s="225"/>
      <c r="D1209" s="605"/>
      <c r="E1209" s="604"/>
      <c r="I1209" s="225"/>
    </row>
    <row r="1210">
      <c r="B1210" s="225"/>
      <c r="D1210" s="605"/>
      <c r="E1210" s="604"/>
      <c r="I1210" s="225"/>
    </row>
    <row r="1211">
      <c r="B1211" s="225"/>
      <c r="D1211" s="605"/>
      <c r="E1211" s="604"/>
      <c r="I1211" s="225"/>
    </row>
    <row r="1212">
      <c r="B1212" s="225"/>
      <c r="D1212" s="605"/>
      <c r="E1212" s="604"/>
      <c r="I1212" s="225"/>
    </row>
    <row r="1213">
      <c r="B1213" s="225"/>
      <c r="D1213" s="605"/>
      <c r="E1213" s="604"/>
      <c r="I1213" s="225"/>
    </row>
    <row r="1214">
      <c r="B1214" s="225"/>
      <c r="D1214" s="605"/>
      <c r="E1214" s="604"/>
      <c r="I1214" s="225"/>
    </row>
    <row r="1215">
      <c r="B1215" s="225"/>
      <c r="D1215" s="605"/>
      <c r="E1215" s="604"/>
      <c r="I1215" s="225"/>
    </row>
    <row r="1216">
      <c r="B1216" s="225"/>
      <c r="D1216" s="605"/>
      <c r="E1216" s="604"/>
      <c r="I1216" s="225"/>
    </row>
    <row r="1217">
      <c r="B1217" s="225"/>
      <c r="D1217" s="605"/>
      <c r="E1217" s="604"/>
      <c r="I1217" s="225"/>
    </row>
    <row r="1218">
      <c r="B1218" s="225"/>
      <c r="D1218" s="605"/>
      <c r="E1218" s="604"/>
      <c r="I1218" s="225"/>
    </row>
    <row r="1219">
      <c r="B1219" s="225"/>
      <c r="D1219" s="605"/>
      <c r="E1219" s="604"/>
      <c r="I1219" s="225"/>
    </row>
    <row r="1220">
      <c r="B1220" s="225"/>
      <c r="D1220" s="605"/>
      <c r="E1220" s="604"/>
      <c r="I1220" s="225"/>
    </row>
    <row r="1221">
      <c r="B1221" s="225"/>
      <c r="D1221" s="605"/>
      <c r="E1221" s="604"/>
      <c r="I1221" s="225"/>
    </row>
    <row r="1222">
      <c r="B1222" s="225"/>
      <c r="D1222" s="605"/>
      <c r="E1222" s="604"/>
      <c r="I1222" s="225"/>
    </row>
    <row r="1223">
      <c r="B1223" s="225"/>
      <c r="D1223" s="605"/>
      <c r="E1223" s="604"/>
      <c r="I1223" s="225"/>
    </row>
    <row r="1224">
      <c r="B1224" s="225"/>
      <c r="D1224" s="605"/>
      <c r="E1224" s="604"/>
      <c r="I1224" s="225"/>
    </row>
    <row r="1225">
      <c r="B1225" s="225"/>
      <c r="D1225" s="605"/>
      <c r="E1225" s="604"/>
      <c r="I1225" s="225"/>
    </row>
    <row r="1226">
      <c r="B1226" s="225"/>
      <c r="D1226" s="605"/>
      <c r="E1226" s="604"/>
      <c r="I1226" s="225"/>
    </row>
    <row r="1227">
      <c r="B1227" s="225"/>
      <c r="D1227" s="605"/>
      <c r="E1227" s="604"/>
      <c r="I1227" s="225"/>
    </row>
    <row r="1228">
      <c r="B1228" s="225"/>
      <c r="D1228" s="605"/>
      <c r="E1228" s="604"/>
      <c r="I1228" s="225"/>
    </row>
    <row r="1229">
      <c r="B1229" s="225"/>
      <c r="D1229" s="605"/>
      <c r="E1229" s="604"/>
      <c r="I1229" s="225"/>
    </row>
    <row r="1230">
      <c r="B1230" s="225"/>
      <c r="D1230" s="605"/>
      <c r="E1230" s="604"/>
      <c r="I1230" s="225"/>
    </row>
    <row r="1231">
      <c r="B1231" s="225"/>
      <c r="D1231" s="605"/>
      <c r="E1231" s="604"/>
      <c r="I1231" s="225"/>
    </row>
    <row r="1232">
      <c r="B1232" s="225"/>
      <c r="D1232" s="605"/>
      <c r="E1232" s="604"/>
      <c r="I1232" s="225"/>
    </row>
    <row r="1233">
      <c r="B1233" s="225"/>
      <c r="D1233" s="605"/>
      <c r="E1233" s="604"/>
      <c r="I1233" s="225"/>
    </row>
    <row r="1234">
      <c r="B1234" s="225"/>
      <c r="D1234" s="605"/>
      <c r="E1234" s="604"/>
      <c r="I1234" s="225"/>
    </row>
    <row r="1235">
      <c r="B1235" s="225"/>
      <c r="D1235" s="605"/>
      <c r="E1235" s="604"/>
      <c r="I1235" s="225"/>
    </row>
    <row r="1236">
      <c r="B1236" s="225"/>
      <c r="D1236" s="605"/>
      <c r="E1236" s="604"/>
      <c r="I1236" s="225"/>
    </row>
    <row r="1237">
      <c r="B1237" s="225"/>
      <c r="D1237" s="605"/>
      <c r="E1237" s="604"/>
      <c r="I1237" s="225"/>
    </row>
    <row r="1238">
      <c r="B1238" s="225"/>
      <c r="D1238" s="605"/>
      <c r="E1238" s="604"/>
      <c r="I1238" s="225"/>
    </row>
    <row r="1239">
      <c r="B1239" s="225"/>
      <c r="D1239" s="605"/>
      <c r="E1239" s="604"/>
      <c r="I1239" s="225"/>
    </row>
    <row r="1240">
      <c r="B1240" s="225"/>
      <c r="D1240" s="605"/>
      <c r="E1240" s="604"/>
      <c r="I1240" s="225"/>
    </row>
    <row r="1241">
      <c r="B1241" s="225"/>
      <c r="D1241" s="605"/>
      <c r="E1241" s="604"/>
      <c r="I1241" s="225"/>
    </row>
    <row r="1242">
      <c r="B1242" s="225"/>
      <c r="D1242" s="605"/>
      <c r="E1242" s="604"/>
      <c r="I1242" s="225"/>
    </row>
    <row r="1243">
      <c r="B1243" s="225"/>
      <c r="D1243" s="605"/>
      <c r="E1243" s="604"/>
      <c r="I1243" s="225"/>
    </row>
    <row r="1244">
      <c r="B1244" s="225"/>
      <c r="D1244" s="605"/>
      <c r="E1244" s="604"/>
      <c r="I1244" s="225"/>
    </row>
    <row r="1245">
      <c r="B1245" s="225"/>
      <c r="D1245" s="605"/>
      <c r="E1245" s="604"/>
      <c r="I1245" s="225"/>
    </row>
    <row r="1246">
      <c r="B1246" s="225"/>
      <c r="D1246" s="605"/>
      <c r="E1246" s="604"/>
      <c r="I1246" s="225"/>
    </row>
    <row r="1247">
      <c r="B1247" s="225"/>
      <c r="D1247" s="605"/>
      <c r="E1247" s="604"/>
      <c r="I1247" s="225"/>
    </row>
    <row r="1248">
      <c r="B1248" s="225"/>
      <c r="D1248" s="605"/>
      <c r="E1248" s="604"/>
      <c r="I1248" s="225"/>
    </row>
    <row r="1249">
      <c r="B1249" s="225"/>
      <c r="D1249" s="605"/>
      <c r="E1249" s="604"/>
      <c r="I1249" s="225"/>
    </row>
    <row r="1250">
      <c r="B1250" s="225"/>
      <c r="D1250" s="605"/>
      <c r="E1250" s="604"/>
      <c r="I1250" s="225"/>
    </row>
    <row r="1251">
      <c r="B1251" s="225"/>
      <c r="D1251" s="605"/>
      <c r="E1251" s="604"/>
      <c r="I1251" s="225"/>
    </row>
    <row r="1252">
      <c r="B1252" s="225"/>
      <c r="D1252" s="605"/>
      <c r="E1252" s="604"/>
      <c r="I1252" s="225"/>
    </row>
    <row r="1253">
      <c r="B1253" s="225"/>
      <c r="D1253" s="605"/>
      <c r="E1253" s="604"/>
      <c r="I1253" s="225"/>
    </row>
    <row r="1254">
      <c r="B1254" s="225"/>
      <c r="D1254" s="605"/>
      <c r="E1254" s="604"/>
      <c r="I1254" s="225"/>
    </row>
    <row r="1255">
      <c r="B1255" s="225"/>
      <c r="D1255" s="605"/>
      <c r="E1255" s="604"/>
      <c r="I1255" s="225"/>
    </row>
    <row r="1256">
      <c r="B1256" s="225"/>
      <c r="D1256" s="605"/>
      <c r="E1256" s="604"/>
      <c r="I1256" s="225"/>
    </row>
    <row r="1257">
      <c r="B1257" s="225"/>
      <c r="D1257" s="605"/>
      <c r="E1257" s="604"/>
      <c r="I1257" s="225"/>
    </row>
    <row r="1258">
      <c r="B1258" s="225"/>
      <c r="D1258" s="605"/>
      <c r="E1258" s="604"/>
      <c r="I1258" s="225"/>
    </row>
    <row r="1259">
      <c r="B1259" s="225"/>
      <c r="D1259" s="605"/>
      <c r="E1259" s="604"/>
      <c r="I1259" s="225"/>
    </row>
    <row r="1260">
      <c r="B1260" s="225"/>
      <c r="D1260" s="605"/>
      <c r="E1260" s="604"/>
      <c r="I1260" s="225"/>
    </row>
    <row r="1261">
      <c r="B1261" s="225"/>
      <c r="D1261" s="605"/>
      <c r="E1261" s="604"/>
      <c r="I1261" s="225"/>
    </row>
    <row r="1262">
      <c r="B1262" s="225"/>
      <c r="D1262" s="605"/>
      <c r="E1262" s="604"/>
      <c r="I1262" s="225"/>
    </row>
    <row r="1263">
      <c r="B1263" s="225"/>
      <c r="D1263" s="605"/>
      <c r="E1263" s="604"/>
      <c r="I1263" s="225"/>
    </row>
    <row r="1264">
      <c r="B1264" s="225"/>
      <c r="D1264" s="605"/>
      <c r="E1264" s="604"/>
      <c r="I1264" s="225"/>
    </row>
    <row r="1265">
      <c r="B1265" s="225"/>
      <c r="D1265" s="605"/>
      <c r="E1265" s="604"/>
      <c r="I1265" s="225"/>
    </row>
    <row r="1266">
      <c r="B1266" s="225"/>
      <c r="D1266" s="605"/>
      <c r="E1266" s="604"/>
      <c r="I1266" s="225"/>
    </row>
    <row r="1267">
      <c r="B1267" s="225"/>
      <c r="D1267" s="605"/>
      <c r="E1267" s="604"/>
      <c r="I1267" s="225"/>
    </row>
    <row r="1268">
      <c r="B1268" s="225"/>
      <c r="D1268" s="605"/>
      <c r="E1268" s="604"/>
      <c r="I1268" s="225"/>
    </row>
    <row r="1269">
      <c r="B1269" s="225"/>
      <c r="D1269" s="605"/>
      <c r="E1269" s="604"/>
      <c r="I1269" s="225"/>
    </row>
    <row r="1270">
      <c r="B1270" s="225"/>
      <c r="D1270" s="605"/>
      <c r="E1270" s="604"/>
      <c r="I1270" s="225"/>
    </row>
    <row r="1271">
      <c r="B1271" s="225"/>
      <c r="D1271" s="605"/>
      <c r="E1271" s="604"/>
      <c r="I1271" s="225"/>
    </row>
    <row r="1272">
      <c r="B1272" s="225"/>
      <c r="D1272" s="605"/>
      <c r="E1272" s="604"/>
      <c r="I1272" s="225"/>
    </row>
    <row r="1273">
      <c r="B1273" s="225"/>
      <c r="D1273" s="605"/>
      <c r="E1273" s="604"/>
      <c r="I1273" s="225"/>
    </row>
    <row r="1274">
      <c r="B1274" s="225"/>
      <c r="D1274" s="605"/>
      <c r="E1274" s="604"/>
      <c r="I1274" s="225"/>
    </row>
    <row r="1275">
      <c r="B1275" s="225"/>
      <c r="D1275" s="605"/>
      <c r="E1275" s="604"/>
      <c r="I1275" s="225"/>
    </row>
    <row r="1276">
      <c r="B1276" s="225"/>
      <c r="D1276" s="605"/>
      <c r="E1276" s="604"/>
      <c r="I1276" s="225"/>
    </row>
    <row r="1277">
      <c r="B1277" s="225"/>
      <c r="D1277" s="605"/>
      <c r="E1277" s="604"/>
      <c r="I1277" s="225"/>
    </row>
    <row r="1278">
      <c r="B1278" s="225"/>
      <c r="D1278" s="605"/>
      <c r="E1278" s="604"/>
      <c r="I1278" s="225"/>
    </row>
    <row r="1279">
      <c r="B1279" s="225"/>
      <c r="D1279" s="605"/>
      <c r="E1279" s="604"/>
      <c r="I1279" s="225"/>
    </row>
    <row r="1280">
      <c r="B1280" s="225"/>
      <c r="D1280" s="605"/>
      <c r="E1280" s="604"/>
      <c r="I1280" s="225"/>
    </row>
    <row r="1281">
      <c r="B1281" s="225"/>
      <c r="D1281" s="605"/>
      <c r="E1281" s="604"/>
      <c r="I1281" s="225"/>
    </row>
    <row r="1282">
      <c r="B1282" s="225"/>
      <c r="D1282" s="605"/>
      <c r="E1282" s="604"/>
      <c r="I1282" s="225"/>
    </row>
    <row r="1283">
      <c r="B1283" s="225"/>
      <c r="D1283" s="605"/>
      <c r="E1283" s="604"/>
      <c r="I1283" s="225"/>
    </row>
    <row r="1284">
      <c r="B1284" s="225"/>
      <c r="D1284" s="605"/>
      <c r="E1284" s="604"/>
      <c r="I1284" s="225"/>
    </row>
    <row r="1285">
      <c r="B1285" s="225"/>
      <c r="D1285" s="605"/>
      <c r="E1285" s="604"/>
      <c r="I1285" s="225"/>
    </row>
    <row r="1286">
      <c r="B1286" s="225"/>
      <c r="D1286" s="605"/>
      <c r="E1286" s="604"/>
      <c r="I1286" s="225"/>
    </row>
    <row r="1287">
      <c r="B1287" s="225"/>
      <c r="D1287" s="605"/>
      <c r="E1287" s="604"/>
      <c r="I1287" s="225"/>
    </row>
    <row r="1288">
      <c r="B1288" s="225"/>
      <c r="D1288" s="605"/>
      <c r="E1288" s="604"/>
      <c r="I1288" s="225"/>
    </row>
    <row r="1289">
      <c r="B1289" s="225"/>
      <c r="D1289" s="605"/>
      <c r="E1289" s="604"/>
      <c r="I1289" s="225"/>
    </row>
    <row r="1290">
      <c r="B1290" s="225"/>
      <c r="D1290" s="605"/>
      <c r="E1290" s="604"/>
      <c r="I1290" s="225"/>
    </row>
    <row r="1291">
      <c r="B1291" s="225"/>
      <c r="D1291" s="605"/>
      <c r="E1291" s="604"/>
      <c r="I1291" s="225"/>
    </row>
    <row r="1292">
      <c r="B1292" s="225"/>
      <c r="D1292" s="605"/>
      <c r="E1292" s="604"/>
      <c r="I1292" s="225"/>
    </row>
    <row r="1293">
      <c r="B1293" s="225"/>
      <c r="D1293" s="605"/>
      <c r="E1293" s="604"/>
      <c r="I1293" s="225"/>
    </row>
    <row r="1294">
      <c r="B1294" s="225"/>
      <c r="D1294" s="605"/>
      <c r="E1294" s="604"/>
      <c r="I1294" s="225"/>
    </row>
    <row r="1295">
      <c r="B1295" s="225"/>
      <c r="D1295" s="605"/>
      <c r="E1295" s="604"/>
      <c r="I1295" s="225"/>
    </row>
    <row r="1296">
      <c r="B1296" s="225"/>
      <c r="D1296" s="605"/>
      <c r="E1296" s="604"/>
      <c r="I1296" s="225"/>
    </row>
    <row r="1297">
      <c r="B1297" s="225"/>
      <c r="D1297" s="605"/>
      <c r="E1297" s="604"/>
      <c r="I1297" s="225"/>
    </row>
    <row r="1298">
      <c r="B1298" s="225"/>
      <c r="D1298" s="605"/>
      <c r="E1298" s="604"/>
      <c r="I1298" s="225"/>
    </row>
    <row r="1299">
      <c r="B1299" s="225"/>
      <c r="D1299" s="605"/>
      <c r="E1299" s="604"/>
      <c r="I1299" s="225"/>
    </row>
    <row r="1300">
      <c r="B1300" s="225"/>
      <c r="D1300" s="605"/>
      <c r="E1300" s="604"/>
      <c r="I1300" s="225"/>
    </row>
    <row r="1301">
      <c r="B1301" s="225"/>
      <c r="D1301" s="605"/>
      <c r="E1301" s="604"/>
      <c r="I1301" s="225"/>
    </row>
    <row r="1302">
      <c r="B1302" s="225"/>
      <c r="D1302" s="605"/>
      <c r="E1302" s="604"/>
      <c r="I1302" s="225"/>
    </row>
    <row r="1303">
      <c r="B1303" s="225"/>
      <c r="D1303" s="605"/>
      <c r="E1303" s="604"/>
      <c r="I1303" s="225"/>
    </row>
    <row r="1304">
      <c r="B1304" s="225"/>
      <c r="D1304" s="605"/>
      <c r="E1304" s="604"/>
      <c r="I1304" s="225"/>
    </row>
    <row r="1305">
      <c r="B1305" s="225"/>
      <c r="D1305" s="605"/>
      <c r="E1305" s="604"/>
      <c r="I1305" s="225"/>
    </row>
    <row r="1306">
      <c r="B1306" s="225"/>
      <c r="D1306" s="605"/>
      <c r="E1306" s="604"/>
      <c r="I1306" s="225"/>
    </row>
    <row r="1307">
      <c r="B1307" s="225"/>
      <c r="D1307" s="605"/>
      <c r="E1307" s="604"/>
      <c r="I1307" s="225"/>
    </row>
    <row r="1308">
      <c r="B1308" s="225"/>
      <c r="D1308" s="605"/>
      <c r="E1308" s="604"/>
    </row>
    <row r="1309">
      <c r="B1309" s="225"/>
      <c r="D1309" s="605"/>
      <c r="E1309" s="604"/>
    </row>
    <row r="1310">
      <c r="B1310" s="225"/>
      <c r="D1310" s="605"/>
      <c r="E1310" s="604"/>
    </row>
    <row r="1311">
      <c r="B1311" s="225"/>
      <c r="D1311" s="605"/>
      <c r="E1311" s="604"/>
    </row>
    <row r="1312">
      <c r="B1312" s="225"/>
      <c r="D1312" s="605"/>
      <c r="E1312" s="604"/>
    </row>
    <row r="1313">
      <c r="B1313" s="225"/>
      <c r="D1313" s="605"/>
      <c r="E1313" s="604"/>
    </row>
    <row r="1314">
      <c r="B1314" s="225"/>
      <c r="D1314" s="605"/>
      <c r="E1314" s="604"/>
    </row>
    <row r="1315">
      <c r="B1315" s="225"/>
      <c r="D1315" s="605"/>
      <c r="E1315" s="604"/>
    </row>
    <row r="1316">
      <c r="B1316" s="225"/>
      <c r="D1316" s="605"/>
      <c r="E1316" s="604"/>
    </row>
    <row r="1317">
      <c r="B1317" s="225"/>
      <c r="D1317" s="605"/>
      <c r="E1317" s="604"/>
    </row>
    <row r="1318">
      <c r="B1318" s="225"/>
      <c r="D1318" s="605"/>
      <c r="E1318" s="604"/>
    </row>
    <row r="1319">
      <c r="B1319" s="225"/>
      <c r="D1319" s="605"/>
      <c r="E1319" s="604"/>
    </row>
    <row r="1320">
      <c r="B1320" s="225"/>
      <c r="D1320" s="605"/>
      <c r="E1320" s="604"/>
    </row>
    <row r="1321">
      <c r="B1321" s="225"/>
      <c r="D1321" s="605"/>
      <c r="E1321" s="604"/>
    </row>
    <row r="1322">
      <c r="B1322" s="225"/>
      <c r="D1322" s="605"/>
      <c r="E1322" s="604"/>
    </row>
    <row r="1323">
      <c r="B1323" s="225"/>
      <c r="D1323" s="605"/>
      <c r="E1323" s="604"/>
    </row>
    <row r="1324">
      <c r="B1324" s="225"/>
      <c r="D1324" s="605"/>
      <c r="E1324" s="604"/>
    </row>
    <row r="1325">
      <c r="B1325" s="225"/>
      <c r="D1325" s="605"/>
      <c r="E1325" s="604"/>
    </row>
    <row r="1326">
      <c r="B1326" s="225"/>
      <c r="D1326" s="605"/>
      <c r="E1326" s="604"/>
    </row>
    <row r="1327">
      <c r="B1327" s="225"/>
      <c r="D1327" s="605"/>
      <c r="E1327" s="604"/>
    </row>
    <row r="1328">
      <c r="B1328" s="225"/>
      <c r="D1328" s="605"/>
      <c r="E1328" s="604"/>
    </row>
    <row r="1329">
      <c r="B1329" s="225"/>
      <c r="D1329" s="605"/>
      <c r="E1329" s="604"/>
    </row>
    <row r="1330">
      <c r="B1330" s="225"/>
      <c r="D1330" s="605"/>
      <c r="E1330" s="604"/>
    </row>
    <row r="1331">
      <c r="B1331" s="225"/>
      <c r="D1331" s="605"/>
      <c r="E1331" s="604"/>
    </row>
    <row r="1332">
      <c r="B1332" s="225"/>
      <c r="D1332" s="605"/>
      <c r="E1332" s="604"/>
    </row>
    <row r="1333">
      <c r="B1333" s="225"/>
      <c r="D1333" s="605"/>
      <c r="E1333" s="604"/>
    </row>
    <row r="1334">
      <c r="B1334" s="225"/>
      <c r="D1334" s="605"/>
      <c r="E1334" s="604"/>
    </row>
    <row r="1335">
      <c r="B1335" s="225"/>
      <c r="D1335" s="605"/>
      <c r="E1335" s="604"/>
    </row>
    <row r="1336">
      <c r="B1336" s="225"/>
      <c r="D1336" s="605"/>
      <c r="E1336" s="604"/>
    </row>
    <row r="1337">
      <c r="B1337" s="225"/>
      <c r="D1337" s="605"/>
      <c r="E1337" s="604"/>
    </row>
    <row r="1338">
      <c r="B1338" s="225"/>
      <c r="D1338" s="605"/>
      <c r="E1338" s="604"/>
    </row>
    <row r="1339">
      <c r="B1339" s="225"/>
      <c r="D1339" s="605"/>
      <c r="E1339" s="604"/>
    </row>
    <row r="1340">
      <c r="B1340" s="225"/>
      <c r="D1340" s="605"/>
      <c r="E1340" s="604"/>
    </row>
    <row r="1341">
      <c r="B1341" s="225"/>
      <c r="D1341" s="605"/>
      <c r="E1341" s="604"/>
    </row>
    <row r="1342">
      <c r="B1342" s="225"/>
      <c r="D1342" s="605"/>
      <c r="E1342" s="604"/>
    </row>
    <row r="1343">
      <c r="B1343" s="225"/>
      <c r="D1343" s="605"/>
      <c r="E1343" s="604"/>
    </row>
    <row r="1344">
      <c r="B1344" s="225"/>
      <c r="D1344" s="605"/>
      <c r="E1344" s="604"/>
    </row>
    <row r="1345">
      <c r="B1345" s="225"/>
      <c r="D1345" s="605"/>
      <c r="E1345" s="604"/>
    </row>
    <row r="1346">
      <c r="B1346" s="225"/>
      <c r="D1346" s="605"/>
      <c r="E1346" s="604"/>
    </row>
    <row r="1347">
      <c r="B1347" s="225"/>
      <c r="D1347" s="605"/>
      <c r="E1347" s="604"/>
    </row>
    <row r="1348">
      <c r="B1348" s="225"/>
      <c r="D1348" s="605"/>
      <c r="E1348" s="604"/>
    </row>
    <row r="1349">
      <c r="B1349" s="225"/>
      <c r="D1349" s="605"/>
      <c r="E1349" s="604"/>
    </row>
    <row r="1350">
      <c r="B1350" s="225"/>
      <c r="D1350" s="605"/>
      <c r="E1350" s="604"/>
    </row>
    <row r="1351">
      <c r="B1351" s="225"/>
      <c r="D1351" s="605"/>
      <c r="E1351" s="604"/>
    </row>
    <row r="1352">
      <c r="B1352" s="225"/>
      <c r="D1352" s="605"/>
      <c r="E1352" s="604"/>
    </row>
  </sheetData>
  <customSheetViews>
    <customSheetView guid="{7180804A-6AC3-4728-9B95-EBF25623D6A2}" filter="1" showAutoFilter="1">
      <autoFilter ref="$I$8:$L$412"/>
    </customSheetView>
    <customSheetView guid="{D4CF1F88-44F2-4DA5-AAC4-8E21498B4646}" filter="1" showAutoFilter="1">
      <autoFilter ref="$B$8:$E$670"/>
    </customSheetView>
  </customSheetViews>
  <mergeCells count="2">
    <mergeCell ref="B6:C7"/>
    <mergeCell ref="I6:J7"/>
  </mergeCells>
  <conditionalFormatting sqref="J411">
    <cfRule type="expression" dxfId="6" priority="1">
      <formula>#REF!="x"</formula>
    </cfRule>
  </conditionalFormatting>
  <drawing r:id="rId1"/>
</worksheet>
</file>