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tudy\Master\Data Analyst\Excel\FinalProject\Part1\"/>
    </mc:Choice>
  </mc:AlternateContent>
  <bookViews>
    <workbookView xWindow="0" yWindow="0" windowWidth="25596" windowHeight="14280" tabRatio="500" activeTab="1"/>
  </bookViews>
  <sheets>
    <sheet name="Training Set" sheetId="1" r:id="rId1"/>
    <sheet name="Test Set" sheetId="2" r:id="rId2"/>
    <sheet name="Eggertopia Scores" sheetId="3" r:id="rId3"/>
    <sheet name="Profit and Loss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7" i="2" l="1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6" i="2"/>
  <c r="W6" i="1"/>
  <c r="T6" i="1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A25" i="2"/>
  <c r="AB25" i="2"/>
  <c r="AC25" i="2"/>
  <c r="AD25" i="2"/>
  <c r="AA26" i="2"/>
  <c r="AB26" i="2"/>
  <c r="AC26" i="2"/>
  <c r="AD26" i="2"/>
  <c r="AA27" i="2"/>
  <c r="AB27" i="2"/>
  <c r="AC27" i="2"/>
  <c r="AD27" i="2"/>
  <c r="AA28" i="2"/>
  <c r="AB28" i="2"/>
  <c r="AC28" i="2"/>
  <c r="AD28" i="2"/>
  <c r="AA29" i="2"/>
  <c r="AB29" i="2"/>
  <c r="AC29" i="2"/>
  <c r="AD29" i="2"/>
  <c r="AA30" i="2"/>
  <c r="AB30" i="2"/>
  <c r="AC30" i="2"/>
  <c r="AD30" i="2"/>
  <c r="AA31" i="2"/>
  <c r="AB31" i="2"/>
  <c r="AC31" i="2"/>
  <c r="AD31" i="2"/>
  <c r="AA32" i="2"/>
  <c r="AB32" i="2"/>
  <c r="AC32" i="2"/>
  <c r="AD32" i="2"/>
  <c r="AA33" i="2"/>
  <c r="AB33" i="2"/>
  <c r="AC33" i="2"/>
  <c r="AD33" i="2"/>
  <c r="AA34" i="2"/>
  <c r="AB34" i="2"/>
  <c r="AC34" i="2"/>
  <c r="AD34" i="2"/>
  <c r="AA35" i="2"/>
  <c r="AB35" i="2"/>
  <c r="AC35" i="2"/>
  <c r="AD35" i="2"/>
  <c r="AA36" i="2"/>
  <c r="AB36" i="2"/>
  <c r="AC36" i="2"/>
  <c r="AD36" i="2"/>
  <c r="AA37" i="2"/>
  <c r="AB37" i="2"/>
  <c r="AC37" i="2"/>
  <c r="AD37" i="2"/>
  <c r="AA38" i="2"/>
  <c r="AB38" i="2"/>
  <c r="AC38" i="2"/>
  <c r="AD38" i="2"/>
  <c r="AA39" i="2"/>
  <c r="AB39" i="2"/>
  <c r="AC39" i="2"/>
  <c r="AD39" i="2"/>
  <c r="AA40" i="2"/>
  <c r="AB40" i="2"/>
  <c r="AC40" i="2"/>
  <c r="AD40" i="2"/>
  <c r="AA41" i="2"/>
  <c r="AB41" i="2"/>
  <c r="AC41" i="2"/>
  <c r="AD41" i="2"/>
  <c r="AA42" i="2"/>
  <c r="AB42" i="2"/>
  <c r="AC42" i="2"/>
  <c r="AD42" i="2"/>
  <c r="AA43" i="2"/>
  <c r="AB43" i="2"/>
  <c r="AC43" i="2"/>
  <c r="AD43" i="2"/>
  <c r="AA44" i="2"/>
  <c r="AB44" i="2"/>
  <c r="AC44" i="2"/>
  <c r="AD44" i="2"/>
  <c r="AA45" i="2"/>
  <c r="AB45" i="2"/>
  <c r="AC45" i="2"/>
  <c r="AD45" i="2"/>
  <c r="AA46" i="2"/>
  <c r="AB46" i="2"/>
  <c r="AC46" i="2"/>
  <c r="AD46" i="2"/>
  <c r="AA47" i="2"/>
  <c r="AB47" i="2"/>
  <c r="AC47" i="2"/>
  <c r="AD47" i="2"/>
  <c r="AA48" i="2"/>
  <c r="AB48" i="2"/>
  <c r="AC48" i="2"/>
  <c r="AD48" i="2"/>
  <c r="AA49" i="2"/>
  <c r="AB49" i="2"/>
  <c r="AC49" i="2"/>
  <c r="AD49" i="2"/>
  <c r="AA50" i="2"/>
  <c r="AB50" i="2"/>
  <c r="AC50" i="2"/>
  <c r="AD50" i="2"/>
  <c r="AA51" i="2"/>
  <c r="AB51" i="2"/>
  <c r="AC51" i="2"/>
  <c r="AD51" i="2"/>
  <c r="AA52" i="2"/>
  <c r="AB52" i="2"/>
  <c r="AC52" i="2"/>
  <c r="AD52" i="2"/>
  <c r="AA53" i="2"/>
  <c r="AB53" i="2"/>
  <c r="AC53" i="2"/>
  <c r="AD53" i="2"/>
  <c r="AA54" i="2"/>
  <c r="AB54" i="2"/>
  <c r="AC54" i="2"/>
  <c r="AD54" i="2"/>
  <c r="AA55" i="2"/>
  <c r="AB55" i="2"/>
  <c r="AC55" i="2"/>
  <c r="AD55" i="2"/>
  <c r="AA56" i="2"/>
  <c r="AB56" i="2"/>
  <c r="AC56" i="2"/>
  <c r="AD56" i="2"/>
  <c r="AA57" i="2"/>
  <c r="AB57" i="2"/>
  <c r="AC57" i="2"/>
  <c r="AD57" i="2"/>
  <c r="AA58" i="2"/>
  <c r="AB58" i="2"/>
  <c r="AC58" i="2"/>
  <c r="AD58" i="2"/>
  <c r="AA59" i="2"/>
  <c r="AB59" i="2"/>
  <c r="AC59" i="2"/>
  <c r="AD59" i="2"/>
  <c r="AA60" i="2"/>
  <c r="AB60" i="2"/>
  <c r="AC60" i="2"/>
  <c r="AD60" i="2"/>
  <c r="AA61" i="2"/>
  <c r="AB61" i="2"/>
  <c r="AC61" i="2"/>
  <c r="AD61" i="2"/>
  <c r="AA62" i="2"/>
  <c r="AB62" i="2"/>
  <c r="AC62" i="2"/>
  <c r="AD62" i="2"/>
  <c r="AA63" i="2"/>
  <c r="AB63" i="2"/>
  <c r="AC63" i="2"/>
  <c r="AD63" i="2"/>
  <c r="AA64" i="2"/>
  <c r="AB64" i="2"/>
  <c r="AC64" i="2"/>
  <c r="AD64" i="2"/>
  <c r="AA65" i="2"/>
  <c r="AB65" i="2"/>
  <c r="AC65" i="2"/>
  <c r="AD65" i="2"/>
  <c r="AA66" i="2"/>
  <c r="AB66" i="2"/>
  <c r="AC66" i="2"/>
  <c r="AD66" i="2"/>
  <c r="AA67" i="2"/>
  <c r="AB67" i="2"/>
  <c r="AC67" i="2"/>
  <c r="AD67" i="2"/>
  <c r="AA68" i="2"/>
  <c r="AB68" i="2"/>
  <c r="AC68" i="2"/>
  <c r="AD68" i="2"/>
  <c r="AA69" i="2"/>
  <c r="AB69" i="2"/>
  <c r="AC69" i="2"/>
  <c r="AD69" i="2"/>
  <c r="AA70" i="2"/>
  <c r="AB70" i="2"/>
  <c r="AC70" i="2"/>
  <c r="AD70" i="2"/>
  <c r="AA71" i="2"/>
  <c r="AB71" i="2"/>
  <c r="AC71" i="2"/>
  <c r="AD71" i="2"/>
  <c r="AA72" i="2"/>
  <c r="AB72" i="2"/>
  <c r="AC72" i="2"/>
  <c r="AD72" i="2"/>
  <c r="AA73" i="2"/>
  <c r="AB73" i="2"/>
  <c r="AC73" i="2"/>
  <c r="AD73" i="2"/>
  <c r="AA74" i="2"/>
  <c r="AB74" i="2"/>
  <c r="AC74" i="2"/>
  <c r="AD74" i="2"/>
  <c r="AA75" i="2"/>
  <c r="AB75" i="2"/>
  <c r="AC75" i="2"/>
  <c r="AD75" i="2"/>
  <c r="AA76" i="2"/>
  <c r="AB76" i="2"/>
  <c r="AC76" i="2"/>
  <c r="AD76" i="2"/>
  <c r="AA77" i="2"/>
  <c r="AB77" i="2"/>
  <c r="AC77" i="2"/>
  <c r="AD77" i="2"/>
  <c r="AA78" i="2"/>
  <c r="AB78" i="2"/>
  <c r="AC78" i="2"/>
  <c r="AD78" i="2"/>
  <c r="AA79" i="2"/>
  <c r="AB79" i="2"/>
  <c r="AC79" i="2"/>
  <c r="AD79" i="2"/>
  <c r="AA80" i="2"/>
  <c r="AB80" i="2"/>
  <c r="AC80" i="2"/>
  <c r="AD80" i="2"/>
  <c r="AA81" i="2"/>
  <c r="AB81" i="2"/>
  <c r="AC81" i="2"/>
  <c r="AD81" i="2"/>
  <c r="AA82" i="2"/>
  <c r="AB82" i="2"/>
  <c r="AC82" i="2"/>
  <c r="AD82" i="2"/>
  <c r="AA83" i="2"/>
  <c r="AB83" i="2"/>
  <c r="AC83" i="2"/>
  <c r="AD83" i="2"/>
  <c r="AA84" i="2"/>
  <c r="AB84" i="2"/>
  <c r="AC84" i="2"/>
  <c r="AD84" i="2"/>
  <c r="AA85" i="2"/>
  <c r="AB85" i="2"/>
  <c r="AC85" i="2"/>
  <c r="AD85" i="2"/>
  <c r="AA86" i="2"/>
  <c r="AB86" i="2"/>
  <c r="AC86" i="2"/>
  <c r="AD86" i="2"/>
  <c r="AA87" i="2"/>
  <c r="AB87" i="2"/>
  <c r="AC87" i="2"/>
  <c r="AD87" i="2"/>
  <c r="AA88" i="2"/>
  <c r="AB88" i="2"/>
  <c r="AC88" i="2"/>
  <c r="AD88" i="2"/>
  <c r="AA89" i="2"/>
  <c r="AB89" i="2"/>
  <c r="AC89" i="2"/>
  <c r="AD89" i="2"/>
  <c r="AA90" i="2"/>
  <c r="AB90" i="2"/>
  <c r="AC90" i="2"/>
  <c r="AD90" i="2"/>
  <c r="AA91" i="2"/>
  <c r="AB91" i="2"/>
  <c r="AC91" i="2"/>
  <c r="AD91" i="2"/>
  <c r="AA92" i="2"/>
  <c r="AB92" i="2"/>
  <c r="AC92" i="2"/>
  <c r="AD92" i="2"/>
  <c r="AA93" i="2"/>
  <c r="AB93" i="2"/>
  <c r="AC93" i="2"/>
  <c r="AD93" i="2"/>
  <c r="AA94" i="2"/>
  <c r="AB94" i="2"/>
  <c r="AC94" i="2"/>
  <c r="AD94" i="2"/>
  <c r="AA95" i="2"/>
  <c r="AB95" i="2"/>
  <c r="AC95" i="2"/>
  <c r="AD95" i="2"/>
  <c r="AA96" i="2"/>
  <c r="AB96" i="2"/>
  <c r="AC96" i="2"/>
  <c r="AD96" i="2"/>
  <c r="AA97" i="2"/>
  <c r="AB97" i="2"/>
  <c r="AC97" i="2"/>
  <c r="AD97" i="2"/>
  <c r="AA98" i="2"/>
  <c r="AB98" i="2"/>
  <c r="AC98" i="2"/>
  <c r="AD98" i="2"/>
  <c r="AA99" i="2"/>
  <c r="AB99" i="2"/>
  <c r="AC99" i="2"/>
  <c r="AD99" i="2"/>
  <c r="AA100" i="2"/>
  <c r="AB100" i="2"/>
  <c r="AC100" i="2"/>
  <c r="AD100" i="2"/>
  <c r="AA101" i="2"/>
  <c r="AB101" i="2"/>
  <c r="AC101" i="2"/>
  <c r="AD101" i="2"/>
  <c r="AA102" i="2"/>
  <c r="AB102" i="2"/>
  <c r="AC102" i="2"/>
  <c r="AD102" i="2"/>
  <c r="AA103" i="2"/>
  <c r="AB103" i="2"/>
  <c r="AC103" i="2"/>
  <c r="AD103" i="2"/>
  <c r="AA104" i="2"/>
  <c r="AB104" i="2"/>
  <c r="AC104" i="2"/>
  <c r="AD104" i="2"/>
  <c r="AA105" i="2"/>
  <c r="AB105" i="2"/>
  <c r="AC105" i="2"/>
  <c r="AD105" i="2"/>
  <c r="AA106" i="2"/>
  <c r="AB106" i="2"/>
  <c r="AC106" i="2"/>
  <c r="AD106" i="2"/>
  <c r="AA107" i="2"/>
  <c r="AB107" i="2"/>
  <c r="AC107" i="2"/>
  <c r="AD107" i="2"/>
  <c r="AA108" i="2"/>
  <c r="AB108" i="2"/>
  <c r="AC108" i="2"/>
  <c r="AD108" i="2"/>
  <c r="AA109" i="2"/>
  <c r="AB109" i="2"/>
  <c r="AC109" i="2"/>
  <c r="AD109" i="2"/>
  <c r="AA110" i="2"/>
  <c r="AB110" i="2"/>
  <c r="AC110" i="2"/>
  <c r="AD110" i="2"/>
  <c r="AA111" i="2"/>
  <c r="AB111" i="2"/>
  <c r="AC111" i="2"/>
  <c r="AD111" i="2"/>
  <c r="AA112" i="2"/>
  <c r="AB112" i="2"/>
  <c r="AC112" i="2"/>
  <c r="AD112" i="2"/>
  <c r="AA113" i="2"/>
  <c r="AB113" i="2"/>
  <c r="AC113" i="2"/>
  <c r="AD113" i="2"/>
  <c r="AA114" i="2"/>
  <c r="AB114" i="2"/>
  <c r="AC114" i="2"/>
  <c r="AD114" i="2"/>
  <c r="AA115" i="2"/>
  <c r="AB115" i="2"/>
  <c r="AC115" i="2"/>
  <c r="AD115" i="2"/>
  <c r="AA116" i="2"/>
  <c r="AB116" i="2"/>
  <c r="AC116" i="2"/>
  <c r="AD116" i="2"/>
  <c r="AA117" i="2"/>
  <c r="AB117" i="2"/>
  <c r="AC117" i="2"/>
  <c r="AD117" i="2"/>
  <c r="AA118" i="2"/>
  <c r="AB118" i="2"/>
  <c r="AC118" i="2"/>
  <c r="AD118" i="2"/>
  <c r="AA119" i="2"/>
  <c r="AB119" i="2"/>
  <c r="AC119" i="2"/>
  <c r="AD119" i="2"/>
  <c r="AA120" i="2"/>
  <c r="AB120" i="2"/>
  <c r="AC120" i="2"/>
  <c r="AD120" i="2"/>
  <c r="AA121" i="2"/>
  <c r="AB121" i="2"/>
  <c r="AC121" i="2"/>
  <c r="AD121" i="2"/>
  <c r="AA122" i="2"/>
  <c r="AB122" i="2"/>
  <c r="AC122" i="2"/>
  <c r="AD122" i="2"/>
  <c r="AA123" i="2"/>
  <c r="AB123" i="2"/>
  <c r="AC123" i="2"/>
  <c r="AD123" i="2"/>
  <c r="AA124" i="2"/>
  <c r="AB124" i="2"/>
  <c r="AC124" i="2"/>
  <c r="AD124" i="2"/>
  <c r="AA125" i="2"/>
  <c r="AB125" i="2"/>
  <c r="AC125" i="2"/>
  <c r="AD125" i="2"/>
  <c r="AA126" i="2"/>
  <c r="AB126" i="2"/>
  <c r="AC126" i="2"/>
  <c r="AD126" i="2"/>
  <c r="AA127" i="2"/>
  <c r="AB127" i="2"/>
  <c r="AC127" i="2"/>
  <c r="AD127" i="2"/>
  <c r="AA128" i="2"/>
  <c r="AB128" i="2"/>
  <c r="AC128" i="2"/>
  <c r="AD128" i="2"/>
  <c r="AA129" i="2"/>
  <c r="AB129" i="2"/>
  <c r="AC129" i="2"/>
  <c r="AD129" i="2"/>
  <c r="AA130" i="2"/>
  <c r="AB130" i="2"/>
  <c r="AC130" i="2"/>
  <c r="AD130" i="2"/>
  <c r="AA131" i="2"/>
  <c r="AB131" i="2"/>
  <c r="AC131" i="2"/>
  <c r="AD131" i="2"/>
  <c r="AA132" i="2"/>
  <c r="AB132" i="2"/>
  <c r="AC132" i="2"/>
  <c r="AD132" i="2"/>
  <c r="AA133" i="2"/>
  <c r="AB133" i="2"/>
  <c r="AC133" i="2"/>
  <c r="AD133" i="2"/>
  <c r="AA134" i="2"/>
  <c r="AB134" i="2"/>
  <c r="AC134" i="2"/>
  <c r="AD134" i="2"/>
  <c r="AA135" i="2"/>
  <c r="AB135" i="2"/>
  <c r="AC135" i="2"/>
  <c r="AD135" i="2"/>
  <c r="AA136" i="2"/>
  <c r="AB136" i="2"/>
  <c r="AC136" i="2"/>
  <c r="AD136" i="2"/>
  <c r="AA137" i="2"/>
  <c r="AB137" i="2"/>
  <c r="AC137" i="2"/>
  <c r="AD137" i="2"/>
  <c r="AA138" i="2"/>
  <c r="AB138" i="2"/>
  <c r="AC138" i="2"/>
  <c r="AD138" i="2"/>
  <c r="AA139" i="2"/>
  <c r="AB139" i="2"/>
  <c r="AC139" i="2"/>
  <c r="AD139" i="2"/>
  <c r="AA140" i="2"/>
  <c r="AB140" i="2"/>
  <c r="AC140" i="2"/>
  <c r="AD140" i="2"/>
  <c r="AA141" i="2"/>
  <c r="AB141" i="2"/>
  <c r="AC141" i="2"/>
  <c r="AD141" i="2"/>
  <c r="AA142" i="2"/>
  <c r="AB142" i="2"/>
  <c r="AC142" i="2"/>
  <c r="AD142" i="2"/>
  <c r="AA143" i="2"/>
  <c r="AB143" i="2"/>
  <c r="AC143" i="2"/>
  <c r="AD143" i="2"/>
  <c r="AA144" i="2"/>
  <c r="AB144" i="2"/>
  <c r="AC144" i="2"/>
  <c r="AD144" i="2"/>
  <c r="AA145" i="2"/>
  <c r="AB145" i="2"/>
  <c r="AC145" i="2"/>
  <c r="AD145" i="2"/>
  <c r="AA146" i="2"/>
  <c r="AB146" i="2"/>
  <c r="AC146" i="2"/>
  <c r="AD146" i="2"/>
  <c r="AA147" i="2"/>
  <c r="AB147" i="2"/>
  <c r="AC147" i="2"/>
  <c r="AD147" i="2"/>
  <c r="AA148" i="2"/>
  <c r="AB148" i="2"/>
  <c r="AC148" i="2"/>
  <c r="AD148" i="2"/>
  <c r="AA149" i="2"/>
  <c r="AB149" i="2"/>
  <c r="AC149" i="2"/>
  <c r="AD149" i="2"/>
  <c r="AA150" i="2"/>
  <c r="AB150" i="2"/>
  <c r="AC150" i="2"/>
  <c r="AD150" i="2"/>
  <c r="AA151" i="2"/>
  <c r="AB151" i="2"/>
  <c r="AC151" i="2"/>
  <c r="AD151" i="2"/>
  <c r="AA152" i="2"/>
  <c r="AB152" i="2"/>
  <c r="AC152" i="2"/>
  <c r="AD152" i="2"/>
  <c r="AA153" i="2"/>
  <c r="AB153" i="2"/>
  <c r="AC153" i="2"/>
  <c r="AD153" i="2"/>
  <c r="AA154" i="2"/>
  <c r="AB154" i="2"/>
  <c r="AC154" i="2"/>
  <c r="AD154" i="2"/>
  <c r="AA155" i="2"/>
  <c r="AB155" i="2"/>
  <c r="AC155" i="2"/>
  <c r="AD155" i="2"/>
  <c r="AA156" i="2"/>
  <c r="AB156" i="2"/>
  <c r="AC156" i="2"/>
  <c r="AD156" i="2"/>
  <c r="AA157" i="2"/>
  <c r="AB157" i="2"/>
  <c r="AC157" i="2"/>
  <c r="AD157" i="2"/>
  <c r="AA158" i="2"/>
  <c r="AB158" i="2"/>
  <c r="AC158" i="2"/>
  <c r="AD158" i="2"/>
  <c r="AA159" i="2"/>
  <c r="AB159" i="2"/>
  <c r="AC159" i="2"/>
  <c r="AD159" i="2"/>
  <c r="AA160" i="2"/>
  <c r="AB160" i="2"/>
  <c r="AC160" i="2"/>
  <c r="AD160" i="2"/>
  <c r="AA161" i="2"/>
  <c r="AB161" i="2"/>
  <c r="AC161" i="2"/>
  <c r="AD161" i="2"/>
  <c r="AA162" i="2"/>
  <c r="AB162" i="2"/>
  <c r="AC162" i="2"/>
  <c r="AD162" i="2"/>
  <c r="AA163" i="2"/>
  <c r="AB163" i="2"/>
  <c r="AC163" i="2"/>
  <c r="AD163" i="2"/>
  <c r="AA164" i="2"/>
  <c r="AB164" i="2"/>
  <c r="AC164" i="2"/>
  <c r="AD164" i="2"/>
  <c r="AA165" i="2"/>
  <c r="AB165" i="2"/>
  <c r="AC165" i="2"/>
  <c r="AD165" i="2"/>
  <c r="AA166" i="2"/>
  <c r="AB166" i="2"/>
  <c r="AC166" i="2"/>
  <c r="AD166" i="2"/>
  <c r="AA167" i="2"/>
  <c r="AB167" i="2"/>
  <c r="AC167" i="2"/>
  <c r="AD167" i="2"/>
  <c r="AA168" i="2"/>
  <c r="AB168" i="2"/>
  <c r="AC168" i="2"/>
  <c r="AD168" i="2"/>
  <c r="AA169" i="2"/>
  <c r="AB169" i="2"/>
  <c r="AC169" i="2"/>
  <c r="AD169" i="2"/>
  <c r="AA170" i="2"/>
  <c r="AB170" i="2"/>
  <c r="AC170" i="2"/>
  <c r="AD170" i="2"/>
  <c r="AA171" i="2"/>
  <c r="AB171" i="2"/>
  <c r="AC171" i="2"/>
  <c r="AD171" i="2"/>
  <c r="AA172" i="2"/>
  <c r="AB172" i="2"/>
  <c r="AC172" i="2"/>
  <c r="AD172" i="2"/>
  <c r="AA173" i="2"/>
  <c r="AB173" i="2"/>
  <c r="AC173" i="2"/>
  <c r="AD173" i="2"/>
  <c r="AA174" i="2"/>
  <c r="AB174" i="2"/>
  <c r="AC174" i="2"/>
  <c r="AD174" i="2"/>
  <c r="AA175" i="2"/>
  <c r="AB175" i="2"/>
  <c r="AC175" i="2"/>
  <c r="AD175" i="2"/>
  <c r="AA176" i="2"/>
  <c r="AB176" i="2"/>
  <c r="AC176" i="2"/>
  <c r="AD176" i="2"/>
  <c r="AA177" i="2"/>
  <c r="AB177" i="2"/>
  <c r="AC177" i="2"/>
  <c r="AD177" i="2"/>
  <c r="AA178" i="2"/>
  <c r="AB178" i="2"/>
  <c r="AC178" i="2"/>
  <c r="AD178" i="2"/>
  <c r="AA179" i="2"/>
  <c r="AB179" i="2"/>
  <c r="AC179" i="2"/>
  <c r="AD179" i="2"/>
  <c r="AA180" i="2"/>
  <c r="AB180" i="2"/>
  <c r="AC180" i="2"/>
  <c r="AD180" i="2"/>
  <c r="AA181" i="2"/>
  <c r="AB181" i="2"/>
  <c r="AC181" i="2"/>
  <c r="AD181" i="2"/>
  <c r="AA182" i="2"/>
  <c r="AB182" i="2"/>
  <c r="AC182" i="2"/>
  <c r="AD182" i="2"/>
  <c r="AA183" i="2"/>
  <c r="AB183" i="2"/>
  <c r="AC183" i="2"/>
  <c r="AD183" i="2"/>
  <c r="AA184" i="2"/>
  <c r="AB184" i="2"/>
  <c r="AC184" i="2"/>
  <c r="AD184" i="2"/>
  <c r="AA185" i="2"/>
  <c r="AB185" i="2"/>
  <c r="AC185" i="2"/>
  <c r="AD185" i="2"/>
  <c r="AA186" i="2"/>
  <c r="AB186" i="2"/>
  <c r="AC186" i="2"/>
  <c r="AD186" i="2"/>
  <c r="AA187" i="2"/>
  <c r="AB187" i="2"/>
  <c r="AC187" i="2"/>
  <c r="AD187" i="2"/>
  <c r="AA188" i="2"/>
  <c r="AB188" i="2"/>
  <c r="AC188" i="2"/>
  <c r="AD188" i="2"/>
  <c r="AA189" i="2"/>
  <c r="AB189" i="2"/>
  <c r="AC189" i="2"/>
  <c r="AD189" i="2"/>
  <c r="AA190" i="2"/>
  <c r="AB190" i="2"/>
  <c r="AC190" i="2"/>
  <c r="AD190" i="2"/>
  <c r="AA191" i="2"/>
  <c r="AB191" i="2"/>
  <c r="AC191" i="2"/>
  <c r="AD191" i="2"/>
  <c r="AA192" i="2"/>
  <c r="AB192" i="2"/>
  <c r="AC192" i="2"/>
  <c r="AD192" i="2"/>
  <c r="AA193" i="2"/>
  <c r="AB193" i="2"/>
  <c r="AC193" i="2"/>
  <c r="AD193" i="2"/>
  <c r="AA194" i="2"/>
  <c r="AB194" i="2"/>
  <c r="AC194" i="2"/>
  <c r="AD194" i="2"/>
  <c r="AA195" i="2"/>
  <c r="AB195" i="2"/>
  <c r="AC195" i="2"/>
  <c r="AD195" i="2"/>
  <c r="AA196" i="2"/>
  <c r="AB196" i="2"/>
  <c r="AC196" i="2"/>
  <c r="AD196" i="2"/>
  <c r="AA197" i="2"/>
  <c r="AB197" i="2"/>
  <c r="AC197" i="2"/>
  <c r="AD197" i="2"/>
  <c r="AA198" i="2"/>
  <c r="AB198" i="2"/>
  <c r="AC198" i="2"/>
  <c r="AD198" i="2"/>
  <c r="AA199" i="2"/>
  <c r="AB199" i="2"/>
  <c r="AC199" i="2"/>
  <c r="AD199" i="2"/>
  <c r="AA200" i="2"/>
  <c r="AB200" i="2"/>
  <c r="AC200" i="2"/>
  <c r="AD200" i="2"/>
  <c r="AA201" i="2"/>
  <c r="AB201" i="2"/>
  <c r="AC201" i="2"/>
  <c r="AD201" i="2"/>
  <c r="AA202" i="2"/>
  <c r="AB202" i="2"/>
  <c r="AC202" i="2"/>
  <c r="AD202" i="2"/>
  <c r="AA203" i="2"/>
  <c r="AB203" i="2"/>
  <c r="AC203" i="2"/>
  <c r="AD203" i="2"/>
  <c r="AA204" i="2"/>
  <c r="AB204" i="2"/>
  <c r="AC204" i="2"/>
  <c r="AD204" i="2"/>
  <c r="AA205" i="2"/>
  <c r="AB205" i="2"/>
  <c r="AC205" i="2"/>
  <c r="AD205" i="2"/>
  <c r="AD3" i="2"/>
  <c r="W11" i="1"/>
  <c r="Z11" i="1"/>
  <c r="AA11" i="1"/>
  <c r="V11" i="1"/>
  <c r="V6" i="1"/>
  <c r="V7" i="1"/>
  <c r="V8" i="1"/>
  <c r="V9" i="1"/>
  <c r="V10" i="1"/>
  <c r="X11" i="1"/>
  <c r="Y11" i="1"/>
  <c r="AB11" i="1"/>
  <c r="AC11" i="1"/>
  <c r="AD11" i="1"/>
  <c r="W153" i="1"/>
  <c r="Z153" i="1"/>
  <c r="AA153" i="1"/>
  <c r="V153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X153" i="1"/>
  <c r="Y153" i="1"/>
  <c r="AB153" i="1"/>
  <c r="AC153" i="1"/>
  <c r="AD153" i="1"/>
  <c r="W7" i="1"/>
  <c r="Z7" i="1"/>
  <c r="AA7" i="1"/>
  <c r="X7" i="1"/>
  <c r="Y7" i="1"/>
  <c r="AB7" i="1"/>
  <c r="AC7" i="1"/>
  <c r="AD7" i="1"/>
  <c r="W56" i="1"/>
  <c r="Z56" i="1"/>
  <c r="AA56" i="1"/>
  <c r="X56" i="1"/>
  <c r="Y56" i="1"/>
  <c r="AB56" i="1"/>
  <c r="AC56" i="1"/>
  <c r="AD56" i="1"/>
  <c r="W131" i="1"/>
  <c r="Z131" i="1"/>
  <c r="AA131" i="1"/>
  <c r="X131" i="1"/>
  <c r="Y131" i="1"/>
  <c r="AB131" i="1"/>
  <c r="AC131" i="1"/>
  <c r="AD131" i="1"/>
  <c r="W44" i="1"/>
  <c r="Z44" i="1"/>
  <c r="AA44" i="1"/>
  <c r="X44" i="1"/>
  <c r="Y44" i="1"/>
  <c r="AB44" i="1"/>
  <c r="AC44" i="1"/>
  <c r="AD44" i="1"/>
  <c r="W71" i="1"/>
  <c r="Z71" i="1"/>
  <c r="AA71" i="1"/>
  <c r="X71" i="1"/>
  <c r="Y71" i="1"/>
  <c r="AB71" i="1"/>
  <c r="AC71" i="1"/>
  <c r="AD71" i="1"/>
  <c r="W177" i="1"/>
  <c r="Z177" i="1"/>
  <c r="AA177" i="1"/>
  <c r="V177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X177" i="1"/>
  <c r="Y177" i="1"/>
  <c r="AB177" i="1"/>
  <c r="AC177" i="1"/>
  <c r="AD177" i="1"/>
  <c r="W52" i="1"/>
  <c r="Z52" i="1"/>
  <c r="AA52" i="1"/>
  <c r="X52" i="1"/>
  <c r="Y52" i="1"/>
  <c r="AB52" i="1"/>
  <c r="AC52" i="1"/>
  <c r="AD52" i="1"/>
  <c r="W92" i="1"/>
  <c r="Z92" i="1"/>
  <c r="AA92" i="1"/>
  <c r="X92" i="1"/>
  <c r="Y92" i="1"/>
  <c r="AB92" i="1"/>
  <c r="AC92" i="1"/>
  <c r="AD92" i="1"/>
  <c r="W164" i="1"/>
  <c r="Z164" i="1"/>
  <c r="AA164" i="1"/>
  <c r="X164" i="1"/>
  <c r="Y164" i="1"/>
  <c r="AB164" i="1"/>
  <c r="AC164" i="1"/>
  <c r="AD164" i="1"/>
  <c r="W68" i="1"/>
  <c r="Z68" i="1"/>
  <c r="AA68" i="1"/>
  <c r="X68" i="1"/>
  <c r="Y68" i="1"/>
  <c r="AB68" i="1"/>
  <c r="AC68" i="1"/>
  <c r="AD68" i="1"/>
  <c r="W161" i="1"/>
  <c r="Z161" i="1"/>
  <c r="AA161" i="1"/>
  <c r="X161" i="1"/>
  <c r="Y161" i="1"/>
  <c r="AB161" i="1"/>
  <c r="AC161" i="1"/>
  <c r="AD161" i="1"/>
  <c r="W192" i="1"/>
  <c r="Z192" i="1"/>
  <c r="AA192" i="1"/>
  <c r="V192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X192" i="1"/>
  <c r="Y192" i="1"/>
  <c r="AB192" i="1"/>
  <c r="AC192" i="1"/>
  <c r="AD192" i="1"/>
  <c r="W99" i="1"/>
  <c r="Z99" i="1"/>
  <c r="AA99" i="1"/>
  <c r="X99" i="1"/>
  <c r="Y99" i="1"/>
  <c r="AB99" i="1"/>
  <c r="AC99" i="1"/>
  <c r="AD99" i="1"/>
  <c r="W16" i="1"/>
  <c r="Z16" i="1"/>
  <c r="AA16" i="1"/>
  <c r="X16" i="1"/>
  <c r="Y16" i="1"/>
  <c r="AB16" i="1"/>
  <c r="AC16" i="1"/>
  <c r="AD16" i="1"/>
  <c r="W75" i="1"/>
  <c r="Z75" i="1"/>
  <c r="AA75" i="1"/>
  <c r="X75" i="1"/>
  <c r="Y75" i="1"/>
  <c r="AB75" i="1"/>
  <c r="AC75" i="1"/>
  <c r="AD75" i="1"/>
  <c r="W176" i="1"/>
  <c r="Z176" i="1"/>
  <c r="AA176" i="1"/>
  <c r="X176" i="1"/>
  <c r="Y176" i="1"/>
  <c r="AB176" i="1"/>
  <c r="AC176" i="1"/>
  <c r="AD176" i="1"/>
  <c r="W36" i="1"/>
  <c r="Z36" i="1"/>
  <c r="AA36" i="1"/>
  <c r="X36" i="1"/>
  <c r="Y36" i="1"/>
  <c r="AB36" i="1"/>
  <c r="AC36" i="1"/>
  <c r="AD36" i="1"/>
  <c r="W8" i="1"/>
  <c r="Z8" i="1"/>
  <c r="AA8" i="1"/>
  <c r="X8" i="1"/>
  <c r="Y8" i="1"/>
  <c r="AB8" i="1"/>
  <c r="AC8" i="1"/>
  <c r="AD8" i="1"/>
  <c r="W181" i="1"/>
  <c r="Z181" i="1"/>
  <c r="AA181" i="1"/>
  <c r="X181" i="1"/>
  <c r="Y181" i="1"/>
  <c r="AB181" i="1"/>
  <c r="AC181" i="1"/>
  <c r="AD181" i="1"/>
  <c r="W159" i="1"/>
  <c r="Z159" i="1"/>
  <c r="AA159" i="1"/>
  <c r="X159" i="1"/>
  <c r="Y159" i="1"/>
  <c r="AB159" i="1"/>
  <c r="AC159" i="1"/>
  <c r="AD159" i="1"/>
  <c r="W69" i="1"/>
  <c r="Z69" i="1"/>
  <c r="AA69" i="1"/>
  <c r="X69" i="1"/>
  <c r="Y69" i="1"/>
  <c r="AB69" i="1"/>
  <c r="AC69" i="1"/>
  <c r="AD69" i="1"/>
  <c r="W135" i="1"/>
  <c r="Z135" i="1"/>
  <c r="AA135" i="1"/>
  <c r="X135" i="1"/>
  <c r="Y135" i="1"/>
  <c r="AB135" i="1"/>
  <c r="AC135" i="1"/>
  <c r="AD135" i="1"/>
  <c r="W93" i="1"/>
  <c r="Z93" i="1"/>
  <c r="AA93" i="1"/>
  <c r="X93" i="1"/>
  <c r="Y93" i="1"/>
  <c r="AB93" i="1"/>
  <c r="AC93" i="1"/>
  <c r="AD93" i="1"/>
  <c r="W98" i="1"/>
  <c r="Z98" i="1"/>
  <c r="AA98" i="1"/>
  <c r="X98" i="1"/>
  <c r="Y98" i="1"/>
  <c r="AB98" i="1"/>
  <c r="AC98" i="1"/>
  <c r="AD98" i="1"/>
  <c r="W190" i="1"/>
  <c r="Z190" i="1"/>
  <c r="AA190" i="1"/>
  <c r="X190" i="1"/>
  <c r="Y190" i="1"/>
  <c r="AB190" i="1"/>
  <c r="AC190" i="1"/>
  <c r="AD190" i="1"/>
  <c r="W111" i="1"/>
  <c r="Z111" i="1"/>
  <c r="AA111" i="1"/>
  <c r="X111" i="1"/>
  <c r="Y111" i="1"/>
  <c r="AB111" i="1"/>
  <c r="AC111" i="1"/>
  <c r="AD111" i="1"/>
  <c r="W141" i="1"/>
  <c r="Z141" i="1"/>
  <c r="AA141" i="1"/>
  <c r="X141" i="1"/>
  <c r="Y141" i="1"/>
  <c r="AB141" i="1"/>
  <c r="AC141" i="1"/>
  <c r="AD141" i="1"/>
  <c r="W9" i="1"/>
  <c r="Z9" i="1"/>
  <c r="AA9" i="1"/>
  <c r="X9" i="1"/>
  <c r="Y9" i="1"/>
  <c r="AB9" i="1"/>
  <c r="AC9" i="1"/>
  <c r="AD9" i="1"/>
  <c r="W121" i="1"/>
  <c r="Z121" i="1"/>
  <c r="AA121" i="1"/>
  <c r="X121" i="1"/>
  <c r="Y121" i="1"/>
  <c r="AB121" i="1"/>
  <c r="AC121" i="1"/>
  <c r="AD121" i="1"/>
  <c r="W14" i="1"/>
  <c r="Z14" i="1"/>
  <c r="AA14" i="1"/>
  <c r="X14" i="1"/>
  <c r="Y14" i="1"/>
  <c r="AB14" i="1"/>
  <c r="AC14" i="1"/>
  <c r="AD14" i="1"/>
  <c r="W117" i="1"/>
  <c r="Z117" i="1"/>
  <c r="AA117" i="1"/>
  <c r="X117" i="1"/>
  <c r="Y117" i="1"/>
  <c r="AB117" i="1"/>
  <c r="AC117" i="1"/>
  <c r="AD117" i="1"/>
  <c r="W100" i="1"/>
  <c r="Z100" i="1"/>
  <c r="AA100" i="1"/>
  <c r="X100" i="1"/>
  <c r="Y100" i="1"/>
  <c r="AB100" i="1"/>
  <c r="AC100" i="1"/>
  <c r="AD100" i="1"/>
  <c r="W145" i="1"/>
  <c r="Z145" i="1"/>
  <c r="AA145" i="1"/>
  <c r="X145" i="1"/>
  <c r="Y145" i="1"/>
  <c r="AB145" i="1"/>
  <c r="AC145" i="1"/>
  <c r="AD145" i="1"/>
  <c r="W137" i="1"/>
  <c r="Z137" i="1"/>
  <c r="AA137" i="1"/>
  <c r="X137" i="1"/>
  <c r="Y137" i="1"/>
  <c r="AB137" i="1"/>
  <c r="AC137" i="1"/>
  <c r="AD137" i="1"/>
  <c r="W152" i="1"/>
  <c r="Z152" i="1"/>
  <c r="AA152" i="1"/>
  <c r="X152" i="1"/>
  <c r="Y152" i="1"/>
  <c r="AB152" i="1"/>
  <c r="AC152" i="1"/>
  <c r="AD152" i="1"/>
  <c r="W23" i="1"/>
  <c r="Z23" i="1"/>
  <c r="AA23" i="1"/>
  <c r="X23" i="1"/>
  <c r="Y23" i="1"/>
  <c r="AB23" i="1"/>
  <c r="AC23" i="1"/>
  <c r="AD23" i="1"/>
  <c r="W189" i="1"/>
  <c r="Z189" i="1"/>
  <c r="AA189" i="1"/>
  <c r="X189" i="1"/>
  <c r="Y189" i="1"/>
  <c r="AB189" i="1"/>
  <c r="AC189" i="1"/>
  <c r="AD189" i="1"/>
  <c r="W142" i="1"/>
  <c r="Z142" i="1"/>
  <c r="AA142" i="1"/>
  <c r="X142" i="1"/>
  <c r="Y142" i="1"/>
  <c r="AB142" i="1"/>
  <c r="AC142" i="1"/>
  <c r="AD142" i="1"/>
  <c r="W58" i="1"/>
  <c r="Z58" i="1"/>
  <c r="AA58" i="1"/>
  <c r="X58" i="1"/>
  <c r="Y58" i="1"/>
  <c r="AB58" i="1"/>
  <c r="AC58" i="1"/>
  <c r="AD58" i="1"/>
  <c r="W82" i="1"/>
  <c r="Z82" i="1"/>
  <c r="AA82" i="1"/>
  <c r="X82" i="1"/>
  <c r="Y82" i="1"/>
  <c r="AB82" i="1"/>
  <c r="AC82" i="1"/>
  <c r="AD82" i="1"/>
  <c r="W84" i="1"/>
  <c r="Z84" i="1"/>
  <c r="AA84" i="1"/>
  <c r="X84" i="1"/>
  <c r="Y84" i="1"/>
  <c r="AB84" i="1"/>
  <c r="AC84" i="1"/>
  <c r="AD84" i="1"/>
  <c r="W54" i="1"/>
  <c r="Z54" i="1"/>
  <c r="AA54" i="1"/>
  <c r="X54" i="1"/>
  <c r="Y54" i="1"/>
  <c r="AB54" i="1"/>
  <c r="AC54" i="1"/>
  <c r="AD54" i="1"/>
  <c r="W128" i="1"/>
  <c r="Z128" i="1"/>
  <c r="AA128" i="1"/>
  <c r="X128" i="1"/>
  <c r="Y128" i="1"/>
  <c r="AB128" i="1"/>
  <c r="AC128" i="1"/>
  <c r="AD128" i="1"/>
  <c r="W113" i="1"/>
  <c r="Z113" i="1"/>
  <c r="AA113" i="1"/>
  <c r="X113" i="1"/>
  <c r="Y113" i="1"/>
  <c r="AB113" i="1"/>
  <c r="AC113" i="1"/>
  <c r="AD113" i="1"/>
  <c r="W126" i="1"/>
  <c r="Z126" i="1"/>
  <c r="AA126" i="1"/>
  <c r="X126" i="1"/>
  <c r="Y126" i="1"/>
  <c r="AB126" i="1"/>
  <c r="AC126" i="1"/>
  <c r="AD126" i="1"/>
  <c r="W87" i="1"/>
  <c r="Z87" i="1"/>
  <c r="AA87" i="1"/>
  <c r="X87" i="1"/>
  <c r="Y87" i="1"/>
  <c r="AB87" i="1"/>
  <c r="AC87" i="1"/>
  <c r="AD87" i="1"/>
  <c r="W167" i="1"/>
  <c r="Z167" i="1"/>
  <c r="AA167" i="1"/>
  <c r="X167" i="1"/>
  <c r="Y167" i="1"/>
  <c r="AB167" i="1"/>
  <c r="AC167" i="1"/>
  <c r="AD167" i="1"/>
  <c r="W27" i="1"/>
  <c r="Z27" i="1"/>
  <c r="AA27" i="1"/>
  <c r="X27" i="1"/>
  <c r="Y27" i="1"/>
  <c r="AB27" i="1"/>
  <c r="AC27" i="1"/>
  <c r="AD27" i="1"/>
  <c r="W89" i="1"/>
  <c r="Z89" i="1"/>
  <c r="AA89" i="1"/>
  <c r="X89" i="1"/>
  <c r="Y89" i="1"/>
  <c r="AB89" i="1"/>
  <c r="AC89" i="1"/>
  <c r="AD89" i="1"/>
  <c r="W33" i="1"/>
  <c r="Z33" i="1"/>
  <c r="AA33" i="1"/>
  <c r="X33" i="1"/>
  <c r="Y33" i="1"/>
  <c r="AB33" i="1"/>
  <c r="AC33" i="1"/>
  <c r="AD33" i="1"/>
  <c r="W183" i="1"/>
  <c r="Z183" i="1"/>
  <c r="AA183" i="1"/>
  <c r="X183" i="1"/>
  <c r="Y183" i="1"/>
  <c r="AB183" i="1"/>
  <c r="AC183" i="1"/>
  <c r="AD183" i="1"/>
  <c r="W174" i="1"/>
  <c r="Z174" i="1"/>
  <c r="AA174" i="1"/>
  <c r="X174" i="1"/>
  <c r="Y174" i="1"/>
  <c r="AB174" i="1"/>
  <c r="AC174" i="1"/>
  <c r="AD174" i="1"/>
  <c r="W148" i="1"/>
  <c r="Z148" i="1"/>
  <c r="AA148" i="1"/>
  <c r="X148" i="1"/>
  <c r="Y148" i="1"/>
  <c r="AB148" i="1"/>
  <c r="AC148" i="1"/>
  <c r="AD148" i="1"/>
  <c r="W185" i="1"/>
  <c r="Z185" i="1"/>
  <c r="AA185" i="1"/>
  <c r="X185" i="1"/>
  <c r="Y185" i="1"/>
  <c r="AB185" i="1"/>
  <c r="AC185" i="1"/>
  <c r="AD185" i="1"/>
  <c r="W184" i="1"/>
  <c r="Z184" i="1"/>
  <c r="AA184" i="1"/>
  <c r="X184" i="1"/>
  <c r="Y184" i="1"/>
  <c r="AB184" i="1"/>
  <c r="AC184" i="1"/>
  <c r="AD184" i="1"/>
  <c r="W64" i="1"/>
  <c r="Z64" i="1"/>
  <c r="AA64" i="1"/>
  <c r="X64" i="1"/>
  <c r="Y64" i="1"/>
  <c r="AB64" i="1"/>
  <c r="AC64" i="1"/>
  <c r="AD64" i="1"/>
  <c r="W119" i="1"/>
  <c r="Z119" i="1"/>
  <c r="AA119" i="1"/>
  <c r="X119" i="1"/>
  <c r="Y119" i="1"/>
  <c r="AB119" i="1"/>
  <c r="AC119" i="1"/>
  <c r="AD119" i="1"/>
  <c r="W107" i="1"/>
  <c r="Z107" i="1"/>
  <c r="AA107" i="1"/>
  <c r="X107" i="1"/>
  <c r="Y107" i="1"/>
  <c r="AB107" i="1"/>
  <c r="AC107" i="1"/>
  <c r="AD107" i="1"/>
  <c r="W53" i="1"/>
  <c r="Z53" i="1"/>
  <c r="AA53" i="1"/>
  <c r="X53" i="1"/>
  <c r="Y53" i="1"/>
  <c r="AB53" i="1"/>
  <c r="AC53" i="1"/>
  <c r="AD53" i="1"/>
  <c r="W63" i="1"/>
  <c r="Z63" i="1"/>
  <c r="AA63" i="1"/>
  <c r="X63" i="1"/>
  <c r="Y63" i="1"/>
  <c r="AB63" i="1"/>
  <c r="AC63" i="1"/>
  <c r="AD63" i="1"/>
  <c r="W186" i="1"/>
  <c r="Z186" i="1"/>
  <c r="AA186" i="1"/>
  <c r="X186" i="1"/>
  <c r="Y186" i="1"/>
  <c r="AB186" i="1"/>
  <c r="AC186" i="1"/>
  <c r="AD186" i="1"/>
  <c r="W77" i="1"/>
  <c r="Z77" i="1"/>
  <c r="AA77" i="1"/>
  <c r="X77" i="1"/>
  <c r="Y77" i="1"/>
  <c r="AB77" i="1"/>
  <c r="AC77" i="1"/>
  <c r="AD77" i="1"/>
  <c r="W203" i="1"/>
  <c r="Z203" i="1"/>
  <c r="AA203" i="1"/>
  <c r="V203" i="1"/>
  <c r="V193" i="1"/>
  <c r="V194" i="1"/>
  <c r="V195" i="1"/>
  <c r="V196" i="1"/>
  <c r="V197" i="1"/>
  <c r="V198" i="1"/>
  <c r="V199" i="1"/>
  <c r="V200" i="1"/>
  <c r="V201" i="1"/>
  <c r="V202" i="1"/>
  <c r="X203" i="1"/>
  <c r="Y203" i="1"/>
  <c r="AB203" i="1"/>
  <c r="AC203" i="1"/>
  <c r="AD203" i="1"/>
  <c r="W155" i="1"/>
  <c r="Z155" i="1"/>
  <c r="AA155" i="1"/>
  <c r="X155" i="1"/>
  <c r="Y155" i="1"/>
  <c r="AB155" i="1"/>
  <c r="AC155" i="1"/>
  <c r="AD155" i="1"/>
  <c r="W48" i="1"/>
  <c r="Z48" i="1"/>
  <c r="AA48" i="1"/>
  <c r="X48" i="1"/>
  <c r="Y48" i="1"/>
  <c r="AB48" i="1"/>
  <c r="AC48" i="1"/>
  <c r="AD48" i="1"/>
  <c r="W130" i="1"/>
  <c r="Z130" i="1"/>
  <c r="AA130" i="1"/>
  <c r="X130" i="1"/>
  <c r="Y130" i="1"/>
  <c r="AB130" i="1"/>
  <c r="AC130" i="1"/>
  <c r="AD130" i="1"/>
  <c r="W199" i="1"/>
  <c r="Z199" i="1"/>
  <c r="AA199" i="1"/>
  <c r="X199" i="1"/>
  <c r="Y199" i="1"/>
  <c r="AB199" i="1"/>
  <c r="AC199" i="1"/>
  <c r="AD199" i="1"/>
  <c r="W160" i="1"/>
  <c r="Z160" i="1"/>
  <c r="AA160" i="1"/>
  <c r="X160" i="1"/>
  <c r="Y160" i="1"/>
  <c r="AB160" i="1"/>
  <c r="AC160" i="1"/>
  <c r="AD160" i="1"/>
  <c r="W198" i="1"/>
  <c r="Z198" i="1"/>
  <c r="AA198" i="1"/>
  <c r="X198" i="1"/>
  <c r="Y198" i="1"/>
  <c r="AB198" i="1"/>
  <c r="AC198" i="1"/>
  <c r="AD198" i="1"/>
  <c r="W116" i="1"/>
  <c r="Z116" i="1"/>
  <c r="AA116" i="1"/>
  <c r="X116" i="1"/>
  <c r="Y116" i="1"/>
  <c r="AB116" i="1"/>
  <c r="AC116" i="1"/>
  <c r="AD116" i="1"/>
  <c r="W200" i="1"/>
  <c r="Z200" i="1"/>
  <c r="AA200" i="1"/>
  <c r="X200" i="1"/>
  <c r="Y200" i="1"/>
  <c r="AB200" i="1"/>
  <c r="AC200" i="1"/>
  <c r="AD200" i="1"/>
  <c r="W146" i="1"/>
  <c r="Z146" i="1"/>
  <c r="AA146" i="1"/>
  <c r="X146" i="1"/>
  <c r="Y146" i="1"/>
  <c r="AB146" i="1"/>
  <c r="AC146" i="1"/>
  <c r="AD146" i="1"/>
  <c r="W88" i="1"/>
  <c r="Z88" i="1"/>
  <c r="AA88" i="1"/>
  <c r="X88" i="1"/>
  <c r="Y88" i="1"/>
  <c r="AB88" i="1"/>
  <c r="AC88" i="1"/>
  <c r="AD88" i="1"/>
  <c r="W173" i="1"/>
  <c r="Z173" i="1"/>
  <c r="AA173" i="1"/>
  <c r="X173" i="1"/>
  <c r="Y173" i="1"/>
  <c r="AB173" i="1"/>
  <c r="AC173" i="1"/>
  <c r="AD173" i="1"/>
  <c r="W76" i="1"/>
  <c r="Z76" i="1"/>
  <c r="AA76" i="1"/>
  <c r="X76" i="1"/>
  <c r="Y76" i="1"/>
  <c r="AB76" i="1"/>
  <c r="AC76" i="1"/>
  <c r="AD76" i="1"/>
  <c r="W55" i="1"/>
  <c r="Z55" i="1"/>
  <c r="AA55" i="1"/>
  <c r="X55" i="1"/>
  <c r="Y55" i="1"/>
  <c r="AB55" i="1"/>
  <c r="AC55" i="1"/>
  <c r="AD55" i="1"/>
  <c r="W154" i="1"/>
  <c r="Z154" i="1"/>
  <c r="AA154" i="1"/>
  <c r="X154" i="1"/>
  <c r="Y154" i="1"/>
  <c r="AB154" i="1"/>
  <c r="AC154" i="1"/>
  <c r="AD154" i="1"/>
  <c r="W150" i="1"/>
  <c r="Z150" i="1"/>
  <c r="AA150" i="1"/>
  <c r="X150" i="1"/>
  <c r="Y150" i="1"/>
  <c r="AB150" i="1"/>
  <c r="AC150" i="1"/>
  <c r="AD150" i="1"/>
  <c r="W194" i="1"/>
  <c r="Z194" i="1"/>
  <c r="AA194" i="1"/>
  <c r="X194" i="1"/>
  <c r="Y194" i="1"/>
  <c r="AB194" i="1"/>
  <c r="AC194" i="1"/>
  <c r="AD194" i="1"/>
  <c r="W41" i="1"/>
  <c r="Z41" i="1"/>
  <c r="AA41" i="1"/>
  <c r="X41" i="1"/>
  <c r="Y41" i="1"/>
  <c r="AB41" i="1"/>
  <c r="AC41" i="1"/>
  <c r="AD41" i="1"/>
  <c r="W122" i="1"/>
  <c r="Z122" i="1"/>
  <c r="AA122" i="1"/>
  <c r="X122" i="1"/>
  <c r="Y122" i="1"/>
  <c r="AB122" i="1"/>
  <c r="AC122" i="1"/>
  <c r="AD122" i="1"/>
  <c r="W66" i="1"/>
  <c r="Z66" i="1"/>
  <c r="AA66" i="1"/>
  <c r="X66" i="1"/>
  <c r="Y66" i="1"/>
  <c r="AB66" i="1"/>
  <c r="AC66" i="1"/>
  <c r="AD66" i="1"/>
  <c r="W134" i="1"/>
  <c r="Z134" i="1"/>
  <c r="AA134" i="1"/>
  <c r="X134" i="1"/>
  <c r="Y134" i="1"/>
  <c r="AB134" i="1"/>
  <c r="AC134" i="1"/>
  <c r="AD134" i="1"/>
  <c r="W34" i="1"/>
  <c r="Z34" i="1"/>
  <c r="AA34" i="1"/>
  <c r="X34" i="1"/>
  <c r="Y34" i="1"/>
  <c r="AB34" i="1"/>
  <c r="AC34" i="1"/>
  <c r="AD34" i="1"/>
  <c r="W18" i="1"/>
  <c r="Z18" i="1"/>
  <c r="AA18" i="1"/>
  <c r="X18" i="1"/>
  <c r="Y18" i="1"/>
  <c r="AB18" i="1"/>
  <c r="AC18" i="1"/>
  <c r="AD18" i="1"/>
  <c r="W114" i="1"/>
  <c r="Z114" i="1"/>
  <c r="AA114" i="1"/>
  <c r="X114" i="1"/>
  <c r="Y114" i="1"/>
  <c r="AB114" i="1"/>
  <c r="AC114" i="1"/>
  <c r="AD114" i="1"/>
  <c r="W35" i="1"/>
  <c r="Z35" i="1"/>
  <c r="AA35" i="1"/>
  <c r="X35" i="1"/>
  <c r="Y35" i="1"/>
  <c r="AB35" i="1"/>
  <c r="AC35" i="1"/>
  <c r="AD35" i="1"/>
  <c r="W151" i="1"/>
  <c r="Z151" i="1"/>
  <c r="AA151" i="1"/>
  <c r="X151" i="1"/>
  <c r="Y151" i="1"/>
  <c r="AB151" i="1"/>
  <c r="AC151" i="1"/>
  <c r="AD151" i="1"/>
  <c r="W24" i="1"/>
  <c r="Z24" i="1"/>
  <c r="AA24" i="1"/>
  <c r="X24" i="1"/>
  <c r="Y24" i="1"/>
  <c r="AB24" i="1"/>
  <c r="AC24" i="1"/>
  <c r="AD24" i="1"/>
  <c r="W143" i="1"/>
  <c r="Z143" i="1"/>
  <c r="AA143" i="1"/>
  <c r="X143" i="1"/>
  <c r="Y143" i="1"/>
  <c r="AB143" i="1"/>
  <c r="AC143" i="1"/>
  <c r="AD143" i="1"/>
  <c r="W110" i="1"/>
  <c r="Z110" i="1"/>
  <c r="AA110" i="1"/>
  <c r="X110" i="1"/>
  <c r="Y110" i="1"/>
  <c r="AB110" i="1"/>
  <c r="AC110" i="1"/>
  <c r="AD110" i="1"/>
  <c r="W106" i="1"/>
  <c r="Z106" i="1"/>
  <c r="AA106" i="1"/>
  <c r="X106" i="1"/>
  <c r="Y106" i="1"/>
  <c r="AB106" i="1"/>
  <c r="AC106" i="1"/>
  <c r="AD106" i="1"/>
  <c r="W202" i="1"/>
  <c r="Z202" i="1"/>
  <c r="AA202" i="1"/>
  <c r="X202" i="1"/>
  <c r="Y202" i="1"/>
  <c r="AB202" i="1"/>
  <c r="AC202" i="1"/>
  <c r="AD202" i="1"/>
  <c r="W195" i="1"/>
  <c r="Z195" i="1"/>
  <c r="AA195" i="1"/>
  <c r="X195" i="1"/>
  <c r="Y195" i="1"/>
  <c r="AB195" i="1"/>
  <c r="AC195" i="1"/>
  <c r="AD195" i="1"/>
  <c r="W147" i="1"/>
  <c r="Z147" i="1"/>
  <c r="AA147" i="1"/>
  <c r="X147" i="1"/>
  <c r="Y147" i="1"/>
  <c r="AB147" i="1"/>
  <c r="AC147" i="1"/>
  <c r="AD147" i="1"/>
  <c r="W108" i="1"/>
  <c r="Z108" i="1"/>
  <c r="AA108" i="1"/>
  <c r="X108" i="1"/>
  <c r="Y108" i="1"/>
  <c r="AB108" i="1"/>
  <c r="AC108" i="1"/>
  <c r="AD108" i="1"/>
  <c r="W102" i="1"/>
  <c r="Z102" i="1"/>
  <c r="AA102" i="1"/>
  <c r="X102" i="1"/>
  <c r="Y102" i="1"/>
  <c r="AB102" i="1"/>
  <c r="AC102" i="1"/>
  <c r="AD102" i="1"/>
  <c r="W156" i="1"/>
  <c r="Z156" i="1"/>
  <c r="AA156" i="1"/>
  <c r="X156" i="1"/>
  <c r="Y156" i="1"/>
  <c r="AB156" i="1"/>
  <c r="AC156" i="1"/>
  <c r="AD156" i="1"/>
  <c r="W172" i="1"/>
  <c r="Z172" i="1"/>
  <c r="AA172" i="1"/>
  <c r="X172" i="1"/>
  <c r="Y172" i="1"/>
  <c r="AB172" i="1"/>
  <c r="AC172" i="1"/>
  <c r="AD172" i="1"/>
  <c r="W191" i="1"/>
  <c r="Z191" i="1"/>
  <c r="AA191" i="1"/>
  <c r="X191" i="1"/>
  <c r="Y191" i="1"/>
  <c r="AB191" i="1"/>
  <c r="AC191" i="1"/>
  <c r="AD191" i="1"/>
  <c r="W187" i="1"/>
  <c r="Z187" i="1"/>
  <c r="AA187" i="1"/>
  <c r="X187" i="1"/>
  <c r="Y187" i="1"/>
  <c r="AB187" i="1"/>
  <c r="AC187" i="1"/>
  <c r="AD187" i="1"/>
  <c r="W73" i="1"/>
  <c r="Z73" i="1"/>
  <c r="AA73" i="1"/>
  <c r="X73" i="1"/>
  <c r="Y73" i="1"/>
  <c r="AB73" i="1"/>
  <c r="AC73" i="1"/>
  <c r="AD73" i="1"/>
  <c r="W32" i="1"/>
  <c r="Z32" i="1"/>
  <c r="AA32" i="1"/>
  <c r="X32" i="1"/>
  <c r="Y32" i="1"/>
  <c r="AB32" i="1"/>
  <c r="AC32" i="1"/>
  <c r="AD32" i="1"/>
  <c r="W136" i="1"/>
  <c r="Z136" i="1"/>
  <c r="AA136" i="1"/>
  <c r="X136" i="1"/>
  <c r="Y136" i="1"/>
  <c r="AB136" i="1"/>
  <c r="AC136" i="1"/>
  <c r="AD136" i="1"/>
  <c r="W80" i="1"/>
  <c r="Z80" i="1"/>
  <c r="AA80" i="1"/>
  <c r="X80" i="1"/>
  <c r="Y80" i="1"/>
  <c r="AB80" i="1"/>
  <c r="AC80" i="1"/>
  <c r="AD80" i="1"/>
  <c r="W67" i="1"/>
  <c r="Z67" i="1"/>
  <c r="AA67" i="1"/>
  <c r="X67" i="1"/>
  <c r="Y67" i="1"/>
  <c r="AB67" i="1"/>
  <c r="AC67" i="1"/>
  <c r="AD67" i="1"/>
  <c r="W72" i="1"/>
  <c r="Z72" i="1"/>
  <c r="AA72" i="1"/>
  <c r="X72" i="1"/>
  <c r="Y72" i="1"/>
  <c r="AB72" i="1"/>
  <c r="AC72" i="1"/>
  <c r="AD72" i="1"/>
  <c r="W30" i="1"/>
  <c r="Z30" i="1"/>
  <c r="AA30" i="1"/>
  <c r="X30" i="1"/>
  <c r="Y30" i="1"/>
  <c r="AB30" i="1"/>
  <c r="AC30" i="1"/>
  <c r="AD30" i="1"/>
  <c r="W61" i="1"/>
  <c r="Z61" i="1"/>
  <c r="AA61" i="1"/>
  <c r="X61" i="1"/>
  <c r="Y61" i="1"/>
  <c r="AB61" i="1"/>
  <c r="AC61" i="1"/>
  <c r="AD61" i="1"/>
  <c r="W25" i="1"/>
  <c r="Z25" i="1"/>
  <c r="AA25" i="1"/>
  <c r="X25" i="1"/>
  <c r="Y25" i="1"/>
  <c r="AB25" i="1"/>
  <c r="AC25" i="1"/>
  <c r="AD25" i="1"/>
  <c r="W42" i="1"/>
  <c r="Z42" i="1"/>
  <c r="AA42" i="1"/>
  <c r="X42" i="1"/>
  <c r="Y42" i="1"/>
  <c r="AB42" i="1"/>
  <c r="AC42" i="1"/>
  <c r="AD42" i="1"/>
  <c r="W17" i="1"/>
  <c r="Z17" i="1"/>
  <c r="AA17" i="1"/>
  <c r="X17" i="1"/>
  <c r="Y17" i="1"/>
  <c r="AB17" i="1"/>
  <c r="AC17" i="1"/>
  <c r="AD17" i="1"/>
  <c r="W157" i="1"/>
  <c r="Z157" i="1"/>
  <c r="AA157" i="1"/>
  <c r="X157" i="1"/>
  <c r="Y157" i="1"/>
  <c r="AB157" i="1"/>
  <c r="AC157" i="1"/>
  <c r="AD157" i="1"/>
  <c r="W133" i="1"/>
  <c r="Z133" i="1"/>
  <c r="AA133" i="1"/>
  <c r="X133" i="1"/>
  <c r="Y133" i="1"/>
  <c r="AB133" i="1"/>
  <c r="AC133" i="1"/>
  <c r="AD133" i="1"/>
  <c r="W201" i="1"/>
  <c r="Z201" i="1"/>
  <c r="AA201" i="1"/>
  <c r="X201" i="1"/>
  <c r="Y201" i="1"/>
  <c r="AB201" i="1"/>
  <c r="AC201" i="1"/>
  <c r="AD201" i="1"/>
  <c r="W101" i="1"/>
  <c r="Z101" i="1"/>
  <c r="AA101" i="1"/>
  <c r="X101" i="1"/>
  <c r="Y101" i="1"/>
  <c r="AB101" i="1"/>
  <c r="AC101" i="1"/>
  <c r="AD101" i="1"/>
  <c r="W139" i="1"/>
  <c r="Z139" i="1"/>
  <c r="AA139" i="1"/>
  <c r="X139" i="1"/>
  <c r="Y139" i="1"/>
  <c r="AB139" i="1"/>
  <c r="AC139" i="1"/>
  <c r="AD139" i="1"/>
  <c r="Z6" i="1"/>
  <c r="AA6" i="1"/>
  <c r="X6" i="1"/>
  <c r="Y6" i="1"/>
  <c r="AB6" i="1"/>
  <c r="AC6" i="1"/>
  <c r="AD6" i="1"/>
  <c r="W170" i="1"/>
  <c r="Z170" i="1"/>
  <c r="AA170" i="1"/>
  <c r="X170" i="1"/>
  <c r="Y170" i="1"/>
  <c r="AB170" i="1"/>
  <c r="AC170" i="1"/>
  <c r="AD170" i="1"/>
  <c r="W26" i="1"/>
  <c r="Z26" i="1"/>
  <c r="AA26" i="1"/>
  <c r="X26" i="1"/>
  <c r="Y26" i="1"/>
  <c r="AB26" i="1"/>
  <c r="AC26" i="1"/>
  <c r="AD26" i="1"/>
  <c r="W57" i="1"/>
  <c r="Z57" i="1"/>
  <c r="AA57" i="1"/>
  <c r="X57" i="1"/>
  <c r="Y57" i="1"/>
  <c r="AB57" i="1"/>
  <c r="AC57" i="1"/>
  <c r="AD57" i="1"/>
  <c r="W171" i="1"/>
  <c r="Z171" i="1"/>
  <c r="AA171" i="1"/>
  <c r="X171" i="1"/>
  <c r="Y171" i="1"/>
  <c r="AB171" i="1"/>
  <c r="AC171" i="1"/>
  <c r="AD171" i="1"/>
  <c r="W115" i="1"/>
  <c r="Z115" i="1"/>
  <c r="AA115" i="1"/>
  <c r="X115" i="1"/>
  <c r="Y115" i="1"/>
  <c r="AB115" i="1"/>
  <c r="AC115" i="1"/>
  <c r="AD115" i="1"/>
  <c r="W78" i="1"/>
  <c r="Z78" i="1"/>
  <c r="AA78" i="1"/>
  <c r="X78" i="1"/>
  <c r="Y78" i="1"/>
  <c r="AB78" i="1"/>
  <c r="AC78" i="1"/>
  <c r="AD78" i="1"/>
  <c r="W40" i="1"/>
  <c r="Z40" i="1"/>
  <c r="AA40" i="1"/>
  <c r="X40" i="1"/>
  <c r="Y40" i="1"/>
  <c r="AB40" i="1"/>
  <c r="AC40" i="1"/>
  <c r="AD40" i="1"/>
  <c r="W178" i="1"/>
  <c r="Z178" i="1"/>
  <c r="AA178" i="1"/>
  <c r="X178" i="1"/>
  <c r="Y178" i="1"/>
  <c r="AB178" i="1"/>
  <c r="AC178" i="1"/>
  <c r="AD178" i="1"/>
  <c r="W21" i="1"/>
  <c r="Z21" i="1"/>
  <c r="AA21" i="1"/>
  <c r="X21" i="1"/>
  <c r="Y21" i="1"/>
  <c r="AB21" i="1"/>
  <c r="AC21" i="1"/>
  <c r="AD21" i="1"/>
  <c r="W94" i="1"/>
  <c r="Z94" i="1"/>
  <c r="AA94" i="1"/>
  <c r="X94" i="1"/>
  <c r="Y94" i="1"/>
  <c r="AB94" i="1"/>
  <c r="AC94" i="1"/>
  <c r="AD94" i="1"/>
  <c r="W79" i="1"/>
  <c r="Z79" i="1"/>
  <c r="AA79" i="1"/>
  <c r="X79" i="1"/>
  <c r="Y79" i="1"/>
  <c r="AB79" i="1"/>
  <c r="AC79" i="1"/>
  <c r="AD79" i="1"/>
  <c r="W197" i="1"/>
  <c r="Z197" i="1"/>
  <c r="AA197" i="1"/>
  <c r="X197" i="1"/>
  <c r="Y197" i="1"/>
  <c r="AB197" i="1"/>
  <c r="AC197" i="1"/>
  <c r="AD197" i="1"/>
  <c r="W90" i="1"/>
  <c r="Z90" i="1"/>
  <c r="AA90" i="1"/>
  <c r="X90" i="1"/>
  <c r="Y90" i="1"/>
  <c r="AB90" i="1"/>
  <c r="AC90" i="1"/>
  <c r="AD90" i="1"/>
  <c r="W162" i="1"/>
  <c r="Z162" i="1"/>
  <c r="AA162" i="1"/>
  <c r="X162" i="1"/>
  <c r="Y162" i="1"/>
  <c r="AB162" i="1"/>
  <c r="AC162" i="1"/>
  <c r="AD162" i="1"/>
  <c r="W15" i="1"/>
  <c r="Z15" i="1"/>
  <c r="AA15" i="1"/>
  <c r="X15" i="1"/>
  <c r="Y15" i="1"/>
  <c r="AB15" i="1"/>
  <c r="AC15" i="1"/>
  <c r="AD15" i="1"/>
  <c r="W104" i="1"/>
  <c r="Z104" i="1"/>
  <c r="AA104" i="1"/>
  <c r="X104" i="1"/>
  <c r="Y104" i="1"/>
  <c r="AB104" i="1"/>
  <c r="AC104" i="1"/>
  <c r="AD104" i="1"/>
  <c r="W81" i="1"/>
  <c r="Z81" i="1"/>
  <c r="AA81" i="1"/>
  <c r="X81" i="1"/>
  <c r="Y81" i="1"/>
  <c r="AB81" i="1"/>
  <c r="AC81" i="1"/>
  <c r="AD81" i="1"/>
  <c r="W45" i="1"/>
  <c r="Z45" i="1"/>
  <c r="AA45" i="1"/>
  <c r="X45" i="1"/>
  <c r="Y45" i="1"/>
  <c r="AB45" i="1"/>
  <c r="AC45" i="1"/>
  <c r="AD45" i="1"/>
  <c r="W31" i="1"/>
  <c r="Z31" i="1"/>
  <c r="AA31" i="1"/>
  <c r="X31" i="1"/>
  <c r="Y31" i="1"/>
  <c r="AB31" i="1"/>
  <c r="AC31" i="1"/>
  <c r="AD31" i="1"/>
  <c r="W74" i="1"/>
  <c r="Z74" i="1"/>
  <c r="AA74" i="1"/>
  <c r="X74" i="1"/>
  <c r="Y74" i="1"/>
  <c r="AB74" i="1"/>
  <c r="AC74" i="1"/>
  <c r="AD74" i="1"/>
  <c r="W120" i="1"/>
  <c r="Z120" i="1"/>
  <c r="AA120" i="1"/>
  <c r="X120" i="1"/>
  <c r="Y120" i="1"/>
  <c r="AB120" i="1"/>
  <c r="AC120" i="1"/>
  <c r="AD120" i="1"/>
  <c r="W165" i="1"/>
  <c r="Z165" i="1"/>
  <c r="AA165" i="1"/>
  <c r="X165" i="1"/>
  <c r="Y165" i="1"/>
  <c r="AB165" i="1"/>
  <c r="AC165" i="1"/>
  <c r="AD165" i="1"/>
  <c r="W10" i="1"/>
  <c r="Z10" i="1"/>
  <c r="AA10" i="1"/>
  <c r="X10" i="1"/>
  <c r="Y10" i="1"/>
  <c r="AB10" i="1"/>
  <c r="AC10" i="1"/>
  <c r="AD10" i="1"/>
  <c r="W132" i="1"/>
  <c r="Z132" i="1"/>
  <c r="AA132" i="1"/>
  <c r="X132" i="1"/>
  <c r="Y132" i="1"/>
  <c r="AB132" i="1"/>
  <c r="AC132" i="1"/>
  <c r="AD132" i="1"/>
  <c r="W60" i="1"/>
  <c r="Z60" i="1"/>
  <c r="AA60" i="1"/>
  <c r="X60" i="1"/>
  <c r="Y60" i="1"/>
  <c r="AB60" i="1"/>
  <c r="AC60" i="1"/>
  <c r="AD60" i="1"/>
  <c r="W70" i="1"/>
  <c r="Z70" i="1"/>
  <c r="AA70" i="1"/>
  <c r="X70" i="1"/>
  <c r="Y70" i="1"/>
  <c r="AB70" i="1"/>
  <c r="AC70" i="1"/>
  <c r="AD70" i="1"/>
  <c r="W138" i="1"/>
  <c r="Z138" i="1"/>
  <c r="AA138" i="1"/>
  <c r="X138" i="1"/>
  <c r="Y138" i="1"/>
  <c r="AB138" i="1"/>
  <c r="AC138" i="1"/>
  <c r="AD138" i="1"/>
  <c r="W59" i="1"/>
  <c r="Z59" i="1"/>
  <c r="AA59" i="1"/>
  <c r="X59" i="1"/>
  <c r="Y59" i="1"/>
  <c r="AB59" i="1"/>
  <c r="AC59" i="1"/>
  <c r="AD59" i="1"/>
  <c r="W127" i="1"/>
  <c r="Z127" i="1"/>
  <c r="AA127" i="1"/>
  <c r="X127" i="1"/>
  <c r="Y127" i="1"/>
  <c r="AB127" i="1"/>
  <c r="AC127" i="1"/>
  <c r="AD127" i="1"/>
  <c r="W95" i="1"/>
  <c r="Z95" i="1"/>
  <c r="AA95" i="1"/>
  <c r="X95" i="1"/>
  <c r="Y95" i="1"/>
  <c r="AB95" i="1"/>
  <c r="AC95" i="1"/>
  <c r="AD95" i="1"/>
  <c r="W97" i="1"/>
  <c r="Z97" i="1"/>
  <c r="AA97" i="1"/>
  <c r="X97" i="1"/>
  <c r="Y97" i="1"/>
  <c r="AB97" i="1"/>
  <c r="AC97" i="1"/>
  <c r="AD97" i="1"/>
  <c r="W85" i="1"/>
  <c r="Z85" i="1"/>
  <c r="AA85" i="1"/>
  <c r="X85" i="1"/>
  <c r="Y85" i="1"/>
  <c r="AB85" i="1"/>
  <c r="AC85" i="1"/>
  <c r="AD85" i="1"/>
  <c r="W125" i="1"/>
  <c r="Z125" i="1"/>
  <c r="AA125" i="1"/>
  <c r="X125" i="1"/>
  <c r="Y125" i="1"/>
  <c r="AB125" i="1"/>
  <c r="AC125" i="1"/>
  <c r="AD125" i="1"/>
  <c r="W144" i="1"/>
  <c r="Z144" i="1"/>
  <c r="AA144" i="1"/>
  <c r="X144" i="1"/>
  <c r="Y144" i="1"/>
  <c r="AB144" i="1"/>
  <c r="AC144" i="1"/>
  <c r="AD144" i="1"/>
  <c r="W38" i="1"/>
  <c r="Z38" i="1"/>
  <c r="AA38" i="1"/>
  <c r="X38" i="1"/>
  <c r="Y38" i="1"/>
  <c r="AB38" i="1"/>
  <c r="AC38" i="1"/>
  <c r="AD38" i="1"/>
  <c r="W188" i="1"/>
  <c r="Z188" i="1"/>
  <c r="AA188" i="1"/>
  <c r="X188" i="1"/>
  <c r="Y188" i="1"/>
  <c r="AB188" i="1"/>
  <c r="AC188" i="1"/>
  <c r="AD188" i="1"/>
  <c r="W193" i="1"/>
  <c r="Z193" i="1"/>
  <c r="AA193" i="1"/>
  <c r="X193" i="1"/>
  <c r="Y193" i="1"/>
  <c r="AB193" i="1"/>
  <c r="AC193" i="1"/>
  <c r="AD193" i="1"/>
  <c r="W182" i="1"/>
  <c r="Z182" i="1"/>
  <c r="AA182" i="1"/>
  <c r="X182" i="1"/>
  <c r="Y182" i="1"/>
  <c r="AB182" i="1"/>
  <c r="AC182" i="1"/>
  <c r="AD182" i="1"/>
  <c r="W62" i="1"/>
  <c r="Z62" i="1"/>
  <c r="AA62" i="1"/>
  <c r="X62" i="1"/>
  <c r="Y62" i="1"/>
  <c r="AB62" i="1"/>
  <c r="AC62" i="1"/>
  <c r="AD62" i="1"/>
  <c r="W109" i="1"/>
  <c r="Z109" i="1"/>
  <c r="AA109" i="1"/>
  <c r="X109" i="1"/>
  <c r="Y109" i="1"/>
  <c r="AB109" i="1"/>
  <c r="AC109" i="1"/>
  <c r="AD109" i="1"/>
  <c r="W22" i="1"/>
  <c r="Z22" i="1"/>
  <c r="AA22" i="1"/>
  <c r="X22" i="1"/>
  <c r="Y22" i="1"/>
  <c r="AB22" i="1"/>
  <c r="AC22" i="1"/>
  <c r="AD22" i="1"/>
  <c r="W39" i="1"/>
  <c r="Z39" i="1"/>
  <c r="AA39" i="1"/>
  <c r="X39" i="1"/>
  <c r="Y39" i="1"/>
  <c r="AB39" i="1"/>
  <c r="AC39" i="1"/>
  <c r="AD39" i="1"/>
  <c r="W163" i="1"/>
  <c r="Z163" i="1"/>
  <c r="AA163" i="1"/>
  <c r="X163" i="1"/>
  <c r="Y163" i="1"/>
  <c r="AB163" i="1"/>
  <c r="AC163" i="1"/>
  <c r="AD163" i="1"/>
  <c r="W204" i="1"/>
  <c r="Z204" i="1"/>
  <c r="AA204" i="1"/>
  <c r="V204" i="1"/>
  <c r="X204" i="1"/>
  <c r="Y204" i="1"/>
  <c r="AB204" i="1"/>
  <c r="AC204" i="1"/>
  <c r="AD204" i="1"/>
  <c r="W37" i="1"/>
  <c r="Z37" i="1"/>
  <c r="AA37" i="1"/>
  <c r="X37" i="1"/>
  <c r="Y37" i="1"/>
  <c r="AB37" i="1"/>
  <c r="AC37" i="1"/>
  <c r="AD37" i="1"/>
  <c r="W112" i="1"/>
  <c r="Z112" i="1"/>
  <c r="AA112" i="1"/>
  <c r="X112" i="1"/>
  <c r="Y112" i="1"/>
  <c r="AB112" i="1"/>
  <c r="AC112" i="1"/>
  <c r="AD112" i="1"/>
  <c r="W140" i="1"/>
  <c r="Z140" i="1"/>
  <c r="AA140" i="1"/>
  <c r="X140" i="1"/>
  <c r="Y140" i="1"/>
  <c r="AB140" i="1"/>
  <c r="AC140" i="1"/>
  <c r="AD140" i="1"/>
  <c r="W158" i="1"/>
  <c r="Z158" i="1"/>
  <c r="AA158" i="1"/>
  <c r="X158" i="1"/>
  <c r="Y158" i="1"/>
  <c r="AB158" i="1"/>
  <c r="AC158" i="1"/>
  <c r="AD158" i="1"/>
  <c r="W13" i="1"/>
  <c r="Z13" i="1"/>
  <c r="AA13" i="1"/>
  <c r="X13" i="1"/>
  <c r="Y13" i="1"/>
  <c r="AB13" i="1"/>
  <c r="AC13" i="1"/>
  <c r="AD13" i="1"/>
  <c r="W86" i="1"/>
  <c r="Z86" i="1"/>
  <c r="AA86" i="1"/>
  <c r="X86" i="1"/>
  <c r="Y86" i="1"/>
  <c r="AB86" i="1"/>
  <c r="AC86" i="1"/>
  <c r="AD86" i="1"/>
  <c r="W83" i="1"/>
  <c r="Z83" i="1"/>
  <c r="AA83" i="1"/>
  <c r="X83" i="1"/>
  <c r="Y83" i="1"/>
  <c r="AB83" i="1"/>
  <c r="AC83" i="1"/>
  <c r="AD83" i="1"/>
  <c r="W50" i="1"/>
  <c r="Z50" i="1"/>
  <c r="AA50" i="1"/>
  <c r="X50" i="1"/>
  <c r="Y50" i="1"/>
  <c r="AB50" i="1"/>
  <c r="AC50" i="1"/>
  <c r="AD50" i="1"/>
  <c r="W118" i="1"/>
  <c r="Z118" i="1"/>
  <c r="AA118" i="1"/>
  <c r="X118" i="1"/>
  <c r="Y118" i="1"/>
  <c r="AB118" i="1"/>
  <c r="AC118" i="1"/>
  <c r="AD118" i="1"/>
  <c r="W12" i="1"/>
  <c r="Z12" i="1"/>
  <c r="AA12" i="1"/>
  <c r="X12" i="1"/>
  <c r="Y12" i="1"/>
  <c r="AB12" i="1"/>
  <c r="AC12" i="1"/>
  <c r="AD12" i="1"/>
  <c r="W168" i="1"/>
  <c r="Z168" i="1"/>
  <c r="AA168" i="1"/>
  <c r="X168" i="1"/>
  <c r="Y168" i="1"/>
  <c r="AB168" i="1"/>
  <c r="AC168" i="1"/>
  <c r="AD168" i="1"/>
  <c r="W49" i="1"/>
  <c r="Z49" i="1"/>
  <c r="AA49" i="1"/>
  <c r="X49" i="1"/>
  <c r="Y49" i="1"/>
  <c r="AB49" i="1"/>
  <c r="AC49" i="1"/>
  <c r="AD49" i="1"/>
  <c r="W43" i="1"/>
  <c r="Z43" i="1"/>
  <c r="AA43" i="1"/>
  <c r="X43" i="1"/>
  <c r="Y43" i="1"/>
  <c r="AB43" i="1"/>
  <c r="AC43" i="1"/>
  <c r="AD43" i="1"/>
  <c r="W51" i="1"/>
  <c r="Z51" i="1"/>
  <c r="AA51" i="1"/>
  <c r="X51" i="1"/>
  <c r="Y51" i="1"/>
  <c r="AB51" i="1"/>
  <c r="AC51" i="1"/>
  <c r="AD51" i="1"/>
  <c r="W124" i="1"/>
  <c r="Z124" i="1"/>
  <c r="AA124" i="1"/>
  <c r="X124" i="1"/>
  <c r="Y124" i="1"/>
  <c r="AB124" i="1"/>
  <c r="AC124" i="1"/>
  <c r="AD124" i="1"/>
  <c r="W169" i="1"/>
  <c r="Z169" i="1"/>
  <c r="AA169" i="1"/>
  <c r="X169" i="1"/>
  <c r="Y169" i="1"/>
  <c r="AB169" i="1"/>
  <c r="AC169" i="1"/>
  <c r="AD169" i="1"/>
  <c r="W28" i="1"/>
  <c r="Z28" i="1"/>
  <c r="AA28" i="1"/>
  <c r="X28" i="1"/>
  <c r="Y28" i="1"/>
  <c r="AB28" i="1"/>
  <c r="AC28" i="1"/>
  <c r="AD28" i="1"/>
  <c r="W47" i="1"/>
  <c r="Z47" i="1"/>
  <c r="AA47" i="1"/>
  <c r="X47" i="1"/>
  <c r="Y47" i="1"/>
  <c r="AB47" i="1"/>
  <c r="AC47" i="1"/>
  <c r="AD47" i="1"/>
  <c r="W180" i="1"/>
  <c r="Z180" i="1"/>
  <c r="AA180" i="1"/>
  <c r="X180" i="1"/>
  <c r="Y180" i="1"/>
  <c r="AB180" i="1"/>
  <c r="AC180" i="1"/>
  <c r="AD180" i="1"/>
  <c r="W149" i="1"/>
  <c r="Z149" i="1"/>
  <c r="AA149" i="1"/>
  <c r="X149" i="1"/>
  <c r="Y149" i="1"/>
  <c r="AB149" i="1"/>
  <c r="AC149" i="1"/>
  <c r="AD149" i="1"/>
  <c r="W65" i="1"/>
  <c r="Z65" i="1"/>
  <c r="AA65" i="1"/>
  <c r="X65" i="1"/>
  <c r="Y65" i="1"/>
  <c r="AB65" i="1"/>
  <c r="AC65" i="1"/>
  <c r="AD65" i="1"/>
  <c r="W19" i="1"/>
  <c r="Z19" i="1"/>
  <c r="AA19" i="1"/>
  <c r="X19" i="1"/>
  <c r="Y19" i="1"/>
  <c r="AB19" i="1"/>
  <c r="AC19" i="1"/>
  <c r="AD19" i="1"/>
  <c r="W196" i="1"/>
  <c r="Z196" i="1"/>
  <c r="AA196" i="1"/>
  <c r="X196" i="1"/>
  <c r="Y196" i="1"/>
  <c r="AB196" i="1"/>
  <c r="AC196" i="1"/>
  <c r="AD196" i="1"/>
  <c r="W175" i="1"/>
  <c r="Z175" i="1"/>
  <c r="AA175" i="1"/>
  <c r="X175" i="1"/>
  <c r="Y175" i="1"/>
  <c r="AB175" i="1"/>
  <c r="AC175" i="1"/>
  <c r="AD175" i="1"/>
  <c r="W123" i="1"/>
  <c r="Z123" i="1"/>
  <c r="AA123" i="1"/>
  <c r="X123" i="1"/>
  <c r="Y123" i="1"/>
  <c r="AB123" i="1"/>
  <c r="AC123" i="1"/>
  <c r="AD123" i="1"/>
  <c r="W96" i="1"/>
  <c r="Z96" i="1"/>
  <c r="AA96" i="1"/>
  <c r="X96" i="1"/>
  <c r="Y96" i="1"/>
  <c r="AB96" i="1"/>
  <c r="AC96" i="1"/>
  <c r="AD96" i="1"/>
  <c r="W91" i="1"/>
  <c r="Z91" i="1"/>
  <c r="AA91" i="1"/>
  <c r="X91" i="1"/>
  <c r="Y91" i="1"/>
  <c r="AB91" i="1"/>
  <c r="AC91" i="1"/>
  <c r="AD91" i="1"/>
  <c r="W166" i="1"/>
  <c r="Z166" i="1"/>
  <c r="AA166" i="1"/>
  <c r="X166" i="1"/>
  <c r="Y166" i="1"/>
  <c r="AB166" i="1"/>
  <c r="AC166" i="1"/>
  <c r="AD166" i="1"/>
  <c r="W103" i="1"/>
  <c r="Z103" i="1"/>
  <c r="AA103" i="1"/>
  <c r="X103" i="1"/>
  <c r="Y103" i="1"/>
  <c r="AB103" i="1"/>
  <c r="AC103" i="1"/>
  <c r="AD103" i="1"/>
  <c r="W179" i="1"/>
  <c r="Z179" i="1"/>
  <c r="AA179" i="1"/>
  <c r="X179" i="1"/>
  <c r="Y179" i="1"/>
  <c r="AB179" i="1"/>
  <c r="AC179" i="1"/>
  <c r="AD179" i="1"/>
  <c r="W29" i="1"/>
  <c r="Z29" i="1"/>
  <c r="AA29" i="1"/>
  <c r="X29" i="1"/>
  <c r="Y29" i="1"/>
  <c r="AB29" i="1"/>
  <c r="AC29" i="1"/>
  <c r="AD29" i="1"/>
  <c r="W205" i="1"/>
  <c r="Z205" i="1"/>
  <c r="AA205" i="1"/>
  <c r="V205" i="1"/>
  <c r="X205" i="1"/>
  <c r="Y205" i="1"/>
  <c r="AB205" i="1"/>
  <c r="AC205" i="1"/>
  <c r="AD205" i="1"/>
  <c r="W20" i="1"/>
  <c r="Z20" i="1"/>
  <c r="AA20" i="1"/>
  <c r="X20" i="1"/>
  <c r="Y20" i="1"/>
  <c r="AB20" i="1"/>
  <c r="AC20" i="1"/>
  <c r="AD20" i="1"/>
  <c r="W105" i="1"/>
  <c r="Z105" i="1"/>
  <c r="AA105" i="1"/>
  <c r="X105" i="1"/>
  <c r="Y105" i="1"/>
  <c r="AB105" i="1"/>
  <c r="AC105" i="1"/>
  <c r="AD105" i="1"/>
  <c r="W129" i="1"/>
  <c r="Z129" i="1"/>
  <c r="AA129" i="1"/>
  <c r="X129" i="1"/>
  <c r="Y129" i="1"/>
  <c r="AB129" i="1"/>
  <c r="AC129" i="1"/>
  <c r="AD129" i="1"/>
  <c r="W46" i="1"/>
  <c r="Z46" i="1"/>
  <c r="AA46" i="1"/>
  <c r="X46" i="1"/>
  <c r="Y46" i="1"/>
  <c r="AB46" i="1"/>
  <c r="AC46" i="1"/>
  <c r="AD46" i="1"/>
  <c r="AC3" i="1"/>
  <c r="AD2" i="2"/>
  <c r="AC2" i="1"/>
  <c r="V6" i="2"/>
  <c r="V7" i="2"/>
  <c r="X7" i="2"/>
  <c r="V8" i="2"/>
  <c r="X8" i="2"/>
  <c r="V9" i="2"/>
  <c r="X9" i="2"/>
  <c r="V10" i="2"/>
  <c r="X10" i="2"/>
  <c r="V11" i="2"/>
  <c r="X11" i="2"/>
  <c r="V12" i="2"/>
  <c r="X12" i="2"/>
  <c r="V13" i="2"/>
  <c r="X13" i="2"/>
  <c r="V14" i="2"/>
  <c r="X14" i="2"/>
  <c r="V15" i="2"/>
  <c r="X15" i="2"/>
  <c r="V16" i="2"/>
  <c r="X16" i="2"/>
  <c r="V17" i="2"/>
  <c r="X17" i="2"/>
  <c r="V18" i="2"/>
  <c r="X18" i="2"/>
  <c r="V19" i="2"/>
  <c r="X19" i="2"/>
  <c r="V20" i="2"/>
  <c r="X20" i="2"/>
  <c r="V21" i="2"/>
  <c r="X21" i="2"/>
  <c r="V22" i="2"/>
  <c r="X22" i="2"/>
  <c r="V23" i="2"/>
  <c r="X23" i="2"/>
  <c r="V24" i="2"/>
  <c r="X24" i="2"/>
  <c r="V25" i="2"/>
  <c r="X25" i="2"/>
  <c r="V26" i="2"/>
  <c r="X26" i="2"/>
  <c r="V27" i="2"/>
  <c r="X27" i="2"/>
  <c r="V28" i="2"/>
  <c r="X28" i="2"/>
  <c r="V29" i="2"/>
  <c r="X29" i="2"/>
  <c r="V30" i="2"/>
  <c r="X30" i="2"/>
  <c r="V31" i="2"/>
  <c r="X31" i="2"/>
  <c r="V32" i="2"/>
  <c r="X32" i="2"/>
  <c r="V33" i="2"/>
  <c r="X33" i="2"/>
  <c r="V34" i="2"/>
  <c r="X34" i="2"/>
  <c r="V35" i="2"/>
  <c r="X35" i="2"/>
  <c r="V36" i="2"/>
  <c r="X36" i="2"/>
  <c r="V37" i="2"/>
  <c r="X37" i="2"/>
  <c r="V38" i="2"/>
  <c r="X38" i="2"/>
  <c r="V39" i="2"/>
  <c r="X39" i="2"/>
  <c r="V40" i="2"/>
  <c r="X40" i="2"/>
  <c r="V41" i="2"/>
  <c r="X41" i="2"/>
  <c r="V42" i="2"/>
  <c r="X42" i="2"/>
  <c r="V43" i="2"/>
  <c r="X43" i="2"/>
  <c r="V44" i="2"/>
  <c r="X44" i="2"/>
  <c r="V45" i="2"/>
  <c r="X45" i="2"/>
  <c r="V46" i="2"/>
  <c r="X46" i="2"/>
  <c r="V47" i="2"/>
  <c r="X47" i="2"/>
  <c r="V48" i="2"/>
  <c r="X48" i="2"/>
  <c r="V49" i="2"/>
  <c r="X49" i="2"/>
  <c r="V50" i="2"/>
  <c r="X50" i="2"/>
  <c r="V51" i="2"/>
  <c r="X51" i="2"/>
  <c r="V52" i="2"/>
  <c r="X52" i="2"/>
  <c r="V53" i="2"/>
  <c r="X53" i="2"/>
  <c r="V54" i="2"/>
  <c r="X54" i="2"/>
  <c r="V55" i="2"/>
  <c r="X55" i="2"/>
  <c r="V56" i="2"/>
  <c r="X56" i="2"/>
  <c r="V57" i="2"/>
  <c r="X57" i="2"/>
  <c r="V58" i="2"/>
  <c r="X58" i="2"/>
  <c r="V59" i="2"/>
  <c r="X59" i="2"/>
  <c r="V60" i="2"/>
  <c r="X60" i="2"/>
  <c r="V61" i="2"/>
  <c r="X61" i="2"/>
  <c r="V62" i="2"/>
  <c r="X62" i="2"/>
  <c r="V63" i="2"/>
  <c r="X63" i="2"/>
  <c r="V64" i="2"/>
  <c r="X64" i="2"/>
  <c r="V65" i="2"/>
  <c r="X65" i="2"/>
  <c r="V66" i="2"/>
  <c r="X66" i="2"/>
  <c r="V67" i="2"/>
  <c r="X67" i="2"/>
  <c r="V68" i="2"/>
  <c r="X68" i="2"/>
  <c r="V69" i="2"/>
  <c r="X69" i="2"/>
  <c r="V70" i="2"/>
  <c r="X70" i="2"/>
  <c r="V71" i="2"/>
  <c r="X71" i="2"/>
  <c r="V72" i="2"/>
  <c r="X72" i="2"/>
  <c r="V73" i="2"/>
  <c r="X73" i="2"/>
  <c r="V74" i="2"/>
  <c r="X74" i="2"/>
  <c r="V75" i="2"/>
  <c r="X75" i="2"/>
  <c r="V76" i="2"/>
  <c r="X76" i="2"/>
  <c r="V77" i="2"/>
  <c r="X77" i="2"/>
  <c r="V78" i="2"/>
  <c r="X78" i="2"/>
  <c r="V79" i="2"/>
  <c r="X79" i="2"/>
  <c r="V80" i="2"/>
  <c r="X80" i="2"/>
  <c r="V81" i="2"/>
  <c r="X81" i="2"/>
  <c r="V82" i="2"/>
  <c r="X82" i="2"/>
  <c r="V83" i="2"/>
  <c r="X83" i="2"/>
  <c r="V84" i="2"/>
  <c r="X84" i="2"/>
  <c r="V85" i="2"/>
  <c r="X85" i="2"/>
  <c r="V86" i="2"/>
  <c r="X86" i="2"/>
  <c r="V87" i="2"/>
  <c r="X87" i="2"/>
  <c r="V88" i="2"/>
  <c r="X88" i="2"/>
  <c r="V89" i="2"/>
  <c r="X89" i="2"/>
  <c r="V90" i="2"/>
  <c r="X90" i="2"/>
  <c r="V91" i="2"/>
  <c r="X91" i="2"/>
  <c r="V92" i="2"/>
  <c r="X92" i="2"/>
  <c r="V93" i="2"/>
  <c r="X93" i="2"/>
  <c r="V94" i="2"/>
  <c r="X94" i="2"/>
  <c r="V95" i="2"/>
  <c r="X95" i="2"/>
  <c r="V96" i="2"/>
  <c r="X96" i="2"/>
  <c r="V97" i="2"/>
  <c r="X97" i="2"/>
  <c r="V98" i="2"/>
  <c r="X98" i="2"/>
  <c r="V99" i="2"/>
  <c r="X99" i="2"/>
  <c r="V100" i="2"/>
  <c r="X100" i="2"/>
  <c r="V101" i="2"/>
  <c r="X101" i="2"/>
  <c r="V102" i="2"/>
  <c r="X102" i="2"/>
  <c r="V103" i="2"/>
  <c r="X103" i="2"/>
  <c r="V104" i="2"/>
  <c r="X104" i="2"/>
  <c r="V105" i="2"/>
  <c r="X105" i="2"/>
  <c r="V106" i="2"/>
  <c r="X106" i="2"/>
  <c r="V107" i="2"/>
  <c r="X107" i="2"/>
  <c r="V108" i="2"/>
  <c r="X108" i="2"/>
  <c r="V109" i="2"/>
  <c r="X109" i="2"/>
  <c r="V110" i="2"/>
  <c r="X110" i="2"/>
  <c r="V111" i="2"/>
  <c r="X111" i="2"/>
  <c r="V112" i="2"/>
  <c r="X112" i="2"/>
  <c r="V113" i="2"/>
  <c r="X113" i="2"/>
  <c r="V114" i="2"/>
  <c r="X114" i="2"/>
  <c r="V115" i="2"/>
  <c r="X115" i="2"/>
  <c r="V116" i="2"/>
  <c r="X116" i="2"/>
  <c r="V117" i="2"/>
  <c r="X117" i="2"/>
  <c r="V118" i="2"/>
  <c r="X118" i="2"/>
  <c r="V119" i="2"/>
  <c r="X119" i="2"/>
  <c r="V120" i="2"/>
  <c r="X120" i="2"/>
  <c r="V121" i="2"/>
  <c r="X121" i="2"/>
  <c r="V122" i="2"/>
  <c r="X122" i="2"/>
  <c r="V123" i="2"/>
  <c r="X123" i="2"/>
  <c r="V124" i="2"/>
  <c r="X124" i="2"/>
  <c r="V125" i="2"/>
  <c r="X125" i="2"/>
  <c r="V126" i="2"/>
  <c r="X126" i="2"/>
  <c r="V127" i="2"/>
  <c r="X127" i="2"/>
  <c r="V128" i="2"/>
  <c r="X128" i="2"/>
  <c r="V129" i="2"/>
  <c r="X129" i="2"/>
  <c r="V130" i="2"/>
  <c r="X130" i="2"/>
  <c r="V131" i="2"/>
  <c r="X131" i="2"/>
  <c r="V132" i="2"/>
  <c r="X132" i="2"/>
  <c r="V133" i="2"/>
  <c r="X133" i="2"/>
  <c r="V134" i="2"/>
  <c r="X134" i="2"/>
  <c r="V135" i="2"/>
  <c r="X135" i="2"/>
  <c r="V136" i="2"/>
  <c r="X136" i="2"/>
  <c r="V137" i="2"/>
  <c r="X137" i="2"/>
  <c r="V138" i="2"/>
  <c r="X138" i="2"/>
  <c r="V139" i="2"/>
  <c r="X139" i="2"/>
  <c r="V140" i="2"/>
  <c r="X140" i="2"/>
  <c r="V141" i="2"/>
  <c r="X141" i="2"/>
  <c r="V142" i="2"/>
  <c r="X142" i="2"/>
  <c r="V143" i="2"/>
  <c r="X143" i="2"/>
  <c r="V144" i="2"/>
  <c r="X144" i="2"/>
  <c r="V145" i="2"/>
  <c r="X145" i="2"/>
  <c r="V146" i="2"/>
  <c r="X146" i="2"/>
  <c r="V147" i="2"/>
  <c r="X147" i="2"/>
  <c r="V148" i="2"/>
  <c r="X148" i="2"/>
  <c r="V149" i="2"/>
  <c r="X149" i="2"/>
  <c r="V150" i="2"/>
  <c r="X150" i="2"/>
  <c r="V151" i="2"/>
  <c r="X151" i="2"/>
  <c r="V152" i="2"/>
  <c r="X152" i="2"/>
  <c r="V153" i="2"/>
  <c r="X153" i="2"/>
  <c r="V154" i="2"/>
  <c r="X154" i="2"/>
  <c r="V155" i="2"/>
  <c r="X155" i="2"/>
  <c r="V156" i="2"/>
  <c r="X156" i="2"/>
  <c r="V157" i="2"/>
  <c r="X157" i="2"/>
  <c r="V158" i="2"/>
  <c r="X158" i="2"/>
  <c r="V159" i="2"/>
  <c r="X159" i="2"/>
  <c r="V160" i="2"/>
  <c r="X160" i="2"/>
  <c r="V161" i="2"/>
  <c r="X161" i="2"/>
  <c r="V162" i="2"/>
  <c r="X162" i="2"/>
  <c r="V163" i="2"/>
  <c r="X163" i="2"/>
  <c r="V164" i="2"/>
  <c r="X164" i="2"/>
  <c r="V165" i="2"/>
  <c r="X165" i="2"/>
  <c r="V166" i="2"/>
  <c r="X166" i="2"/>
  <c r="V167" i="2"/>
  <c r="X167" i="2"/>
  <c r="V168" i="2"/>
  <c r="X168" i="2"/>
  <c r="V169" i="2"/>
  <c r="X169" i="2"/>
  <c r="V170" i="2"/>
  <c r="X170" i="2"/>
  <c r="V171" i="2"/>
  <c r="X171" i="2"/>
  <c r="V172" i="2"/>
  <c r="X172" i="2"/>
  <c r="V173" i="2"/>
  <c r="X173" i="2"/>
  <c r="V174" i="2"/>
  <c r="X174" i="2"/>
  <c r="V175" i="2"/>
  <c r="X175" i="2"/>
  <c r="V176" i="2"/>
  <c r="X176" i="2"/>
  <c r="V177" i="2"/>
  <c r="X177" i="2"/>
  <c r="V178" i="2"/>
  <c r="X178" i="2"/>
  <c r="V179" i="2"/>
  <c r="X179" i="2"/>
  <c r="V180" i="2"/>
  <c r="X180" i="2"/>
  <c r="V181" i="2"/>
  <c r="X181" i="2"/>
  <c r="V182" i="2"/>
  <c r="X182" i="2"/>
  <c r="V183" i="2"/>
  <c r="X183" i="2"/>
  <c r="V184" i="2"/>
  <c r="X184" i="2"/>
  <c r="V185" i="2"/>
  <c r="X185" i="2"/>
  <c r="V186" i="2"/>
  <c r="X186" i="2"/>
  <c r="V187" i="2"/>
  <c r="X187" i="2"/>
  <c r="V188" i="2"/>
  <c r="X188" i="2"/>
  <c r="V189" i="2"/>
  <c r="X189" i="2"/>
  <c r="V190" i="2"/>
  <c r="X190" i="2"/>
  <c r="V191" i="2"/>
  <c r="X191" i="2"/>
  <c r="V192" i="2"/>
  <c r="X192" i="2"/>
  <c r="V193" i="2"/>
  <c r="X193" i="2"/>
  <c r="V194" i="2"/>
  <c r="X194" i="2"/>
  <c r="V195" i="2"/>
  <c r="X195" i="2"/>
  <c r="V196" i="2"/>
  <c r="X196" i="2"/>
  <c r="V197" i="2"/>
  <c r="X197" i="2"/>
  <c r="V198" i="2"/>
  <c r="X198" i="2"/>
  <c r="V199" i="2"/>
  <c r="X199" i="2"/>
  <c r="V200" i="2"/>
  <c r="X200" i="2"/>
  <c r="V201" i="2"/>
  <c r="X201" i="2"/>
  <c r="V202" i="2"/>
  <c r="X202" i="2"/>
  <c r="V203" i="2"/>
  <c r="X203" i="2"/>
  <c r="V204" i="2"/>
  <c r="X204" i="2"/>
  <c r="X205" i="2"/>
  <c r="X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6" i="2"/>
  <c r="V205" i="2"/>
  <c r="AE205" i="1"/>
  <c r="AE7" i="1"/>
  <c r="K212" i="1" a="1"/>
  <c r="K212" i="1"/>
  <c r="L212" i="1"/>
  <c r="M212" i="1"/>
  <c r="N212" i="1"/>
  <c r="O212" i="1"/>
  <c r="P212" i="1"/>
  <c r="Q212" i="1"/>
  <c r="T8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T53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6" i="1"/>
  <c r="L212" i="2" a="1"/>
  <c r="L212" i="2"/>
  <c r="M212" i="2"/>
  <c r="N212" i="2"/>
  <c r="O212" i="2"/>
  <c r="P212" i="2"/>
  <c r="Q212" i="2"/>
  <c r="R212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6" i="2"/>
  <c r="L213" i="2"/>
  <c r="M213" i="2"/>
  <c r="N213" i="2"/>
  <c r="O213" i="2"/>
  <c r="P213" i="2"/>
  <c r="Q213" i="2"/>
  <c r="R213" i="2"/>
  <c r="L214" i="2"/>
  <c r="M214" i="2"/>
  <c r="N214" i="2"/>
  <c r="O214" i="2"/>
  <c r="P214" i="2"/>
  <c r="Q214" i="2"/>
  <c r="R214" i="2"/>
  <c r="L215" i="2"/>
  <c r="M215" i="2"/>
  <c r="N215" i="2"/>
  <c r="O215" i="2"/>
  <c r="P215" i="2"/>
  <c r="Q215" i="2"/>
  <c r="R215" i="2"/>
  <c r="L216" i="2"/>
  <c r="M216" i="2"/>
  <c r="N216" i="2"/>
  <c r="O216" i="2"/>
  <c r="P216" i="2"/>
  <c r="Q216" i="2"/>
  <c r="R216" i="2"/>
  <c r="L217" i="2"/>
  <c r="M217" i="2"/>
  <c r="N217" i="2"/>
  <c r="O217" i="2"/>
  <c r="P217" i="2"/>
  <c r="Q217" i="2"/>
  <c r="R217" i="2"/>
  <c r="L218" i="2"/>
  <c r="M218" i="2"/>
  <c r="N218" i="2"/>
  <c r="O218" i="2"/>
  <c r="P218" i="2"/>
  <c r="Q218" i="2"/>
  <c r="R218" i="2"/>
  <c r="L219" i="2"/>
  <c r="M219" i="2"/>
  <c r="N219" i="2"/>
  <c r="O219" i="2"/>
  <c r="P219" i="2"/>
  <c r="Q219" i="2"/>
  <c r="R219" i="2"/>
  <c r="H207" i="1"/>
  <c r="H209" i="1"/>
  <c r="C207" i="1"/>
  <c r="C209" i="1"/>
  <c r="D207" i="1"/>
  <c r="D209" i="1"/>
  <c r="E207" i="1"/>
  <c r="E209" i="1"/>
  <c r="F207" i="1"/>
  <c r="F209" i="1"/>
  <c r="G207" i="1"/>
  <c r="G209" i="1"/>
  <c r="T205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C208" i="5"/>
  <c r="C210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D29" i="5"/>
  <c r="H29" i="5"/>
  <c r="D30" i="5"/>
  <c r="H30" i="5"/>
  <c r="D31" i="5"/>
  <c r="H31" i="5"/>
  <c r="D32" i="5"/>
  <c r="H32" i="5"/>
  <c r="D33" i="5"/>
  <c r="H33" i="5"/>
  <c r="D34" i="5"/>
  <c r="H34" i="5"/>
  <c r="D35" i="5"/>
  <c r="H35" i="5"/>
  <c r="D36" i="5"/>
  <c r="H36" i="5"/>
  <c r="D37" i="5"/>
  <c r="H37" i="5"/>
  <c r="D38" i="5"/>
  <c r="H38" i="5"/>
  <c r="D39" i="5"/>
  <c r="H39" i="5"/>
  <c r="D40" i="5"/>
  <c r="H40" i="5"/>
  <c r="D41" i="5"/>
  <c r="H41" i="5"/>
  <c r="D42" i="5"/>
  <c r="H42" i="5"/>
  <c r="D43" i="5"/>
  <c r="H43" i="5"/>
  <c r="D44" i="5"/>
  <c r="H44" i="5"/>
  <c r="D45" i="5"/>
  <c r="H45" i="5"/>
  <c r="D46" i="5"/>
  <c r="H46" i="5"/>
  <c r="D47" i="5"/>
  <c r="H47" i="5"/>
  <c r="D48" i="5"/>
  <c r="H48" i="5"/>
  <c r="D49" i="5"/>
  <c r="H49" i="5"/>
  <c r="D50" i="5"/>
  <c r="H50" i="5"/>
  <c r="D51" i="5"/>
  <c r="H51" i="5"/>
  <c r="D52" i="5"/>
  <c r="H52" i="5"/>
  <c r="D53" i="5"/>
  <c r="H53" i="5"/>
  <c r="D54" i="5"/>
  <c r="H54" i="5"/>
  <c r="D55" i="5"/>
  <c r="H55" i="5"/>
  <c r="D56" i="5"/>
  <c r="H56" i="5"/>
  <c r="D57" i="5"/>
  <c r="H57" i="5"/>
  <c r="D58" i="5"/>
  <c r="H58" i="5"/>
  <c r="D59" i="5"/>
  <c r="H59" i="5"/>
  <c r="D60" i="5"/>
  <c r="H60" i="5"/>
  <c r="D61" i="5"/>
  <c r="H61" i="5"/>
  <c r="D62" i="5"/>
  <c r="H62" i="5"/>
  <c r="D63" i="5"/>
  <c r="H63" i="5"/>
  <c r="D64" i="5"/>
  <c r="H64" i="5"/>
  <c r="D65" i="5"/>
  <c r="H65" i="5"/>
  <c r="D66" i="5"/>
  <c r="H66" i="5"/>
  <c r="D67" i="5"/>
  <c r="H67" i="5"/>
  <c r="D68" i="5"/>
  <c r="H68" i="5"/>
  <c r="D69" i="5"/>
  <c r="H69" i="5"/>
  <c r="D70" i="5"/>
  <c r="H70" i="5"/>
  <c r="D71" i="5"/>
  <c r="H71" i="5"/>
  <c r="D72" i="5"/>
  <c r="H72" i="5"/>
  <c r="D73" i="5"/>
  <c r="H73" i="5"/>
  <c r="D74" i="5"/>
  <c r="H74" i="5"/>
  <c r="D75" i="5"/>
  <c r="H75" i="5"/>
  <c r="D76" i="5"/>
  <c r="H76" i="5"/>
  <c r="D77" i="5"/>
  <c r="H77" i="5"/>
  <c r="D78" i="5"/>
  <c r="H78" i="5"/>
  <c r="D79" i="5"/>
  <c r="H79" i="5"/>
  <c r="D80" i="5"/>
  <c r="H80" i="5"/>
  <c r="D81" i="5"/>
  <c r="H81" i="5"/>
  <c r="D82" i="5"/>
  <c r="H82" i="5"/>
  <c r="D83" i="5"/>
  <c r="H83" i="5"/>
  <c r="D84" i="5"/>
  <c r="H84" i="5"/>
  <c r="D85" i="5"/>
  <c r="H85" i="5"/>
  <c r="D86" i="5"/>
  <c r="H86" i="5"/>
  <c r="D87" i="5"/>
  <c r="H87" i="5"/>
  <c r="D88" i="5"/>
  <c r="H88" i="5"/>
  <c r="D89" i="5"/>
  <c r="H89" i="5"/>
  <c r="D90" i="5"/>
  <c r="H90" i="5"/>
  <c r="D91" i="5"/>
  <c r="H91" i="5"/>
  <c r="D92" i="5"/>
  <c r="H92" i="5"/>
  <c r="D93" i="5"/>
  <c r="H93" i="5"/>
  <c r="D94" i="5"/>
  <c r="H94" i="5"/>
  <c r="D95" i="5"/>
  <c r="H95" i="5"/>
  <c r="D96" i="5"/>
  <c r="H96" i="5"/>
  <c r="D97" i="5"/>
  <c r="H97" i="5"/>
  <c r="D98" i="5"/>
  <c r="H98" i="5"/>
  <c r="D99" i="5"/>
  <c r="H99" i="5"/>
  <c r="D100" i="5"/>
  <c r="H100" i="5"/>
  <c r="D101" i="5"/>
  <c r="H101" i="5"/>
  <c r="D102" i="5"/>
  <c r="H102" i="5"/>
  <c r="D103" i="5"/>
  <c r="H103" i="5"/>
  <c r="D104" i="5"/>
  <c r="H104" i="5"/>
  <c r="D105" i="5"/>
  <c r="H105" i="5"/>
  <c r="D106" i="5"/>
  <c r="H106" i="5"/>
  <c r="D107" i="5"/>
  <c r="H107" i="5"/>
  <c r="D108" i="5"/>
  <c r="H108" i="5"/>
  <c r="D109" i="5"/>
  <c r="H109" i="5"/>
  <c r="D110" i="5"/>
  <c r="H110" i="5"/>
  <c r="D111" i="5"/>
  <c r="H111" i="5"/>
  <c r="D112" i="5"/>
  <c r="H112" i="5"/>
  <c r="D113" i="5"/>
  <c r="H113" i="5"/>
  <c r="D114" i="5"/>
  <c r="H114" i="5"/>
  <c r="D115" i="5"/>
  <c r="H115" i="5"/>
  <c r="D116" i="5"/>
  <c r="H116" i="5"/>
  <c r="D117" i="5"/>
  <c r="H117" i="5"/>
  <c r="D118" i="5"/>
  <c r="H118" i="5"/>
  <c r="D119" i="5"/>
  <c r="H119" i="5"/>
  <c r="D120" i="5"/>
  <c r="H120" i="5"/>
  <c r="D121" i="5"/>
  <c r="H121" i="5"/>
  <c r="D122" i="5"/>
  <c r="H122" i="5"/>
  <c r="D123" i="5"/>
  <c r="H123" i="5"/>
  <c r="D124" i="5"/>
  <c r="H124" i="5"/>
  <c r="D125" i="5"/>
  <c r="H125" i="5"/>
  <c r="D126" i="5"/>
  <c r="H126" i="5"/>
  <c r="D127" i="5"/>
  <c r="H127" i="5"/>
  <c r="D128" i="5"/>
  <c r="H128" i="5"/>
  <c r="D129" i="5"/>
  <c r="H129" i="5"/>
  <c r="D130" i="5"/>
  <c r="H130" i="5"/>
  <c r="D131" i="5"/>
  <c r="H131" i="5"/>
  <c r="D132" i="5"/>
  <c r="H132" i="5"/>
  <c r="D133" i="5"/>
  <c r="H133" i="5"/>
  <c r="D134" i="5"/>
  <c r="H134" i="5"/>
  <c r="D135" i="5"/>
  <c r="H135" i="5"/>
  <c r="D136" i="5"/>
  <c r="H136" i="5"/>
  <c r="D137" i="5"/>
  <c r="H137" i="5"/>
  <c r="D138" i="5"/>
  <c r="H138" i="5"/>
  <c r="D139" i="5"/>
  <c r="H139" i="5"/>
  <c r="D140" i="5"/>
  <c r="H140" i="5"/>
  <c r="D141" i="5"/>
  <c r="H141" i="5"/>
  <c r="D142" i="5"/>
  <c r="H142" i="5"/>
  <c r="D143" i="5"/>
  <c r="H143" i="5"/>
  <c r="D144" i="5"/>
  <c r="H144" i="5"/>
  <c r="D145" i="5"/>
  <c r="H145" i="5"/>
  <c r="D146" i="5"/>
  <c r="H146" i="5"/>
  <c r="D147" i="5"/>
  <c r="H147" i="5"/>
  <c r="D148" i="5"/>
  <c r="H148" i="5"/>
  <c r="D149" i="5"/>
  <c r="H149" i="5"/>
  <c r="D150" i="5"/>
  <c r="H150" i="5"/>
  <c r="D151" i="5"/>
  <c r="H151" i="5"/>
  <c r="D152" i="5"/>
  <c r="H152" i="5"/>
  <c r="D153" i="5"/>
  <c r="H153" i="5"/>
  <c r="D154" i="5"/>
  <c r="H154" i="5"/>
  <c r="D155" i="5"/>
  <c r="H155" i="5"/>
  <c r="D156" i="5"/>
  <c r="H156" i="5"/>
  <c r="D157" i="5"/>
  <c r="H157" i="5"/>
  <c r="D158" i="5"/>
  <c r="H158" i="5"/>
  <c r="D159" i="5"/>
  <c r="H159" i="5"/>
  <c r="D160" i="5"/>
  <c r="H160" i="5"/>
  <c r="D161" i="5"/>
  <c r="H161" i="5"/>
  <c r="D162" i="5"/>
  <c r="H162" i="5"/>
  <c r="D163" i="5"/>
  <c r="H163" i="5"/>
  <c r="D164" i="5"/>
  <c r="H164" i="5"/>
  <c r="D165" i="5"/>
  <c r="H165" i="5"/>
  <c r="D166" i="5"/>
  <c r="H166" i="5"/>
  <c r="D167" i="5"/>
  <c r="H167" i="5"/>
  <c r="D168" i="5"/>
  <c r="H168" i="5"/>
  <c r="D169" i="5"/>
  <c r="H169" i="5"/>
  <c r="D170" i="5"/>
  <c r="H170" i="5"/>
  <c r="D171" i="5"/>
  <c r="H171" i="5"/>
  <c r="D172" i="5"/>
  <c r="H172" i="5"/>
  <c r="D173" i="5"/>
  <c r="H173" i="5"/>
  <c r="D174" i="5"/>
  <c r="H174" i="5"/>
  <c r="D175" i="5"/>
  <c r="H175" i="5"/>
  <c r="D176" i="5"/>
  <c r="H176" i="5"/>
  <c r="D177" i="5"/>
  <c r="H177" i="5"/>
  <c r="D178" i="5"/>
  <c r="H178" i="5"/>
  <c r="D179" i="5"/>
  <c r="H179" i="5"/>
  <c r="D180" i="5"/>
  <c r="H180" i="5"/>
  <c r="D181" i="5"/>
  <c r="H181" i="5"/>
  <c r="D182" i="5"/>
  <c r="H182" i="5"/>
  <c r="D183" i="5"/>
  <c r="H183" i="5"/>
  <c r="D184" i="5"/>
  <c r="H184" i="5"/>
  <c r="D185" i="5"/>
  <c r="H185" i="5"/>
  <c r="D186" i="5"/>
  <c r="H186" i="5"/>
  <c r="D187" i="5"/>
  <c r="H187" i="5"/>
  <c r="D188" i="5"/>
  <c r="H188" i="5"/>
  <c r="D189" i="5"/>
  <c r="H189" i="5"/>
  <c r="D190" i="5"/>
  <c r="H190" i="5"/>
  <c r="D191" i="5"/>
  <c r="H191" i="5"/>
  <c r="D192" i="5"/>
  <c r="H192" i="5"/>
  <c r="D193" i="5"/>
  <c r="H193" i="5"/>
  <c r="D194" i="5"/>
  <c r="H194" i="5"/>
  <c r="D195" i="5"/>
  <c r="H195" i="5"/>
  <c r="D196" i="5"/>
  <c r="H196" i="5"/>
  <c r="D197" i="5"/>
  <c r="H197" i="5"/>
  <c r="D198" i="5"/>
  <c r="H198" i="5"/>
  <c r="D199" i="5"/>
  <c r="H199" i="5"/>
  <c r="D200" i="5"/>
  <c r="H200" i="5"/>
  <c r="D201" i="5"/>
  <c r="H201" i="5"/>
  <c r="D202" i="5"/>
  <c r="H202" i="5"/>
  <c r="D203" i="5"/>
  <c r="H203" i="5"/>
  <c r="D204" i="5"/>
  <c r="H204" i="5"/>
  <c r="D205" i="5"/>
  <c r="H205" i="5"/>
  <c r="D206" i="5"/>
  <c r="H206" i="5"/>
  <c r="G208" i="5"/>
  <c r="G210" i="5"/>
  <c r="D207" i="2"/>
  <c r="D209" i="2"/>
  <c r="C209" i="2"/>
  <c r="C207" i="2"/>
  <c r="H209" i="2"/>
  <c r="G209" i="2"/>
  <c r="F209" i="2"/>
  <c r="E209" i="2"/>
  <c r="H207" i="2"/>
  <c r="G207" i="2"/>
  <c r="F207" i="2"/>
  <c r="E207" i="2"/>
</calcChain>
</file>

<file path=xl/sharedStrings.xml><?xml version="1.0" encoding="utf-8"?>
<sst xmlns="http://schemas.openxmlformats.org/spreadsheetml/2006/main" count="114" uniqueCount="48">
  <si>
    <t xml:space="preserve">Unique Applicant ID </t>
  </si>
  <si>
    <t xml:space="preserve"> Age</t>
  </si>
  <si>
    <t>Years at Address</t>
  </si>
  <si>
    <t xml:space="preserve"> Years at Employer</t>
  </si>
  <si>
    <t>Automobile Debt</t>
  </si>
  <si>
    <t>mean</t>
  </si>
  <si>
    <t xml:space="preserve">standard deviation </t>
  </si>
  <si>
    <t xml:space="preserve">Raw Data </t>
  </si>
  <si>
    <t>Outcomes: Default = 1</t>
  </si>
  <si>
    <t xml:space="preserve">Standardized Data </t>
  </si>
  <si>
    <t xml:space="preserve">Credit Card Debt </t>
  </si>
  <si>
    <t>Income</t>
  </si>
  <si>
    <t xml:space="preserve">Eggertopia Scores </t>
  </si>
  <si>
    <t>Outcome: Default = 1</t>
  </si>
  <si>
    <t>Test Set Data with Eggertopia Scores and Outcomes</t>
  </si>
  <si>
    <t>Training Set Data with Eggertopia Scores and Outcomes</t>
  </si>
  <si>
    <t>Profit and Loss</t>
  </si>
  <si>
    <t>Standardized</t>
  </si>
  <si>
    <t xml:space="preserve">Training Set of First 200 Applicants </t>
  </si>
  <si>
    <t xml:space="preserve">Test Set of Second 200 Applicants </t>
  </si>
  <si>
    <t>Training Set Profit and Loss Data  - Raw and Standarized</t>
  </si>
  <si>
    <t>Test Set Profit and Loss Data - Raw and Standardized</t>
  </si>
  <si>
    <t>observed standard deviation</t>
  </si>
  <si>
    <t xml:space="preserve">observed standard deviation </t>
  </si>
  <si>
    <t>observed mean</t>
  </si>
  <si>
    <t xml:space="preserve">observed mean </t>
  </si>
  <si>
    <t>Standardized (using Training Set mean and Stdev)</t>
  </si>
  <si>
    <t>LINEST</t>
  </si>
  <si>
    <t>Preditive Module</t>
  </si>
  <si>
    <t>TN</t>
  </si>
  <si>
    <t>FN</t>
  </si>
  <si>
    <t>Total profit</t>
  </si>
  <si>
    <t>Profit</t>
  </si>
  <si>
    <t>Profit per applicant</t>
  </si>
  <si>
    <t>Loss per defaulter</t>
  </si>
  <si>
    <t>Defaulter Loss</t>
  </si>
  <si>
    <t>Profit per non defaulter</t>
  </si>
  <si>
    <t>Max Profit</t>
  </si>
  <si>
    <t>Max Profit Per Event</t>
  </si>
  <si>
    <t>LINEST FUNCTION</t>
  </si>
  <si>
    <t>Predictive Module</t>
  </si>
  <si>
    <t>Output</t>
  </si>
  <si>
    <t>Reversed</t>
  </si>
  <si>
    <t>TP</t>
  </si>
  <si>
    <t>FP</t>
  </si>
  <si>
    <t>Non defaulter</t>
  </si>
  <si>
    <t>Defaulter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</si>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</sst>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&quot;$&quot;#,##0.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68">
    <xf numFmtId="0" fontId="0" fillId="0" borderId="0" xfId="0"/>
    <xf numFmtId="2" fontId="3" fillId="0" borderId="0" xfId="0" applyNumberFormat="1" applyFont="1"/>
    <xf numFmtId="164" fontId="3" fillId="0" borderId="0" xfId="0" applyNumberFormat="1" applyFont="1"/>
    <xf numFmtId="0" fontId="2" fillId="2" borderId="0" xfId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2" xfId="0" applyFont="1" applyBorder="1"/>
    <xf numFmtId="0" fontId="4" fillId="0" borderId="6" xfId="0" applyFont="1" applyBorder="1"/>
    <xf numFmtId="0" fontId="7" fillId="0" borderId="6" xfId="0" applyFont="1" applyBorder="1"/>
    <xf numFmtId="0" fontId="7" fillId="0" borderId="2" xfId="0" applyFont="1" applyBorder="1"/>
    <xf numFmtId="0" fontId="3" fillId="0" borderId="7" xfId="0" applyFont="1" applyBorder="1"/>
    <xf numFmtId="2" fontId="3" fillId="0" borderId="0" xfId="0" applyNumberFormat="1" applyFont="1" applyBorder="1"/>
    <xf numFmtId="164" fontId="3" fillId="0" borderId="0" xfId="0" applyNumberFormat="1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10" xfId="0" applyNumberFormat="1" applyFont="1" applyBorder="1"/>
    <xf numFmtId="164" fontId="3" fillId="0" borderId="10" xfId="0" applyNumberFormat="1" applyFont="1" applyBorder="1"/>
    <xf numFmtId="0" fontId="3" fillId="0" borderId="11" xfId="0" applyFont="1" applyBorder="1"/>
    <xf numFmtId="0" fontId="0" fillId="0" borderId="2" xfId="0" applyBorder="1"/>
    <xf numFmtId="2" fontId="0" fillId="0" borderId="2" xfId="0" applyNumberFormat="1" applyBorder="1"/>
    <xf numFmtId="2" fontId="2" fillId="2" borderId="0" xfId="1" applyNumberFormat="1"/>
    <xf numFmtId="0" fontId="3" fillId="0" borderId="12" xfId="0" applyFont="1" applyBorder="1"/>
    <xf numFmtId="2" fontId="0" fillId="0" borderId="13" xfId="0" applyNumberFormat="1" applyBorder="1"/>
    <xf numFmtId="0" fontId="3" fillId="0" borderId="14" xfId="0" applyFont="1" applyBorder="1"/>
    <xf numFmtId="2" fontId="0" fillId="0" borderId="0" xfId="0" applyNumberFormat="1" applyBorder="1"/>
    <xf numFmtId="2" fontId="0" fillId="0" borderId="10" xfId="0" applyNumberFormat="1" applyBorder="1"/>
    <xf numFmtId="1" fontId="3" fillId="0" borderId="0" xfId="0" applyNumberFormat="1" applyFont="1"/>
    <xf numFmtId="1" fontId="3" fillId="0" borderId="10" xfId="0" applyNumberFormat="1" applyFont="1" applyBorder="1"/>
    <xf numFmtId="6" fontId="3" fillId="0" borderId="0" xfId="0" applyNumberFormat="1" applyFont="1"/>
    <xf numFmtId="6" fontId="3" fillId="0" borderId="10" xfId="0" applyNumberFormat="1" applyFont="1" applyBorder="1"/>
    <xf numFmtId="0" fontId="0" fillId="0" borderId="3" xfId="0" applyBorder="1"/>
    <xf numFmtId="6" fontId="0" fillId="0" borderId="5" xfId="0" applyNumberFormat="1" applyBorder="1"/>
    <xf numFmtId="2" fontId="0" fillId="0" borderId="3" xfId="0" applyNumberFormat="1" applyBorder="1"/>
    <xf numFmtId="2" fontId="3" fillId="0" borderId="14" xfId="0" applyNumberFormat="1" applyFont="1" applyBorder="1"/>
    <xf numFmtId="2" fontId="3" fillId="0" borderId="8" xfId="0" applyNumberFormat="1" applyFont="1" applyBorder="1"/>
    <xf numFmtId="6" fontId="2" fillId="2" borderId="0" xfId="1" applyNumberFormat="1" applyBorder="1"/>
    <xf numFmtId="0" fontId="2" fillId="2" borderId="0" xfId="1" applyBorder="1"/>
    <xf numFmtId="2" fontId="2" fillId="2" borderId="0" xfId="1" applyNumberFormat="1" applyBorder="1"/>
    <xf numFmtId="165" fontId="0" fillId="0" borderId="5" xfId="0" applyNumberForma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0" fontId="10" fillId="0" borderId="0" xfId="0" applyFont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11" fillId="2" borderId="2" xfId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4" borderId="0" xfId="41"/>
    <xf numFmtId="0" fontId="9" fillId="5" borderId="0" xfId="42"/>
    <xf numFmtId="0" fontId="11" fillId="2" borderId="0" xfId="1" applyFont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0" xfId="0" applyFont="1"/>
  </cellXfs>
  <cellStyles count="43">
    <cellStyle name="Bad" xfId="4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Good" xfId="4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eutral" xfId="1" builtinId="28"/>
    <cellStyle name="Normal" xfId="0" builtinId="0"/>
    <cellStyle name="Note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topLeftCell="W1" workbookViewId="0">
      <selection activeCell="AE66" sqref="AE66"/>
    </sheetView>
  </sheetViews>
  <sheetFormatPr defaultColWidth="11.19921875" defaultRowHeight="15.6" x14ac:dyDescent="0.3"/>
  <cols>
    <col min="2" max="2" width="23" customWidth="1"/>
    <col min="3" max="3" width="11.69921875" customWidth="1"/>
    <col min="4" max="4" width="23.796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1" max="11" width="26.8984375" customWidth="1"/>
    <col min="12" max="12" width="22.59765625" customWidth="1"/>
    <col min="13" max="13" width="22.69921875" customWidth="1"/>
    <col min="14" max="14" width="20.796875" customWidth="1"/>
    <col min="15" max="15" width="22" customWidth="1"/>
    <col min="16" max="16" width="21" customWidth="1"/>
    <col min="17" max="17" width="21.69921875" customWidth="1"/>
    <col min="18" max="18" width="27.69921875" customWidth="1"/>
    <col min="19" max="19" width="13.09765625" customWidth="1"/>
    <col min="20" max="20" width="18.19921875" customWidth="1"/>
    <col min="21" max="21" width="14.69921875" customWidth="1"/>
    <col min="22" max="22" width="22.5" customWidth="1"/>
    <col min="23" max="23" width="16.5" customWidth="1"/>
    <col min="24" max="24" width="19.19921875" customWidth="1"/>
    <col min="25" max="25" width="22.09765625" customWidth="1"/>
    <col min="26" max="26" width="18" customWidth="1"/>
    <col min="27" max="27" width="18.69921875" customWidth="1"/>
    <col min="28" max="28" width="18.3984375" customWidth="1"/>
    <col min="29" max="29" width="17.296875" customWidth="1"/>
    <col min="30" max="30" width="23.296875" customWidth="1"/>
    <col min="31" max="31" width="14.09765625" customWidth="1"/>
  </cols>
  <sheetData>
    <row r="1" spans="1:3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31" ht="21" x14ac:dyDescent="0.4">
      <c r="A2" s="3"/>
      <c r="B2" s="4" t="s">
        <v>18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52" t="s">
        <v>45</v>
      </c>
      <c r="W2" s="52">
        <v>150</v>
      </c>
      <c r="Y2" s="52" t="s">
        <v>36</v>
      </c>
      <c r="Z2" s="52">
        <v>4000</v>
      </c>
      <c r="AB2" s="3" t="s">
        <v>37</v>
      </c>
      <c r="AC2" s="3">
        <f>MAX(AC6:AC205)</f>
        <v>431400</v>
      </c>
    </row>
    <row r="3" spans="1:3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V3" s="53" t="s">
        <v>46</v>
      </c>
      <c r="W3" s="53">
        <v>50</v>
      </c>
      <c r="Y3" s="53" t="s">
        <v>34</v>
      </c>
      <c r="Z3" s="53">
        <v>-4900</v>
      </c>
      <c r="AB3" s="3" t="s">
        <v>38</v>
      </c>
      <c r="AC3" s="3">
        <f>MAX(AD6:AD205)</f>
        <v>2157</v>
      </c>
    </row>
    <row r="4" spans="1:31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31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T5" s="47" t="s">
        <v>28</v>
      </c>
      <c r="U5" s="50" t="s">
        <v>41</v>
      </c>
      <c r="V5" s="50" t="s">
        <v>42</v>
      </c>
      <c r="W5" s="51" t="s">
        <v>43</v>
      </c>
      <c r="X5" s="51" t="s">
        <v>44</v>
      </c>
      <c r="Y5" s="50" t="s">
        <v>29</v>
      </c>
      <c r="Z5" s="51" t="s">
        <v>30</v>
      </c>
      <c r="AA5" s="51" t="s">
        <v>35</v>
      </c>
      <c r="AB5" s="51" t="s">
        <v>32</v>
      </c>
      <c r="AC5" s="51" t="s">
        <v>31</v>
      </c>
      <c r="AD5" s="51" t="s">
        <v>33</v>
      </c>
      <c r="AE5" s="55" t="s">
        <v>47</v>
      </c>
    </row>
    <row r="6" spans="1:31" x14ac:dyDescent="0.3">
      <c r="A6" s="3"/>
      <c r="B6" s="11">
        <v>1</v>
      </c>
      <c r="C6" s="12">
        <v>32.527992695314055</v>
      </c>
      <c r="D6" s="12">
        <v>9.3881124724252203</v>
      </c>
      <c r="E6" s="12">
        <v>0.29758666353362978</v>
      </c>
      <c r="F6" s="13">
        <v>37843.679019279152</v>
      </c>
      <c r="G6" s="13">
        <v>-3246.6565161297449</v>
      </c>
      <c r="H6" s="13">
        <v>-4794.7060760209424</v>
      </c>
      <c r="I6" s="14">
        <v>0</v>
      </c>
      <c r="J6" s="3"/>
      <c r="K6" s="22">
        <v>6</v>
      </c>
      <c r="L6" s="23">
        <v>39.318735135003948</v>
      </c>
      <c r="M6" s="23">
        <v>4.5788353332239833</v>
      </c>
      <c r="N6" s="23">
        <v>2.0319177923005185</v>
      </c>
      <c r="O6" s="23">
        <v>222106.36405955997</v>
      </c>
      <c r="P6" s="23">
        <v>-16353.385800424536</v>
      </c>
      <c r="Q6" s="23">
        <v>-55418.567534663533</v>
      </c>
      <c r="R6" s="24">
        <v>1</v>
      </c>
      <c r="T6" s="46">
        <f>Q6*$K$212+$L$212*P6+O6*$M$212+$N$212*N6+M6*$O$212+$P$212*L6+$Q$212</f>
        <v>1.2305446235843216</v>
      </c>
      <c r="U6" s="48">
        <v>1</v>
      </c>
      <c r="V6" s="45">
        <f>IF(U6=0,1,0)</f>
        <v>0</v>
      </c>
      <c r="W6">
        <f>SUM($U$6:U6)</f>
        <v>1</v>
      </c>
      <c r="X6">
        <f>SUM($V$6:V6)</f>
        <v>0</v>
      </c>
      <c r="Y6" s="48">
        <f>$W$2-X6</f>
        <v>150</v>
      </c>
      <c r="Z6" s="45">
        <f>$W$3-W6</f>
        <v>49</v>
      </c>
      <c r="AA6" s="45">
        <f>$Z$3*Z6</f>
        <v>-240100</v>
      </c>
      <c r="AB6" s="45">
        <f>$Z$2*Y6</f>
        <v>600000</v>
      </c>
      <c r="AC6" s="45">
        <f>SUM(AA6,AB6)</f>
        <v>359900</v>
      </c>
      <c r="AD6" s="45">
        <f>AC6/200</f>
        <v>1799.5</v>
      </c>
      <c r="AE6" t="str">
        <f>IF(AD6=$AC$3,T6,"")</f>
        <v/>
      </c>
    </row>
    <row r="7" spans="1:31" x14ac:dyDescent="0.3">
      <c r="A7" s="3"/>
      <c r="B7" s="11">
        <v>2</v>
      </c>
      <c r="C7" s="12">
        <v>34.578225634949476</v>
      </c>
      <c r="D7" s="12">
        <v>11.972863627459002</v>
      </c>
      <c r="E7" s="12">
        <v>1.4851032349519739</v>
      </c>
      <c r="F7" s="13">
        <v>65765.229898742095</v>
      </c>
      <c r="G7" s="13">
        <v>-15597.775662324955</v>
      </c>
      <c r="H7" s="13">
        <v>-17632.168588110722</v>
      </c>
      <c r="I7" s="14">
        <v>1</v>
      </c>
      <c r="J7" s="3"/>
      <c r="K7" s="11">
        <v>148</v>
      </c>
      <c r="L7" s="25">
        <v>49.854340787140103</v>
      </c>
      <c r="M7" s="25">
        <v>5.385847010035075</v>
      </c>
      <c r="N7" s="25">
        <v>1.7915490282693887</v>
      </c>
      <c r="O7" s="25">
        <v>80182.124060294635</v>
      </c>
      <c r="P7" s="25">
        <v>-13904.697901656828</v>
      </c>
      <c r="Q7" s="25">
        <v>-13034.715692999582</v>
      </c>
      <c r="R7" s="14">
        <v>1</v>
      </c>
      <c r="T7" s="46">
        <f>Q7*$K$212+$L$212*P7+O7*$M$212+$N$212*N7+M7*$O$212+$P$212*L7+$Q$212</f>
        <v>0.87345327916095927</v>
      </c>
      <c r="U7" s="48">
        <v>1</v>
      </c>
      <c r="V7" s="45">
        <f>IF(U7=0,1,0)</f>
        <v>0</v>
      </c>
      <c r="W7">
        <f>SUM($U$6:U7)</f>
        <v>2</v>
      </c>
      <c r="X7">
        <f>SUM($V$6:V7)</f>
        <v>0</v>
      </c>
      <c r="Y7" s="48">
        <f>$W$2-X7</f>
        <v>150</v>
      </c>
      <c r="Z7" s="45">
        <f>$W$3-W7</f>
        <v>48</v>
      </c>
      <c r="AA7" s="45">
        <f>$Z$3*Z7</f>
        <v>-235200</v>
      </c>
      <c r="AB7" s="45">
        <f>$Z$2*Y7</f>
        <v>600000</v>
      </c>
      <c r="AC7" s="45">
        <f>SUM(AA7,AB7)</f>
        <v>364800</v>
      </c>
      <c r="AD7" s="45">
        <f>AC7/200</f>
        <v>1824</v>
      </c>
      <c r="AE7" t="str">
        <f>IF(AD7=$AC$3,T7,"")</f>
        <v/>
      </c>
    </row>
    <row r="8" spans="1:31" x14ac:dyDescent="0.3">
      <c r="A8" s="3"/>
      <c r="B8" s="11">
        <v>3</v>
      </c>
      <c r="C8" s="12">
        <v>37.697188433488144</v>
      </c>
      <c r="D8" s="12">
        <v>12.459833004193461</v>
      </c>
      <c r="E8" s="12">
        <v>8.5443861666589016E-2</v>
      </c>
      <c r="F8" s="13">
        <v>61002.28547149933</v>
      </c>
      <c r="G8" s="13">
        <v>-11401.917618160862</v>
      </c>
      <c r="H8" s="13">
        <v>-7910.2428094570278</v>
      </c>
      <c r="I8" s="14">
        <v>1</v>
      </c>
      <c r="J8" s="3"/>
      <c r="K8" s="11">
        <v>2</v>
      </c>
      <c r="L8" s="25">
        <v>34.578225634949476</v>
      </c>
      <c r="M8" s="25">
        <v>11.972863627459002</v>
      </c>
      <c r="N8" s="25">
        <v>1.4851032349519739</v>
      </c>
      <c r="O8" s="25">
        <v>65765.229898742095</v>
      </c>
      <c r="P8" s="25">
        <v>-15597.775662324955</v>
      </c>
      <c r="Q8" s="25">
        <v>-17632.168588110722</v>
      </c>
      <c r="R8" s="14">
        <v>1</v>
      </c>
      <c r="T8" s="46">
        <f>Q8*$K$212+$L$212*P8+O8*$M$212+$N$212*N8+M8*$O$212+$P$212*L8+$Q$212</f>
        <v>0.87005689337643344</v>
      </c>
      <c r="U8" s="48">
        <v>1</v>
      </c>
      <c r="V8" s="45">
        <f>IF(U8=0,1,0)</f>
        <v>0</v>
      </c>
      <c r="W8">
        <f>SUM($U$6:U8)</f>
        <v>3</v>
      </c>
      <c r="X8">
        <f>SUM($V$6:V8)</f>
        <v>0</v>
      </c>
      <c r="Y8" s="48">
        <f>$W$2-X8</f>
        <v>150</v>
      </c>
      <c r="Z8" s="45">
        <f>$W$3-W8</f>
        <v>47</v>
      </c>
      <c r="AA8" s="45">
        <f>$Z$3*Z8</f>
        <v>-230300</v>
      </c>
      <c r="AB8" s="45">
        <f>$Z$2*Y8</f>
        <v>600000</v>
      </c>
      <c r="AC8" s="45">
        <f>SUM(AA8,AB8)</f>
        <v>369700</v>
      </c>
      <c r="AD8" s="45">
        <f>AC8/200</f>
        <v>1848.5</v>
      </c>
      <c r="AE8" t="str">
        <f>IF(AD8=$AC$3,T8,"")</f>
        <v/>
      </c>
    </row>
    <row r="9" spans="1:31" x14ac:dyDescent="0.3">
      <c r="A9" s="3"/>
      <c r="B9" s="11">
        <v>4</v>
      </c>
      <c r="C9" s="12">
        <v>28.684510465999875</v>
      </c>
      <c r="D9" s="12">
        <v>1.3871435812134534</v>
      </c>
      <c r="E9" s="12">
        <v>1.837598055126811</v>
      </c>
      <c r="F9" s="13">
        <v>19952.734936763583</v>
      </c>
      <c r="G9" s="13">
        <v>-1233.3784497746633</v>
      </c>
      <c r="H9" s="13">
        <v>-2408.0973554718266</v>
      </c>
      <c r="I9" s="14">
        <v>0</v>
      </c>
      <c r="J9" s="3"/>
      <c r="K9" s="11">
        <v>51</v>
      </c>
      <c r="L9" s="25">
        <v>43.63556091690041</v>
      </c>
      <c r="M9" s="25">
        <v>18.972217080347949</v>
      </c>
      <c r="N9" s="25">
        <v>0.90188261349809573</v>
      </c>
      <c r="O9" s="25">
        <v>451319.66674940364</v>
      </c>
      <c r="P9" s="25">
        <v>-32050.377355802601</v>
      </c>
      <c r="Q9" s="25">
        <v>-24527.776029430403</v>
      </c>
      <c r="R9" s="14">
        <v>1</v>
      </c>
      <c r="T9" s="46">
        <f>Q9*$K$212+$L$212*P9+O9*$M$212+$N$212*N9+M9*$O$212+$P$212*L9+$Q$212</f>
        <v>0.80509390013745563</v>
      </c>
      <c r="U9" s="48">
        <v>1</v>
      </c>
      <c r="V9" s="45">
        <f>IF(U9=0,1,0)</f>
        <v>0</v>
      </c>
      <c r="W9">
        <f>SUM($U$6:U9)</f>
        <v>4</v>
      </c>
      <c r="X9">
        <f>SUM($V$6:V9)</f>
        <v>0</v>
      </c>
      <c r="Y9" s="48">
        <f>$W$2-X9</f>
        <v>150</v>
      </c>
      <c r="Z9" s="45">
        <f>$W$3-W9</f>
        <v>46</v>
      </c>
      <c r="AA9" s="45">
        <f>$Z$3*Z9</f>
        <v>-225400</v>
      </c>
      <c r="AB9" s="45">
        <f>$Z$2*Y9</f>
        <v>600000</v>
      </c>
      <c r="AC9" s="45">
        <f>SUM(AA9,AB9)</f>
        <v>374600</v>
      </c>
      <c r="AD9" s="45">
        <f>AC9/200</f>
        <v>1873</v>
      </c>
      <c r="AE9" t="str">
        <f>IF(AD9=$AC$3,T9,"")</f>
        <v/>
      </c>
    </row>
    <row r="10" spans="1:31" x14ac:dyDescent="0.3">
      <c r="A10" s="3"/>
      <c r="B10" s="11">
        <v>5</v>
      </c>
      <c r="C10" s="12">
        <v>32.6146714996556</v>
      </c>
      <c r="D10" s="12">
        <v>7.4888206039098391</v>
      </c>
      <c r="E10" s="12">
        <v>0.23412163258243804</v>
      </c>
      <c r="F10" s="13">
        <v>24970.128122412683</v>
      </c>
      <c r="G10" s="13">
        <v>-1135.6805427010672</v>
      </c>
      <c r="H10" s="13">
        <v>-397.32318864735043</v>
      </c>
      <c r="I10" s="14">
        <v>0</v>
      </c>
      <c r="J10" s="3"/>
      <c r="K10" s="11">
        <v>126</v>
      </c>
      <c r="L10" s="25">
        <v>35.16510334445168</v>
      </c>
      <c r="M10" s="25">
        <v>15.51262798109375</v>
      </c>
      <c r="N10" s="25">
        <v>0.46253826347745219</v>
      </c>
      <c r="O10" s="25">
        <v>47201.275547465841</v>
      </c>
      <c r="P10" s="25">
        <v>-14557.034238201939</v>
      </c>
      <c r="Q10" s="25">
        <v>-22228.208839224648</v>
      </c>
      <c r="R10" s="14">
        <v>1</v>
      </c>
      <c r="T10" s="46">
        <f>Q10*$K$212+$L$212*P10+O10*$M$212+$N$212*N10+M10*$O$212+$P$212*L10+$Q$212</f>
        <v>0.74567006890959542</v>
      </c>
      <c r="U10" s="48">
        <v>1</v>
      </c>
      <c r="V10" s="45">
        <f>IF(U10=0,1,0)</f>
        <v>0</v>
      </c>
      <c r="W10">
        <f>SUM($U$6:U10)</f>
        <v>5</v>
      </c>
      <c r="X10">
        <f>SUM($V$6:V10)</f>
        <v>0</v>
      </c>
      <c r="Y10" s="48">
        <f>$W$2-X10</f>
        <v>150</v>
      </c>
      <c r="Z10" s="45">
        <f>$W$3-W10</f>
        <v>45</v>
      </c>
      <c r="AA10" s="45">
        <f>$Z$3*Z10</f>
        <v>-220500</v>
      </c>
      <c r="AB10" s="45">
        <f>$Z$2*Y10</f>
        <v>600000</v>
      </c>
      <c r="AC10" s="45">
        <f>SUM(AA10,AB10)</f>
        <v>379500</v>
      </c>
      <c r="AD10" s="45">
        <f>AC10/200</f>
        <v>1897.5</v>
      </c>
      <c r="AE10" t="str">
        <f>IF(AD10=$AC$3,T10,"")</f>
        <v/>
      </c>
    </row>
    <row r="11" spans="1:31" x14ac:dyDescent="0.3">
      <c r="A11" s="3"/>
      <c r="B11" s="11">
        <v>6</v>
      </c>
      <c r="C11" s="12">
        <v>39.318735135003948</v>
      </c>
      <c r="D11" s="12">
        <v>4.5788353332239833</v>
      </c>
      <c r="E11" s="12">
        <v>2.0319177923005185</v>
      </c>
      <c r="F11" s="13">
        <v>222106.36405955997</v>
      </c>
      <c r="G11" s="13">
        <v>-16353.385800424536</v>
      </c>
      <c r="H11" s="13">
        <v>-55418.567534663533</v>
      </c>
      <c r="I11" s="14">
        <v>1</v>
      </c>
      <c r="J11" s="3"/>
      <c r="K11" s="11">
        <v>39</v>
      </c>
      <c r="L11" s="25">
        <v>26.51776028808089</v>
      </c>
      <c r="M11" s="25">
        <v>0.74556899537893861</v>
      </c>
      <c r="N11" s="25">
        <v>1.5332058895752161</v>
      </c>
      <c r="O11" s="25">
        <v>13790.475134843457</v>
      </c>
      <c r="P11" s="25">
        <v>-5585.9792883135588</v>
      </c>
      <c r="Q11" s="25">
        <v>-7900.4339190657811</v>
      </c>
      <c r="R11" s="14">
        <v>1</v>
      </c>
      <c r="T11" s="46">
        <f>Q11*$K$212+$L$212*P11+O11*$M$212+$N$212*N11+M11*$O$212+$P$212*L11+$Q$212</f>
        <v>0.7192749703435003</v>
      </c>
      <c r="U11" s="48">
        <v>1</v>
      </c>
      <c r="V11" s="45">
        <f>IF(U11=0,1,0)</f>
        <v>0</v>
      </c>
      <c r="W11">
        <f>SUM($U$6:U11)</f>
        <v>6</v>
      </c>
      <c r="X11">
        <f>SUM($V$6:V11)</f>
        <v>0</v>
      </c>
      <c r="Y11" s="48">
        <f>$W$2-X11</f>
        <v>150</v>
      </c>
      <c r="Z11" s="45">
        <f>$W$3-W11</f>
        <v>44</v>
      </c>
      <c r="AA11" s="45">
        <f>$Z$3*Z11</f>
        <v>-215600</v>
      </c>
      <c r="AB11" s="45">
        <f>$Z$2*Y11</f>
        <v>600000</v>
      </c>
      <c r="AC11" s="45">
        <f>SUM(AA11,AB11)</f>
        <v>384400</v>
      </c>
      <c r="AD11" s="45">
        <f>AC11/200</f>
        <v>1922</v>
      </c>
      <c r="AE11" t="str">
        <f>IF(AD11=$AC$3,T11,"")</f>
        <v/>
      </c>
    </row>
    <row r="12" spans="1:31" x14ac:dyDescent="0.3">
      <c r="A12" s="3"/>
      <c r="B12" s="11">
        <v>7</v>
      </c>
      <c r="C12" s="12">
        <v>46.846749371494667</v>
      </c>
      <c r="D12" s="12">
        <v>16.900791117598846</v>
      </c>
      <c r="E12" s="12">
        <v>0.99788891819892189</v>
      </c>
      <c r="F12" s="13">
        <v>74282.971881034697</v>
      </c>
      <c r="G12" s="13">
        <v>-4468.4713667422684</v>
      </c>
      <c r="H12" s="13">
        <v>-8517.3212654058079</v>
      </c>
      <c r="I12" s="14">
        <v>0</v>
      </c>
      <c r="J12" s="3"/>
      <c r="K12" s="11">
        <v>66</v>
      </c>
      <c r="L12" s="25">
        <v>54.821028023115296</v>
      </c>
      <c r="M12" s="25">
        <v>0.6433347387661299</v>
      </c>
      <c r="N12" s="25">
        <v>1.245069105572409</v>
      </c>
      <c r="O12" s="25">
        <v>27061.009516912549</v>
      </c>
      <c r="P12" s="25">
        <v>-5516.6201798493094</v>
      </c>
      <c r="Q12" s="25">
        <v>-10775.287389556837</v>
      </c>
      <c r="R12" s="14">
        <v>1</v>
      </c>
      <c r="T12" s="46">
        <f>Q12*$K$212+$L$212*P12+O12*$M$212+$N$212*N12+M12*$O$212+$P$212*L12+$Q$212</f>
        <v>0.63058558586409008</v>
      </c>
      <c r="U12" s="48">
        <v>1</v>
      </c>
      <c r="V12" s="45">
        <f>IF(U12=0,1,0)</f>
        <v>0</v>
      </c>
      <c r="W12">
        <f>SUM($U$6:U12)</f>
        <v>7</v>
      </c>
      <c r="X12">
        <f>SUM($V$6:V12)</f>
        <v>0</v>
      </c>
      <c r="Y12" s="48">
        <f>$W$2-X12</f>
        <v>150</v>
      </c>
      <c r="Z12" s="45">
        <f>$W$3-W12</f>
        <v>43</v>
      </c>
      <c r="AA12" s="45">
        <f>$Z$3*Z12</f>
        <v>-210700</v>
      </c>
      <c r="AB12" s="45">
        <f>$Z$2*Y12</f>
        <v>600000</v>
      </c>
      <c r="AC12" s="45">
        <f>SUM(AA12,AB12)</f>
        <v>389300</v>
      </c>
      <c r="AD12" s="45">
        <f>AC12/200</f>
        <v>1946.5</v>
      </c>
      <c r="AE12" t="str">
        <f>IF(AD12=$AC$3,T12,"")</f>
        <v/>
      </c>
    </row>
    <row r="13" spans="1:31" x14ac:dyDescent="0.3">
      <c r="A13" s="3"/>
      <c r="B13" s="11">
        <v>8</v>
      </c>
      <c r="C13" s="12">
        <v>42.001734309212921</v>
      </c>
      <c r="D13" s="12">
        <v>15.930614719152564</v>
      </c>
      <c r="E13" s="12">
        <v>2.8020593210734366</v>
      </c>
      <c r="F13" s="13">
        <v>117987.39337035212</v>
      </c>
      <c r="G13" s="13">
        <v>-5313.2024814853094</v>
      </c>
      <c r="H13" s="13">
        <v>-1796.6513475930628</v>
      </c>
      <c r="I13" s="14">
        <v>0</v>
      </c>
      <c r="J13" s="3"/>
      <c r="K13" s="11">
        <v>172</v>
      </c>
      <c r="L13" s="25">
        <v>20.189576211003523</v>
      </c>
      <c r="M13" s="25">
        <v>0.31727748169749043</v>
      </c>
      <c r="N13" s="25">
        <v>0.65077206655784081</v>
      </c>
      <c r="O13" s="25">
        <v>17109.460524671937</v>
      </c>
      <c r="P13" s="25">
        <v>-4164.1651931636388</v>
      </c>
      <c r="Q13" s="25">
        <v>-6581.2961322824658</v>
      </c>
      <c r="R13" s="14">
        <v>1</v>
      </c>
      <c r="T13" s="46">
        <f>Q13*$K$212+$L$212*P13+O13*$M$212+$N$212*N13+M13*$O$212+$P$212*L13+$Q$212</f>
        <v>0.61558476799497441</v>
      </c>
      <c r="U13" s="48">
        <v>1</v>
      </c>
      <c r="V13" s="45">
        <f>IF(U13=0,1,0)</f>
        <v>0</v>
      </c>
      <c r="W13">
        <f>SUM($U$6:U13)</f>
        <v>8</v>
      </c>
      <c r="X13">
        <f>SUM($V$6:V13)</f>
        <v>0</v>
      </c>
      <c r="Y13" s="48">
        <f>$W$2-X13</f>
        <v>150</v>
      </c>
      <c r="Z13" s="45">
        <f>$W$3-W13</f>
        <v>42</v>
      </c>
      <c r="AA13" s="45">
        <f>$Z$3*Z13</f>
        <v>-205800</v>
      </c>
      <c r="AB13" s="45">
        <f>$Z$2*Y13</f>
        <v>600000</v>
      </c>
      <c r="AC13" s="45">
        <f>SUM(AA13,AB13)</f>
        <v>394200</v>
      </c>
      <c r="AD13" s="45">
        <f>AC13/200</f>
        <v>1971</v>
      </c>
      <c r="AE13" t="str">
        <f>IF(AD13=$AC$3,T13,"")</f>
        <v/>
      </c>
    </row>
    <row r="14" spans="1:31" x14ac:dyDescent="0.3">
      <c r="A14" s="3"/>
      <c r="B14" s="11">
        <v>9</v>
      </c>
      <c r="C14" s="12">
        <v>46.780067176911061</v>
      </c>
      <c r="D14" s="12">
        <v>11.962431605718844</v>
      </c>
      <c r="E14" s="12">
        <v>0.66937256249593413</v>
      </c>
      <c r="F14" s="13">
        <v>55248.186810609084</v>
      </c>
      <c r="G14" s="13">
        <v>-7435.1902992346268</v>
      </c>
      <c r="H14" s="13">
        <v>-18232.5466627922</v>
      </c>
      <c r="I14" s="14">
        <v>0</v>
      </c>
      <c r="J14" s="3"/>
      <c r="K14" s="11">
        <v>47</v>
      </c>
      <c r="L14" s="25">
        <v>32.162520459486103</v>
      </c>
      <c r="M14" s="25">
        <v>7.3664871149835287</v>
      </c>
      <c r="N14" s="25">
        <v>1.2649092390809764</v>
      </c>
      <c r="O14" s="25">
        <v>42544.94304479222</v>
      </c>
      <c r="P14" s="25">
        <v>-5967.0302271215496</v>
      </c>
      <c r="Q14" s="25">
        <v>-19498.852154924352</v>
      </c>
      <c r="R14" s="14">
        <v>1</v>
      </c>
      <c r="T14" s="46">
        <f>Q14*$K$212+$L$212*P14+O14*$M$212+$N$212*N14+M14*$O$212+$P$212*L14+$Q$212</f>
        <v>0.5905224234762817</v>
      </c>
      <c r="U14" s="48">
        <v>1</v>
      </c>
      <c r="V14" s="45">
        <f>IF(U14=0,1,0)</f>
        <v>0</v>
      </c>
      <c r="W14">
        <f>SUM($U$6:U14)</f>
        <v>9</v>
      </c>
      <c r="X14">
        <f>SUM($V$6:V14)</f>
        <v>0</v>
      </c>
      <c r="Y14" s="48">
        <f>$W$2-X14</f>
        <v>150</v>
      </c>
      <c r="Z14" s="45">
        <f>$W$3-W14</f>
        <v>41</v>
      </c>
      <c r="AA14" s="45">
        <f>$Z$3*Z14</f>
        <v>-200900</v>
      </c>
      <c r="AB14" s="45">
        <f>$Z$2*Y14</f>
        <v>600000</v>
      </c>
      <c r="AC14" s="45">
        <f>SUM(AA14,AB14)</f>
        <v>399100</v>
      </c>
      <c r="AD14" s="45">
        <f>AC14/200</f>
        <v>1995.5</v>
      </c>
      <c r="AE14" t="str">
        <f>IF(AD14=$AC$3,T14,"")</f>
        <v/>
      </c>
    </row>
    <row r="15" spans="1:31" x14ac:dyDescent="0.3">
      <c r="A15" s="3"/>
      <c r="B15" s="11">
        <v>10</v>
      </c>
      <c r="C15" s="12">
        <v>27.272832471590558</v>
      </c>
      <c r="D15" s="12">
        <v>9.4732239489208183</v>
      </c>
      <c r="E15" s="12">
        <v>0.47887770014103703</v>
      </c>
      <c r="F15" s="13">
        <v>33039.875767691519</v>
      </c>
      <c r="G15" s="13">
        <v>-1833.3318931795757</v>
      </c>
      <c r="H15" s="13">
        <v>-3631.8822481574971</v>
      </c>
      <c r="I15" s="14">
        <v>0</v>
      </c>
      <c r="J15" s="3"/>
      <c r="K15" s="11">
        <v>87</v>
      </c>
      <c r="L15" s="25">
        <v>31.484769285199299</v>
      </c>
      <c r="M15" s="25">
        <v>11.601337204648139</v>
      </c>
      <c r="N15" s="25">
        <v>0.45740524404550292</v>
      </c>
      <c r="O15" s="25">
        <v>62995.995765098829</v>
      </c>
      <c r="P15" s="25">
        <v>-11125.902090858392</v>
      </c>
      <c r="Q15" s="25">
        <v>-13652.343594266848</v>
      </c>
      <c r="R15" s="14">
        <v>0</v>
      </c>
      <c r="T15" s="46">
        <f>Q15*$K$212+$L$212*P15+O15*$M$212+$N$212*N15+M15*$O$212+$P$212*L15+$Q$212</f>
        <v>0.58620485545036882</v>
      </c>
      <c r="U15" s="48">
        <v>0</v>
      </c>
      <c r="V15" s="45">
        <f>IF(U15=0,1,0)</f>
        <v>1</v>
      </c>
      <c r="W15">
        <f>SUM($U$6:U15)</f>
        <v>9</v>
      </c>
      <c r="X15">
        <f>SUM($V$6:V15)</f>
        <v>1</v>
      </c>
      <c r="Y15" s="48">
        <f>$W$2-X15</f>
        <v>149</v>
      </c>
      <c r="Z15" s="45">
        <f>$W$3-W15</f>
        <v>41</v>
      </c>
      <c r="AA15" s="45">
        <f>$Z$3*Z15</f>
        <v>-200900</v>
      </c>
      <c r="AB15" s="45">
        <f>$Z$2*Y15</f>
        <v>596000</v>
      </c>
      <c r="AC15" s="45">
        <f>SUM(AA15,AB15)</f>
        <v>395100</v>
      </c>
      <c r="AD15" s="45">
        <f>AC15/200</f>
        <v>1975.5</v>
      </c>
      <c r="AE15" t="str">
        <f>IF(AD15=$AC$3,T15,"")</f>
        <v/>
      </c>
    </row>
    <row r="16" spans="1:31" x14ac:dyDescent="0.3">
      <c r="A16" s="3"/>
      <c r="B16" s="11">
        <v>11</v>
      </c>
      <c r="C16" s="12">
        <v>35.272907632434048</v>
      </c>
      <c r="D16" s="12">
        <v>1.042530902065629</v>
      </c>
      <c r="E16" s="12">
        <v>0.77618365483816743</v>
      </c>
      <c r="F16" s="13">
        <v>20059.741253096825</v>
      </c>
      <c r="G16" s="13">
        <v>-3898.767801101646</v>
      </c>
      <c r="H16" s="13">
        <v>-2634.0089814388557</v>
      </c>
      <c r="I16" s="14">
        <v>1</v>
      </c>
      <c r="J16" s="3"/>
      <c r="K16" s="11">
        <v>159</v>
      </c>
      <c r="L16" s="25">
        <v>23.852719610272704</v>
      </c>
      <c r="M16" s="25">
        <v>0.5831533610018288</v>
      </c>
      <c r="N16" s="25">
        <v>3.2379579997156849E-2</v>
      </c>
      <c r="O16" s="25">
        <v>33500.673848332211</v>
      </c>
      <c r="P16" s="25">
        <v>-4330.9594676784891</v>
      </c>
      <c r="Q16" s="25">
        <v>-8748.369109672627</v>
      </c>
      <c r="R16" s="14">
        <v>0</v>
      </c>
      <c r="T16" s="46">
        <f>Q16*$K$212+$L$212*P16+O16*$M$212+$N$212*N16+M16*$O$212+$P$212*L16+$Q$212</f>
        <v>0.56679864322789464</v>
      </c>
      <c r="U16" s="48">
        <v>0</v>
      </c>
      <c r="V16" s="45">
        <f>IF(U16=0,1,0)</f>
        <v>1</v>
      </c>
      <c r="W16">
        <f>SUM($U$6:U16)</f>
        <v>9</v>
      </c>
      <c r="X16">
        <f>SUM($V$6:V16)</f>
        <v>2</v>
      </c>
      <c r="Y16" s="48">
        <f>$W$2-X16</f>
        <v>148</v>
      </c>
      <c r="Z16" s="45">
        <f>$W$3-W16</f>
        <v>41</v>
      </c>
      <c r="AA16" s="45">
        <f>$Z$3*Z16</f>
        <v>-200900</v>
      </c>
      <c r="AB16" s="45">
        <f>$Z$2*Y16</f>
        <v>592000</v>
      </c>
      <c r="AC16" s="45">
        <f>SUM(AA16,AB16)</f>
        <v>391100</v>
      </c>
      <c r="AD16" s="45">
        <f>AC16/200</f>
        <v>1955.5</v>
      </c>
      <c r="AE16" t="str">
        <f>IF(AD16=$AC$3,T16,"")</f>
        <v/>
      </c>
    </row>
    <row r="17" spans="1:31" x14ac:dyDescent="0.3">
      <c r="A17" s="3"/>
      <c r="B17" s="11">
        <v>12</v>
      </c>
      <c r="C17" s="12">
        <v>25.965184925533375</v>
      </c>
      <c r="D17" s="12">
        <v>4.2080828098640168</v>
      </c>
      <c r="E17" s="12">
        <v>0.60466642123732295</v>
      </c>
      <c r="F17" s="13">
        <v>35386.942134864643</v>
      </c>
      <c r="G17" s="13">
        <v>-191.06994474981784</v>
      </c>
      <c r="H17" s="13">
        <v>-1661.0668495284679</v>
      </c>
      <c r="I17" s="14">
        <v>0</v>
      </c>
      <c r="J17" s="3"/>
      <c r="K17" s="11">
        <v>63</v>
      </c>
      <c r="L17" s="25">
        <v>25.419627719905478</v>
      </c>
      <c r="M17" s="25">
        <v>1.3418863894938788</v>
      </c>
      <c r="N17" s="25">
        <v>0.98667885055663163</v>
      </c>
      <c r="O17" s="25">
        <v>28272.714090130696</v>
      </c>
      <c r="P17" s="25">
        <v>-3513.0312266593187</v>
      </c>
      <c r="Q17" s="25">
        <v>-8886.8016964179296</v>
      </c>
      <c r="R17" s="14">
        <v>1</v>
      </c>
      <c r="T17" s="46">
        <f>Q17*$K$212+$L$212*P17+O17*$M$212+$N$212*N17+M17*$O$212+$P$212*L17+$Q$212</f>
        <v>0.5626304553310647</v>
      </c>
      <c r="U17" s="48">
        <v>1</v>
      </c>
      <c r="V17" s="45">
        <f>IF(U17=0,1,0)</f>
        <v>0</v>
      </c>
      <c r="W17">
        <f>SUM($U$6:U17)</f>
        <v>10</v>
      </c>
      <c r="X17">
        <f>SUM($V$6:V17)</f>
        <v>2</v>
      </c>
      <c r="Y17" s="48">
        <f>$W$2-X17</f>
        <v>148</v>
      </c>
      <c r="Z17" s="45">
        <f>$W$3-W17</f>
        <v>40</v>
      </c>
      <c r="AA17" s="45">
        <f>$Z$3*Z17</f>
        <v>-196000</v>
      </c>
      <c r="AB17" s="45">
        <f>$Z$2*Y17</f>
        <v>592000</v>
      </c>
      <c r="AC17" s="45">
        <f>SUM(AA17,AB17)</f>
        <v>396000</v>
      </c>
      <c r="AD17" s="45">
        <f>AC17/200</f>
        <v>1980</v>
      </c>
      <c r="AE17" t="str">
        <f>IF(AD17=$AC$3,T17,"")</f>
        <v/>
      </c>
    </row>
    <row r="18" spans="1:31" x14ac:dyDescent="0.3">
      <c r="A18" s="3"/>
      <c r="B18" s="11">
        <v>13</v>
      </c>
      <c r="C18" s="12">
        <v>32.33919070749824</v>
      </c>
      <c r="D18" s="12">
        <v>7.4007358835623096</v>
      </c>
      <c r="E18" s="12">
        <v>2.9002149440635616</v>
      </c>
      <c r="F18" s="13">
        <v>35107.89453451502</v>
      </c>
      <c r="G18" s="13">
        <v>-1315.9524119891794</v>
      </c>
      <c r="H18" s="13">
        <v>-1951.3927539610081</v>
      </c>
      <c r="I18" s="14">
        <v>1</v>
      </c>
      <c r="J18" s="3"/>
      <c r="K18" s="11">
        <v>156</v>
      </c>
      <c r="L18" s="25">
        <v>26.493612170230357</v>
      </c>
      <c r="M18" s="25">
        <v>0.45157356867177589</v>
      </c>
      <c r="N18" s="25">
        <v>0.17455950108433682</v>
      </c>
      <c r="O18" s="25">
        <v>16585.036067715944</v>
      </c>
      <c r="P18" s="25">
        <v>-3910.0037183358772</v>
      </c>
      <c r="Q18" s="25">
        <v>-5586.6279892848534</v>
      </c>
      <c r="R18" s="14">
        <v>1</v>
      </c>
      <c r="T18" s="46">
        <f>Q18*$K$212+$L$212*P18+O18*$M$212+$N$212*N18+M18*$O$212+$P$212*L18+$Q$212</f>
        <v>0.54829035559451422</v>
      </c>
      <c r="U18" s="48">
        <v>1</v>
      </c>
      <c r="V18" s="45">
        <f>IF(U18=0,1,0)</f>
        <v>0</v>
      </c>
      <c r="W18">
        <f>SUM($U$6:U18)</f>
        <v>11</v>
      </c>
      <c r="X18">
        <f>SUM($V$6:V18)</f>
        <v>2</v>
      </c>
      <c r="Y18" s="48">
        <f>$W$2-X18</f>
        <v>148</v>
      </c>
      <c r="Z18" s="45">
        <f>$W$3-W18</f>
        <v>39</v>
      </c>
      <c r="AA18" s="45">
        <f>$Z$3*Z18</f>
        <v>-191100</v>
      </c>
      <c r="AB18" s="45">
        <f>$Z$2*Y18</f>
        <v>592000</v>
      </c>
      <c r="AC18" s="45">
        <f>SUM(AA18,AB18)</f>
        <v>400900</v>
      </c>
      <c r="AD18" s="45">
        <f>AC18/200</f>
        <v>2004.5</v>
      </c>
      <c r="AE18" t="str">
        <f>IF(AD18=$AC$3,T18,"")</f>
        <v/>
      </c>
    </row>
    <row r="19" spans="1:31" x14ac:dyDescent="0.3">
      <c r="A19" s="3"/>
      <c r="B19" s="11">
        <v>14</v>
      </c>
      <c r="C19" s="12">
        <v>48.818115777712727</v>
      </c>
      <c r="D19" s="12">
        <v>22.368451882766941</v>
      </c>
      <c r="E19" s="12">
        <v>4.2007489201691312E-2</v>
      </c>
      <c r="F19" s="13">
        <v>116698.37428801091</v>
      </c>
      <c r="G19" s="13">
        <v>-8254.7894226495191</v>
      </c>
      <c r="H19" s="13">
        <v>-9029.9427827554318</v>
      </c>
      <c r="I19" s="14">
        <v>0</v>
      </c>
      <c r="J19" s="3"/>
      <c r="K19" s="11">
        <v>187</v>
      </c>
      <c r="L19" s="25">
        <v>25.815978758694328</v>
      </c>
      <c r="M19" s="25">
        <v>0.45109928438141389</v>
      </c>
      <c r="N19" s="25">
        <v>0.3394410896900617</v>
      </c>
      <c r="O19" s="25">
        <v>34053.986659787588</v>
      </c>
      <c r="P19" s="25">
        <v>-4387.7821170858861</v>
      </c>
      <c r="Q19" s="25">
        <v>-5064.7266096609128</v>
      </c>
      <c r="R19" s="14">
        <v>1</v>
      </c>
      <c r="T19" s="46">
        <f>Q19*$K$212+$L$212*P19+O19*$M$212+$N$212*N19+M19*$O$212+$P$212*L19+$Q$212</f>
        <v>0.54598632756132681</v>
      </c>
      <c r="U19" s="48">
        <v>1</v>
      </c>
      <c r="V19" s="45">
        <f>IF(U19=0,1,0)</f>
        <v>0</v>
      </c>
      <c r="W19">
        <f>SUM($U$6:U19)</f>
        <v>12</v>
      </c>
      <c r="X19">
        <f>SUM($V$6:V19)</f>
        <v>2</v>
      </c>
      <c r="Y19" s="48">
        <f>$W$2-X19</f>
        <v>148</v>
      </c>
      <c r="Z19" s="45">
        <f>$W$3-W19</f>
        <v>38</v>
      </c>
      <c r="AA19" s="45">
        <f>$Z$3*Z19</f>
        <v>-186200</v>
      </c>
      <c r="AB19" s="45">
        <f>$Z$2*Y19</f>
        <v>592000</v>
      </c>
      <c r="AC19" s="45">
        <f>SUM(AA19,AB19)</f>
        <v>405800</v>
      </c>
      <c r="AD19" s="45">
        <f>AC19/200</f>
        <v>2029</v>
      </c>
      <c r="AE19" t="str">
        <f>IF(AD19=$AC$3,T19,"")</f>
        <v/>
      </c>
    </row>
    <row r="20" spans="1:31" x14ac:dyDescent="0.3">
      <c r="A20" s="3"/>
      <c r="B20" s="11">
        <v>15</v>
      </c>
      <c r="C20" s="12">
        <v>51.806121009423052</v>
      </c>
      <c r="D20" s="12">
        <v>26.626096662003846</v>
      </c>
      <c r="E20" s="12">
        <v>0.54186192608040029</v>
      </c>
      <c r="F20" s="13">
        <v>165132.22489419524</v>
      </c>
      <c r="G20" s="13">
        <v>-1754.2799676063444</v>
      </c>
      <c r="H20" s="13">
        <v>-34032.978385516129</v>
      </c>
      <c r="I20" s="14">
        <v>0</v>
      </c>
      <c r="J20" s="3"/>
      <c r="K20" s="11">
        <v>94</v>
      </c>
      <c r="L20" s="25">
        <v>29.916091765262557</v>
      </c>
      <c r="M20" s="25">
        <v>0.28116556443168944</v>
      </c>
      <c r="N20" s="25">
        <v>0.34265840255361169</v>
      </c>
      <c r="O20" s="25">
        <v>25886.416960867988</v>
      </c>
      <c r="P20" s="25">
        <v>-2659.8009230820121</v>
      </c>
      <c r="Q20" s="25">
        <v>-11607.719410652082</v>
      </c>
      <c r="R20" s="14">
        <v>0</v>
      </c>
      <c r="T20" s="46">
        <f>Q20*$K$212+$L$212*P20+O20*$M$212+$N$212*N20+M20*$O$212+$P$212*L20+$Q$212</f>
        <v>0.53629245476171017</v>
      </c>
      <c r="U20" s="48">
        <v>0</v>
      </c>
      <c r="V20" s="45">
        <f>IF(U20=0,1,0)</f>
        <v>1</v>
      </c>
      <c r="W20">
        <f>SUM($U$6:U20)</f>
        <v>12</v>
      </c>
      <c r="X20">
        <f>SUM($V$6:V20)</f>
        <v>3</v>
      </c>
      <c r="Y20" s="48">
        <f>$W$2-X20</f>
        <v>147</v>
      </c>
      <c r="Z20" s="45">
        <f>$W$3-W20</f>
        <v>38</v>
      </c>
      <c r="AA20" s="45">
        <f>$Z$3*Z20</f>
        <v>-186200</v>
      </c>
      <c r="AB20" s="45">
        <f>$Z$2*Y20</f>
        <v>588000</v>
      </c>
      <c r="AC20" s="45">
        <f>SUM(AA20,AB20)</f>
        <v>401800</v>
      </c>
      <c r="AD20" s="45">
        <f>AC20/200</f>
        <v>2009</v>
      </c>
      <c r="AE20" t="str">
        <f>IF(AD20=$AC$3,T20,"")</f>
        <v/>
      </c>
    </row>
    <row r="21" spans="1:31" x14ac:dyDescent="0.3">
      <c r="A21" s="3"/>
      <c r="B21" s="11">
        <v>16</v>
      </c>
      <c r="C21" s="12">
        <v>31.321249957376676</v>
      </c>
      <c r="D21" s="12">
        <v>7.8429191909970655</v>
      </c>
      <c r="E21" s="12">
        <v>0.3498094669228729</v>
      </c>
      <c r="F21" s="13">
        <v>41564.570082906263</v>
      </c>
      <c r="G21" s="13">
        <v>-341.03038524039471</v>
      </c>
      <c r="H21" s="13">
        <v>-11029.774251481591</v>
      </c>
      <c r="I21" s="14">
        <v>0</v>
      </c>
      <c r="J21" s="3"/>
      <c r="K21" s="11">
        <v>11</v>
      </c>
      <c r="L21" s="25">
        <v>35.272907632434048</v>
      </c>
      <c r="M21" s="25">
        <v>1.042530902065629</v>
      </c>
      <c r="N21" s="25">
        <v>0.77618365483816743</v>
      </c>
      <c r="O21" s="25">
        <v>20059.741253096825</v>
      </c>
      <c r="P21" s="25">
        <v>-3898.767801101646</v>
      </c>
      <c r="Q21" s="25">
        <v>-2634.0089814388557</v>
      </c>
      <c r="R21" s="14">
        <v>1</v>
      </c>
      <c r="T21" s="46">
        <f>Q21*$K$212+$L$212*P21+O21*$M$212+$N$212*N21+M21*$O$212+$P$212*L21+$Q$212</f>
        <v>0.50286676013889098</v>
      </c>
      <c r="U21" s="48">
        <v>1</v>
      </c>
      <c r="V21" s="45">
        <f>IF(U21=0,1,0)</f>
        <v>0</v>
      </c>
      <c r="W21">
        <f>SUM($U$6:U21)</f>
        <v>13</v>
      </c>
      <c r="X21">
        <f>SUM($V$6:V21)</f>
        <v>3</v>
      </c>
      <c r="Y21" s="48">
        <f>$W$2-X21</f>
        <v>147</v>
      </c>
      <c r="Z21" s="45">
        <f>$W$3-W21</f>
        <v>37</v>
      </c>
      <c r="AA21" s="45">
        <f>$Z$3*Z21</f>
        <v>-181300</v>
      </c>
      <c r="AB21" s="45">
        <f>$Z$2*Y21</f>
        <v>588000</v>
      </c>
      <c r="AC21" s="45">
        <f>SUM(AA21,AB21)</f>
        <v>406700</v>
      </c>
      <c r="AD21" s="45">
        <f>AC21/200</f>
        <v>2033.5</v>
      </c>
      <c r="AE21" t="str">
        <f>IF(AD21=$AC$3,T21,"")</f>
        <v/>
      </c>
    </row>
    <row r="22" spans="1:31" x14ac:dyDescent="0.3">
      <c r="A22" s="3"/>
      <c r="B22" s="11">
        <v>17</v>
      </c>
      <c r="C22" s="12">
        <v>27.298561795426647</v>
      </c>
      <c r="D22" s="12">
        <v>7.7035131684982083</v>
      </c>
      <c r="E22" s="12">
        <v>0.26212793369732035</v>
      </c>
      <c r="F22" s="13">
        <v>35830.704437970468</v>
      </c>
      <c r="G22" s="13">
        <v>-287.22741124517944</v>
      </c>
      <c r="H22" s="13">
        <v>-1158.0140701166249</v>
      </c>
      <c r="I22" s="14">
        <v>0</v>
      </c>
      <c r="J22" s="3"/>
      <c r="K22" s="11">
        <v>70</v>
      </c>
      <c r="L22" s="25">
        <v>26.960818557801435</v>
      </c>
      <c r="M22" s="25">
        <v>0.16997096460518654</v>
      </c>
      <c r="N22" s="25">
        <v>0.50791194244131355</v>
      </c>
      <c r="O22" s="25">
        <v>21170.234703007973</v>
      </c>
      <c r="P22" s="25">
        <v>-2840.0402708913844</v>
      </c>
      <c r="Q22" s="25">
        <v>-3925.1330450358892</v>
      </c>
      <c r="R22" s="14">
        <v>1</v>
      </c>
      <c r="T22" s="46">
        <f>Q22*$K$212+$L$212*P22+O22*$M$212+$N$212*N22+M22*$O$212+$P$212*L22+$Q$212</f>
        <v>0.49634430636251331</v>
      </c>
      <c r="U22" s="48">
        <v>1</v>
      </c>
      <c r="V22" s="45">
        <f>IF(U22=0,1,0)</f>
        <v>0</v>
      </c>
      <c r="W22">
        <f>SUM($U$6:U22)</f>
        <v>14</v>
      </c>
      <c r="X22">
        <f>SUM($V$6:V22)</f>
        <v>3</v>
      </c>
      <c r="Y22" s="48">
        <f>$W$2-X22</f>
        <v>147</v>
      </c>
      <c r="Z22" s="45">
        <f>$W$3-W22</f>
        <v>36</v>
      </c>
      <c r="AA22" s="45">
        <f>$Z$3*Z22</f>
        <v>-176400</v>
      </c>
      <c r="AB22" s="45">
        <f>$Z$2*Y22</f>
        <v>588000</v>
      </c>
      <c r="AC22" s="45">
        <f>SUM(AA22,AB22)</f>
        <v>411600</v>
      </c>
      <c r="AD22" s="45">
        <f>AC22/200</f>
        <v>2058</v>
      </c>
      <c r="AE22" t="str">
        <f>IF(AD22=$AC$3,T22,"")</f>
        <v/>
      </c>
    </row>
    <row r="23" spans="1:31" x14ac:dyDescent="0.3">
      <c r="A23" s="3"/>
      <c r="B23" s="11">
        <v>18</v>
      </c>
      <c r="C23" s="12">
        <v>25.58380212374691</v>
      </c>
      <c r="D23" s="12">
        <v>2.7477073514543333</v>
      </c>
      <c r="E23" s="12">
        <v>0.46179154800294248</v>
      </c>
      <c r="F23" s="13">
        <v>17830.424539834556</v>
      </c>
      <c r="G23" s="13">
        <v>-2145.1887409253759</v>
      </c>
      <c r="H23" s="13">
        <v>-6227.8794181811536</v>
      </c>
      <c r="I23" s="14">
        <v>1</v>
      </c>
      <c r="J23" s="3"/>
      <c r="K23" s="11">
        <v>171</v>
      </c>
      <c r="L23" s="25">
        <v>32.369319600114515</v>
      </c>
      <c r="M23" s="25">
        <v>3.4034284557627545</v>
      </c>
      <c r="N23" s="25">
        <v>2.0235825739821407</v>
      </c>
      <c r="O23" s="25">
        <v>24385.94104501613</v>
      </c>
      <c r="P23" s="25">
        <v>-3679.7639321529314</v>
      </c>
      <c r="Q23" s="25">
        <v>-2723.8808747622365</v>
      </c>
      <c r="R23" s="14">
        <v>0</v>
      </c>
      <c r="T23" s="46">
        <f>Q23*$K$212+$L$212*P23+O23*$M$212+$N$212*N23+M23*$O$212+$P$212*L23+$Q$212</f>
        <v>0.49368625432031815</v>
      </c>
      <c r="U23" s="48">
        <v>0</v>
      </c>
      <c r="V23" s="45">
        <f>IF(U23=0,1,0)</f>
        <v>1</v>
      </c>
      <c r="W23">
        <f>SUM($U$6:U23)</f>
        <v>14</v>
      </c>
      <c r="X23">
        <f>SUM($V$6:V23)</f>
        <v>4</v>
      </c>
      <c r="Y23" s="48">
        <f>$W$2-X23</f>
        <v>146</v>
      </c>
      <c r="Z23" s="45">
        <f>$W$3-W23</f>
        <v>36</v>
      </c>
      <c r="AA23" s="45">
        <f>$Z$3*Z23</f>
        <v>-176400</v>
      </c>
      <c r="AB23" s="45">
        <f>$Z$2*Y23</f>
        <v>584000</v>
      </c>
      <c r="AC23" s="45">
        <f>SUM(AA23,AB23)</f>
        <v>407600</v>
      </c>
      <c r="AD23" s="45">
        <f>AC23/200</f>
        <v>2038</v>
      </c>
      <c r="AE23" t="str">
        <f>IF(AD23=$AC$3,T23,"")</f>
        <v/>
      </c>
    </row>
    <row r="24" spans="1:31" x14ac:dyDescent="0.3">
      <c r="A24" s="3"/>
      <c r="B24" s="11">
        <v>19</v>
      </c>
      <c r="C24" s="12">
        <v>31.486093401479579</v>
      </c>
      <c r="D24" s="12">
        <v>13.634791363606167</v>
      </c>
      <c r="E24" s="12">
        <v>1.0400592943572557</v>
      </c>
      <c r="F24" s="13">
        <v>67805.579692328771</v>
      </c>
      <c r="G24" s="13">
        <v>-7509.7465527302829</v>
      </c>
      <c r="H24" s="13">
        <v>-3131.7126765419489</v>
      </c>
      <c r="I24" s="14">
        <v>0</v>
      </c>
      <c r="J24" s="3"/>
      <c r="K24" s="11">
        <v>31</v>
      </c>
      <c r="L24" s="25">
        <v>39.42180181283743</v>
      </c>
      <c r="M24" s="25">
        <v>2.3520623965725651</v>
      </c>
      <c r="N24" s="25">
        <v>1.1548056162703788</v>
      </c>
      <c r="O24" s="25">
        <v>12507.961158196327</v>
      </c>
      <c r="P24" s="25">
        <v>-3783.2263936761701</v>
      </c>
      <c r="Q24" s="25">
        <v>-3375.6393768924199</v>
      </c>
      <c r="R24" s="14">
        <v>1</v>
      </c>
      <c r="T24" s="46">
        <f>Q24*$K$212+$L$212*P24+O24*$M$212+$N$212*N24+M24*$O$212+$P$212*L24+$Q$212</f>
        <v>0.48995748374425108</v>
      </c>
      <c r="U24" s="48">
        <v>1</v>
      </c>
      <c r="V24" s="45">
        <f>IF(U24=0,1,0)</f>
        <v>0</v>
      </c>
      <c r="W24">
        <f>SUM($U$6:U24)</f>
        <v>15</v>
      </c>
      <c r="X24">
        <f>SUM($V$6:V24)</f>
        <v>4</v>
      </c>
      <c r="Y24" s="48">
        <f>$W$2-X24</f>
        <v>146</v>
      </c>
      <c r="Z24" s="45">
        <f>$W$3-W24</f>
        <v>35</v>
      </c>
      <c r="AA24" s="45">
        <f>$Z$3*Z24</f>
        <v>-171500</v>
      </c>
      <c r="AB24" s="45">
        <f>$Z$2*Y24</f>
        <v>584000</v>
      </c>
      <c r="AC24" s="45">
        <f>SUM(AA24,AB24)</f>
        <v>412500</v>
      </c>
      <c r="AD24" s="45">
        <f>AC24/200</f>
        <v>2062.5</v>
      </c>
      <c r="AE24" t="str">
        <f>IF(AD24=$AC$3,T24,"")</f>
        <v/>
      </c>
    </row>
    <row r="25" spans="1:31" x14ac:dyDescent="0.3">
      <c r="A25" s="3"/>
      <c r="B25" s="11">
        <v>20</v>
      </c>
      <c r="C25" s="12">
        <v>43.695615822814482</v>
      </c>
      <c r="D25" s="12">
        <v>2.5758118657900728</v>
      </c>
      <c r="E25" s="12">
        <v>0.28295218386825682</v>
      </c>
      <c r="F25" s="13">
        <v>20192.437340153865</v>
      </c>
      <c r="G25" s="13">
        <v>-322.92086851856322</v>
      </c>
      <c r="H25" s="13">
        <v>-829.71400100976871</v>
      </c>
      <c r="I25" s="14">
        <v>0</v>
      </c>
      <c r="J25" s="3"/>
      <c r="K25" s="11">
        <v>3</v>
      </c>
      <c r="L25" s="25">
        <v>37.697188433488144</v>
      </c>
      <c r="M25" s="25">
        <v>12.459833004193461</v>
      </c>
      <c r="N25" s="25">
        <v>8.5443861666589016E-2</v>
      </c>
      <c r="O25" s="25">
        <v>61002.28547149933</v>
      </c>
      <c r="P25" s="25">
        <v>-11401.917618160862</v>
      </c>
      <c r="Q25" s="25">
        <v>-7910.2428094570278</v>
      </c>
      <c r="R25" s="14">
        <v>1</v>
      </c>
      <c r="T25" s="46">
        <f>Q25*$K$212+$L$212*P25+O25*$M$212+$N$212*N25+M25*$O$212+$P$212*L25+$Q$212</f>
        <v>0.48513544004561981</v>
      </c>
      <c r="U25" s="48">
        <v>1</v>
      </c>
      <c r="V25" s="45">
        <f>IF(U25=0,1,0)</f>
        <v>0</v>
      </c>
      <c r="W25">
        <f>SUM($U$6:U25)</f>
        <v>16</v>
      </c>
      <c r="X25">
        <f>SUM($V$6:V25)</f>
        <v>4</v>
      </c>
      <c r="Y25" s="48">
        <f>$W$2-X25</f>
        <v>146</v>
      </c>
      <c r="Z25" s="45">
        <f>$W$3-W25</f>
        <v>34</v>
      </c>
      <c r="AA25" s="45">
        <f>$Z$3*Z25</f>
        <v>-166600</v>
      </c>
      <c r="AB25" s="45">
        <f>$Z$2*Y25</f>
        <v>584000</v>
      </c>
      <c r="AC25" s="45">
        <f>SUM(AA25,AB25)</f>
        <v>417400</v>
      </c>
      <c r="AD25" s="45">
        <f>AC25/200</f>
        <v>2087</v>
      </c>
      <c r="AE25" t="str">
        <f>IF(AD25=$AC$3,T25,"")</f>
        <v/>
      </c>
    </row>
    <row r="26" spans="1:31" x14ac:dyDescent="0.3">
      <c r="A26" s="3"/>
      <c r="B26" s="11">
        <v>21</v>
      </c>
      <c r="C26" s="12">
        <v>31.179627397817736</v>
      </c>
      <c r="D26" s="12">
        <v>3.6921304846426453</v>
      </c>
      <c r="E26" s="12">
        <v>2.4527063628087774E-2</v>
      </c>
      <c r="F26" s="13">
        <v>12517.055831412699</v>
      </c>
      <c r="G26" s="13">
        <v>34.163817237816488</v>
      </c>
      <c r="H26" s="13">
        <v>-642.14748185120413</v>
      </c>
      <c r="I26" s="14">
        <v>0</v>
      </c>
      <c r="J26" s="3"/>
      <c r="K26" s="11">
        <v>176</v>
      </c>
      <c r="L26" s="25">
        <v>28.523248697238333</v>
      </c>
      <c r="M26" s="25">
        <v>1.3305665024480879</v>
      </c>
      <c r="N26" s="25">
        <v>0.71449627285424333</v>
      </c>
      <c r="O26" s="25">
        <v>30967.944508072665</v>
      </c>
      <c r="P26" s="25">
        <v>-3426.617203408317</v>
      </c>
      <c r="Q26" s="25">
        <v>-4259.5665197083099</v>
      </c>
      <c r="R26" s="14">
        <v>0</v>
      </c>
      <c r="T26" s="46">
        <f>Q26*$K$212+$L$212*P26+O26*$M$212+$N$212*N26+M26*$O$212+$P$212*L26+$Q$212</f>
        <v>0.48504933805467909</v>
      </c>
      <c r="U26" s="48">
        <v>0</v>
      </c>
      <c r="V26" s="45">
        <f>IF(U26=0,1,0)</f>
        <v>1</v>
      </c>
      <c r="W26">
        <f>SUM($U$6:U26)</f>
        <v>16</v>
      </c>
      <c r="X26">
        <f>SUM($V$6:V26)</f>
        <v>5</v>
      </c>
      <c r="Y26" s="48">
        <f>$W$2-X26</f>
        <v>145</v>
      </c>
      <c r="Z26" s="45">
        <f>$W$3-W26</f>
        <v>34</v>
      </c>
      <c r="AA26" s="45">
        <f>$Z$3*Z26</f>
        <v>-166600</v>
      </c>
      <c r="AB26" s="45">
        <f>$Z$2*Y26</f>
        <v>580000</v>
      </c>
      <c r="AC26" s="45">
        <f>SUM(AA26,AB26)</f>
        <v>413400</v>
      </c>
      <c r="AD26" s="45">
        <f>AC26/200</f>
        <v>2067</v>
      </c>
      <c r="AE26" t="str">
        <f>IF(AD26=$AC$3,T26,"")</f>
        <v/>
      </c>
    </row>
    <row r="27" spans="1:31" x14ac:dyDescent="0.3">
      <c r="A27" s="3"/>
      <c r="B27" s="11">
        <v>22</v>
      </c>
      <c r="C27" s="12">
        <v>37.350212873136456</v>
      </c>
      <c r="D27" s="12">
        <v>20.986999823084805</v>
      </c>
      <c r="E27" s="12">
        <v>2.0194706017492314</v>
      </c>
      <c r="F27" s="13">
        <v>92609.201214892033</v>
      </c>
      <c r="G27" s="13">
        <v>-10895.06812476204</v>
      </c>
      <c r="H27" s="13">
        <v>-18365.187803195768</v>
      </c>
      <c r="I27" s="14">
        <v>0</v>
      </c>
      <c r="J27" s="3"/>
      <c r="K27" s="11">
        <v>154</v>
      </c>
      <c r="L27" s="25">
        <v>31.486282217356599</v>
      </c>
      <c r="M27" s="25">
        <v>2.0154751355724474</v>
      </c>
      <c r="N27" s="25">
        <v>0.72114251888863468</v>
      </c>
      <c r="O27" s="25">
        <v>22928.429233305676</v>
      </c>
      <c r="P27" s="25">
        <v>-4104.037344568258</v>
      </c>
      <c r="Q27" s="25">
        <v>-2219.8617619345287</v>
      </c>
      <c r="R27" s="14">
        <v>0</v>
      </c>
      <c r="T27" s="46">
        <f>Q27*$K$212+$L$212*P27+O27*$M$212+$N$212*N27+M27*$O$212+$P$212*L27+$Q$212</f>
        <v>0.48432608060479621</v>
      </c>
      <c r="U27" s="48">
        <v>0</v>
      </c>
      <c r="V27" s="45">
        <f>IF(U27=0,1,0)</f>
        <v>1</v>
      </c>
      <c r="W27">
        <f>SUM($U$6:U27)</f>
        <v>16</v>
      </c>
      <c r="X27">
        <f>SUM($V$6:V27)</f>
        <v>6</v>
      </c>
      <c r="Y27" s="48">
        <f>$W$2-X27</f>
        <v>144</v>
      </c>
      <c r="Z27" s="45">
        <f>$W$3-W27</f>
        <v>34</v>
      </c>
      <c r="AA27" s="45">
        <f>$Z$3*Z27</f>
        <v>-166600</v>
      </c>
      <c r="AB27" s="45">
        <f>$Z$2*Y27</f>
        <v>576000</v>
      </c>
      <c r="AC27" s="45">
        <f>SUM(AA27,AB27)</f>
        <v>409400</v>
      </c>
      <c r="AD27" s="45">
        <f>AC27/200</f>
        <v>2047</v>
      </c>
      <c r="AE27" t="str">
        <f>IF(AD27=$AC$3,T27,"")</f>
        <v/>
      </c>
    </row>
    <row r="28" spans="1:31" x14ac:dyDescent="0.3">
      <c r="A28" s="3"/>
      <c r="B28" s="11">
        <v>23</v>
      </c>
      <c r="C28" s="12">
        <v>41.970538388276182</v>
      </c>
      <c r="D28" s="12">
        <v>14.45333719360187</v>
      </c>
      <c r="E28" s="12">
        <v>1.987148095044712</v>
      </c>
      <c r="F28" s="13">
        <v>55837.356761112111</v>
      </c>
      <c r="G28" s="13">
        <v>-1443.2297435038158</v>
      </c>
      <c r="H28" s="13">
        <v>-3773.8190714044863</v>
      </c>
      <c r="I28" s="14">
        <v>0</v>
      </c>
      <c r="J28" s="3"/>
      <c r="K28" s="11">
        <v>64</v>
      </c>
      <c r="L28" s="25">
        <v>30.484265657631674</v>
      </c>
      <c r="M28" s="25">
        <v>0.34510710425481356</v>
      </c>
      <c r="N28" s="25">
        <v>1.05560667407507</v>
      </c>
      <c r="O28" s="25">
        <v>15263.134755452786</v>
      </c>
      <c r="P28" s="25">
        <v>-1604.1119328508416</v>
      </c>
      <c r="Q28" s="25">
        <v>-5876.3207160610791</v>
      </c>
      <c r="R28" s="14">
        <v>1</v>
      </c>
      <c r="T28" s="46">
        <f>Q28*$K$212+$L$212*P28+O28*$M$212+$N$212*N28+M28*$O$212+$P$212*L28+$Q$212</f>
        <v>0.48090582622431466</v>
      </c>
      <c r="U28" s="48">
        <v>1</v>
      </c>
      <c r="V28" s="45">
        <f>IF(U28=0,1,0)</f>
        <v>0</v>
      </c>
      <c r="W28">
        <f>SUM($U$6:U28)</f>
        <v>17</v>
      </c>
      <c r="X28">
        <f>SUM($V$6:V28)</f>
        <v>6</v>
      </c>
      <c r="Y28" s="48">
        <f>$W$2-X28</f>
        <v>144</v>
      </c>
      <c r="Z28" s="45">
        <f>$W$3-W28</f>
        <v>33</v>
      </c>
      <c r="AA28" s="45">
        <f>$Z$3*Z28</f>
        <v>-161700</v>
      </c>
      <c r="AB28" s="45">
        <f>$Z$2*Y28</f>
        <v>576000</v>
      </c>
      <c r="AC28" s="45">
        <f>SUM(AA28,AB28)</f>
        <v>414300</v>
      </c>
      <c r="AD28" s="45">
        <f>AC28/200</f>
        <v>2071.5</v>
      </c>
      <c r="AE28" t="str">
        <f>IF(AD28=$AC$3,T28,"")</f>
        <v/>
      </c>
    </row>
    <row r="29" spans="1:31" x14ac:dyDescent="0.3">
      <c r="A29" s="3"/>
      <c r="B29" s="11">
        <v>24</v>
      </c>
      <c r="C29" s="12">
        <v>46.093282238154274</v>
      </c>
      <c r="D29" s="12">
        <v>25.780530045739642</v>
      </c>
      <c r="E29" s="12">
        <v>0.30161638695601123</v>
      </c>
      <c r="F29" s="13">
        <v>63307.337815523082</v>
      </c>
      <c r="G29" s="13">
        <v>-1931.0206058860053</v>
      </c>
      <c r="H29" s="13">
        <v>-21382.343117228069</v>
      </c>
      <c r="I29" s="14">
        <v>0</v>
      </c>
      <c r="J29" s="3"/>
      <c r="K29" s="11">
        <v>130</v>
      </c>
      <c r="L29" s="25">
        <v>23.987949887834684</v>
      </c>
      <c r="M29" s="25">
        <v>0.30556013006822319</v>
      </c>
      <c r="N29" s="25">
        <v>1.0998597420520386</v>
      </c>
      <c r="O29" s="25">
        <v>23257.961242575417</v>
      </c>
      <c r="P29" s="25">
        <v>-1472.9711039921094</v>
      </c>
      <c r="Q29" s="25">
        <v>-4458.8651582737957</v>
      </c>
      <c r="R29" s="14">
        <v>1</v>
      </c>
      <c r="T29" s="46">
        <f>Q29*$K$212+$L$212*P29+O29*$M$212+$N$212*N29+M29*$O$212+$P$212*L29+$Q$212</f>
        <v>0.46798991069867196</v>
      </c>
      <c r="U29" s="48">
        <v>1</v>
      </c>
      <c r="V29" s="45">
        <f>IF(U29=0,1,0)</f>
        <v>0</v>
      </c>
      <c r="W29">
        <f>SUM($U$6:U29)</f>
        <v>18</v>
      </c>
      <c r="X29">
        <f>SUM($V$6:V29)</f>
        <v>6</v>
      </c>
      <c r="Y29" s="48">
        <f>$W$2-X29</f>
        <v>144</v>
      </c>
      <c r="Z29" s="45">
        <f>$W$3-W29</f>
        <v>32</v>
      </c>
      <c r="AA29" s="45">
        <f>$Z$3*Z29</f>
        <v>-156800</v>
      </c>
      <c r="AB29" s="45">
        <f>$Z$2*Y29</f>
        <v>576000</v>
      </c>
      <c r="AC29" s="45">
        <f>SUM(AA29,AB29)</f>
        <v>419200</v>
      </c>
      <c r="AD29" s="45">
        <f>AC29/200</f>
        <v>2096</v>
      </c>
      <c r="AE29" t="str">
        <f>IF(AD29=$AC$3,T29,"")</f>
        <v/>
      </c>
    </row>
    <row r="30" spans="1:31" x14ac:dyDescent="0.3">
      <c r="A30" s="3"/>
      <c r="B30" s="11">
        <v>25</v>
      </c>
      <c r="C30" s="12">
        <v>49.446627120810312</v>
      </c>
      <c r="D30" s="12">
        <v>4.5701115415511877</v>
      </c>
      <c r="E30" s="12">
        <v>0.66945020864125093</v>
      </c>
      <c r="F30" s="13">
        <v>29488.544915640181</v>
      </c>
      <c r="G30" s="13">
        <v>-1201.6021743809988</v>
      </c>
      <c r="H30" s="13">
        <v>-3453.3577033742058</v>
      </c>
      <c r="I30" s="14">
        <v>1</v>
      </c>
      <c r="J30" s="3"/>
      <c r="K30" s="11">
        <v>88</v>
      </c>
      <c r="L30" s="25">
        <v>24.083213774847565</v>
      </c>
      <c r="M30" s="25">
        <v>0.14347729189676528</v>
      </c>
      <c r="N30" s="25">
        <v>2.1219824241554224</v>
      </c>
      <c r="O30" s="25">
        <v>18529.10174977006</v>
      </c>
      <c r="P30" s="25">
        <v>-172.14811537600156</v>
      </c>
      <c r="Q30" s="25">
        <v>-2671.172780350706</v>
      </c>
      <c r="R30" s="14">
        <v>0</v>
      </c>
      <c r="T30" s="46">
        <f>Q30*$K$212+$L$212*P30+O30*$M$212+$N$212*N30+M30*$O$212+$P$212*L30+$Q$212</f>
        <v>0.45366872875443609</v>
      </c>
      <c r="U30" s="48">
        <v>0</v>
      </c>
      <c r="V30" s="45">
        <f>IF(U30=0,1,0)</f>
        <v>1</v>
      </c>
      <c r="W30">
        <f>SUM($U$6:U30)</f>
        <v>18</v>
      </c>
      <c r="X30">
        <f>SUM($V$6:V30)</f>
        <v>7</v>
      </c>
      <c r="Y30" s="48">
        <f>$W$2-X30</f>
        <v>143</v>
      </c>
      <c r="Z30" s="45">
        <f>$W$3-W30</f>
        <v>32</v>
      </c>
      <c r="AA30" s="45">
        <f>$Z$3*Z30</f>
        <v>-156800</v>
      </c>
      <c r="AB30" s="45">
        <f>$Z$2*Y30</f>
        <v>572000</v>
      </c>
      <c r="AC30" s="45">
        <f>SUM(AA30,AB30)</f>
        <v>415200</v>
      </c>
      <c r="AD30" s="45">
        <f>AC30/200</f>
        <v>2076</v>
      </c>
      <c r="AE30" t="str">
        <f>IF(AD30=$AC$3,T30,"")</f>
        <v/>
      </c>
    </row>
    <row r="31" spans="1:31" x14ac:dyDescent="0.3">
      <c r="A31" s="3"/>
      <c r="B31" s="11">
        <v>26</v>
      </c>
      <c r="C31" s="12">
        <v>25.163976971288786</v>
      </c>
      <c r="D31" s="12">
        <v>9.3081386005442681</v>
      </c>
      <c r="E31" s="12">
        <v>0.35931589810596293</v>
      </c>
      <c r="F31" s="13">
        <v>27375.727091279023</v>
      </c>
      <c r="G31" s="13">
        <v>-1144.3646194165369</v>
      </c>
      <c r="H31" s="13">
        <v>-4041.6251729902729</v>
      </c>
      <c r="I31" s="14">
        <v>0</v>
      </c>
      <c r="J31" s="3"/>
      <c r="K31" s="11">
        <v>93</v>
      </c>
      <c r="L31" s="25">
        <v>33.704260494315136</v>
      </c>
      <c r="M31" s="25">
        <v>5.4629336924337153</v>
      </c>
      <c r="N31" s="25">
        <v>0.32811185909021989</v>
      </c>
      <c r="O31" s="25">
        <v>41564.972316035652</v>
      </c>
      <c r="P31" s="25">
        <v>-5272.9197994937695</v>
      </c>
      <c r="Q31" s="25">
        <v>-8861.815429002505</v>
      </c>
      <c r="R31" s="14">
        <v>0</v>
      </c>
      <c r="T31" s="46">
        <f>Q31*$K$212+$L$212*P31+O31*$M$212+$N$212*N31+M31*$O$212+$P$212*L31+$Q$212</f>
        <v>0.45216668877917149</v>
      </c>
      <c r="U31" s="48">
        <v>0</v>
      </c>
      <c r="V31" s="45">
        <f>IF(U31=0,1,0)</f>
        <v>1</v>
      </c>
      <c r="W31">
        <f>SUM($U$6:U31)</f>
        <v>18</v>
      </c>
      <c r="X31">
        <f>SUM($V$6:V31)</f>
        <v>8</v>
      </c>
      <c r="Y31" s="48">
        <f>$W$2-X31</f>
        <v>142</v>
      </c>
      <c r="Z31" s="45">
        <f>$W$3-W31</f>
        <v>32</v>
      </c>
      <c r="AA31" s="45">
        <f>$Z$3*Z31</f>
        <v>-156800</v>
      </c>
      <c r="AB31" s="45">
        <f>$Z$2*Y31</f>
        <v>568000</v>
      </c>
      <c r="AC31" s="45">
        <f>SUM(AA31,AB31)</f>
        <v>411200</v>
      </c>
      <c r="AD31" s="45">
        <f>AC31/200</f>
        <v>2056</v>
      </c>
      <c r="AE31" t="str">
        <f>IF(AD31=$AC$3,T31,"")</f>
        <v/>
      </c>
    </row>
    <row r="32" spans="1:31" x14ac:dyDescent="0.3">
      <c r="A32" s="3"/>
      <c r="B32" s="11">
        <v>27</v>
      </c>
      <c r="C32" s="12">
        <v>39.681778816370219</v>
      </c>
      <c r="D32" s="12">
        <v>4.2871130882945518</v>
      </c>
      <c r="E32" s="12">
        <v>1.7435993945736548</v>
      </c>
      <c r="F32" s="13">
        <v>73552.82708146199</v>
      </c>
      <c r="G32" s="13">
        <v>-1711.3801190476163</v>
      </c>
      <c r="H32" s="13">
        <v>-1285.2822149795859</v>
      </c>
      <c r="I32" s="14">
        <v>0</v>
      </c>
      <c r="J32" s="3"/>
      <c r="K32" s="11">
        <v>185</v>
      </c>
      <c r="L32" s="25">
        <v>38.353278338807101</v>
      </c>
      <c r="M32" s="25">
        <v>19.196674083640975</v>
      </c>
      <c r="N32" s="25">
        <v>2.090933543563728</v>
      </c>
      <c r="O32" s="25">
        <v>73367.400354688318</v>
      </c>
      <c r="P32" s="25">
        <v>-7698.4473152896935</v>
      </c>
      <c r="Q32" s="25">
        <v>-32857.822289662028</v>
      </c>
      <c r="R32" s="14">
        <v>0</v>
      </c>
      <c r="T32" s="46">
        <f>Q32*$K$212+$L$212*P32+O32*$M$212+$N$212*N32+M32*$O$212+$P$212*L32+$Q$212</f>
        <v>0.45207260260055215</v>
      </c>
      <c r="U32" s="48">
        <v>0</v>
      </c>
      <c r="V32" s="45">
        <f>IF(U32=0,1,0)</f>
        <v>1</v>
      </c>
      <c r="W32">
        <f>SUM($U$6:U32)</f>
        <v>18</v>
      </c>
      <c r="X32">
        <f>SUM($V$6:V32)</f>
        <v>9</v>
      </c>
      <c r="Y32" s="48">
        <f>$W$2-X32</f>
        <v>141</v>
      </c>
      <c r="Z32" s="45">
        <f>$W$3-W32</f>
        <v>32</v>
      </c>
      <c r="AA32" s="45">
        <f>$Z$3*Z32</f>
        <v>-156800</v>
      </c>
      <c r="AB32" s="45">
        <f>$Z$2*Y32</f>
        <v>564000</v>
      </c>
      <c r="AC32" s="45">
        <f>SUM(AA32,AB32)</f>
        <v>407200</v>
      </c>
      <c r="AD32" s="45">
        <f>AC32/200</f>
        <v>2036</v>
      </c>
      <c r="AE32" t="str">
        <f>IF(AD32=$AC$3,T32,"")</f>
        <v/>
      </c>
    </row>
    <row r="33" spans="1:31" x14ac:dyDescent="0.3">
      <c r="A33" s="3"/>
      <c r="B33" s="11">
        <v>28</v>
      </c>
      <c r="C33" s="12">
        <v>30.799678852086075</v>
      </c>
      <c r="D33" s="12">
        <v>0.58299538853328337</v>
      </c>
      <c r="E33" s="12">
        <v>1.8222858697199964</v>
      </c>
      <c r="F33" s="13">
        <v>19312.633294967578</v>
      </c>
      <c r="G33" s="13">
        <v>29.988405634568466</v>
      </c>
      <c r="H33" s="13">
        <v>-495.87898404542295</v>
      </c>
      <c r="I33" s="14">
        <v>0</v>
      </c>
      <c r="J33" s="3"/>
      <c r="K33" s="11">
        <v>106</v>
      </c>
      <c r="L33" s="25">
        <v>28.495189318010127</v>
      </c>
      <c r="M33" s="25">
        <v>6.0191045956313962</v>
      </c>
      <c r="N33" s="25">
        <v>1.1287371191165745</v>
      </c>
      <c r="O33" s="25">
        <v>29038.065507820651</v>
      </c>
      <c r="P33" s="25">
        <v>-4224.0512909519248</v>
      </c>
      <c r="Q33" s="25">
        <v>-6675.967337888349</v>
      </c>
      <c r="R33" s="14">
        <v>1</v>
      </c>
      <c r="T33" s="46">
        <f>Q33*$K$212+$L$212*P33+O33*$M$212+$N$212*N33+M33*$O$212+$P$212*L33+$Q$212</f>
        <v>0.44287857289679999</v>
      </c>
      <c r="U33" s="48">
        <v>1</v>
      </c>
      <c r="V33" s="45">
        <f>IF(U33=0,1,0)</f>
        <v>0</v>
      </c>
      <c r="W33">
        <f>SUM($U$6:U33)</f>
        <v>19</v>
      </c>
      <c r="X33">
        <f>SUM($V$6:V33)</f>
        <v>9</v>
      </c>
      <c r="Y33" s="48">
        <f>$W$2-X33</f>
        <v>141</v>
      </c>
      <c r="Z33" s="45">
        <f>$W$3-W33</f>
        <v>31</v>
      </c>
      <c r="AA33" s="45">
        <f>$Z$3*Z33</f>
        <v>-151900</v>
      </c>
      <c r="AB33" s="45">
        <f>$Z$2*Y33</f>
        <v>564000</v>
      </c>
      <c r="AC33" s="45">
        <f>SUM(AA33,AB33)</f>
        <v>412100</v>
      </c>
      <c r="AD33" s="45">
        <f>AC33/200</f>
        <v>2060.5</v>
      </c>
      <c r="AE33" t="str">
        <f>IF(AD33=$AC$3,T33,"")</f>
        <v/>
      </c>
    </row>
    <row r="34" spans="1:31" x14ac:dyDescent="0.3">
      <c r="A34" s="3"/>
      <c r="B34" s="11">
        <v>29</v>
      </c>
      <c r="C34" s="12">
        <v>39.612560967404725</v>
      </c>
      <c r="D34" s="12">
        <v>1.1865563616525217</v>
      </c>
      <c r="E34" s="12">
        <v>2.209184426344267E-2</v>
      </c>
      <c r="F34" s="13">
        <v>20357.131468654232</v>
      </c>
      <c r="G34" s="13">
        <v>-600.28174875697653</v>
      </c>
      <c r="H34" s="13">
        <v>-3112.0274526407138</v>
      </c>
      <c r="I34" s="14">
        <v>0</v>
      </c>
      <c r="J34" s="3"/>
      <c r="K34" s="11">
        <v>136</v>
      </c>
      <c r="L34" s="25">
        <v>21.3915601739489</v>
      </c>
      <c r="M34" s="25">
        <v>0.32791665345343646</v>
      </c>
      <c r="N34" s="25">
        <v>1.012136000195208</v>
      </c>
      <c r="O34" s="25">
        <v>25383.505245297762</v>
      </c>
      <c r="P34" s="25">
        <v>-1210.3161144153987</v>
      </c>
      <c r="Q34" s="25">
        <v>-3348.6203982135557</v>
      </c>
      <c r="R34" s="14">
        <v>1</v>
      </c>
      <c r="T34" s="46">
        <f>Q34*$K$212+$L$212*P34+O34*$M$212+$N$212*N34+M34*$O$212+$P$212*L34+$Q$212</f>
        <v>0.44263788359770673</v>
      </c>
      <c r="U34" s="48">
        <v>1</v>
      </c>
      <c r="V34" s="45">
        <f>IF(U34=0,1,0)</f>
        <v>0</v>
      </c>
      <c r="W34">
        <f>SUM($U$6:U34)</f>
        <v>20</v>
      </c>
      <c r="X34">
        <f>SUM($V$6:V34)</f>
        <v>9</v>
      </c>
      <c r="Y34" s="48">
        <f>$W$2-X34</f>
        <v>141</v>
      </c>
      <c r="Z34" s="45">
        <f>$W$3-W34</f>
        <v>30</v>
      </c>
      <c r="AA34" s="45">
        <f>$Z$3*Z34</f>
        <v>-147000</v>
      </c>
      <c r="AB34" s="45">
        <f>$Z$2*Y34</f>
        <v>564000</v>
      </c>
      <c r="AC34" s="45">
        <f>SUM(AA34,AB34)</f>
        <v>417000</v>
      </c>
      <c r="AD34" s="45">
        <f>AC34/200</f>
        <v>2085</v>
      </c>
      <c r="AE34" t="str">
        <f>IF(AD34=$AC$3,T34,"")</f>
        <v/>
      </c>
    </row>
    <row r="35" spans="1:31" x14ac:dyDescent="0.3">
      <c r="A35" s="3"/>
      <c r="B35" s="11">
        <v>30</v>
      </c>
      <c r="C35" s="12">
        <v>32.613604185520941</v>
      </c>
      <c r="D35" s="12">
        <v>3.6352299998575606</v>
      </c>
      <c r="E35" s="12">
        <v>0.71861379785870683</v>
      </c>
      <c r="F35" s="13">
        <v>18431.375998096071</v>
      </c>
      <c r="G35" s="13">
        <v>-447.78757624222465</v>
      </c>
      <c r="H35" s="13">
        <v>-3283.4765151128581</v>
      </c>
      <c r="I35" s="14">
        <v>0</v>
      </c>
      <c r="J35" s="3"/>
      <c r="K35" s="11">
        <v>4</v>
      </c>
      <c r="L35" s="25">
        <v>28.684510465999875</v>
      </c>
      <c r="M35" s="25">
        <v>1.3871435812134534</v>
      </c>
      <c r="N35" s="25">
        <v>1.837598055126811</v>
      </c>
      <c r="O35" s="25">
        <v>19952.734936763583</v>
      </c>
      <c r="P35" s="25">
        <v>-1233.3784497746633</v>
      </c>
      <c r="Q35" s="25">
        <v>-2408.0973554718266</v>
      </c>
      <c r="R35" s="14">
        <v>0</v>
      </c>
      <c r="T35" s="46">
        <f>Q35*$K$212+$L$212*P35+O35*$M$212+$N$212*N35+M35*$O$212+$P$212*L35+$Q$212</f>
        <v>0.43736814477417696</v>
      </c>
      <c r="U35" s="48">
        <v>0</v>
      </c>
      <c r="V35" s="45">
        <f>IF(U35=0,1,0)</f>
        <v>1</v>
      </c>
      <c r="W35">
        <f>SUM($U$6:U35)</f>
        <v>20</v>
      </c>
      <c r="X35">
        <f>SUM($V$6:V35)</f>
        <v>10</v>
      </c>
      <c r="Y35" s="48">
        <f>$W$2-X35</f>
        <v>140</v>
      </c>
      <c r="Z35" s="45">
        <f>$W$3-W35</f>
        <v>30</v>
      </c>
      <c r="AA35" s="45">
        <f>$Z$3*Z35</f>
        <v>-147000</v>
      </c>
      <c r="AB35" s="45">
        <f>$Z$2*Y35</f>
        <v>560000</v>
      </c>
      <c r="AC35" s="45">
        <f>SUM(AA35,AB35)</f>
        <v>413000</v>
      </c>
      <c r="AD35" s="45">
        <f>AC35/200</f>
        <v>2065</v>
      </c>
      <c r="AE35" t="str">
        <f>IF(AD35=$AC$3,T35,"")</f>
        <v/>
      </c>
    </row>
    <row r="36" spans="1:31" x14ac:dyDescent="0.3">
      <c r="A36" s="3"/>
      <c r="B36" s="11">
        <v>31</v>
      </c>
      <c r="C36" s="12">
        <v>39.42180181283743</v>
      </c>
      <c r="D36" s="12">
        <v>2.3520623965725651</v>
      </c>
      <c r="E36" s="12">
        <v>1.1548056162703788</v>
      </c>
      <c r="F36" s="13">
        <v>12507.961158196327</v>
      </c>
      <c r="G36" s="13">
        <v>-3783.2263936761701</v>
      </c>
      <c r="H36" s="13">
        <v>-3375.6393768924199</v>
      </c>
      <c r="I36" s="14">
        <v>1</v>
      </c>
      <c r="J36" s="3"/>
      <c r="K36" s="11">
        <v>116</v>
      </c>
      <c r="L36" s="25">
        <v>24.125265288903663</v>
      </c>
      <c r="M36" s="25">
        <v>2.4957961159804225</v>
      </c>
      <c r="N36" s="25">
        <v>0.89434917717939943</v>
      </c>
      <c r="O36" s="25">
        <v>24754.126380623675</v>
      </c>
      <c r="P36" s="25">
        <v>-2502.906425583576</v>
      </c>
      <c r="Q36" s="25">
        <v>-3714.6737462410556</v>
      </c>
      <c r="R36" s="14">
        <v>1</v>
      </c>
      <c r="T36" s="46">
        <f>Q36*$K$212+$L$212*P36+O36*$M$212+$N$212*N36+M36*$O$212+$P$212*L36+$Q$212</f>
        <v>0.4356333541866092</v>
      </c>
      <c r="U36" s="48">
        <v>1</v>
      </c>
      <c r="V36" s="45">
        <f>IF(U36=0,1,0)</f>
        <v>0</v>
      </c>
      <c r="W36">
        <f>SUM($U$6:U36)</f>
        <v>21</v>
      </c>
      <c r="X36">
        <f>SUM($V$6:V36)</f>
        <v>10</v>
      </c>
      <c r="Y36" s="48">
        <f>$W$2-X36</f>
        <v>140</v>
      </c>
      <c r="Z36" s="45">
        <f>$W$3-W36</f>
        <v>29</v>
      </c>
      <c r="AA36" s="45">
        <f>$Z$3*Z36</f>
        <v>-142100</v>
      </c>
      <c r="AB36" s="45">
        <f>$Z$2*Y36</f>
        <v>560000</v>
      </c>
      <c r="AC36" s="45">
        <f>SUM(AA36,AB36)</f>
        <v>417900</v>
      </c>
      <c r="AD36" s="45">
        <f>AC36/200</f>
        <v>2089.5</v>
      </c>
      <c r="AE36" t="str">
        <f>IF(AD36=$AC$3,T36,"")</f>
        <v/>
      </c>
    </row>
    <row r="37" spans="1:31" x14ac:dyDescent="0.3">
      <c r="A37" s="3"/>
      <c r="B37" s="11">
        <v>32</v>
      </c>
      <c r="C37" s="12">
        <v>49.105740781032011</v>
      </c>
      <c r="D37" s="12">
        <v>11.666735099067878</v>
      </c>
      <c r="E37" s="12">
        <v>1.1734616029136873</v>
      </c>
      <c r="F37" s="13">
        <v>77851.454180734276</v>
      </c>
      <c r="G37" s="13">
        <v>-1953.9165355820962</v>
      </c>
      <c r="H37" s="13">
        <v>-10429.360332812903</v>
      </c>
      <c r="I37" s="14">
        <v>0</v>
      </c>
      <c r="J37" s="3"/>
      <c r="K37" s="11">
        <v>9</v>
      </c>
      <c r="L37" s="25">
        <v>46.780067176911061</v>
      </c>
      <c r="M37" s="25">
        <v>11.962431605718844</v>
      </c>
      <c r="N37" s="25">
        <v>0.66937256249593413</v>
      </c>
      <c r="O37" s="25">
        <v>55248.186810609084</v>
      </c>
      <c r="P37" s="25">
        <v>-7435.1902992346268</v>
      </c>
      <c r="Q37" s="25">
        <v>-18232.5466627922</v>
      </c>
      <c r="R37" s="14">
        <v>0</v>
      </c>
      <c r="T37" s="46">
        <f>Q37*$K$212+$L$212*P37+O37*$M$212+$N$212*N37+M37*$O$212+$P$212*L37+$Q$212</f>
        <v>0.42727483590326387</v>
      </c>
      <c r="U37" s="48">
        <v>0</v>
      </c>
      <c r="V37" s="45">
        <f>IF(U37=0,1,0)</f>
        <v>1</v>
      </c>
      <c r="W37">
        <f>SUM($U$6:U37)</f>
        <v>21</v>
      </c>
      <c r="X37">
        <f>SUM($V$6:V37)</f>
        <v>11</v>
      </c>
      <c r="Y37" s="48">
        <f>$W$2-X37</f>
        <v>139</v>
      </c>
      <c r="Z37" s="45">
        <f>$W$3-W37</f>
        <v>29</v>
      </c>
      <c r="AA37" s="45">
        <f>$Z$3*Z37</f>
        <v>-142100</v>
      </c>
      <c r="AB37" s="45">
        <f>$Z$2*Y37</f>
        <v>556000</v>
      </c>
      <c r="AC37" s="45">
        <f>SUM(AA37,AB37)</f>
        <v>413900</v>
      </c>
      <c r="AD37" s="45">
        <f>AC37/200</f>
        <v>2069.5</v>
      </c>
      <c r="AE37" t="str">
        <f>IF(AD37=$AC$3,T37,"")</f>
        <v/>
      </c>
    </row>
    <row r="38" spans="1:31" x14ac:dyDescent="0.3">
      <c r="A38" s="3"/>
      <c r="B38" s="11">
        <v>33</v>
      </c>
      <c r="C38" s="12">
        <v>35.307111954064737</v>
      </c>
      <c r="D38" s="12">
        <v>8.830287186100513</v>
      </c>
      <c r="E38" s="12">
        <v>1.1953499425044436</v>
      </c>
      <c r="F38" s="13">
        <v>28597.609031233282</v>
      </c>
      <c r="G38" s="13">
        <v>-888.1300004707382</v>
      </c>
      <c r="H38" s="13">
        <v>1220.4267686525991</v>
      </c>
      <c r="I38" s="14">
        <v>0</v>
      </c>
      <c r="J38" s="3"/>
      <c r="K38" s="11">
        <v>112</v>
      </c>
      <c r="L38" s="25">
        <v>20.428976419689267</v>
      </c>
      <c r="M38" s="25">
        <v>3.0086464699099431</v>
      </c>
      <c r="N38" s="25">
        <v>0.80160961642061879</v>
      </c>
      <c r="O38" s="25">
        <v>24264.980091746776</v>
      </c>
      <c r="P38" s="25">
        <v>-2806.5861157535851</v>
      </c>
      <c r="Q38" s="25">
        <v>-2101.3405902138834</v>
      </c>
      <c r="R38" s="14">
        <v>0</v>
      </c>
      <c r="T38" s="46">
        <f>Q38*$K$212+$L$212*P38+O38*$M$212+$N$212*N38+M38*$O$212+$P$212*L38+$Q$212</f>
        <v>0.42618227716709878</v>
      </c>
      <c r="U38" s="48">
        <v>0</v>
      </c>
      <c r="V38" s="45">
        <f>IF(U38=0,1,0)</f>
        <v>1</v>
      </c>
      <c r="W38">
        <f>SUM($U$6:U38)</f>
        <v>21</v>
      </c>
      <c r="X38">
        <f>SUM($V$6:V38)</f>
        <v>12</v>
      </c>
      <c r="Y38" s="48">
        <f>$W$2-X38</f>
        <v>138</v>
      </c>
      <c r="Z38" s="45">
        <f>$W$3-W38</f>
        <v>29</v>
      </c>
      <c r="AA38" s="45">
        <f>$Z$3*Z38</f>
        <v>-142100</v>
      </c>
      <c r="AB38" s="45">
        <f>$Z$2*Y38</f>
        <v>552000</v>
      </c>
      <c r="AC38" s="45">
        <f>SUM(AA38,AB38)</f>
        <v>409900</v>
      </c>
      <c r="AD38" s="45">
        <f>AC38/200</f>
        <v>2049.5</v>
      </c>
      <c r="AE38" t="str">
        <f>IF(AD38=$AC$3,T38,"")</f>
        <v/>
      </c>
    </row>
    <row r="39" spans="1:31" x14ac:dyDescent="0.3">
      <c r="A39" s="3"/>
      <c r="B39" s="11">
        <v>34</v>
      </c>
      <c r="C39" s="12">
        <v>27.329430988721668</v>
      </c>
      <c r="D39" s="12">
        <v>7.8559852381237407</v>
      </c>
      <c r="E39" s="12">
        <v>5.6778729905506017E-2</v>
      </c>
      <c r="F39" s="13">
        <v>21613.02036352106</v>
      </c>
      <c r="G39" s="13">
        <v>-26.986302640174017</v>
      </c>
      <c r="H39" s="13">
        <v>-1008.0110638189736</v>
      </c>
      <c r="I39" s="14">
        <v>0</v>
      </c>
      <c r="J39" s="3"/>
      <c r="K39" s="11">
        <v>95</v>
      </c>
      <c r="L39" s="25">
        <v>44.784935514741761</v>
      </c>
      <c r="M39" s="25">
        <v>13.288400368880303</v>
      </c>
      <c r="N39" s="25">
        <v>0.53924874435966941</v>
      </c>
      <c r="O39" s="25">
        <v>61042.236061956559</v>
      </c>
      <c r="P39" s="25">
        <v>-9939.913246414475</v>
      </c>
      <c r="Q39" s="25">
        <v>-10871.61554226459</v>
      </c>
      <c r="R39" s="14">
        <v>1</v>
      </c>
      <c r="T39" s="46">
        <f>Q39*$K$212+$L$212*P39+O39*$M$212+$N$212*N39+M39*$O$212+$P$212*L39+$Q$212</f>
        <v>0.42571288894362136</v>
      </c>
      <c r="U39" s="48">
        <v>1</v>
      </c>
      <c r="V39" s="45">
        <f>IF(U39=0,1,0)</f>
        <v>0</v>
      </c>
      <c r="W39">
        <f>SUM($U$6:U39)</f>
        <v>22</v>
      </c>
      <c r="X39">
        <f>SUM($V$6:V39)</f>
        <v>12</v>
      </c>
      <c r="Y39" s="48">
        <f>$W$2-X39</f>
        <v>138</v>
      </c>
      <c r="Z39" s="45">
        <f>$W$3-W39</f>
        <v>28</v>
      </c>
      <c r="AA39" s="45">
        <f>$Z$3*Z39</f>
        <v>-137200</v>
      </c>
      <c r="AB39" s="45">
        <f>$Z$2*Y39</f>
        <v>552000</v>
      </c>
      <c r="AC39" s="45">
        <f>SUM(AA39,AB39)</f>
        <v>414800</v>
      </c>
      <c r="AD39" s="45">
        <f>AC39/200</f>
        <v>2074</v>
      </c>
      <c r="AE39" t="str">
        <f>IF(AD39=$AC$3,T39,"")</f>
        <v/>
      </c>
    </row>
    <row r="40" spans="1:31" x14ac:dyDescent="0.3">
      <c r="A40" s="3"/>
      <c r="B40" s="11">
        <v>35</v>
      </c>
      <c r="C40" s="12">
        <v>42.023871361444385</v>
      </c>
      <c r="D40" s="12">
        <v>12.292490797484756</v>
      </c>
      <c r="E40" s="12">
        <v>0.72614532699721468</v>
      </c>
      <c r="F40" s="13">
        <v>84269.868996686957</v>
      </c>
      <c r="G40" s="13">
        <v>-3020.1442556778693</v>
      </c>
      <c r="H40" s="13">
        <v>-19178.49940560422</v>
      </c>
      <c r="I40" s="14">
        <v>0</v>
      </c>
      <c r="J40" s="3"/>
      <c r="K40" s="11">
        <v>140</v>
      </c>
      <c r="L40" s="25">
        <v>26.19906019950821</v>
      </c>
      <c r="M40" s="25">
        <v>2.8239801121300374</v>
      </c>
      <c r="N40" s="25">
        <v>1.0727525201701047</v>
      </c>
      <c r="O40" s="25">
        <v>25410.215823742896</v>
      </c>
      <c r="P40" s="25">
        <v>-2234.6706300020683</v>
      </c>
      <c r="Q40" s="25">
        <v>-4641.4318658584552</v>
      </c>
      <c r="R40" s="14">
        <v>1</v>
      </c>
      <c r="T40" s="46">
        <f>Q40*$K$212+$L$212*P40+O40*$M$212+$N$212*N40+M40*$O$212+$P$212*L40+$Q$212</f>
        <v>0.4253768163274021</v>
      </c>
      <c r="U40" s="48">
        <v>1</v>
      </c>
      <c r="V40" s="45">
        <f>IF(U40=0,1,0)</f>
        <v>0</v>
      </c>
      <c r="W40">
        <f>SUM($U$6:U40)</f>
        <v>23</v>
      </c>
      <c r="X40">
        <f>SUM($V$6:V40)</f>
        <v>12</v>
      </c>
      <c r="Y40" s="48">
        <f>$W$2-X40</f>
        <v>138</v>
      </c>
      <c r="Z40" s="45">
        <f>$W$3-W40</f>
        <v>27</v>
      </c>
      <c r="AA40" s="45">
        <f>$Z$3*Z40</f>
        <v>-132300</v>
      </c>
      <c r="AB40" s="45">
        <f>$Z$2*Y40</f>
        <v>552000</v>
      </c>
      <c r="AC40" s="45">
        <f>SUM(AA40,AB40)</f>
        <v>419700</v>
      </c>
      <c r="AD40" s="45">
        <f>AC40/200</f>
        <v>2098.5</v>
      </c>
      <c r="AE40" t="str">
        <f>IF(AD40=$AC$3,T40,"")</f>
        <v/>
      </c>
    </row>
    <row r="41" spans="1:31" x14ac:dyDescent="0.3">
      <c r="A41" s="3"/>
      <c r="B41" s="11">
        <v>36</v>
      </c>
      <c r="C41" s="12">
        <v>42.828487285924822</v>
      </c>
      <c r="D41" s="12">
        <v>0.91072134032527918</v>
      </c>
      <c r="E41" s="12">
        <v>1.0518952800500321</v>
      </c>
      <c r="F41" s="13">
        <v>64388.605727054455</v>
      </c>
      <c r="G41" s="13">
        <v>-431.63584833480286</v>
      </c>
      <c r="H41" s="13">
        <v>-7002.1803436639238</v>
      </c>
      <c r="I41" s="14">
        <v>0</v>
      </c>
      <c r="J41" s="3"/>
      <c r="K41" s="11">
        <v>132</v>
      </c>
      <c r="L41" s="25">
        <v>25.51211441720918</v>
      </c>
      <c r="M41" s="25">
        <v>0.79921168748865101</v>
      </c>
      <c r="N41" s="25">
        <v>1.6188420342725403</v>
      </c>
      <c r="O41" s="25">
        <v>26906.917086522164</v>
      </c>
      <c r="P41" s="25">
        <v>-1129.0515200853031</v>
      </c>
      <c r="Q41" s="25">
        <v>-1550.9390272141675</v>
      </c>
      <c r="R41" s="14">
        <v>0</v>
      </c>
      <c r="T41" s="46">
        <f>Q41*$K$212+$L$212*P41+O41*$M$212+$N$212*N41+M41*$O$212+$P$212*L41+$Q$212</f>
        <v>0.42532705879907828</v>
      </c>
      <c r="U41" s="48">
        <v>0</v>
      </c>
      <c r="V41" s="45">
        <f>IF(U41=0,1,0)</f>
        <v>1</v>
      </c>
      <c r="W41">
        <f>SUM($U$6:U41)</f>
        <v>23</v>
      </c>
      <c r="X41">
        <f>SUM($V$6:V41)</f>
        <v>13</v>
      </c>
      <c r="Y41" s="48">
        <f>$W$2-X41</f>
        <v>137</v>
      </c>
      <c r="Z41" s="45">
        <f>$W$3-W41</f>
        <v>27</v>
      </c>
      <c r="AA41" s="45">
        <f>$Z$3*Z41</f>
        <v>-132300</v>
      </c>
      <c r="AB41" s="45">
        <f>$Z$2*Y41</f>
        <v>548000</v>
      </c>
      <c r="AC41" s="45">
        <f>SUM(AA41,AB41)</f>
        <v>415700</v>
      </c>
      <c r="AD41" s="45">
        <f>AC41/200</f>
        <v>2078.5</v>
      </c>
      <c r="AE41" t="str">
        <f>IF(AD41=$AC$3,T41,"")</f>
        <v/>
      </c>
    </row>
    <row r="42" spans="1:31" x14ac:dyDescent="0.3">
      <c r="A42" s="3"/>
      <c r="B42" s="11">
        <v>37</v>
      </c>
      <c r="C42" s="12">
        <v>28.495138136359376</v>
      </c>
      <c r="D42" s="12">
        <v>5.1827863262051386</v>
      </c>
      <c r="E42" s="12">
        <v>0.28412556451040444</v>
      </c>
      <c r="F42" s="13">
        <v>16710.505492480352</v>
      </c>
      <c r="G42" s="13">
        <v>-1234.2127169025464</v>
      </c>
      <c r="H42" s="13">
        <v>1246.8612655853394</v>
      </c>
      <c r="I42" s="14">
        <v>0</v>
      </c>
      <c r="J42" s="3"/>
      <c r="K42" s="11">
        <v>147</v>
      </c>
      <c r="L42" s="25">
        <v>33.271497808276905</v>
      </c>
      <c r="M42" s="25">
        <v>5.4746874437496773</v>
      </c>
      <c r="N42" s="25">
        <v>1.0998939035659725</v>
      </c>
      <c r="O42" s="25">
        <v>44970.097221633143</v>
      </c>
      <c r="P42" s="25">
        <v>-3555.1902825171583</v>
      </c>
      <c r="Q42" s="25">
        <v>-10735.317090361243</v>
      </c>
      <c r="R42" s="14">
        <v>1</v>
      </c>
      <c r="T42" s="46">
        <f>Q42*$K$212+$L$212*P42+O42*$M$212+$N$212*N42+M42*$O$212+$P$212*L42+$Q$212</f>
        <v>0.42384861220633335</v>
      </c>
      <c r="U42" s="48">
        <v>1</v>
      </c>
      <c r="V42" s="45">
        <f>IF(U42=0,1,0)</f>
        <v>0</v>
      </c>
      <c r="W42">
        <f>SUM($U$6:U42)</f>
        <v>24</v>
      </c>
      <c r="X42">
        <f>SUM($V$6:V42)</f>
        <v>13</v>
      </c>
      <c r="Y42" s="48">
        <f>$W$2-X42</f>
        <v>137</v>
      </c>
      <c r="Z42" s="45">
        <f>$W$3-W42</f>
        <v>26</v>
      </c>
      <c r="AA42" s="45">
        <f>$Z$3*Z42</f>
        <v>-127400</v>
      </c>
      <c r="AB42" s="45">
        <f>$Z$2*Y42</f>
        <v>548000</v>
      </c>
      <c r="AC42" s="45">
        <f>SUM(AA42,AB42)</f>
        <v>420600</v>
      </c>
      <c r="AD42" s="45">
        <f>AC42/200</f>
        <v>2103</v>
      </c>
      <c r="AE42" t="str">
        <f>IF(AD42=$AC$3,T42,"")</f>
        <v/>
      </c>
    </row>
    <row r="43" spans="1:31" x14ac:dyDescent="0.3">
      <c r="A43" s="3"/>
      <c r="B43" s="11">
        <v>38</v>
      </c>
      <c r="C43" s="12">
        <v>49.646213247551849</v>
      </c>
      <c r="D43" s="12">
        <v>15.117785542187583</v>
      </c>
      <c r="E43" s="12">
        <v>0.79901568502432929</v>
      </c>
      <c r="F43" s="13">
        <v>80738.327558575824</v>
      </c>
      <c r="G43" s="13">
        <v>-5167.8351817603516</v>
      </c>
      <c r="H43" s="13">
        <v>-2203.914640801172</v>
      </c>
      <c r="I43" s="14">
        <v>0</v>
      </c>
      <c r="J43" s="3"/>
      <c r="K43" s="11">
        <v>18</v>
      </c>
      <c r="L43" s="25">
        <v>25.58380212374691</v>
      </c>
      <c r="M43" s="25">
        <v>2.7477073514543333</v>
      </c>
      <c r="N43" s="25">
        <v>0.46179154800294248</v>
      </c>
      <c r="O43" s="25">
        <v>17830.424539834556</v>
      </c>
      <c r="P43" s="25">
        <v>-2145.1887409253759</v>
      </c>
      <c r="Q43" s="25">
        <v>-6227.8794181811536</v>
      </c>
      <c r="R43" s="14">
        <v>1</v>
      </c>
      <c r="T43" s="46">
        <f>Q43*$K$212+$L$212*P43+O43*$M$212+$N$212*N43+M43*$O$212+$P$212*L43+$Q$212</f>
        <v>0.42208153696540873</v>
      </c>
      <c r="U43" s="48">
        <v>1</v>
      </c>
      <c r="V43" s="45">
        <f>IF(U43=0,1,0)</f>
        <v>0</v>
      </c>
      <c r="W43">
        <f>SUM($U$6:U43)</f>
        <v>25</v>
      </c>
      <c r="X43">
        <f>SUM($V$6:V43)</f>
        <v>13</v>
      </c>
      <c r="Y43" s="48">
        <f>$W$2-X43</f>
        <v>137</v>
      </c>
      <c r="Z43" s="45">
        <f>$W$3-W43</f>
        <v>25</v>
      </c>
      <c r="AA43" s="45">
        <f>$Z$3*Z43</f>
        <v>-122500</v>
      </c>
      <c r="AB43" s="45">
        <f>$Z$2*Y43</f>
        <v>548000</v>
      </c>
      <c r="AC43" s="45">
        <f>SUM(AA43,AB43)</f>
        <v>425500</v>
      </c>
      <c r="AD43" s="45">
        <f>AC43/200</f>
        <v>2127.5</v>
      </c>
      <c r="AE43" t="str">
        <f>IF(AD43=$AC$3,T43,"")</f>
        <v/>
      </c>
    </row>
    <row r="44" spans="1:31" x14ac:dyDescent="0.3">
      <c r="A44" s="3"/>
      <c r="B44" s="11">
        <v>39</v>
      </c>
      <c r="C44" s="12">
        <v>26.51776028808089</v>
      </c>
      <c r="D44" s="12">
        <v>0.74556899537893861</v>
      </c>
      <c r="E44" s="12">
        <v>1.5332058895752161</v>
      </c>
      <c r="F44" s="13">
        <v>13790.475134843457</v>
      </c>
      <c r="G44" s="13">
        <v>-5585.9792883135588</v>
      </c>
      <c r="H44" s="13">
        <v>-7900.4339190657811</v>
      </c>
      <c r="I44" s="14">
        <v>1</v>
      </c>
      <c r="J44" s="3"/>
      <c r="K44" s="11">
        <v>184</v>
      </c>
      <c r="L44" s="25">
        <v>29.34648725068211</v>
      </c>
      <c r="M44" s="25">
        <v>0.19564726324482806</v>
      </c>
      <c r="N44" s="25">
        <v>0.97109348367967674</v>
      </c>
      <c r="O44" s="25">
        <v>22488.208553226024</v>
      </c>
      <c r="P44" s="25">
        <v>-677.43494919011141</v>
      </c>
      <c r="Q44" s="25">
        <v>-5391.4316735606253</v>
      </c>
      <c r="R44" s="14">
        <v>0</v>
      </c>
      <c r="T44" s="46">
        <f>Q44*$K$212+$L$212*P44+O44*$M$212+$N$212*N44+M44*$O$212+$P$212*L44+$Q$212</f>
        <v>0.42196245233349228</v>
      </c>
      <c r="U44" s="48">
        <v>0</v>
      </c>
      <c r="V44" s="45">
        <f>IF(U44=0,1,0)</f>
        <v>1</v>
      </c>
      <c r="W44">
        <f>SUM($U$6:U44)</f>
        <v>25</v>
      </c>
      <c r="X44">
        <f>SUM($V$6:V44)</f>
        <v>14</v>
      </c>
      <c r="Y44" s="48">
        <f>$W$2-X44</f>
        <v>136</v>
      </c>
      <c r="Z44" s="45">
        <f>$W$3-W44</f>
        <v>25</v>
      </c>
      <c r="AA44" s="45">
        <f>$Z$3*Z44</f>
        <v>-122500</v>
      </c>
      <c r="AB44" s="45">
        <f>$Z$2*Y44</f>
        <v>544000</v>
      </c>
      <c r="AC44" s="45">
        <f>SUM(AA44,AB44)</f>
        <v>421500</v>
      </c>
      <c r="AD44" s="45">
        <f>AC44/200</f>
        <v>2107.5</v>
      </c>
      <c r="AE44" t="str">
        <f>IF(AD44=$AC$3,T44,"")</f>
        <v/>
      </c>
    </row>
    <row r="45" spans="1:31" x14ac:dyDescent="0.3">
      <c r="A45" s="3"/>
      <c r="B45" s="11">
        <v>40</v>
      </c>
      <c r="C45" s="12">
        <v>27.903744192939303</v>
      </c>
      <c r="D45" s="12">
        <v>11.441545564031113</v>
      </c>
      <c r="E45" s="12">
        <v>0.26113417030000519</v>
      </c>
      <c r="F45" s="13">
        <v>35216.167318152628</v>
      </c>
      <c r="G45" s="13">
        <v>-3093.4318814815397</v>
      </c>
      <c r="H45" s="13">
        <v>-3920.2347742581787</v>
      </c>
      <c r="I45" s="14">
        <v>0</v>
      </c>
      <c r="J45" s="3"/>
      <c r="K45" s="11">
        <v>137</v>
      </c>
      <c r="L45" s="25">
        <v>27.0593086168358</v>
      </c>
      <c r="M45" s="25">
        <v>9.2816474838603469</v>
      </c>
      <c r="N45" s="25">
        <v>0.70784095090294341</v>
      </c>
      <c r="O45" s="25">
        <v>43992.573910175604</v>
      </c>
      <c r="P45" s="25">
        <v>-5813.4873547324687</v>
      </c>
      <c r="Q45" s="25">
        <v>-10240.547426238063</v>
      </c>
      <c r="R45" s="14">
        <v>1</v>
      </c>
      <c r="T45" s="46">
        <f>Q45*$K$212+$L$212*P45+O45*$M$212+$N$212*N45+M45*$O$212+$P$212*L45+$Q$212</f>
        <v>0.420365179936394</v>
      </c>
      <c r="U45" s="48">
        <v>1</v>
      </c>
      <c r="V45" s="45">
        <f>IF(U45=0,1,0)</f>
        <v>0</v>
      </c>
      <c r="W45">
        <f>SUM($U$6:U45)</f>
        <v>26</v>
      </c>
      <c r="X45">
        <f>SUM($V$6:V45)</f>
        <v>14</v>
      </c>
      <c r="Y45" s="48">
        <f>$W$2-X45</f>
        <v>136</v>
      </c>
      <c r="Z45" s="45">
        <f>$W$3-W45</f>
        <v>24</v>
      </c>
      <c r="AA45" s="45">
        <f>$Z$3*Z45</f>
        <v>-117600</v>
      </c>
      <c r="AB45" s="45">
        <f>$Z$2*Y45</f>
        <v>544000</v>
      </c>
      <c r="AC45" s="45">
        <f>SUM(AA45,AB45)</f>
        <v>426400</v>
      </c>
      <c r="AD45" s="45">
        <f>AC45/200</f>
        <v>2132</v>
      </c>
      <c r="AE45" t="str">
        <f>IF(AD45=$AC$3,T45,"")</f>
        <v/>
      </c>
    </row>
    <row r="46" spans="1:31" x14ac:dyDescent="0.3">
      <c r="A46" s="3"/>
      <c r="B46" s="11">
        <v>41</v>
      </c>
      <c r="C46" s="12">
        <v>47.176445032148926</v>
      </c>
      <c r="D46" s="12">
        <v>24.532598224653018</v>
      </c>
      <c r="E46" s="12">
        <v>0.98488375749019585</v>
      </c>
      <c r="F46" s="13">
        <v>117904.27792265589</v>
      </c>
      <c r="G46" s="13">
        <v>-1368.0493075738868</v>
      </c>
      <c r="H46" s="13">
        <v>-10137.604466064851</v>
      </c>
      <c r="I46" s="14">
        <v>0</v>
      </c>
      <c r="J46" s="3"/>
      <c r="K46" s="11">
        <v>53</v>
      </c>
      <c r="L46" s="25">
        <v>23.306455442337327</v>
      </c>
      <c r="M46" s="25">
        <v>0.96748391737982264</v>
      </c>
      <c r="N46" s="25">
        <v>1.1729947546899304</v>
      </c>
      <c r="O46" s="25">
        <v>24527.758353408892</v>
      </c>
      <c r="P46" s="25">
        <v>-757.81372987150598</v>
      </c>
      <c r="Q46" s="25">
        <v>-4273.4521063590701</v>
      </c>
      <c r="R46" s="14">
        <v>1</v>
      </c>
      <c r="T46" s="46">
        <f>Q46*$K$212+$L$212*P46+O46*$M$212+$N$212*N46+M46*$O$212+$P$212*L46+$Q$212</f>
        <v>0.41709662350372717</v>
      </c>
      <c r="U46" s="48">
        <v>1</v>
      </c>
      <c r="V46" s="45">
        <f>IF(U46=0,1,0)</f>
        <v>0</v>
      </c>
      <c r="W46">
        <f>SUM($U$6:U46)</f>
        <v>27</v>
      </c>
      <c r="X46">
        <f>SUM($V$6:V46)</f>
        <v>14</v>
      </c>
      <c r="Y46" s="48">
        <f>$W$2-X46</f>
        <v>136</v>
      </c>
      <c r="Z46" s="45">
        <f>$W$3-W46</f>
        <v>23</v>
      </c>
      <c r="AA46" s="45">
        <f>$Z$3*Z46</f>
        <v>-112700</v>
      </c>
      <c r="AB46" s="45">
        <f>$Z$2*Y46</f>
        <v>544000</v>
      </c>
      <c r="AC46" s="45">
        <f>SUM(AA46,AB46)</f>
        <v>431300</v>
      </c>
      <c r="AD46" s="45">
        <f>AC46/200</f>
        <v>2156.5</v>
      </c>
      <c r="AE46" t="str">
        <f>IF(AD46=$AC$3,T46,"")</f>
        <v/>
      </c>
    </row>
    <row r="47" spans="1:31" x14ac:dyDescent="0.3">
      <c r="A47" s="3"/>
      <c r="B47" s="11">
        <v>42</v>
      </c>
      <c r="C47" s="12">
        <v>30.376677616729616</v>
      </c>
      <c r="D47" s="12">
        <v>11.803159616580231</v>
      </c>
      <c r="E47" s="12">
        <v>0.32060028131282137</v>
      </c>
      <c r="F47" s="13">
        <v>32064.929924698248</v>
      </c>
      <c r="G47" s="13">
        <v>-357.07473874797552</v>
      </c>
      <c r="H47" s="13">
        <v>-219.43359726307153</v>
      </c>
      <c r="I47" s="14">
        <v>0</v>
      </c>
      <c r="J47" s="3"/>
      <c r="K47" s="11">
        <v>77</v>
      </c>
      <c r="L47" s="25">
        <v>27.774820538070195</v>
      </c>
      <c r="M47" s="25">
        <v>1.3208808309935218</v>
      </c>
      <c r="N47" s="25">
        <v>0.4492963746309791</v>
      </c>
      <c r="O47" s="25">
        <v>18507.502167328279</v>
      </c>
      <c r="P47" s="25">
        <v>-2136.109515565262</v>
      </c>
      <c r="Q47" s="25">
        <v>-2306.6316340035501</v>
      </c>
      <c r="R47" s="14">
        <v>0</v>
      </c>
      <c r="T47" s="46">
        <f>Q47*$K$212+$L$212*P47+O47*$M$212+$N$212*N47+M47*$O$212+$P$212*L47+$Q$212</f>
        <v>0.41398738963643655</v>
      </c>
      <c r="U47" s="48">
        <v>0</v>
      </c>
      <c r="V47" s="45">
        <f>IF(U47=0,1,0)</f>
        <v>1</v>
      </c>
      <c r="W47">
        <f>SUM($U$6:U47)</f>
        <v>27</v>
      </c>
      <c r="X47">
        <f>SUM($V$6:V47)</f>
        <v>15</v>
      </c>
      <c r="Y47" s="48">
        <f>$W$2-X47</f>
        <v>135</v>
      </c>
      <c r="Z47" s="45">
        <f>$W$3-W47</f>
        <v>23</v>
      </c>
      <c r="AA47" s="45">
        <f>$Z$3*Z47</f>
        <v>-112700</v>
      </c>
      <c r="AB47" s="45">
        <f>$Z$2*Y47</f>
        <v>540000</v>
      </c>
      <c r="AC47" s="45">
        <f>SUM(AA47,AB47)</f>
        <v>427300</v>
      </c>
      <c r="AD47" s="45">
        <f>AC47/200</f>
        <v>2136.5</v>
      </c>
      <c r="AE47" t="str">
        <f>IF(AD47=$AC$3,T47,"")</f>
        <v/>
      </c>
    </row>
    <row r="48" spans="1:31" x14ac:dyDescent="0.3">
      <c r="A48" s="3"/>
      <c r="B48" s="11">
        <v>43</v>
      </c>
      <c r="C48" s="12">
        <v>29.91283923579013</v>
      </c>
      <c r="D48" s="12">
        <v>6.7746519760910804</v>
      </c>
      <c r="E48" s="12">
        <v>1.2587742787971243</v>
      </c>
      <c r="F48" s="13">
        <v>19060.252794048065</v>
      </c>
      <c r="G48" s="13">
        <v>-2337.5832265656945</v>
      </c>
      <c r="H48" s="13">
        <v>-4486.2465277101828</v>
      </c>
      <c r="I48" s="14">
        <v>0</v>
      </c>
      <c r="J48" s="3"/>
      <c r="K48" s="11">
        <v>79</v>
      </c>
      <c r="L48" s="25">
        <v>31.024447387965981</v>
      </c>
      <c r="M48" s="25">
        <v>9.6649084672867573</v>
      </c>
      <c r="N48" s="25">
        <v>0.28917427988367411</v>
      </c>
      <c r="O48" s="25">
        <v>52303.579869551693</v>
      </c>
      <c r="P48" s="25">
        <v>-5215.3235583931009</v>
      </c>
      <c r="Q48" s="25">
        <v>-17393.816195256841</v>
      </c>
      <c r="R48" s="14">
        <v>0</v>
      </c>
      <c r="T48" s="46">
        <f>Q48*$K$212+$L$212*P48+O48*$M$212+$N$212*N48+M48*$O$212+$P$212*L48+$Q$212</f>
        <v>0.40518456372214012</v>
      </c>
      <c r="U48" s="48">
        <v>0</v>
      </c>
      <c r="V48" s="45">
        <f>IF(U48=0,1,0)</f>
        <v>1</v>
      </c>
      <c r="W48">
        <f>SUM($U$6:U48)</f>
        <v>27</v>
      </c>
      <c r="X48">
        <f>SUM($V$6:V48)</f>
        <v>16</v>
      </c>
      <c r="Y48" s="48">
        <f>$W$2-X48</f>
        <v>134</v>
      </c>
      <c r="Z48" s="45">
        <f>$W$3-W48</f>
        <v>23</v>
      </c>
      <c r="AA48" s="45">
        <f>$Z$3*Z48</f>
        <v>-112700</v>
      </c>
      <c r="AB48" s="45">
        <f>$Z$2*Y48</f>
        <v>536000</v>
      </c>
      <c r="AC48" s="45">
        <f>SUM(AA48,AB48)</f>
        <v>423300</v>
      </c>
      <c r="AD48" s="45">
        <f>AC48/200</f>
        <v>2116.5</v>
      </c>
      <c r="AE48" t="str">
        <f>IF(AD48=$AC$3,T48,"")</f>
        <v/>
      </c>
    </row>
    <row r="49" spans="1:31" x14ac:dyDescent="0.3">
      <c r="A49" s="3"/>
      <c r="B49" s="11">
        <v>44</v>
      </c>
      <c r="C49" s="12">
        <v>35.477684460829117</v>
      </c>
      <c r="D49" s="12">
        <v>13.103107449257873</v>
      </c>
      <c r="E49" s="12">
        <v>3.6961478828542251</v>
      </c>
      <c r="F49" s="13">
        <v>81993.019316148187</v>
      </c>
      <c r="G49" s="13">
        <v>-736.44654053770023</v>
      </c>
      <c r="H49" s="13">
        <v>492.94841160736894</v>
      </c>
      <c r="I49" s="14">
        <v>0</v>
      </c>
      <c r="J49" s="3"/>
      <c r="K49" s="11">
        <v>49</v>
      </c>
      <c r="L49" s="25">
        <v>40.554756244791854</v>
      </c>
      <c r="M49" s="25">
        <v>6.2580490426770927</v>
      </c>
      <c r="N49" s="25">
        <v>1.4476220178692611</v>
      </c>
      <c r="O49" s="25">
        <v>191461.21332659732</v>
      </c>
      <c r="P49" s="25">
        <v>-6309.3828477914894</v>
      </c>
      <c r="Q49" s="25">
        <v>-23389.468784221026</v>
      </c>
      <c r="R49" s="14">
        <v>0</v>
      </c>
      <c r="T49" s="46">
        <f>Q49*$K$212+$L$212*P49+O49*$M$212+$N$212*N49+M49*$O$212+$P$212*L49+$Q$212</f>
        <v>0.40279450383699478</v>
      </c>
      <c r="U49" s="48">
        <v>0</v>
      </c>
      <c r="V49" s="45">
        <f>IF(U49=0,1,0)</f>
        <v>1</v>
      </c>
      <c r="W49">
        <f>SUM($U$6:U49)</f>
        <v>27</v>
      </c>
      <c r="X49">
        <f>SUM($V$6:V49)</f>
        <v>17</v>
      </c>
      <c r="Y49" s="48">
        <f>$W$2-X49</f>
        <v>133</v>
      </c>
      <c r="Z49" s="45">
        <f>$W$3-W49</f>
        <v>23</v>
      </c>
      <c r="AA49" s="45">
        <f>$Z$3*Z49</f>
        <v>-112700</v>
      </c>
      <c r="AB49" s="45">
        <f>$Z$2*Y49</f>
        <v>532000</v>
      </c>
      <c r="AC49" s="45">
        <f>SUM(AA49,AB49)</f>
        <v>419300</v>
      </c>
      <c r="AD49" s="45">
        <f>AC49/200</f>
        <v>2096.5</v>
      </c>
      <c r="AE49" t="str">
        <f>IF(AD49=$AC$3,T49,"")</f>
        <v/>
      </c>
    </row>
    <row r="50" spans="1:31" x14ac:dyDescent="0.3">
      <c r="A50" s="3"/>
      <c r="B50" s="11">
        <v>45</v>
      </c>
      <c r="C50" s="12">
        <v>39.565472853080266</v>
      </c>
      <c r="D50" s="12">
        <v>23.895595636133649</v>
      </c>
      <c r="E50" s="12">
        <v>0.37236529901527021</v>
      </c>
      <c r="F50" s="13">
        <v>70301.975519758882</v>
      </c>
      <c r="G50" s="13">
        <v>-6211.3322387703101</v>
      </c>
      <c r="H50" s="13">
        <v>-21486.69355302678</v>
      </c>
      <c r="I50" s="14">
        <v>0</v>
      </c>
      <c r="J50" s="3"/>
      <c r="K50" s="11">
        <v>123</v>
      </c>
      <c r="L50" s="25">
        <v>29.044832147131611</v>
      </c>
      <c r="M50" s="25">
        <v>10.763670048472799</v>
      </c>
      <c r="N50" s="25">
        <v>5.1075516942885833E-3</v>
      </c>
      <c r="O50" s="25">
        <v>43358.95947775583</v>
      </c>
      <c r="P50" s="25">
        <v>-7606.1616288583</v>
      </c>
      <c r="Q50" s="25">
        <v>-7822.3595183772832</v>
      </c>
      <c r="R50" s="14">
        <v>0</v>
      </c>
      <c r="T50" s="46">
        <f>Q50*$K$212+$L$212*P50+O50*$M$212+$N$212*N50+M50*$O$212+$P$212*L50+$Q$212</f>
        <v>0.40000481344404415</v>
      </c>
      <c r="U50" s="48">
        <v>0</v>
      </c>
      <c r="V50" s="45">
        <f>IF(U50=0,1,0)</f>
        <v>1</v>
      </c>
      <c r="W50">
        <f>SUM($U$6:U50)</f>
        <v>27</v>
      </c>
      <c r="X50">
        <f>SUM($V$6:V50)</f>
        <v>18</v>
      </c>
      <c r="Y50" s="48">
        <f>$W$2-X50</f>
        <v>132</v>
      </c>
      <c r="Z50" s="45">
        <f>$W$3-W50</f>
        <v>23</v>
      </c>
      <c r="AA50" s="45">
        <f>$Z$3*Z50</f>
        <v>-112700</v>
      </c>
      <c r="AB50" s="45">
        <f>$Z$2*Y50</f>
        <v>528000</v>
      </c>
      <c r="AC50" s="45">
        <f>SUM(AA50,AB50)</f>
        <v>415300</v>
      </c>
      <c r="AD50" s="45">
        <f>AC50/200</f>
        <v>2076.5</v>
      </c>
      <c r="AE50" t="str">
        <f>IF(AD50=$AC$3,T50,"")</f>
        <v/>
      </c>
    </row>
    <row r="51" spans="1:31" x14ac:dyDescent="0.3">
      <c r="A51" s="3"/>
      <c r="B51" s="11">
        <v>46</v>
      </c>
      <c r="C51" s="12">
        <v>41.075869656343357</v>
      </c>
      <c r="D51" s="12">
        <v>14.513927786991632</v>
      </c>
      <c r="E51" s="12">
        <v>0.48748654453416917</v>
      </c>
      <c r="F51" s="13">
        <v>35721.612014557359</v>
      </c>
      <c r="G51" s="13">
        <v>-2568.8867307674795</v>
      </c>
      <c r="H51" s="13">
        <v>-4369.0710611516934</v>
      </c>
      <c r="I51" s="14">
        <v>0</v>
      </c>
      <c r="J51" s="3"/>
      <c r="K51" s="11">
        <v>108</v>
      </c>
      <c r="L51" s="25">
        <v>25.79975163533949</v>
      </c>
      <c r="M51" s="25">
        <v>3.6310585657351417</v>
      </c>
      <c r="N51" s="25">
        <v>0.18442702714884379</v>
      </c>
      <c r="O51" s="25">
        <v>19827.500009851752</v>
      </c>
      <c r="P51" s="25">
        <v>-2952.21990803668</v>
      </c>
      <c r="Q51" s="25">
        <v>-4217.4889329612724</v>
      </c>
      <c r="R51" s="14">
        <v>1</v>
      </c>
      <c r="T51" s="46">
        <f>Q51*$K$212+$L$212*P51+O51*$M$212+$N$212*N51+M51*$O$212+$P$212*L51+$Q$212</f>
        <v>0.39767535895881256</v>
      </c>
      <c r="U51" s="48">
        <v>1</v>
      </c>
      <c r="V51" s="45">
        <f>IF(U51=0,1,0)</f>
        <v>0</v>
      </c>
      <c r="W51">
        <f>SUM($U$6:U51)</f>
        <v>28</v>
      </c>
      <c r="X51">
        <f>SUM($V$6:V51)</f>
        <v>18</v>
      </c>
      <c r="Y51" s="48">
        <f>$W$2-X51</f>
        <v>132</v>
      </c>
      <c r="Z51" s="45">
        <f>$W$3-W51</f>
        <v>22</v>
      </c>
      <c r="AA51" s="45">
        <f>$Z$3*Z51</f>
        <v>-107800</v>
      </c>
      <c r="AB51" s="45">
        <f>$Z$2*Y51</f>
        <v>528000</v>
      </c>
      <c r="AC51" s="45">
        <f>SUM(AA51,AB51)</f>
        <v>420200</v>
      </c>
      <c r="AD51" s="45">
        <f>AC51/200</f>
        <v>2101</v>
      </c>
      <c r="AE51" t="str">
        <f>IF(AD51=$AC$3,T51,"")</f>
        <v/>
      </c>
    </row>
    <row r="52" spans="1:31" x14ac:dyDescent="0.3">
      <c r="A52" s="3"/>
      <c r="B52" s="11">
        <v>47</v>
      </c>
      <c r="C52" s="12">
        <v>32.162520459486103</v>
      </c>
      <c r="D52" s="12">
        <v>7.3664871149835287</v>
      </c>
      <c r="E52" s="12">
        <v>1.2649092390809764</v>
      </c>
      <c r="F52" s="13">
        <v>42544.94304479222</v>
      </c>
      <c r="G52" s="13">
        <v>-5967.0302271215496</v>
      </c>
      <c r="H52" s="13">
        <v>-19498.852154924352</v>
      </c>
      <c r="I52" s="14">
        <v>1</v>
      </c>
      <c r="J52" s="3"/>
      <c r="K52" s="11">
        <v>121</v>
      </c>
      <c r="L52" s="25">
        <v>37.490793991577554</v>
      </c>
      <c r="M52" s="25">
        <v>15.024352386161091</v>
      </c>
      <c r="N52" s="25">
        <v>0.93528702957593668</v>
      </c>
      <c r="O52" s="25">
        <v>40240.624550019464</v>
      </c>
      <c r="P52" s="25">
        <v>-8961.1787237591489</v>
      </c>
      <c r="Q52" s="25">
        <v>-9642.5022811562776</v>
      </c>
      <c r="R52" s="14">
        <v>1</v>
      </c>
      <c r="T52" s="46">
        <f>Q52*$K$212+$L$212*P52+O52*$M$212+$N$212*N52+M52*$O$212+$P$212*L52+$Q$212</f>
        <v>0.39584862678442667</v>
      </c>
      <c r="U52" s="48">
        <v>1</v>
      </c>
      <c r="V52" s="45">
        <f>IF(U52=0,1,0)</f>
        <v>0</v>
      </c>
      <c r="W52">
        <f>SUM($U$6:U52)</f>
        <v>29</v>
      </c>
      <c r="X52">
        <f>SUM($V$6:V52)</f>
        <v>18</v>
      </c>
      <c r="Y52" s="48">
        <f>$W$2-X52</f>
        <v>132</v>
      </c>
      <c r="Z52" s="45">
        <f>$W$3-W52</f>
        <v>21</v>
      </c>
      <c r="AA52" s="45">
        <f>$Z$3*Z52</f>
        <v>-102900</v>
      </c>
      <c r="AB52" s="45">
        <f>$Z$2*Y52</f>
        <v>528000</v>
      </c>
      <c r="AC52" s="45">
        <f>SUM(AA52,AB52)</f>
        <v>425100</v>
      </c>
      <c r="AD52" s="45">
        <f>AC52/200</f>
        <v>2125.5</v>
      </c>
      <c r="AE52" t="str">
        <f>IF(AD52=$AC$3,T52,"")</f>
        <v/>
      </c>
    </row>
    <row r="53" spans="1:31" x14ac:dyDescent="0.3">
      <c r="A53" s="3"/>
      <c r="B53" s="11">
        <v>48</v>
      </c>
      <c r="C53" s="12">
        <v>29.259271901766098</v>
      </c>
      <c r="D53" s="12">
        <v>4.3281355489140028</v>
      </c>
      <c r="E53" s="12">
        <v>1.1413409769854237</v>
      </c>
      <c r="F53" s="13">
        <v>38366.842399157969</v>
      </c>
      <c r="G53" s="13">
        <v>-2460.2473755859837</v>
      </c>
      <c r="H53" s="13">
        <v>-2223.666604070464</v>
      </c>
      <c r="I53" s="14">
        <v>1</v>
      </c>
      <c r="J53" s="3"/>
      <c r="K53" s="11">
        <v>82</v>
      </c>
      <c r="L53" s="25">
        <v>30.831203751171351</v>
      </c>
      <c r="M53" s="25">
        <v>0.71864064504965031</v>
      </c>
      <c r="N53" s="25">
        <v>0.18968083277574191</v>
      </c>
      <c r="O53" s="25">
        <v>25222.923658431286</v>
      </c>
      <c r="P53" s="25">
        <v>-1887.6716792055565</v>
      </c>
      <c r="Q53" s="25">
        <v>-3179.9951669285015</v>
      </c>
      <c r="R53" s="14">
        <v>0</v>
      </c>
      <c r="T53" s="46">
        <f>Q53*$K$212+$L$212*P53+O53*$M$212+$N$212*N53+M53*$O$212+$P$212*L53+$Q$212</f>
        <v>0.39368498634371429</v>
      </c>
      <c r="U53" s="48">
        <v>0</v>
      </c>
      <c r="V53" s="45">
        <f>IF(U53=0,1,0)</f>
        <v>1</v>
      </c>
      <c r="W53">
        <f>SUM($U$6:U53)</f>
        <v>29</v>
      </c>
      <c r="X53">
        <f>SUM($V$6:V53)</f>
        <v>19</v>
      </c>
      <c r="Y53" s="48">
        <f>$W$2-X53</f>
        <v>131</v>
      </c>
      <c r="Z53" s="45">
        <f>$W$3-W53</f>
        <v>21</v>
      </c>
      <c r="AA53" s="45">
        <f>$Z$3*Z53</f>
        <v>-102900</v>
      </c>
      <c r="AB53" s="45">
        <f>$Z$2*Y53</f>
        <v>524000</v>
      </c>
      <c r="AC53" s="45">
        <f>SUM(AA53,AB53)</f>
        <v>421100</v>
      </c>
      <c r="AD53" s="45">
        <f>AC53/200</f>
        <v>2105.5</v>
      </c>
      <c r="AE53" t="str">
        <f>IF(AD53=$AC$3,T53,"")</f>
        <v/>
      </c>
    </row>
    <row r="54" spans="1:31" x14ac:dyDescent="0.3">
      <c r="A54" s="3"/>
      <c r="B54" s="11">
        <v>49</v>
      </c>
      <c r="C54" s="12">
        <v>40.554756244791854</v>
      </c>
      <c r="D54" s="12">
        <v>6.2580490426770927</v>
      </c>
      <c r="E54" s="12">
        <v>1.4476220178692611</v>
      </c>
      <c r="F54" s="13">
        <v>191461.21332659732</v>
      </c>
      <c r="G54" s="13">
        <v>-6309.3828477914894</v>
      </c>
      <c r="H54" s="13">
        <v>-23389.468784221026</v>
      </c>
      <c r="I54" s="14">
        <v>0</v>
      </c>
      <c r="J54" s="3"/>
      <c r="K54" s="11">
        <v>162</v>
      </c>
      <c r="L54" s="25">
        <v>20.434567005447711</v>
      </c>
      <c r="M54" s="25">
        <v>0.62443781372554241</v>
      </c>
      <c r="N54" s="25">
        <v>0.31453437008108792</v>
      </c>
      <c r="O54" s="25">
        <v>16942.23063501513</v>
      </c>
      <c r="P54" s="25">
        <v>-411.61314901449282</v>
      </c>
      <c r="Q54" s="25">
        <v>-4703.8338246641997</v>
      </c>
      <c r="R54" s="14">
        <v>1</v>
      </c>
      <c r="T54" s="46">
        <f>Q54*$K$212+$L$212*P54+O54*$M$212+$N$212*N54+M54*$O$212+$P$212*L54+$Q$212</f>
        <v>0.39069780349732053</v>
      </c>
      <c r="U54" s="48">
        <v>1</v>
      </c>
      <c r="V54" s="45">
        <f>IF(U54=0,1,0)</f>
        <v>0</v>
      </c>
      <c r="W54">
        <f>SUM($U$6:U54)</f>
        <v>30</v>
      </c>
      <c r="X54">
        <f>SUM($V$6:V54)</f>
        <v>19</v>
      </c>
      <c r="Y54" s="48">
        <f>$W$2-X54</f>
        <v>131</v>
      </c>
      <c r="Z54" s="45">
        <f>$W$3-W54</f>
        <v>20</v>
      </c>
      <c r="AA54" s="45">
        <f>$Z$3*Z54</f>
        <v>-98000</v>
      </c>
      <c r="AB54" s="45">
        <f>$Z$2*Y54</f>
        <v>524000</v>
      </c>
      <c r="AC54" s="45">
        <f>SUM(AA54,AB54)</f>
        <v>426000</v>
      </c>
      <c r="AD54" s="45">
        <f>AC54/200</f>
        <v>2130</v>
      </c>
      <c r="AE54" t="str">
        <f>IF(AD54=$AC$3,T54,"")</f>
        <v/>
      </c>
    </row>
    <row r="55" spans="1:31" x14ac:dyDescent="0.3">
      <c r="A55" s="3"/>
      <c r="B55" s="11">
        <v>50</v>
      </c>
      <c r="C55" s="12">
        <v>23.67787920875486</v>
      </c>
      <c r="D55" s="12">
        <v>3.4030962718100377</v>
      </c>
      <c r="E55" s="12">
        <v>0.52133356635962702</v>
      </c>
      <c r="F55" s="13">
        <v>50444.854550787546</v>
      </c>
      <c r="G55" s="13">
        <v>-499.53893934842148</v>
      </c>
      <c r="H55" s="13">
        <v>-9581.6609704167749</v>
      </c>
      <c r="I55" s="14">
        <v>1</v>
      </c>
      <c r="J55" s="3"/>
      <c r="K55" s="11">
        <v>22</v>
      </c>
      <c r="L55" s="25">
        <v>37.350212873136456</v>
      </c>
      <c r="M55" s="25">
        <v>20.986999823084805</v>
      </c>
      <c r="N55" s="25">
        <v>2.0194706017492314</v>
      </c>
      <c r="O55" s="25">
        <v>92609.201214892033</v>
      </c>
      <c r="P55" s="25">
        <v>-10895.06812476204</v>
      </c>
      <c r="Q55" s="25">
        <v>-18365.187803195768</v>
      </c>
      <c r="R55" s="14">
        <v>0</v>
      </c>
      <c r="T55" s="46">
        <f>Q55*$K$212+$L$212*P55+O55*$M$212+$N$212*N55+M55*$O$212+$P$212*L55+$Q$212</f>
        <v>0.37642977560339813</v>
      </c>
      <c r="U55" s="48">
        <v>0</v>
      </c>
      <c r="V55" s="45">
        <f>IF(U55=0,1,0)</f>
        <v>1</v>
      </c>
      <c r="W55">
        <f>SUM($U$6:U55)</f>
        <v>30</v>
      </c>
      <c r="X55">
        <f>SUM($V$6:V55)</f>
        <v>20</v>
      </c>
      <c r="Y55" s="48">
        <f>$W$2-X55</f>
        <v>130</v>
      </c>
      <c r="Z55" s="45">
        <f>$W$3-W55</f>
        <v>20</v>
      </c>
      <c r="AA55" s="45">
        <f>$Z$3*Z55</f>
        <v>-98000</v>
      </c>
      <c r="AB55" s="45">
        <f>$Z$2*Y55</f>
        <v>520000</v>
      </c>
      <c r="AC55" s="45">
        <f>SUM(AA55,AB55)</f>
        <v>422000</v>
      </c>
      <c r="AD55" s="45">
        <f>AC55/200</f>
        <v>2110</v>
      </c>
      <c r="AE55" t="str">
        <f>IF(AD55=$AC$3,T55,"")</f>
        <v/>
      </c>
    </row>
    <row r="56" spans="1:31" x14ac:dyDescent="0.3">
      <c r="A56" s="3"/>
      <c r="B56" s="11">
        <v>51</v>
      </c>
      <c r="C56" s="12">
        <v>43.63556091690041</v>
      </c>
      <c r="D56" s="12">
        <v>18.972217080347949</v>
      </c>
      <c r="E56" s="12">
        <v>0.90188261349809573</v>
      </c>
      <c r="F56" s="13">
        <v>451319.66674940364</v>
      </c>
      <c r="G56" s="13">
        <v>-32050.377355802601</v>
      </c>
      <c r="H56" s="13">
        <v>-24527.776029430403</v>
      </c>
      <c r="I56" s="14">
        <v>1</v>
      </c>
      <c r="J56" s="3"/>
      <c r="K56" s="11">
        <v>84</v>
      </c>
      <c r="L56" s="25">
        <v>23.940739472949126</v>
      </c>
      <c r="M56" s="25">
        <v>0.67735170055519167</v>
      </c>
      <c r="N56" s="25">
        <v>0.44176013528813202</v>
      </c>
      <c r="O56" s="25">
        <v>19047.964587440005</v>
      </c>
      <c r="P56" s="25">
        <v>-580.53259890637753</v>
      </c>
      <c r="Q56" s="25">
        <v>-3148.4174237372299</v>
      </c>
      <c r="R56" s="14">
        <v>1</v>
      </c>
      <c r="T56" s="46">
        <f>Q56*$K$212+$L$212*P56+O56*$M$212+$N$212*N56+M56*$O$212+$P$212*L56+$Q$212</f>
        <v>0.37500894383762728</v>
      </c>
      <c r="U56" s="48">
        <v>1</v>
      </c>
      <c r="V56" s="45">
        <f>IF(U56=0,1,0)</f>
        <v>0</v>
      </c>
      <c r="W56">
        <f>SUM($U$6:U56)</f>
        <v>31</v>
      </c>
      <c r="X56">
        <f>SUM($V$6:V56)</f>
        <v>20</v>
      </c>
      <c r="Y56" s="48">
        <f>$W$2-X56</f>
        <v>130</v>
      </c>
      <c r="Z56" s="45">
        <f>$W$3-W56</f>
        <v>19</v>
      </c>
      <c r="AA56" s="45">
        <f>$Z$3*Z56</f>
        <v>-93100</v>
      </c>
      <c r="AB56" s="45">
        <f>$Z$2*Y56</f>
        <v>520000</v>
      </c>
      <c r="AC56" s="45">
        <f>SUM(AA56,AB56)</f>
        <v>426900</v>
      </c>
      <c r="AD56" s="45">
        <f>AC56/200</f>
        <v>2134.5</v>
      </c>
      <c r="AE56" t="str">
        <f>IF(AD56=$AC$3,T56,"")</f>
        <v/>
      </c>
    </row>
    <row r="57" spans="1:31" x14ac:dyDescent="0.3">
      <c r="A57" s="3"/>
      <c r="B57" s="11">
        <v>52</v>
      </c>
      <c r="C57" s="12">
        <v>29.41819023588474</v>
      </c>
      <c r="D57" s="12">
        <v>4.6128719856098739</v>
      </c>
      <c r="E57" s="12">
        <v>0.25989258598992682</v>
      </c>
      <c r="F57" s="13">
        <v>24542.260623207374</v>
      </c>
      <c r="G57" s="13">
        <v>-126.18254370921746</v>
      </c>
      <c r="H57" s="13">
        <v>-2426.7302130077387</v>
      </c>
      <c r="I57" s="14">
        <v>0</v>
      </c>
      <c r="J57" s="3"/>
      <c r="K57" s="11">
        <v>28</v>
      </c>
      <c r="L57" s="25">
        <v>30.799678852086075</v>
      </c>
      <c r="M57" s="25">
        <v>0.58299538853328337</v>
      </c>
      <c r="N57" s="25">
        <v>1.8222858697199964</v>
      </c>
      <c r="O57" s="25">
        <v>19312.633294967578</v>
      </c>
      <c r="P57" s="25">
        <v>29.988405634568466</v>
      </c>
      <c r="Q57" s="25">
        <v>-495.87898404542295</v>
      </c>
      <c r="R57" s="14">
        <v>0</v>
      </c>
      <c r="T57" s="46">
        <f>Q57*$K$212+$L$212*P57+O57*$M$212+$N$212*N57+M57*$O$212+$P$212*L57+$Q$212</f>
        <v>0.37442688937162061</v>
      </c>
      <c r="U57" s="48">
        <v>0</v>
      </c>
      <c r="V57" s="45">
        <f>IF(U57=0,1,0)</f>
        <v>1</v>
      </c>
      <c r="W57">
        <f>SUM($U$6:U57)</f>
        <v>31</v>
      </c>
      <c r="X57">
        <f>SUM($V$6:V57)</f>
        <v>21</v>
      </c>
      <c r="Y57" s="48">
        <f>$W$2-X57</f>
        <v>129</v>
      </c>
      <c r="Z57" s="45">
        <f>$W$3-W57</f>
        <v>19</v>
      </c>
      <c r="AA57" s="45">
        <f>$Z$3*Z57</f>
        <v>-93100</v>
      </c>
      <c r="AB57" s="45">
        <f>$Z$2*Y57</f>
        <v>516000</v>
      </c>
      <c r="AC57" s="45">
        <f>SUM(AA57,AB57)</f>
        <v>422900</v>
      </c>
      <c r="AD57" s="45">
        <f>AC57/200</f>
        <v>2114.5</v>
      </c>
      <c r="AE57" t="str">
        <f>IF(AD57=$AC$3,T57,"")</f>
        <v/>
      </c>
    </row>
    <row r="58" spans="1:31" x14ac:dyDescent="0.3">
      <c r="A58" s="3"/>
      <c r="B58" s="11">
        <v>53</v>
      </c>
      <c r="C58" s="12">
        <v>23.306455442337327</v>
      </c>
      <c r="D58" s="12">
        <v>0.96748391737982264</v>
      </c>
      <c r="E58" s="12">
        <v>1.1729947546899304</v>
      </c>
      <c r="F58" s="13">
        <v>24527.758353408892</v>
      </c>
      <c r="G58" s="13">
        <v>-757.81372987150598</v>
      </c>
      <c r="H58" s="13">
        <v>-4273.4521063590701</v>
      </c>
      <c r="I58" s="14">
        <v>1</v>
      </c>
      <c r="J58" s="3"/>
      <c r="K58" s="11">
        <v>178</v>
      </c>
      <c r="L58" s="25">
        <v>36.199846441670395</v>
      </c>
      <c r="M58" s="25">
        <v>6.3279653086915424</v>
      </c>
      <c r="N58" s="25">
        <v>0.65132442865333506</v>
      </c>
      <c r="O58" s="25">
        <v>35807.628866480671</v>
      </c>
      <c r="P58" s="25">
        <v>-3371.4841241971344</v>
      </c>
      <c r="Q58" s="25">
        <v>-10031.864660073488</v>
      </c>
      <c r="R58" s="14">
        <v>0</v>
      </c>
      <c r="T58" s="46">
        <f>Q58*$K$212+$L$212*P58+O58*$M$212+$N$212*N58+M58*$O$212+$P$212*L58+$Q$212</f>
        <v>0.36886942934227729</v>
      </c>
      <c r="U58" s="48">
        <v>0</v>
      </c>
      <c r="V58" s="45">
        <f>IF(U58=0,1,0)</f>
        <v>1</v>
      </c>
      <c r="W58">
        <f>SUM($U$6:U58)</f>
        <v>31</v>
      </c>
      <c r="X58">
        <f>SUM($V$6:V58)</f>
        <v>22</v>
      </c>
      <c r="Y58" s="48">
        <f>$W$2-X58</f>
        <v>128</v>
      </c>
      <c r="Z58" s="45">
        <f>$W$3-W58</f>
        <v>19</v>
      </c>
      <c r="AA58" s="45">
        <f>$Z$3*Z58</f>
        <v>-93100</v>
      </c>
      <c r="AB58" s="45">
        <f>$Z$2*Y58</f>
        <v>512000</v>
      </c>
      <c r="AC58" s="45">
        <f>SUM(AA58,AB58)</f>
        <v>418900</v>
      </c>
      <c r="AD58" s="45">
        <f>AC58/200</f>
        <v>2094.5</v>
      </c>
      <c r="AE58" t="str">
        <f>IF(AD58=$AC$3,T58,"")</f>
        <v/>
      </c>
    </row>
    <row r="59" spans="1:31" x14ac:dyDescent="0.3">
      <c r="A59" s="3"/>
      <c r="B59" s="11">
        <v>54</v>
      </c>
      <c r="C59" s="12">
        <v>34.037149941544584</v>
      </c>
      <c r="D59" s="12">
        <v>8.7105654179625329</v>
      </c>
      <c r="E59" s="12">
        <v>0.13768125444928936</v>
      </c>
      <c r="F59" s="13">
        <v>36139.600624501356</v>
      </c>
      <c r="G59" s="13">
        <v>-1246.5619973451855</v>
      </c>
      <c r="H59" s="13">
        <v>-5135.4962297218472</v>
      </c>
      <c r="I59" s="14">
        <v>0</v>
      </c>
      <c r="J59" s="3"/>
      <c r="K59" s="11">
        <v>169</v>
      </c>
      <c r="L59" s="25">
        <v>55.578863827404838</v>
      </c>
      <c r="M59" s="25">
        <v>11.74257070120515</v>
      </c>
      <c r="N59" s="25">
        <v>0.19862118823593844</v>
      </c>
      <c r="O59" s="25">
        <v>57901.286281471803</v>
      </c>
      <c r="P59" s="25">
        <v>-9563.0107642638486</v>
      </c>
      <c r="Q59" s="25">
        <v>-6762.5819104534876</v>
      </c>
      <c r="R59" s="14">
        <v>0</v>
      </c>
      <c r="T59" s="46">
        <f>Q59*$K$212+$L$212*P59+O59*$M$212+$N$212*N59+M59*$O$212+$P$212*L59+$Q$212</f>
        <v>0.36702355214832805</v>
      </c>
      <c r="U59" s="48">
        <v>0</v>
      </c>
      <c r="V59" s="45">
        <f>IF(U59=0,1,0)</f>
        <v>1</v>
      </c>
      <c r="W59">
        <f>SUM($U$6:U59)</f>
        <v>31</v>
      </c>
      <c r="X59">
        <f>SUM($V$6:V59)</f>
        <v>23</v>
      </c>
      <c r="Y59" s="48">
        <f>$W$2-X59</f>
        <v>127</v>
      </c>
      <c r="Z59" s="45">
        <f>$W$3-W59</f>
        <v>19</v>
      </c>
      <c r="AA59" s="45">
        <f>$Z$3*Z59</f>
        <v>-93100</v>
      </c>
      <c r="AB59" s="45">
        <f>$Z$2*Y59</f>
        <v>508000</v>
      </c>
      <c r="AC59" s="45">
        <f>SUM(AA59,AB59)</f>
        <v>414900</v>
      </c>
      <c r="AD59" s="45">
        <f>AC59/200</f>
        <v>2074.5</v>
      </c>
      <c r="AE59" t="str">
        <f>IF(AD59=$AC$3,T59,"")</f>
        <v/>
      </c>
    </row>
    <row r="60" spans="1:31" x14ac:dyDescent="0.3">
      <c r="A60" s="3"/>
      <c r="B60" s="11">
        <v>55</v>
      </c>
      <c r="C60" s="12">
        <v>31.645944529792381</v>
      </c>
      <c r="D60" s="12">
        <v>9.125206599652234</v>
      </c>
      <c r="E60" s="12">
        <v>0.77108265732472014</v>
      </c>
      <c r="F60" s="13">
        <v>46319.849710984716</v>
      </c>
      <c r="G60" s="13">
        <v>-1866.6903346519766</v>
      </c>
      <c r="H60" s="13">
        <v>-1458.1058383139687</v>
      </c>
      <c r="I60" s="14">
        <v>0</v>
      </c>
      <c r="J60" s="3"/>
      <c r="K60" s="11">
        <v>143</v>
      </c>
      <c r="L60" s="25">
        <v>32.125359066172116</v>
      </c>
      <c r="M60" s="25">
        <v>0.67195531599670422</v>
      </c>
      <c r="N60" s="25">
        <v>0.70155282771368743</v>
      </c>
      <c r="O60" s="25">
        <v>33664.057533347535</v>
      </c>
      <c r="P60" s="25">
        <v>-1578.9263142581913</v>
      </c>
      <c r="Q60" s="25">
        <v>-1008.0258536497366</v>
      </c>
      <c r="R60" s="14">
        <v>0</v>
      </c>
      <c r="T60" s="46">
        <f>Q60*$K$212+$L$212*P60+O60*$M$212+$N$212*N60+M60*$O$212+$P$212*L60+$Q$212</f>
        <v>0.36689594458369768</v>
      </c>
      <c r="U60" s="48">
        <v>0</v>
      </c>
      <c r="V60" s="45">
        <f>IF(U60=0,1,0)</f>
        <v>1</v>
      </c>
      <c r="W60">
        <f>SUM($U$6:U60)</f>
        <v>31</v>
      </c>
      <c r="X60">
        <f>SUM($V$6:V60)</f>
        <v>24</v>
      </c>
      <c r="Y60" s="48">
        <f>$W$2-X60</f>
        <v>126</v>
      </c>
      <c r="Z60" s="45">
        <f>$W$3-W60</f>
        <v>19</v>
      </c>
      <c r="AA60" s="45">
        <f>$Z$3*Z60</f>
        <v>-93100</v>
      </c>
      <c r="AB60" s="45">
        <f>$Z$2*Y60</f>
        <v>504000</v>
      </c>
      <c r="AC60" s="45">
        <f>SUM(AA60,AB60)</f>
        <v>410900</v>
      </c>
      <c r="AD60" s="45">
        <f>AC60/200</f>
        <v>2054.5</v>
      </c>
      <c r="AE60" t="str">
        <f>IF(AD60=$AC$3,T60,"")</f>
        <v/>
      </c>
    </row>
    <row r="61" spans="1:31" x14ac:dyDescent="0.3">
      <c r="A61" s="3"/>
      <c r="B61" s="11">
        <v>56</v>
      </c>
      <c r="C61" s="12">
        <v>28.931600733526569</v>
      </c>
      <c r="D61" s="12">
        <v>6.1203628865252746</v>
      </c>
      <c r="E61" s="12">
        <v>7.0109614381898944E-2</v>
      </c>
      <c r="F61" s="13">
        <v>46793.91464712286</v>
      </c>
      <c r="G61" s="13">
        <v>-2352.9715314056289</v>
      </c>
      <c r="H61" s="13">
        <v>-2643.1336035943159</v>
      </c>
      <c r="I61" s="14">
        <v>0</v>
      </c>
      <c r="J61" s="3"/>
      <c r="K61" s="11">
        <v>180</v>
      </c>
      <c r="L61" s="25">
        <v>25.231528165741395</v>
      </c>
      <c r="M61" s="25">
        <v>1.6422286001723998</v>
      </c>
      <c r="N61" s="25">
        <v>0.85477320194543271</v>
      </c>
      <c r="O61" s="25">
        <v>14781.165292345569</v>
      </c>
      <c r="P61" s="25">
        <v>-457.2151030268821</v>
      </c>
      <c r="Q61" s="25">
        <v>-2988.8460964790397</v>
      </c>
      <c r="R61" s="14">
        <v>1</v>
      </c>
      <c r="T61" s="46">
        <f>Q61*$K$212+$L$212*P61+O61*$M$212+$N$212*N61+M61*$O$212+$P$212*L61+$Q$212</f>
        <v>0.36626350623900233</v>
      </c>
      <c r="U61" s="48">
        <v>1</v>
      </c>
      <c r="V61" s="45">
        <f>IF(U61=0,1,0)</f>
        <v>0</v>
      </c>
      <c r="W61">
        <f>SUM($U$6:U61)</f>
        <v>32</v>
      </c>
      <c r="X61">
        <f>SUM($V$6:V61)</f>
        <v>24</v>
      </c>
      <c r="Y61" s="48">
        <f>$W$2-X61</f>
        <v>126</v>
      </c>
      <c r="Z61" s="45">
        <f>$W$3-W61</f>
        <v>18</v>
      </c>
      <c r="AA61" s="45">
        <f>$Z$3*Z61</f>
        <v>-88200</v>
      </c>
      <c r="AB61" s="45">
        <f>$Z$2*Y61</f>
        <v>504000</v>
      </c>
      <c r="AC61" s="45">
        <f>SUM(AA61,AB61)</f>
        <v>415800</v>
      </c>
      <c r="AD61" s="45">
        <f>AC61/200</f>
        <v>2079</v>
      </c>
      <c r="AE61" t="str">
        <f>IF(AD61=$AC$3,T61,"")</f>
        <v/>
      </c>
    </row>
    <row r="62" spans="1:31" x14ac:dyDescent="0.3">
      <c r="A62" s="3"/>
      <c r="B62" s="11">
        <v>57</v>
      </c>
      <c r="C62" s="12">
        <v>44.23940486450374</v>
      </c>
      <c r="D62" s="12">
        <v>20.053775281131074</v>
      </c>
      <c r="E62" s="12">
        <v>0.24560876090277059</v>
      </c>
      <c r="F62" s="13">
        <v>112352.11387283279</v>
      </c>
      <c r="G62" s="13">
        <v>-6492.5012975758636</v>
      </c>
      <c r="H62" s="13">
        <v>-24003.177377064505</v>
      </c>
      <c r="I62" s="14">
        <v>0</v>
      </c>
      <c r="J62" s="3"/>
      <c r="K62" s="11">
        <v>179</v>
      </c>
      <c r="L62" s="25">
        <v>28.878029890811099</v>
      </c>
      <c r="M62" s="25">
        <v>0.99368862442695272</v>
      </c>
      <c r="N62" s="25">
        <v>0.8093565117512096</v>
      </c>
      <c r="O62" s="25">
        <v>16539.508056281666</v>
      </c>
      <c r="P62" s="25">
        <v>-523.46212670065654</v>
      </c>
      <c r="Q62" s="25">
        <v>-2422.4055718690342</v>
      </c>
      <c r="R62" s="14">
        <v>1</v>
      </c>
      <c r="T62" s="46">
        <f>Q62*$K$212+$L$212*P62+O62*$M$212+$N$212*N62+M62*$O$212+$P$212*L62+$Q$212</f>
        <v>0.36612129562496976</v>
      </c>
      <c r="U62" s="48">
        <v>1</v>
      </c>
      <c r="V62" s="45">
        <f>IF(U62=0,1,0)</f>
        <v>0</v>
      </c>
      <c r="W62">
        <f>SUM($U$6:U62)</f>
        <v>33</v>
      </c>
      <c r="X62">
        <f>SUM($V$6:V62)</f>
        <v>24</v>
      </c>
      <c r="Y62" s="48">
        <f>$W$2-X62</f>
        <v>126</v>
      </c>
      <c r="Z62" s="45">
        <f>$W$3-W62</f>
        <v>17</v>
      </c>
      <c r="AA62" s="45">
        <f>$Z$3*Z62</f>
        <v>-83300</v>
      </c>
      <c r="AB62" s="45">
        <f>$Z$2*Y62</f>
        <v>504000</v>
      </c>
      <c r="AC62" s="45">
        <f>SUM(AA62,AB62)</f>
        <v>420700</v>
      </c>
      <c r="AD62" s="45">
        <f>AC62/200</f>
        <v>2103.5</v>
      </c>
      <c r="AE62" t="str">
        <f>IF(AD62=$AC$3,T62,"")</f>
        <v/>
      </c>
    </row>
    <row r="63" spans="1:31" x14ac:dyDescent="0.3">
      <c r="A63" s="3"/>
      <c r="B63" s="11">
        <v>58</v>
      </c>
      <c r="C63" s="12">
        <v>22.193854768251384</v>
      </c>
      <c r="D63" s="12">
        <v>0.52279885256757774</v>
      </c>
      <c r="E63" s="12">
        <v>0.14183425435758806</v>
      </c>
      <c r="F63" s="13">
        <v>17677.209505272764</v>
      </c>
      <c r="G63" s="13">
        <v>-320.09423200501885</v>
      </c>
      <c r="H63" s="13">
        <v>-1198.4316348604646</v>
      </c>
      <c r="I63" s="14">
        <v>0</v>
      </c>
      <c r="J63" s="3"/>
      <c r="K63" s="11">
        <v>59</v>
      </c>
      <c r="L63" s="25">
        <v>21.351389856849458</v>
      </c>
      <c r="M63" s="25">
        <v>5.5329227767606062</v>
      </c>
      <c r="N63" s="25">
        <v>0.94562586869286558</v>
      </c>
      <c r="O63" s="25">
        <v>14330.949505121729</v>
      </c>
      <c r="P63" s="25">
        <v>-1810.6701348781996</v>
      </c>
      <c r="Q63" s="25">
        <v>-4767.5215122278378</v>
      </c>
      <c r="R63" s="14">
        <v>0</v>
      </c>
      <c r="T63" s="46">
        <f>Q63*$K$212+$L$212*P63+O63*$M$212+$N$212*N63+M63*$O$212+$P$212*L63+$Q$212</f>
        <v>0.35764579879108643</v>
      </c>
      <c r="U63" s="48">
        <v>0</v>
      </c>
      <c r="V63" s="45">
        <f>IF(U63=0,1,0)</f>
        <v>1</v>
      </c>
      <c r="W63">
        <f>SUM($U$6:U63)</f>
        <v>33</v>
      </c>
      <c r="X63">
        <f>SUM($V$6:V63)</f>
        <v>25</v>
      </c>
      <c r="Y63" s="48">
        <f>$W$2-X63</f>
        <v>125</v>
      </c>
      <c r="Z63" s="45">
        <f>$W$3-W63</f>
        <v>17</v>
      </c>
      <c r="AA63" s="45">
        <f>$Z$3*Z63</f>
        <v>-83300</v>
      </c>
      <c r="AB63" s="45">
        <f>$Z$2*Y63</f>
        <v>500000</v>
      </c>
      <c r="AC63" s="45">
        <f>SUM(AA63,AB63)</f>
        <v>416700</v>
      </c>
      <c r="AD63" s="45">
        <f>AC63/200</f>
        <v>2083.5</v>
      </c>
      <c r="AE63" t="str">
        <f>IF(AD63=$AC$3,T63,"")</f>
        <v/>
      </c>
    </row>
    <row r="64" spans="1:31" x14ac:dyDescent="0.3">
      <c r="A64" s="3"/>
      <c r="B64" s="11">
        <v>59</v>
      </c>
      <c r="C64" s="12">
        <v>21.351389856849458</v>
      </c>
      <c r="D64" s="12">
        <v>5.5329227767606062</v>
      </c>
      <c r="E64" s="12">
        <v>0.94562586869286558</v>
      </c>
      <c r="F64" s="13">
        <v>14330.949505121729</v>
      </c>
      <c r="G64" s="13">
        <v>-1810.6701348781996</v>
      </c>
      <c r="H64" s="13">
        <v>-4767.5215122278378</v>
      </c>
      <c r="I64" s="14">
        <v>0</v>
      </c>
      <c r="J64" s="3"/>
      <c r="K64" s="11">
        <v>114</v>
      </c>
      <c r="L64" s="25">
        <v>22.856317166266241</v>
      </c>
      <c r="M64" s="25">
        <v>3.5368954653935396</v>
      </c>
      <c r="N64" s="25">
        <v>1.6722520624659842</v>
      </c>
      <c r="O64" s="25">
        <v>15752.417432198848</v>
      </c>
      <c r="P64" s="25">
        <v>-38.673229554272396</v>
      </c>
      <c r="Q64" s="25">
        <v>-3395.4375453661391</v>
      </c>
      <c r="R64" s="14">
        <v>1</v>
      </c>
      <c r="T64" s="46">
        <f>Q64*$K$212+$L$212*P64+O64*$M$212+$N$212*N64+M64*$O$212+$P$212*L64+$Q$212</f>
        <v>0.34551301393072675</v>
      </c>
      <c r="U64" s="48">
        <v>1</v>
      </c>
      <c r="V64" s="45">
        <f>IF(U64=0,1,0)</f>
        <v>0</v>
      </c>
      <c r="W64">
        <f>SUM($U$6:U64)</f>
        <v>34</v>
      </c>
      <c r="X64">
        <f>SUM($V$6:V64)</f>
        <v>25</v>
      </c>
      <c r="Y64" s="48">
        <f>$W$2-X64</f>
        <v>125</v>
      </c>
      <c r="Z64" s="45">
        <f>$W$3-W64</f>
        <v>16</v>
      </c>
      <c r="AA64" s="45">
        <f>$Z$3*Z64</f>
        <v>-78400</v>
      </c>
      <c r="AB64" s="45">
        <f>$Z$2*Y64</f>
        <v>500000</v>
      </c>
      <c r="AC64" s="45">
        <f>SUM(AA64,AB64)</f>
        <v>421600</v>
      </c>
      <c r="AD64" s="45">
        <f>AC64/200</f>
        <v>2108</v>
      </c>
      <c r="AE64" t="str">
        <f>IF(AD64=$AC$3,T64,"")</f>
        <v/>
      </c>
    </row>
    <row r="65" spans="1:31" x14ac:dyDescent="0.3">
      <c r="A65" s="3"/>
      <c r="B65" s="11">
        <v>60</v>
      </c>
      <c r="C65" s="12">
        <v>37.31321550685643</v>
      </c>
      <c r="D65" s="12">
        <v>13.801877864344853</v>
      </c>
      <c r="E65" s="12">
        <v>0.4285484102887322</v>
      </c>
      <c r="F65" s="13">
        <v>71325.909461063027</v>
      </c>
      <c r="G65" s="13">
        <v>-2050.7734653735561</v>
      </c>
      <c r="H65" s="13">
        <v>-2719.3932119784386</v>
      </c>
      <c r="I65" s="14">
        <v>0</v>
      </c>
      <c r="J65" s="3"/>
      <c r="K65" s="11">
        <v>102</v>
      </c>
      <c r="L65" s="25">
        <v>31.612582244669643</v>
      </c>
      <c r="M65" s="25">
        <v>9.641135841005914</v>
      </c>
      <c r="N65" s="25">
        <v>0.47084855389841496</v>
      </c>
      <c r="O65" s="25">
        <v>49859.31126578078</v>
      </c>
      <c r="P65" s="25">
        <v>-6374.2120948490601</v>
      </c>
      <c r="Q65" s="25">
        <v>-4486.8415996281747</v>
      </c>
      <c r="R65" s="14">
        <v>1</v>
      </c>
      <c r="T65" s="46">
        <f>Q65*$K$212+$L$212*P65+O65*$M$212+$N$212*N65+M65*$O$212+$P$212*L65+$Q$212</f>
        <v>0.34455025833626851</v>
      </c>
      <c r="U65" s="48">
        <v>1</v>
      </c>
      <c r="V65" s="45">
        <f>IF(U65=0,1,0)</f>
        <v>0</v>
      </c>
      <c r="W65">
        <f>SUM($U$6:U65)</f>
        <v>35</v>
      </c>
      <c r="X65">
        <f>SUM($V$6:V65)</f>
        <v>25</v>
      </c>
      <c r="Y65" s="48">
        <f>$W$2-X65</f>
        <v>125</v>
      </c>
      <c r="Z65" s="45">
        <f>$W$3-W65</f>
        <v>15</v>
      </c>
      <c r="AA65" s="45">
        <f>$Z$3*Z65</f>
        <v>-73500</v>
      </c>
      <c r="AB65" s="45">
        <f>$Z$2*Y65</f>
        <v>500000</v>
      </c>
      <c r="AC65" s="45">
        <f>SUM(AA65,AB65)</f>
        <v>426500</v>
      </c>
      <c r="AD65" s="45">
        <f>AC65/200</f>
        <v>2132.5</v>
      </c>
      <c r="AE65" t="str">
        <f>IF(AD65=$AC$3,T65,"")</f>
        <v/>
      </c>
    </row>
    <row r="66" spans="1:31" x14ac:dyDescent="0.3">
      <c r="A66" s="3"/>
      <c r="B66" s="11">
        <v>61</v>
      </c>
      <c r="C66" s="12">
        <v>28.988388185705965</v>
      </c>
      <c r="D66" s="12">
        <v>0.6283213302544739</v>
      </c>
      <c r="E66" s="12">
        <v>0.43693417122337191</v>
      </c>
      <c r="F66" s="13">
        <v>18097.986746815408</v>
      </c>
      <c r="G66" s="13">
        <v>-184.10736940131727</v>
      </c>
      <c r="H66" s="13">
        <v>1747.2351901668671</v>
      </c>
      <c r="I66" s="14">
        <v>0</v>
      </c>
      <c r="J66" s="3"/>
      <c r="K66" s="11">
        <v>48</v>
      </c>
      <c r="L66" s="25">
        <v>29.259271901766098</v>
      </c>
      <c r="M66" s="25">
        <v>4.3281355489140028</v>
      </c>
      <c r="N66" s="25">
        <v>1.1413409769854237</v>
      </c>
      <c r="O66" s="25">
        <v>38366.842399157969</v>
      </c>
      <c r="P66" s="25">
        <v>-2460.2473755859837</v>
      </c>
      <c r="Q66" s="25">
        <v>-2223.666604070464</v>
      </c>
      <c r="R66" s="14">
        <v>1</v>
      </c>
      <c r="T66" s="46">
        <f>Q66*$K$212+$L$212*P66+O66*$M$212+$N$212*N66+M66*$O$212+$P$212*L66+$Q$212</f>
        <v>0.34293279149249645</v>
      </c>
      <c r="U66" s="48">
        <v>1</v>
      </c>
      <c r="V66" s="45">
        <f>IF(U66=0,1,0)</f>
        <v>0</v>
      </c>
      <c r="W66">
        <f>SUM($U$6:U66)</f>
        <v>36</v>
      </c>
      <c r="X66">
        <f>SUM($V$6:V66)</f>
        <v>25</v>
      </c>
      <c r="Y66" s="48">
        <f>$W$2-X66</f>
        <v>125</v>
      </c>
      <c r="Z66" s="45">
        <f>$W$3-W66</f>
        <v>14</v>
      </c>
      <c r="AA66" s="45">
        <f>$Z$3*Z66</f>
        <v>-68600</v>
      </c>
      <c r="AB66" s="45">
        <f>$Z$2*Y66</f>
        <v>500000</v>
      </c>
      <c r="AC66" s="45">
        <f>SUM(AA66,AB66)</f>
        <v>431400</v>
      </c>
      <c r="AD66" s="45">
        <f>AC66/200</f>
        <v>2157</v>
      </c>
      <c r="AE66" s="67">
        <f>IF(AD66=$AC$3,T66,"")</f>
        <v>0.34293279149249645</v>
      </c>
    </row>
    <row r="67" spans="1:31" x14ac:dyDescent="0.3">
      <c r="A67" s="3"/>
      <c r="B67" s="11">
        <v>62</v>
      </c>
      <c r="C67" s="12">
        <v>37.495216878393855</v>
      </c>
      <c r="D67" s="12">
        <v>5.3282779249073151</v>
      </c>
      <c r="E67" s="12">
        <v>1.1733474291954706</v>
      </c>
      <c r="F67" s="13">
        <v>18686.671333008217</v>
      </c>
      <c r="G67" s="13">
        <v>-351.58134025210609</v>
      </c>
      <c r="H67" s="13">
        <v>-2285.738263790342</v>
      </c>
      <c r="I67" s="14">
        <v>0</v>
      </c>
      <c r="J67" s="3"/>
      <c r="K67" s="11">
        <v>58</v>
      </c>
      <c r="L67" s="25">
        <v>22.193854768251384</v>
      </c>
      <c r="M67" s="25">
        <v>0.52279885256757774</v>
      </c>
      <c r="N67" s="25">
        <v>0.14183425435758806</v>
      </c>
      <c r="O67" s="25">
        <v>17677.209505272764</v>
      </c>
      <c r="P67" s="25">
        <v>-320.09423200501885</v>
      </c>
      <c r="Q67" s="25">
        <v>-1198.4316348604646</v>
      </c>
      <c r="R67" s="14">
        <v>0</v>
      </c>
      <c r="T67" s="46">
        <f>Q67*$K$212+$L$212*P67+O67*$M$212+$N$212*N67+M67*$O$212+$P$212*L67+$Q$212</f>
        <v>0.3389241309319217</v>
      </c>
      <c r="U67" s="48">
        <v>0</v>
      </c>
      <c r="V67" s="45">
        <f>IF(U67=0,1,0)</f>
        <v>1</v>
      </c>
      <c r="W67">
        <f>SUM($U$6:U67)</f>
        <v>36</v>
      </c>
      <c r="X67">
        <f>SUM($V$6:V67)</f>
        <v>26</v>
      </c>
      <c r="Y67" s="48">
        <f>$W$2-X67</f>
        <v>124</v>
      </c>
      <c r="Z67" s="45">
        <f>$W$3-W67</f>
        <v>14</v>
      </c>
      <c r="AA67" s="45">
        <f>$Z$3*Z67</f>
        <v>-68600</v>
      </c>
      <c r="AB67" s="45">
        <f>$Z$2*Y67</f>
        <v>496000</v>
      </c>
      <c r="AC67" s="45">
        <f>SUM(AA67,AB67)</f>
        <v>427400</v>
      </c>
      <c r="AD67" s="45">
        <f>AC67/200</f>
        <v>2137</v>
      </c>
      <c r="AE67" t="str">
        <f>IF(AD67=$AC$3,T67,"")</f>
        <v/>
      </c>
    </row>
    <row r="68" spans="1:31" x14ac:dyDescent="0.3">
      <c r="A68" s="3"/>
      <c r="B68" s="11">
        <v>63</v>
      </c>
      <c r="C68" s="12">
        <v>25.419627719905478</v>
      </c>
      <c r="D68" s="12">
        <v>1.3418863894938788</v>
      </c>
      <c r="E68" s="12">
        <v>0.98667885055663163</v>
      </c>
      <c r="F68" s="13">
        <v>28272.714090130696</v>
      </c>
      <c r="G68" s="13">
        <v>-3513.0312266593187</v>
      </c>
      <c r="H68" s="13">
        <v>-8886.8016964179296</v>
      </c>
      <c r="I68" s="14">
        <v>1</v>
      </c>
      <c r="J68" s="3"/>
      <c r="K68" s="11">
        <v>181</v>
      </c>
      <c r="L68" s="25">
        <v>27.856429866741472</v>
      </c>
      <c r="M68" s="25">
        <v>2.7538152621166683</v>
      </c>
      <c r="N68" s="25">
        <v>0.55928210739503759</v>
      </c>
      <c r="O68" s="25">
        <v>27109.373958374665</v>
      </c>
      <c r="P68" s="25">
        <v>-826.33161603940448</v>
      </c>
      <c r="Q68" s="25">
        <v>-5903.3910427683804</v>
      </c>
      <c r="R68" s="14">
        <v>0</v>
      </c>
      <c r="T68" s="46">
        <f>Q68*$K$212+$L$212*P68+O68*$M$212+$N$212*N68+M68*$O$212+$P$212*L68+$Q$212</f>
        <v>0.33809483371588822</v>
      </c>
      <c r="U68" s="48">
        <v>0</v>
      </c>
      <c r="V68" s="45">
        <f>IF(U68=0,1,0)</f>
        <v>1</v>
      </c>
      <c r="W68">
        <f>SUM($U$6:U68)</f>
        <v>36</v>
      </c>
      <c r="X68">
        <f>SUM($V$6:V68)</f>
        <v>27</v>
      </c>
      <c r="Y68" s="48">
        <f>$W$2-X68</f>
        <v>123</v>
      </c>
      <c r="Z68" s="45">
        <f>$W$3-W68</f>
        <v>14</v>
      </c>
      <c r="AA68" s="45">
        <f>$Z$3*Z68</f>
        <v>-68600</v>
      </c>
      <c r="AB68" s="45">
        <f>$Z$2*Y68</f>
        <v>492000</v>
      </c>
      <c r="AC68" s="45">
        <f>SUM(AA68,AB68)</f>
        <v>423400</v>
      </c>
      <c r="AD68" s="45">
        <f>AC68/200</f>
        <v>2117</v>
      </c>
      <c r="AE68" t="str">
        <f>IF(AD68=$AC$3,T68,"")</f>
        <v/>
      </c>
    </row>
    <row r="69" spans="1:31" x14ac:dyDescent="0.3">
      <c r="A69" s="3"/>
      <c r="B69" s="11">
        <v>64</v>
      </c>
      <c r="C69" s="12">
        <v>30.484265657631674</v>
      </c>
      <c r="D69" s="12">
        <v>0.34510710425481356</v>
      </c>
      <c r="E69" s="12">
        <v>1.05560667407507</v>
      </c>
      <c r="F69" s="13">
        <v>15263.134755452786</v>
      </c>
      <c r="G69" s="13">
        <v>-1604.1119328508416</v>
      </c>
      <c r="H69" s="13">
        <v>-5876.3207160610791</v>
      </c>
      <c r="I69" s="14">
        <v>1</v>
      </c>
      <c r="J69" s="3"/>
      <c r="K69" s="11">
        <v>72</v>
      </c>
      <c r="L69" s="25">
        <v>30.242779959551754</v>
      </c>
      <c r="M69" s="25">
        <v>1.5767447569219037</v>
      </c>
      <c r="N69" s="25">
        <v>0.99730597541634569</v>
      </c>
      <c r="O69" s="25">
        <v>15146.138802595442</v>
      </c>
      <c r="P69" s="25">
        <v>-558.24631613374754</v>
      </c>
      <c r="Q69" s="25">
        <v>33.847251088093799</v>
      </c>
      <c r="R69" s="14">
        <v>0</v>
      </c>
      <c r="T69" s="46">
        <f>Q69*$K$212+$L$212*P69+O69*$M$212+$N$212*N69+M69*$O$212+$P$212*L69+$Q$212</f>
        <v>0.33559233502620966</v>
      </c>
      <c r="U69" s="48">
        <v>0</v>
      </c>
      <c r="V69" s="45">
        <f>IF(U69=0,1,0)</f>
        <v>1</v>
      </c>
      <c r="W69">
        <f>SUM($U$6:U69)</f>
        <v>36</v>
      </c>
      <c r="X69">
        <f>SUM($V$6:V69)</f>
        <v>28</v>
      </c>
      <c r="Y69" s="48">
        <f>$W$2-X69</f>
        <v>122</v>
      </c>
      <c r="Z69" s="45">
        <f>$W$3-W69</f>
        <v>14</v>
      </c>
      <c r="AA69" s="45">
        <f>$Z$3*Z69</f>
        <v>-68600</v>
      </c>
      <c r="AB69" s="45">
        <f>$Z$2*Y69</f>
        <v>488000</v>
      </c>
      <c r="AC69" s="45">
        <f>SUM(AA69,AB69)</f>
        <v>419400</v>
      </c>
      <c r="AD69" s="45">
        <f>AC69/200</f>
        <v>2097</v>
      </c>
      <c r="AE69" t="str">
        <f>IF(AD69=$AC$3,T69,"")</f>
        <v/>
      </c>
    </row>
    <row r="70" spans="1:31" x14ac:dyDescent="0.3">
      <c r="A70" s="3"/>
      <c r="B70" s="11">
        <v>65</v>
      </c>
      <c r="C70" s="12">
        <v>38.227384125204573</v>
      </c>
      <c r="D70" s="12">
        <v>7.5105641106131564</v>
      </c>
      <c r="E70" s="12">
        <v>0.45911919744566088</v>
      </c>
      <c r="F70" s="13">
        <v>39352.229526783223</v>
      </c>
      <c r="G70" s="13">
        <v>-415.46346201381937</v>
      </c>
      <c r="H70" s="13">
        <v>-6147.0121940377694</v>
      </c>
      <c r="I70" s="14">
        <v>0</v>
      </c>
      <c r="J70" s="3"/>
      <c r="K70" s="11">
        <v>198</v>
      </c>
      <c r="L70" s="25">
        <v>24.965291177140625</v>
      </c>
      <c r="M70" s="25">
        <v>2.3694259609887984</v>
      </c>
      <c r="N70" s="25">
        <v>0.31176771925492602</v>
      </c>
      <c r="O70" s="25">
        <v>27214.160156711438</v>
      </c>
      <c r="P70" s="25">
        <v>-1446.0195454275081</v>
      </c>
      <c r="Q70" s="25">
        <v>-2100.6933616074475</v>
      </c>
      <c r="R70" s="14">
        <v>0</v>
      </c>
      <c r="T70" s="46">
        <f>Q70*$K$212+$L$212*P70+O70*$M$212+$N$212*N70+M70*$O$212+$P$212*L70+$Q$212</f>
        <v>0.33535030150365952</v>
      </c>
      <c r="U70" s="48">
        <v>0</v>
      </c>
      <c r="V70" s="45">
        <f>IF(U70=0,1,0)</f>
        <v>1</v>
      </c>
      <c r="W70">
        <f>SUM($U$6:U70)</f>
        <v>36</v>
      </c>
      <c r="X70">
        <f>SUM($V$6:V70)</f>
        <v>29</v>
      </c>
      <c r="Y70" s="48">
        <f>$W$2-X70</f>
        <v>121</v>
      </c>
      <c r="Z70" s="45">
        <f>$W$3-W70</f>
        <v>14</v>
      </c>
      <c r="AA70" s="45">
        <f>$Z$3*Z70</f>
        <v>-68600</v>
      </c>
      <c r="AB70" s="45">
        <f>$Z$2*Y70</f>
        <v>484000</v>
      </c>
      <c r="AC70" s="45">
        <f>SUM(AA70,AB70)</f>
        <v>415400</v>
      </c>
      <c r="AD70" s="45">
        <f>AC70/200</f>
        <v>2077</v>
      </c>
      <c r="AE70" t="str">
        <f>IF(AD70=$AC$3,T70,"")</f>
        <v/>
      </c>
    </row>
    <row r="71" spans="1:31" x14ac:dyDescent="0.3">
      <c r="A71" s="3"/>
      <c r="B71" s="11">
        <v>66</v>
      </c>
      <c r="C71" s="12">
        <v>54.821028023115296</v>
      </c>
      <c r="D71" s="12">
        <v>0.6433347387661299</v>
      </c>
      <c r="E71" s="12">
        <v>1.245069105572409</v>
      </c>
      <c r="F71" s="13">
        <v>27061.009516912549</v>
      </c>
      <c r="G71" s="13">
        <v>-5516.6201798493094</v>
      </c>
      <c r="H71" s="13">
        <v>-10775.287389556837</v>
      </c>
      <c r="I71" s="14">
        <v>1</v>
      </c>
      <c r="J71" s="3"/>
      <c r="K71" s="11">
        <v>150</v>
      </c>
      <c r="L71" s="25">
        <v>25.956801637543002</v>
      </c>
      <c r="M71" s="25">
        <v>5.2980374701553865</v>
      </c>
      <c r="N71" s="25">
        <v>3.1815953347354729E-2</v>
      </c>
      <c r="O71" s="25">
        <v>76293.349054237318</v>
      </c>
      <c r="P71" s="25">
        <v>-4397.2083347325024</v>
      </c>
      <c r="Q71" s="25">
        <v>-6020.4940376368131</v>
      </c>
      <c r="R71" s="14">
        <v>0</v>
      </c>
      <c r="T71" s="46">
        <f>Q71*$K$212+$L$212*P71+O71*$M$212+$N$212*N71+M71*$O$212+$P$212*L71+$Q$212</f>
        <v>0.33189659445059827</v>
      </c>
      <c r="U71" s="48">
        <v>0</v>
      </c>
      <c r="V71" s="45">
        <f>IF(U71=0,1,0)</f>
        <v>1</v>
      </c>
      <c r="W71">
        <f>SUM($U$6:U71)</f>
        <v>36</v>
      </c>
      <c r="X71">
        <f>SUM($V$6:V71)</f>
        <v>30</v>
      </c>
      <c r="Y71" s="48">
        <f>$W$2-X71</f>
        <v>120</v>
      </c>
      <c r="Z71" s="45">
        <f>$W$3-W71</f>
        <v>14</v>
      </c>
      <c r="AA71" s="45">
        <f>$Z$3*Z71</f>
        <v>-68600</v>
      </c>
      <c r="AB71" s="45">
        <f>$Z$2*Y71</f>
        <v>480000</v>
      </c>
      <c r="AC71" s="45">
        <f>SUM(AA71,AB71)</f>
        <v>411400</v>
      </c>
      <c r="AD71" s="45">
        <f>AC71/200</f>
        <v>2057</v>
      </c>
      <c r="AE71" t="str">
        <f>IF(AD71=$AC$3,T71,"")</f>
        <v/>
      </c>
    </row>
    <row r="72" spans="1:31" x14ac:dyDescent="0.3">
      <c r="A72" s="3"/>
      <c r="B72" s="11">
        <v>67</v>
      </c>
      <c r="C72" s="12">
        <v>32.724728544078978</v>
      </c>
      <c r="D72" s="12">
        <v>15.556278343972188</v>
      </c>
      <c r="E72" s="12">
        <v>5.808131933187332E-2</v>
      </c>
      <c r="F72" s="13">
        <v>74097.533804964303</v>
      </c>
      <c r="G72" s="13">
        <v>-7919.7036772523461</v>
      </c>
      <c r="H72" s="13">
        <v>-8218.1677113719106</v>
      </c>
      <c r="I72" s="14">
        <v>0</v>
      </c>
      <c r="J72" s="3"/>
      <c r="K72" s="11">
        <v>43</v>
      </c>
      <c r="L72" s="25">
        <v>29.91283923579013</v>
      </c>
      <c r="M72" s="25">
        <v>6.7746519760910804</v>
      </c>
      <c r="N72" s="25">
        <v>1.2587742787971243</v>
      </c>
      <c r="O72" s="25">
        <v>19060.252794048065</v>
      </c>
      <c r="P72" s="25">
        <v>-2337.5832265656945</v>
      </c>
      <c r="Q72" s="25">
        <v>-4486.2465277101828</v>
      </c>
      <c r="R72" s="14">
        <v>0</v>
      </c>
      <c r="T72" s="46">
        <f>Q72*$K$212+$L$212*P72+O72*$M$212+$N$212*N72+M72*$O$212+$P$212*L72+$Q$212</f>
        <v>0.33004507366048169</v>
      </c>
      <c r="U72" s="48">
        <v>0</v>
      </c>
      <c r="V72" s="45">
        <f>IF(U72=0,1,0)</f>
        <v>1</v>
      </c>
      <c r="W72">
        <f>SUM($U$6:U72)</f>
        <v>36</v>
      </c>
      <c r="X72">
        <f>SUM($V$6:V72)</f>
        <v>31</v>
      </c>
      <c r="Y72" s="48">
        <f>$W$2-X72</f>
        <v>119</v>
      </c>
      <c r="Z72" s="45">
        <f>$W$3-W72</f>
        <v>14</v>
      </c>
      <c r="AA72" s="45">
        <f>$Z$3*Z72</f>
        <v>-68600</v>
      </c>
      <c r="AB72" s="45">
        <f>$Z$2*Y72</f>
        <v>476000</v>
      </c>
      <c r="AC72" s="45">
        <f>SUM(AA72,AB72)</f>
        <v>407400</v>
      </c>
      <c r="AD72" s="45">
        <f>AC72/200</f>
        <v>2037</v>
      </c>
      <c r="AE72" t="str">
        <f>IF(AD72=$AC$3,T72,"")</f>
        <v/>
      </c>
    </row>
    <row r="73" spans="1:31" x14ac:dyDescent="0.3">
      <c r="A73" s="3"/>
      <c r="B73" s="11">
        <v>68</v>
      </c>
      <c r="C73" s="12">
        <v>30.009301956713195</v>
      </c>
      <c r="D73" s="12">
        <v>4.0433499580369174</v>
      </c>
      <c r="E73" s="12">
        <v>0.56918672068948384</v>
      </c>
      <c r="F73" s="13">
        <v>17915.119710781019</v>
      </c>
      <c r="G73" s="13">
        <v>-497.9959734309075</v>
      </c>
      <c r="H73" s="13">
        <v>-306.81659032831703</v>
      </c>
      <c r="I73" s="14">
        <v>0</v>
      </c>
      <c r="J73" s="3"/>
      <c r="K73" s="11">
        <v>125</v>
      </c>
      <c r="L73" s="25">
        <v>37.011656224898303</v>
      </c>
      <c r="M73" s="25">
        <v>3.8426842917065462</v>
      </c>
      <c r="N73" s="25">
        <v>1.2266420569561513E-2</v>
      </c>
      <c r="O73" s="25">
        <v>25487.303019189694</v>
      </c>
      <c r="P73" s="25">
        <v>-2464.7679353340895</v>
      </c>
      <c r="Q73" s="25">
        <v>-5022.0726478088682</v>
      </c>
      <c r="R73" s="14">
        <v>0</v>
      </c>
      <c r="T73" s="46">
        <f>Q73*$K$212+$L$212*P73+O73*$M$212+$N$212*N73+M73*$O$212+$P$212*L73+$Q$212</f>
        <v>0.32647743408985858</v>
      </c>
      <c r="U73" s="48">
        <v>0</v>
      </c>
      <c r="V73" s="45">
        <f>IF(U73=0,1,0)</f>
        <v>1</v>
      </c>
      <c r="W73">
        <f>SUM($U$6:U73)</f>
        <v>36</v>
      </c>
      <c r="X73">
        <f>SUM($V$6:V73)</f>
        <v>32</v>
      </c>
      <c r="Y73" s="48">
        <f>$W$2-X73</f>
        <v>118</v>
      </c>
      <c r="Z73" s="45">
        <f>$W$3-W73</f>
        <v>14</v>
      </c>
      <c r="AA73" s="45">
        <f>$Z$3*Z73</f>
        <v>-68600</v>
      </c>
      <c r="AB73" s="45">
        <f>$Z$2*Y73</f>
        <v>472000</v>
      </c>
      <c r="AC73" s="45">
        <f>SUM(AA73,AB73)</f>
        <v>403400</v>
      </c>
      <c r="AD73" s="45">
        <f>AC73/200</f>
        <v>2017</v>
      </c>
      <c r="AE73" t="str">
        <f>IF(AD73=$AC$3,T73,"")</f>
        <v/>
      </c>
    </row>
    <row r="74" spans="1:31" x14ac:dyDescent="0.3">
      <c r="A74" s="3"/>
      <c r="B74" s="11">
        <v>69</v>
      </c>
      <c r="C74" s="12">
        <v>28.595522746689809</v>
      </c>
      <c r="D74" s="12">
        <v>9.843511096176826</v>
      </c>
      <c r="E74" s="12">
        <v>0.56422052687349444</v>
      </c>
      <c r="F74" s="13">
        <v>23057.981939325073</v>
      </c>
      <c r="G74" s="13">
        <v>-1417.0611627277251</v>
      </c>
      <c r="H74" s="13">
        <v>-3334.7577853832345</v>
      </c>
      <c r="I74" s="14">
        <v>0</v>
      </c>
      <c r="J74" s="3"/>
      <c r="K74" s="11">
        <v>194</v>
      </c>
      <c r="L74" s="25">
        <v>38.662004608007528</v>
      </c>
      <c r="M74" s="25">
        <v>0.60560254504075361</v>
      </c>
      <c r="N74" s="25">
        <v>0.128400902583544</v>
      </c>
      <c r="O74" s="25">
        <v>30128.621361757178</v>
      </c>
      <c r="P74" s="25">
        <v>-1210.4927928994985</v>
      </c>
      <c r="Q74" s="25">
        <v>-2707.1499148268972</v>
      </c>
      <c r="R74" s="14">
        <v>1</v>
      </c>
      <c r="T74" s="46">
        <f>Q74*$K$212+$L$212*P74+O74*$M$212+$N$212*N74+M74*$O$212+$P$212*L74+$Q$212</f>
        <v>0.32612234073970237</v>
      </c>
      <c r="U74" s="48">
        <v>1</v>
      </c>
      <c r="V74" s="45">
        <f>IF(U74=0,1,0)</f>
        <v>0</v>
      </c>
      <c r="W74">
        <f>SUM($U$6:U74)</f>
        <v>37</v>
      </c>
      <c r="X74">
        <f>SUM($V$6:V74)</f>
        <v>32</v>
      </c>
      <c r="Y74" s="48">
        <f>$W$2-X74</f>
        <v>118</v>
      </c>
      <c r="Z74" s="45">
        <f>$W$3-W74</f>
        <v>13</v>
      </c>
      <c r="AA74" s="45">
        <f>$Z$3*Z74</f>
        <v>-63700</v>
      </c>
      <c r="AB74" s="45">
        <f>$Z$2*Y74</f>
        <v>472000</v>
      </c>
      <c r="AC74" s="45">
        <f>SUM(AA74,AB74)</f>
        <v>408300</v>
      </c>
      <c r="AD74" s="45">
        <f>AC74/200</f>
        <v>2041.5</v>
      </c>
      <c r="AE74" t="str">
        <f>IF(AD74=$AC$3,T74,"")</f>
        <v/>
      </c>
    </row>
    <row r="75" spans="1:31" x14ac:dyDescent="0.3">
      <c r="A75" s="3"/>
      <c r="B75" s="11">
        <v>70</v>
      </c>
      <c r="C75" s="12">
        <v>26.960818557801435</v>
      </c>
      <c r="D75" s="12">
        <v>0.16997096460518654</v>
      </c>
      <c r="E75" s="12">
        <v>0.50791194244131355</v>
      </c>
      <c r="F75" s="13">
        <v>21170.234703007973</v>
      </c>
      <c r="G75" s="13">
        <v>-2840.0402708913844</v>
      </c>
      <c r="H75" s="13">
        <v>-3925.1330450358892</v>
      </c>
      <c r="I75" s="14">
        <v>1</v>
      </c>
      <c r="J75" s="3"/>
      <c r="K75" s="11">
        <v>155</v>
      </c>
      <c r="L75" s="25">
        <v>33.927764868859583</v>
      </c>
      <c r="M75" s="25">
        <v>4.6007381596028036</v>
      </c>
      <c r="N75" s="25">
        <v>0.80293764244656041</v>
      </c>
      <c r="O75" s="25">
        <v>16859.347786606322</v>
      </c>
      <c r="P75" s="25">
        <v>-1908.3582769177688</v>
      </c>
      <c r="Q75" s="25">
        <v>-2807.0082790126608</v>
      </c>
      <c r="R75" s="14">
        <v>0</v>
      </c>
      <c r="T75" s="46">
        <f>Q75*$K$212+$L$212*P75+O75*$M$212+$N$212*N75+M75*$O$212+$P$212*L75+$Q$212</f>
        <v>0.32166990848130683</v>
      </c>
      <c r="U75" s="48">
        <v>0</v>
      </c>
      <c r="V75" s="45">
        <f>IF(U75=0,1,0)</f>
        <v>1</v>
      </c>
      <c r="W75">
        <f>SUM($U$6:U75)</f>
        <v>37</v>
      </c>
      <c r="X75">
        <f>SUM($V$6:V75)</f>
        <v>33</v>
      </c>
      <c r="Y75" s="48">
        <f>$W$2-X75</f>
        <v>117</v>
      </c>
      <c r="Z75" s="45">
        <f>$W$3-W75</f>
        <v>13</v>
      </c>
      <c r="AA75" s="45">
        <f>$Z$3*Z75</f>
        <v>-63700</v>
      </c>
      <c r="AB75" s="45">
        <f>$Z$2*Y75</f>
        <v>468000</v>
      </c>
      <c r="AC75" s="45">
        <f>SUM(AA75,AB75)</f>
        <v>404300</v>
      </c>
      <c r="AD75" s="45">
        <f>AC75/200</f>
        <v>2021.5</v>
      </c>
      <c r="AE75" t="str">
        <f>IF(AD75=$AC$3,T75,"")</f>
        <v/>
      </c>
    </row>
    <row r="76" spans="1:31" x14ac:dyDescent="0.3">
      <c r="A76" s="3"/>
      <c r="B76" s="11">
        <v>71</v>
      </c>
      <c r="C76" s="12">
        <v>46.958115357935597</v>
      </c>
      <c r="D76" s="12">
        <v>1.793608941955168</v>
      </c>
      <c r="E76" s="12">
        <v>0.96562994722337914</v>
      </c>
      <c r="F76" s="13">
        <v>26287.240260699047</v>
      </c>
      <c r="G76" s="13">
        <v>-1481.3208222903579</v>
      </c>
      <c r="H76" s="13">
        <v>-445.94958646981036</v>
      </c>
      <c r="I76" s="14">
        <v>0</v>
      </c>
      <c r="J76" s="3"/>
      <c r="K76" s="11">
        <v>193</v>
      </c>
      <c r="L76" s="25">
        <v>28.26545363898077</v>
      </c>
      <c r="M76" s="25">
        <v>6.8514776075412733</v>
      </c>
      <c r="N76" s="25">
        <v>0.39097954841232169</v>
      </c>
      <c r="O76" s="25">
        <v>52053.61609725267</v>
      </c>
      <c r="P76" s="25">
        <v>-2458.758894214076</v>
      </c>
      <c r="Q76" s="25">
        <v>-13116.617594203688</v>
      </c>
      <c r="R76" s="14">
        <v>0</v>
      </c>
      <c r="T76" s="46">
        <f>Q76*$K$212+$L$212*P76+O76*$M$212+$N$212*N76+M76*$O$212+$P$212*L76+$Q$212</f>
        <v>0.32162980100779931</v>
      </c>
      <c r="U76" s="48">
        <v>0</v>
      </c>
      <c r="V76" s="45">
        <f>IF(U76=0,1,0)</f>
        <v>1</v>
      </c>
      <c r="W76">
        <f>SUM($U$6:U76)</f>
        <v>37</v>
      </c>
      <c r="X76">
        <f>SUM($V$6:V76)</f>
        <v>34</v>
      </c>
      <c r="Y76" s="48">
        <f>$W$2-X76</f>
        <v>116</v>
      </c>
      <c r="Z76" s="45">
        <f>$W$3-W76</f>
        <v>13</v>
      </c>
      <c r="AA76" s="45">
        <f>$Z$3*Z76</f>
        <v>-63700</v>
      </c>
      <c r="AB76" s="45">
        <f>$Z$2*Y76</f>
        <v>464000</v>
      </c>
      <c r="AC76" s="45">
        <f>SUM(AA76,AB76)</f>
        <v>400300</v>
      </c>
      <c r="AD76" s="45">
        <f>AC76/200</f>
        <v>2001.5</v>
      </c>
      <c r="AE76" t="str">
        <f>IF(AD76=$AC$3,T76,"")</f>
        <v/>
      </c>
    </row>
    <row r="77" spans="1:31" x14ac:dyDescent="0.3">
      <c r="A77" s="3"/>
      <c r="B77" s="11">
        <v>72</v>
      </c>
      <c r="C77" s="12">
        <v>30.242779959551754</v>
      </c>
      <c r="D77" s="12">
        <v>1.5767447569219037</v>
      </c>
      <c r="E77" s="12">
        <v>0.99730597541634569</v>
      </c>
      <c r="F77" s="13">
        <v>15146.138802595442</v>
      </c>
      <c r="G77" s="13">
        <v>-558.24631613374754</v>
      </c>
      <c r="H77" s="13">
        <v>33.847251088093799</v>
      </c>
      <c r="I77" s="14">
        <v>0</v>
      </c>
      <c r="J77" s="3"/>
      <c r="K77" s="11">
        <v>111</v>
      </c>
      <c r="L77" s="25">
        <v>30.141514065904207</v>
      </c>
      <c r="M77" s="25">
        <v>13.755731165649204</v>
      </c>
      <c r="N77" s="25">
        <v>1.3022810018129349</v>
      </c>
      <c r="O77" s="25">
        <v>58770.466643534215</v>
      </c>
      <c r="P77" s="25">
        <v>-6475.8453127575422</v>
      </c>
      <c r="Q77" s="25">
        <v>-9729.3845197559203</v>
      </c>
      <c r="R77" s="14">
        <v>0</v>
      </c>
      <c r="T77" s="46">
        <f>Q77*$K$212+$L$212*P77+O77*$M$212+$N$212*N77+M77*$O$212+$P$212*L77+$Q$212</f>
        <v>0.32002319515165129</v>
      </c>
      <c r="U77" s="48">
        <v>0</v>
      </c>
      <c r="V77" s="45">
        <f>IF(U77=0,1,0)</f>
        <v>1</v>
      </c>
      <c r="W77">
        <f>SUM($U$6:U77)</f>
        <v>37</v>
      </c>
      <c r="X77">
        <f>SUM($V$6:V77)</f>
        <v>35</v>
      </c>
      <c r="Y77" s="48">
        <f>$W$2-X77</f>
        <v>115</v>
      </c>
      <c r="Z77" s="45">
        <f>$W$3-W77</f>
        <v>13</v>
      </c>
      <c r="AA77" s="45">
        <f>$Z$3*Z77</f>
        <v>-63700</v>
      </c>
      <c r="AB77" s="45">
        <f>$Z$2*Y77</f>
        <v>460000</v>
      </c>
      <c r="AC77" s="45">
        <f>SUM(AA77,AB77)</f>
        <v>396300</v>
      </c>
      <c r="AD77" s="45">
        <f>AC77/200</f>
        <v>1981.5</v>
      </c>
      <c r="AE77" t="str">
        <f>IF(AD77=$AC$3,T77,"")</f>
        <v/>
      </c>
    </row>
    <row r="78" spans="1:31" x14ac:dyDescent="0.3">
      <c r="A78" s="3"/>
      <c r="B78" s="11">
        <v>73</v>
      </c>
      <c r="C78" s="12">
        <v>43.030930948056159</v>
      </c>
      <c r="D78" s="12">
        <v>4.461015683940909</v>
      </c>
      <c r="E78" s="12">
        <v>0.3715652664456095</v>
      </c>
      <c r="F78" s="13">
        <v>31945.405415218109</v>
      </c>
      <c r="G78" s="13">
        <v>-845.84643684833748</v>
      </c>
      <c r="H78" s="13">
        <v>-2328.3488404899526</v>
      </c>
      <c r="I78" s="14">
        <v>1</v>
      </c>
      <c r="J78" s="3"/>
      <c r="K78" s="11">
        <v>195</v>
      </c>
      <c r="L78" s="25">
        <v>44.133648404470527</v>
      </c>
      <c r="M78" s="25">
        <v>3.8036530328417466E-2</v>
      </c>
      <c r="N78" s="25">
        <v>0.76190061798372311</v>
      </c>
      <c r="O78" s="25">
        <v>25094.200598355783</v>
      </c>
      <c r="P78" s="25">
        <v>-293.20721325332102</v>
      </c>
      <c r="Q78" s="25">
        <v>-2250.2048239197902</v>
      </c>
      <c r="R78" s="14">
        <v>0</v>
      </c>
      <c r="T78" s="46">
        <f>Q78*$K$212+$L$212*P78+O78*$M$212+$N$212*N78+M78*$O$212+$P$212*L78+$Q$212</f>
        <v>0.319956374308485</v>
      </c>
      <c r="U78" s="48">
        <v>0</v>
      </c>
      <c r="V78" s="45">
        <f>IF(U78=0,1,0)</f>
        <v>1</v>
      </c>
      <c r="W78">
        <f>SUM($U$6:U78)</f>
        <v>37</v>
      </c>
      <c r="X78">
        <f>SUM($V$6:V78)</f>
        <v>36</v>
      </c>
      <c r="Y78" s="48">
        <f>$W$2-X78</f>
        <v>114</v>
      </c>
      <c r="Z78" s="45">
        <f>$W$3-W78</f>
        <v>13</v>
      </c>
      <c r="AA78" s="45">
        <f>$Z$3*Z78</f>
        <v>-63700</v>
      </c>
      <c r="AB78" s="45">
        <f>$Z$2*Y78</f>
        <v>456000</v>
      </c>
      <c r="AC78" s="45">
        <f>SUM(AA78,AB78)</f>
        <v>392300</v>
      </c>
      <c r="AD78" s="45">
        <f>AC78/200</f>
        <v>1961.5</v>
      </c>
      <c r="AE78" t="str">
        <f>IF(AD78=$AC$3,T78,"")</f>
        <v/>
      </c>
    </row>
    <row r="79" spans="1:31" x14ac:dyDescent="0.3">
      <c r="A79" s="3"/>
      <c r="B79" s="11">
        <v>74</v>
      </c>
      <c r="C79" s="12">
        <v>27.985746209396968</v>
      </c>
      <c r="D79" s="12">
        <v>6.8990931517278371</v>
      </c>
      <c r="E79" s="12">
        <v>0.67892454234678024</v>
      </c>
      <c r="F79" s="13">
        <v>29452.161731825152</v>
      </c>
      <c r="G79" s="13">
        <v>-822.1561304084895</v>
      </c>
      <c r="H79" s="13">
        <v>-1067.3432282615704</v>
      </c>
      <c r="I79" s="14">
        <v>1</v>
      </c>
      <c r="J79" s="3"/>
      <c r="K79" s="11">
        <v>141</v>
      </c>
      <c r="L79" s="25">
        <v>28.99211716876443</v>
      </c>
      <c r="M79" s="25">
        <v>1.6043455257449903</v>
      </c>
      <c r="N79" s="25">
        <v>0.90116979957031995</v>
      </c>
      <c r="O79" s="25">
        <v>14719.762506654131</v>
      </c>
      <c r="P79" s="25">
        <v>-391.82026265178916</v>
      </c>
      <c r="Q79" s="25">
        <v>717.53950942122037</v>
      </c>
      <c r="R79" s="14">
        <v>1</v>
      </c>
      <c r="T79" s="46">
        <f>Q79*$K$212+$L$212*P79+O79*$M$212+$N$212*N79+M79*$O$212+$P$212*L79+$Q$212</f>
        <v>0.31923440637875344</v>
      </c>
      <c r="U79" s="48">
        <v>1</v>
      </c>
      <c r="V79" s="45">
        <f>IF(U79=0,1,0)</f>
        <v>0</v>
      </c>
      <c r="W79">
        <f>SUM($U$6:U79)</f>
        <v>38</v>
      </c>
      <c r="X79">
        <f>SUM($V$6:V79)</f>
        <v>36</v>
      </c>
      <c r="Y79" s="48">
        <f>$W$2-X79</f>
        <v>114</v>
      </c>
      <c r="Z79" s="45">
        <f>$W$3-W79</f>
        <v>12</v>
      </c>
      <c r="AA79" s="45">
        <f>$Z$3*Z79</f>
        <v>-58800</v>
      </c>
      <c r="AB79" s="45">
        <f>$Z$2*Y79</f>
        <v>456000</v>
      </c>
      <c r="AC79" s="45">
        <f>SUM(AA79,AB79)</f>
        <v>397200</v>
      </c>
      <c r="AD79" s="45">
        <f>AC79/200</f>
        <v>1986</v>
      </c>
      <c r="AE79" t="str">
        <f>IF(AD79=$AC$3,T79,"")</f>
        <v/>
      </c>
    </row>
    <row r="80" spans="1:31" x14ac:dyDescent="0.3">
      <c r="A80" s="3"/>
      <c r="B80" s="11">
        <v>75</v>
      </c>
      <c r="C80" s="12">
        <v>33.228840160316103</v>
      </c>
      <c r="D80" s="12">
        <v>5.8598888649019063</v>
      </c>
      <c r="E80" s="12">
        <v>0.6003817127526837</v>
      </c>
      <c r="F80" s="13">
        <v>20503.560203579535</v>
      </c>
      <c r="G80" s="13">
        <v>-1259.3776774523915</v>
      </c>
      <c r="H80" s="13">
        <v>-1559.8410075545544</v>
      </c>
      <c r="I80" s="14">
        <v>0</v>
      </c>
      <c r="J80" s="3"/>
      <c r="K80" s="11">
        <v>83</v>
      </c>
      <c r="L80" s="25">
        <v>26.985532695329688</v>
      </c>
      <c r="M80" s="25">
        <v>3.3225612945919707</v>
      </c>
      <c r="N80" s="25">
        <v>0.12422819982355711</v>
      </c>
      <c r="O80" s="25">
        <v>16497.575759540137</v>
      </c>
      <c r="P80" s="25">
        <v>-1539.1445499611721</v>
      </c>
      <c r="Q80" s="25">
        <v>-2102.1814919442186</v>
      </c>
      <c r="R80" s="14">
        <v>1</v>
      </c>
      <c r="T80" s="46">
        <f>Q80*$K$212+$L$212*P80+O80*$M$212+$N$212*N80+M80*$O$212+$P$212*L80+$Q$212</f>
        <v>0.31677361996185605</v>
      </c>
      <c r="U80" s="48">
        <v>1</v>
      </c>
      <c r="V80" s="45">
        <f>IF(U80=0,1,0)</f>
        <v>0</v>
      </c>
      <c r="W80">
        <f>SUM($U$6:U80)</f>
        <v>39</v>
      </c>
      <c r="X80">
        <f>SUM($V$6:V80)</f>
        <v>36</v>
      </c>
      <c r="Y80" s="48">
        <f>$W$2-X80</f>
        <v>114</v>
      </c>
      <c r="Z80" s="45">
        <f>$W$3-W80</f>
        <v>11</v>
      </c>
      <c r="AA80" s="45">
        <f>$Z$3*Z80</f>
        <v>-53900</v>
      </c>
      <c r="AB80" s="45">
        <f>$Z$2*Y80</f>
        <v>456000</v>
      </c>
      <c r="AC80" s="45">
        <f>SUM(AA80,AB80)</f>
        <v>402100</v>
      </c>
      <c r="AD80" s="45">
        <f>AC80/200</f>
        <v>2010.5</v>
      </c>
      <c r="AE80" t="str">
        <f>IF(AD80=$AC$3,T80,"")</f>
        <v/>
      </c>
    </row>
    <row r="81" spans="1:31" x14ac:dyDescent="0.3">
      <c r="A81" s="3"/>
      <c r="B81" s="11">
        <v>76</v>
      </c>
      <c r="C81" s="12">
        <v>49.152515992042098</v>
      </c>
      <c r="D81" s="12">
        <v>17.115173236953975</v>
      </c>
      <c r="E81" s="12">
        <v>0.41990800187386784</v>
      </c>
      <c r="F81" s="13">
        <v>112964.62550811064</v>
      </c>
      <c r="G81" s="13">
        <v>-6628.5339026055326</v>
      </c>
      <c r="H81" s="13">
        <v>-21659.828260581387</v>
      </c>
      <c r="I81" s="14">
        <v>0</v>
      </c>
      <c r="J81" s="3"/>
      <c r="K81" s="11">
        <v>168</v>
      </c>
      <c r="L81" s="25">
        <v>30.311184111309611</v>
      </c>
      <c r="M81" s="25">
        <v>2.0414415408722393</v>
      </c>
      <c r="N81" s="25">
        <v>0.79913912598792269</v>
      </c>
      <c r="O81" s="25">
        <v>28720.263073076891</v>
      </c>
      <c r="P81" s="25">
        <v>-555.12703405516072</v>
      </c>
      <c r="Q81" s="25">
        <v>-2600.236049044006</v>
      </c>
      <c r="R81" s="14">
        <v>0</v>
      </c>
      <c r="T81" s="46">
        <f>Q81*$K$212+$L$212*P81+O81*$M$212+$N$212*N81+M81*$O$212+$P$212*L81+$Q$212</f>
        <v>0.3146897201421277</v>
      </c>
      <c r="U81" s="48">
        <v>0</v>
      </c>
      <c r="V81" s="45">
        <f>IF(U81=0,1,0)</f>
        <v>1</v>
      </c>
      <c r="W81">
        <f>SUM($U$6:U81)</f>
        <v>39</v>
      </c>
      <c r="X81">
        <f>SUM($V$6:V81)</f>
        <v>37</v>
      </c>
      <c r="Y81" s="48">
        <f>$W$2-X81</f>
        <v>113</v>
      </c>
      <c r="Z81" s="45">
        <f>$W$3-W81</f>
        <v>11</v>
      </c>
      <c r="AA81" s="45">
        <f>$Z$3*Z81</f>
        <v>-53900</v>
      </c>
      <c r="AB81" s="45">
        <f>$Z$2*Y81</f>
        <v>452000</v>
      </c>
      <c r="AC81" s="45">
        <f>SUM(AA81,AB81)</f>
        <v>398100</v>
      </c>
      <c r="AD81" s="45">
        <f>AC81/200</f>
        <v>1990.5</v>
      </c>
      <c r="AE81" t="str">
        <f>IF(AD81=$AC$3,T81,"")</f>
        <v/>
      </c>
    </row>
    <row r="82" spans="1:31" x14ac:dyDescent="0.3">
      <c r="A82" s="3"/>
      <c r="B82" s="11">
        <v>77</v>
      </c>
      <c r="C82" s="12">
        <v>27.774820538070195</v>
      </c>
      <c r="D82" s="12">
        <v>1.3208808309935218</v>
      </c>
      <c r="E82" s="12">
        <v>0.4492963746309791</v>
      </c>
      <c r="F82" s="13">
        <v>18507.502167328279</v>
      </c>
      <c r="G82" s="13">
        <v>-2136.109515565262</v>
      </c>
      <c r="H82" s="13">
        <v>-2306.6316340035501</v>
      </c>
      <c r="I82" s="14">
        <v>0</v>
      </c>
      <c r="J82" s="3"/>
      <c r="K82" s="11">
        <v>71</v>
      </c>
      <c r="L82" s="25">
        <v>46.958115357935597</v>
      </c>
      <c r="M82" s="25">
        <v>1.793608941955168</v>
      </c>
      <c r="N82" s="25">
        <v>0.96562994722337914</v>
      </c>
      <c r="O82" s="25">
        <v>26287.240260699047</v>
      </c>
      <c r="P82" s="25">
        <v>-1481.3208222903579</v>
      </c>
      <c r="Q82" s="25">
        <v>-445.94958646981036</v>
      </c>
      <c r="R82" s="14">
        <v>0</v>
      </c>
      <c r="T82" s="46">
        <f>Q82*$K$212+$L$212*P82+O82*$M$212+$N$212*N82+M82*$O$212+$P$212*L82+$Q$212</f>
        <v>0.31102108132946615</v>
      </c>
      <c r="U82" s="48">
        <v>0</v>
      </c>
      <c r="V82" s="45">
        <f>IF(U82=0,1,0)</f>
        <v>1</v>
      </c>
      <c r="W82">
        <f>SUM($U$6:U82)</f>
        <v>39</v>
      </c>
      <c r="X82">
        <f>SUM($V$6:V82)</f>
        <v>38</v>
      </c>
      <c r="Y82" s="48">
        <f>$W$2-X82</f>
        <v>112</v>
      </c>
      <c r="Z82" s="45">
        <f>$W$3-W82</f>
        <v>11</v>
      </c>
      <c r="AA82" s="45">
        <f>$Z$3*Z82</f>
        <v>-53900</v>
      </c>
      <c r="AB82" s="45">
        <f>$Z$2*Y82</f>
        <v>448000</v>
      </c>
      <c r="AC82" s="45">
        <f>SUM(AA82,AB82)</f>
        <v>394100</v>
      </c>
      <c r="AD82" s="45">
        <f>AC82/200</f>
        <v>1970.5</v>
      </c>
      <c r="AE82" t="str">
        <f>IF(AD82=$AC$3,T82,"")</f>
        <v/>
      </c>
    </row>
    <row r="83" spans="1:31" x14ac:dyDescent="0.3">
      <c r="A83" s="3"/>
      <c r="B83" s="11">
        <v>78</v>
      </c>
      <c r="C83" s="12">
        <v>49.490450649478191</v>
      </c>
      <c r="D83" s="12">
        <v>8.7406865781712195</v>
      </c>
      <c r="E83" s="12">
        <v>0.98250794161298705</v>
      </c>
      <c r="F83" s="13">
        <v>16478.303014302001</v>
      </c>
      <c r="G83" s="13">
        <v>-173.27230610420921</v>
      </c>
      <c r="H83" s="13">
        <v>706.60667668446649</v>
      </c>
      <c r="I83" s="14">
        <v>0</v>
      </c>
      <c r="J83" s="3"/>
      <c r="K83" s="11">
        <v>50</v>
      </c>
      <c r="L83" s="25">
        <v>23.67787920875486</v>
      </c>
      <c r="M83" s="25">
        <v>3.4030962718100377</v>
      </c>
      <c r="N83" s="25">
        <v>0.52133356635962702</v>
      </c>
      <c r="O83" s="25">
        <v>50444.854550787546</v>
      </c>
      <c r="P83" s="25">
        <v>-499.53893934842148</v>
      </c>
      <c r="Q83" s="25">
        <v>-9581.6609704167749</v>
      </c>
      <c r="R83" s="14">
        <v>1</v>
      </c>
      <c r="T83" s="46">
        <f>Q83*$K$212+$L$212*P83+O83*$M$212+$N$212*N83+M83*$O$212+$P$212*L83+$Q$212</f>
        <v>0.31016410851295412</v>
      </c>
      <c r="U83" s="48">
        <v>1</v>
      </c>
      <c r="V83" s="45">
        <f>IF(U83=0,1,0)</f>
        <v>0</v>
      </c>
      <c r="W83">
        <f>SUM($U$6:U83)</f>
        <v>40</v>
      </c>
      <c r="X83">
        <f>SUM($V$6:V83)</f>
        <v>38</v>
      </c>
      <c r="Y83" s="48">
        <f>$W$2-X83</f>
        <v>112</v>
      </c>
      <c r="Z83" s="45">
        <f>$W$3-W83</f>
        <v>10</v>
      </c>
      <c r="AA83" s="45">
        <f>$Z$3*Z83</f>
        <v>-49000</v>
      </c>
      <c r="AB83" s="45">
        <f>$Z$2*Y83</f>
        <v>448000</v>
      </c>
      <c r="AC83" s="45">
        <f>SUM(AA83,AB83)</f>
        <v>399000</v>
      </c>
      <c r="AD83" s="45">
        <f>AC83/200</f>
        <v>1995</v>
      </c>
      <c r="AE83" t="str">
        <f>IF(AD83=$AC$3,T83,"")</f>
        <v/>
      </c>
    </row>
    <row r="84" spans="1:31" x14ac:dyDescent="0.3">
      <c r="A84" s="3"/>
      <c r="B84" s="11">
        <v>79</v>
      </c>
      <c r="C84" s="12">
        <v>31.024447387965981</v>
      </c>
      <c r="D84" s="12">
        <v>9.6649084672867573</v>
      </c>
      <c r="E84" s="12">
        <v>0.28917427988367411</v>
      </c>
      <c r="F84" s="13">
        <v>52303.579869551693</v>
      </c>
      <c r="G84" s="13">
        <v>-5215.3235583931009</v>
      </c>
      <c r="H84" s="13">
        <v>-17393.816195256841</v>
      </c>
      <c r="I84" s="14">
        <v>0</v>
      </c>
      <c r="J84" s="3"/>
      <c r="K84" s="11">
        <v>149</v>
      </c>
      <c r="L84" s="25">
        <v>29.006625735688623</v>
      </c>
      <c r="M84" s="25">
        <v>4.910128957913054</v>
      </c>
      <c r="N84" s="25">
        <v>1.0154417084597371</v>
      </c>
      <c r="O84" s="25">
        <v>35784.335622843071</v>
      </c>
      <c r="P84" s="25">
        <v>-1573.9983799705872</v>
      </c>
      <c r="Q84" s="25">
        <v>-4676.6248340020666</v>
      </c>
      <c r="R84" s="14">
        <v>0</v>
      </c>
      <c r="T84" s="46">
        <f>Q84*$K$212+$L$212*P84+O84*$M$212+$N$212*N84+M84*$O$212+$P$212*L84+$Q$212</f>
        <v>0.30754176446590864</v>
      </c>
      <c r="U84" s="48">
        <v>0</v>
      </c>
      <c r="V84" s="45">
        <f>IF(U84=0,1,0)</f>
        <v>1</v>
      </c>
      <c r="W84">
        <f>SUM($U$6:U84)</f>
        <v>40</v>
      </c>
      <c r="X84">
        <f>SUM($V$6:V84)</f>
        <v>39</v>
      </c>
      <c r="Y84" s="48">
        <f>$W$2-X84</f>
        <v>111</v>
      </c>
      <c r="Z84" s="45">
        <f>$W$3-W84</f>
        <v>10</v>
      </c>
      <c r="AA84" s="45">
        <f>$Z$3*Z84</f>
        <v>-49000</v>
      </c>
      <c r="AB84" s="45">
        <f>$Z$2*Y84</f>
        <v>444000</v>
      </c>
      <c r="AC84" s="45">
        <f>SUM(AA84,AB84)</f>
        <v>395000</v>
      </c>
      <c r="AD84" s="45">
        <f>AC84/200</f>
        <v>1975</v>
      </c>
      <c r="AE84" t="str">
        <f>IF(AD84=$AC$3,T84,"")</f>
        <v/>
      </c>
    </row>
    <row r="85" spans="1:31" x14ac:dyDescent="0.3">
      <c r="A85" s="3"/>
      <c r="B85" s="11">
        <v>80</v>
      </c>
      <c r="C85" s="12">
        <v>42.198334061287454</v>
      </c>
      <c r="D85" s="12">
        <v>6.5845398573178695</v>
      </c>
      <c r="E85" s="12">
        <v>0.60230150684959249</v>
      </c>
      <c r="F85" s="13">
        <v>34375.084690431177</v>
      </c>
      <c r="G85" s="13">
        <v>-313.25614680024512</v>
      </c>
      <c r="H85" s="13">
        <v>-2349.0705328646054</v>
      </c>
      <c r="I85" s="14">
        <v>0</v>
      </c>
      <c r="J85" s="3"/>
      <c r="K85" s="11">
        <v>145</v>
      </c>
      <c r="L85" s="25">
        <v>40.215449128499777</v>
      </c>
      <c r="M85" s="25">
        <v>24.205311966903643</v>
      </c>
      <c r="N85" s="25">
        <v>1.2956305299209425</v>
      </c>
      <c r="O85" s="25">
        <v>77330.265677452917</v>
      </c>
      <c r="P85" s="25">
        <v>-13081.844984575109</v>
      </c>
      <c r="Q85" s="25">
        <v>-11505.480539866288</v>
      </c>
      <c r="R85" s="14">
        <v>0</v>
      </c>
      <c r="T85" s="46">
        <f>Q85*$K$212+$L$212*P85+O85*$M$212+$N$212*N85+M85*$O$212+$P$212*L85+$Q$212</f>
        <v>0.30460705691022516</v>
      </c>
      <c r="U85" s="48">
        <v>0</v>
      </c>
      <c r="V85" s="45">
        <f>IF(U85=0,1,0)</f>
        <v>1</v>
      </c>
      <c r="W85">
        <f>SUM($U$6:U85)</f>
        <v>40</v>
      </c>
      <c r="X85">
        <f>SUM($V$6:V85)</f>
        <v>40</v>
      </c>
      <c r="Y85" s="48">
        <f>$W$2-X85</f>
        <v>110</v>
      </c>
      <c r="Z85" s="45">
        <f>$W$3-W85</f>
        <v>10</v>
      </c>
      <c r="AA85" s="45">
        <f>$Z$3*Z85</f>
        <v>-49000</v>
      </c>
      <c r="AB85" s="45">
        <f>$Z$2*Y85</f>
        <v>440000</v>
      </c>
      <c r="AC85" s="45">
        <f>SUM(AA85,AB85)</f>
        <v>391000</v>
      </c>
      <c r="AD85" s="45">
        <f>AC85/200</f>
        <v>1955</v>
      </c>
      <c r="AE85" t="str">
        <f>IF(AD85=$AC$3,T85,"")</f>
        <v/>
      </c>
    </row>
    <row r="86" spans="1:31" x14ac:dyDescent="0.3">
      <c r="A86" s="3"/>
      <c r="B86" s="11">
        <v>81</v>
      </c>
      <c r="C86" s="12">
        <v>45.448915247731875</v>
      </c>
      <c r="D86" s="12">
        <v>31.646028794313985</v>
      </c>
      <c r="E86" s="12">
        <v>0.62210356293021163</v>
      </c>
      <c r="F86" s="13">
        <v>249835.97285613231</v>
      </c>
      <c r="G86" s="13">
        <v>-18532.443760772701</v>
      </c>
      <c r="H86" s="13">
        <v>-17228.155228443382</v>
      </c>
      <c r="I86" s="14">
        <v>0</v>
      </c>
      <c r="J86" s="3"/>
      <c r="K86" s="11">
        <v>189</v>
      </c>
      <c r="L86" s="25">
        <v>31.074322098712869</v>
      </c>
      <c r="M86" s="25">
        <v>0.49467006840911321</v>
      </c>
      <c r="N86" s="25">
        <v>3.5526817282799314E-2</v>
      </c>
      <c r="O86" s="25">
        <v>16795.955067901967</v>
      </c>
      <c r="P86" s="25">
        <v>-403.70028715426122</v>
      </c>
      <c r="Q86" s="25">
        <v>124.57015967965651</v>
      </c>
      <c r="R86" s="14">
        <v>1</v>
      </c>
      <c r="T86" s="46">
        <f>Q86*$K$212+$L$212*P86+O86*$M$212+$N$212*N86+M86*$O$212+$P$212*L86+$Q$212</f>
        <v>0.30178405892637583</v>
      </c>
      <c r="U86" s="48">
        <v>1</v>
      </c>
      <c r="V86" s="45">
        <f>IF(U86=0,1,0)</f>
        <v>0</v>
      </c>
      <c r="W86">
        <f>SUM($U$6:U86)</f>
        <v>41</v>
      </c>
      <c r="X86">
        <f>SUM($V$6:V86)</f>
        <v>40</v>
      </c>
      <c r="Y86" s="48">
        <f>$W$2-X86</f>
        <v>110</v>
      </c>
      <c r="Z86" s="45">
        <f>$W$3-W86</f>
        <v>9</v>
      </c>
      <c r="AA86" s="45">
        <f>$Z$3*Z86</f>
        <v>-44100</v>
      </c>
      <c r="AB86" s="45">
        <f>$Z$2*Y86</f>
        <v>440000</v>
      </c>
      <c r="AC86" s="45">
        <f>SUM(AA86,AB86)</f>
        <v>395900</v>
      </c>
      <c r="AD86" s="45">
        <f>AC86/200</f>
        <v>1979.5</v>
      </c>
      <c r="AE86" t="str">
        <f>IF(AD86=$AC$3,T86,"")</f>
        <v/>
      </c>
    </row>
    <row r="87" spans="1:31" x14ac:dyDescent="0.3">
      <c r="A87" s="3"/>
      <c r="B87" s="11">
        <v>82</v>
      </c>
      <c r="C87" s="12">
        <v>30.831203751171351</v>
      </c>
      <c r="D87" s="12">
        <v>0.71864064504965031</v>
      </c>
      <c r="E87" s="12">
        <v>0.18968083277574191</v>
      </c>
      <c r="F87" s="13">
        <v>25222.923658431286</v>
      </c>
      <c r="G87" s="13">
        <v>-1887.6716792055565</v>
      </c>
      <c r="H87" s="13">
        <v>-3179.9951669285015</v>
      </c>
      <c r="I87" s="14">
        <v>0</v>
      </c>
      <c r="J87" s="3"/>
      <c r="K87" s="11">
        <v>36</v>
      </c>
      <c r="L87" s="25">
        <v>42.828487285924822</v>
      </c>
      <c r="M87" s="25">
        <v>0.91072134032527918</v>
      </c>
      <c r="N87" s="25">
        <v>1.0518952800500321</v>
      </c>
      <c r="O87" s="25">
        <v>64388.605727054455</v>
      </c>
      <c r="P87" s="25">
        <v>-431.63584833480286</v>
      </c>
      <c r="Q87" s="25">
        <v>-7002.1803436639238</v>
      </c>
      <c r="R87" s="14">
        <v>0</v>
      </c>
      <c r="T87" s="46">
        <f>Q87*$K$212+$L$212*P87+O87*$M$212+$N$212*N87+M87*$O$212+$P$212*L87+$Q$212</f>
        <v>0.30014160164647963</v>
      </c>
      <c r="U87" s="48">
        <v>0</v>
      </c>
      <c r="V87" s="45">
        <f>IF(U87=0,1,0)</f>
        <v>1</v>
      </c>
      <c r="W87">
        <f>SUM($U$6:U87)</f>
        <v>41</v>
      </c>
      <c r="X87">
        <f>SUM($V$6:V87)</f>
        <v>41</v>
      </c>
      <c r="Y87" s="48">
        <f>$W$2-X87</f>
        <v>109</v>
      </c>
      <c r="Z87" s="45">
        <f>$W$3-W87</f>
        <v>9</v>
      </c>
      <c r="AA87" s="45">
        <f>$Z$3*Z87</f>
        <v>-44100</v>
      </c>
      <c r="AB87" s="45">
        <f>$Z$2*Y87</f>
        <v>436000</v>
      </c>
      <c r="AC87" s="45">
        <f>SUM(AA87,AB87)</f>
        <v>391900</v>
      </c>
      <c r="AD87" s="45">
        <f>AC87/200</f>
        <v>1959.5</v>
      </c>
      <c r="AE87" t="str">
        <f>IF(AD87=$AC$3,T87,"")</f>
        <v/>
      </c>
    </row>
    <row r="88" spans="1:31" x14ac:dyDescent="0.3">
      <c r="A88" s="3"/>
      <c r="B88" s="11">
        <v>83</v>
      </c>
      <c r="C88" s="12">
        <v>26.985532695329688</v>
      </c>
      <c r="D88" s="12">
        <v>3.3225612945919707</v>
      </c>
      <c r="E88" s="12">
        <v>0.12422819982355711</v>
      </c>
      <c r="F88" s="13">
        <v>16497.575759540137</v>
      </c>
      <c r="G88" s="13">
        <v>-1539.1445499611721</v>
      </c>
      <c r="H88" s="13">
        <v>-2102.1814919442186</v>
      </c>
      <c r="I88" s="14">
        <v>1</v>
      </c>
      <c r="J88" s="3"/>
      <c r="K88" s="11">
        <v>117</v>
      </c>
      <c r="L88" s="25">
        <v>44.337556620544625</v>
      </c>
      <c r="M88" s="25">
        <v>2.6035681254044691</v>
      </c>
      <c r="N88" s="25">
        <v>0.19265320046845635</v>
      </c>
      <c r="O88" s="25">
        <v>33714.178352891286</v>
      </c>
      <c r="P88" s="25">
        <v>-2380.4684509244162</v>
      </c>
      <c r="Q88" s="25">
        <v>-1754.9136384307699</v>
      </c>
      <c r="R88" s="14">
        <v>0</v>
      </c>
      <c r="T88" s="46">
        <f>Q88*$K$212+$L$212*P88+O88*$M$212+$N$212*N88+M88*$O$212+$P$212*L88+$Q$212</f>
        <v>0.29874475229616954</v>
      </c>
      <c r="U88" s="48">
        <v>0</v>
      </c>
      <c r="V88" s="45">
        <f>IF(U88=0,1,0)</f>
        <v>1</v>
      </c>
      <c r="W88">
        <f>SUM($U$6:U88)</f>
        <v>41</v>
      </c>
      <c r="X88">
        <f>SUM($V$6:V88)</f>
        <v>42</v>
      </c>
      <c r="Y88" s="48">
        <f>$W$2-X88</f>
        <v>108</v>
      </c>
      <c r="Z88" s="45">
        <f>$W$3-W88</f>
        <v>9</v>
      </c>
      <c r="AA88" s="45">
        <f>$Z$3*Z88</f>
        <v>-44100</v>
      </c>
      <c r="AB88" s="45">
        <f>$Z$2*Y88</f>
        <v>432000</v>
      </c>
      <c r="AC88" s="45">
        <f>SUM(AA88,AB88)</f>
        <v>387900</v>
      </c>
      <c r="AD88" s="45">
        <f>AC88/200</f>
        <v>1939.5</v>
      </c>
      <c r="AE88" t="str">
        <f>IF(AD88=$AC$3,T88,"")</f>
        <v/>
      </c>
    </row>
    <row r="89" spans="1:31" x14ac:dyDescent="0.3">
      <c r="A89" s="3"/>
      <c r="B89" s="11">
        <v>84</v>
      </c>
      <c r="C89" s="12">
        <v>23.940739472949126</v>
      </c>
      <c r="D89" s="12">
        <v>0.67735170055519167</v>
      </c>
      <c r="E89" s="12">
        <v>0.44176013528813202</v>
      </c>
      <c r="F89" s="13">
        <v>19047.964587440005</v>
      </c>
      <c r="G89" s="13">
        <v>-580.53259890637753</v>
      </c>
      <c r="H89" s="13">
        <v>-3148.4174237372299</v>
      </c>
      <c r="I89" s="14">
        <v>1</v>
      </c>
      <c r="J89" s="3"/>
      <c r="K89" s="11">
        <v>61</v>
      </c>
      <c r="L89" s="25">
        <v>28.988388185705965</v>
      </c>
      <c r="M89" s="25">
        <v>0.6283213302544739</v>
      </c>
      <c r="N89" s="25">
        <v>0.43693417122337191</v>
      </c>
      <c r="O89" s="25">
        <v>18097.986746815408</v>
      </c>
      <c r="P89" s="25">
        <v>-184.10736940131727</v>
      </c>
      <c r="Q89" s="25">
        <v>1747.2351901668671</v>
      </c>
      <c r="R89" s="14">
        <v>0</v>
      </c>
      <c r="T89" s="46">
        <f>Q89*$K$212+$L$212*P89+O89*$M$212+$N$212*N89+M89*$O$212+$P$212*L89+$Q$212</f>
        <v>0.29585487446186071</v>
      </c>
      <c r="U89" s="48">
        <v>0</v>
      </c>
      <c r="V89" s="45">
        <f>IF(U89=0,1,0)</f>
        <v>1</v>
      </c>
      <c r="W89">
        <f>SUM($U$6:U89)</f>
        <v>41</v>
      </c>
      <c r="X89">
        <f>SUM($V$6:V89)</f>
        <v>43</v>
      </c>
      <c r="Y89" s="48">
        <f>$W$2-X89</f>
        <v>107</v>
      </c>
      <c r="Z89" s="45">
        <f>$W$3-W89</f>
        <v>9</v>
      </c>
      <c r="AA89" s="45">
        <f>$Z$3*Z89</f>
        <v>-44100</v>
      </c>
      <c r="AB89" s="45">
        <f>$Z$2*Y89</f>
        <v>428000</v>
      </c>
      <c r="AC89" s="45">
        <f>SUM(AA89,AB89)</f>
        <v>383900</v>
      </c>
      <c r="AD89" s="45">
        <f>AC89/200</f>
        <v>1919.5</v>
      </c>
      <c r="AE89" t="str">
        <f>IF(AD89=$AC$3,T89,"")</f>
        <v/>
      </c>
    </row>
    <row r="90" spans="1:31" x14ac:dyDescent="0.3">
      <c r="A90" s="3"/>
      <c r="B90" s="11">
        <v>85</v>
      </c>
      <c r="C90" s="12">
        <v>41.791484968816206</v>
      </c>
      <c r="D90" s="12">
        <v>10.793066301555148</v>
      </c>
      <c r="E90" s="12">
        <v>1.0135609398485579</v>
      </c>
      <c r="F90" s="13">
        <v>35484.653527645823</v>
      </c>
      <c r="G90" s="13">
        <v>-2862.4807536620929</v>
      </c>
      <c r="H90" s="13">
        <v>-4971.3382438389754</v>
      </c>
      <c r="I90" s="14">
        <v>0</v>
      </c>
      <c r="J90" s="3"/>
      <c r="K90" s="11">
        <v>129</v>
      </c>
      <c r="L90" s="25">
        <v>41.707791317923778</v>
      </c>
      <c r="M90" s="25">
        <v>10.031380590153248</v>
      </c>
      <c r="N90" s="25">
        <v>1.4720680333647458</v>
      </c>
      <c r="O90" s="25">
        <v>72712.612523554417</v>
      </c>
      <c r="P90" s="25">
        <v>-5636.0351149587241</v>
      </c>
      <c r="Q90" s="25">
        <v>-5688.4167601414483</v>
      </c>
      <c r="R90" s="14">
        <v>0</v>
      </c>
      <c r="T90" s="46">
        <f>Q90*$K$212+$L$212*P90+O90*$M$212+$N$212*N90+M90*$O$212+$P$212*L90+$Q$212</f>
        <v>0.29474236209727628</v>
      </c>
      <c r="U90" s="48">
        <v>0</v>
      </c>
      <c r="V90" s="45">
        <f>IF(U90=0,1,0)</f>
        <v>1</v>
      </c>
      <c r="W90">
        <f>SUM($U$6:U90)</f>
        <v>41</v>
      </c>
      <c r="X90">
        <f>SUM($V$6:V90)</f>
        <v>44</v>
      </c>
      <c r="Y90" s="48">
        <f>$W$2-X90</f>
        <v>106</v>
      </c>
      <c r="Z90" s="45">
        <f>$W$3-W90</f>
        <v>9</v>
      </c>
      <c r="AA90" s="45">
        <f>$Z$3*Z90</f>
        <v>-44100</v>
      </c>
      <c r="AB90" s="45">
        <f>$Z$2*Y90</f>
        <v>424000</v>
      </c>
      <c r="AC90" s="45">
        <f>SUM(AA90,AB90)</f>
        <v>379900</v>
      </c>
      <c r="AD90" s="45">
        <f>AC90/200</f>
        <v>1899.5</v>
      </c>
      <c r="AE90" t="str">
        <f>IF(AD90=$AC$3,T90,"")</f>
        <v/>
      </c>
    </row>
    <row r="91" spans="1:31" x14ac:dyDescent="0.3">
      <c r="A91" s="3"/>
      <c r="B91" s="11">
        <v>86</v>
      </c>
      <c r="C91" s="12">
        <v>38.552951916159735</v>
      </c>
      <c r="D91" s="12">
        <v>16.91530554396461</v>
      </c>
      <c r="E91" s="12">
        <v>0.63348602560836309</v>
      </c>
      <c r="F91" s="13">
        <v>95948.505357777598</v>
      </c>
      <c r="G91" s="13">
        <v>-2874.6129257568628</v>
      </c>
      <c r="H91" s="13">
        <v>-591.44362361498906</v>
      </c>
      <c r="I91" s="14">
        <v>0</v>
      </c>
      <c r="J91" s="3"/>
      <c r="K91" s="11">
        <v>29</v>
      </c>
      <c r="L91" s="25">
        <v>39.612560967404725</v>
      </c>
      <c r="M91" s="25">
        <v>1.1865563616525217</v>
      </c>
      <c r="N91" s="25">
        <v>2.209184426344267E-2</v>
      </c>
      <c r="O91" s="25">
        <v>20357.131468654232</v>
      </c>
      <c r="P91" s="25">
        <v>-600.28174875697653</v>
      </c>
      <c r="Q91" s="25">
        <v>-3112.0274526407138</v>
      </c>
      <c r="R91" s="14">
        <v>0</v>
      </c>
      <c r="T91" s="46">
        <f>Q91*$K$212+$L$212*P91+O91*$M$212+$N$212*N91+M91*$O$212+$P$212*L91+$Q$212</f>
        <v>0.29374405187720409</v>
      </c>
      <c r="U91" s="48">
        <v>0</v>
      </c>
      <c r="V91" s="45">
        <f>IF(U91=0,1,0)</f>
        <v>1</v>
      </c>
      <c r="W91">
        <f>SUM($U$6:U91)</f>
        <v>41</v>
      </c>
      <c r="X91">
        <f>SUM($V$6:V91)</f>
        <v>45</v>
      </c>
      <c r="Y91" s="48">
        <f>$W$2-X91</f>
        <v>105</v>
      </c>
      <c r="Z91" s="45">
        <f>$W$3-W91</f>
        <v>9</v>
      </c>
      <c r="AA91" s="45">
        <f>$Z$3*Z91</f>
        <v>-44100</v>
      </c>
      <c r="AB91" s="45">
        <f>$Z$2*Y91</f>
        <v>420000</v>
      </c>
      <c r="AC91" s="45">
        <f>SUM(AA91,AB91)</f>
        <v>375900</v>
      </c>
      <c r="AD91" s="45">
        <f>AC91/200</f>
        <v>1879.5</v>
      </c>
      <c r="AE91" t="str">
        <f>IF(AD91=$AC$3,T91,"")</f>
        <v/>
      </c>
    </row>
    <row r="92" spans="1:31" x14ac:dyDescent="0.3">
      <c r="A92" s="3"/>
      <c r="B92" s="11">
        <v>87</v>
      </c>
      <c r="C92" s="12">
        <v>31.484769285199299</v>
      </c>
      <c r="D92" s="12">
        <v>11.601337204648139</v>
      </c>
      <c r="E92" s="12">
        <v>0.45740524404550292</v>
      </c>
      <c r="F92" s="13">
        <v>62995.995765098829</v>
      </c>
      <c r="G92" s="13">
        <v>-11125.902090858392</v>
      </c>
      <c r="H92" s="13">
        <v>-13652.343594266848</v>
      </c>
      <c r="I92" s="14">
        <v>0</v>
      </c>
      <c r="J92" s="3"/>
      <c r="K92" s="11">
        <v>13</v>
      </c>
      <c r="L92" s="25">
        <v>32.33919070749824</v>
      </c>
      <c r="M92" s="25">
        <v>7.4007358835623096</v>
      </c>
      <c r="N92" s="25">
        <v>2.9002149440635616</v>
      </c>
      <c r="O92" s="25">
        <v>35107.89453451502</v>
      </c>
      <c r="P92" s="25">
        <v>-1315.9524119891794</v>
      </c>
      <c r="Q92" s="25">
        <v>-1951.3927539610081</v>
      </c>
      <c r="R92" s="14">
        <v>1</v>
      </c>
      <c r="T92" s="46">
        <f>Q92*$K$212+$L$212*P92+O92*$M$212+$N$212*N92+M92*$O$212+$P$212*L92+$Q$212</f>
        <v>0.2894544404158248</v>
      </c>
      <c r="U92" s="48">
        <v>1</v>
      </c>
      <c r="V92" s="45">
        <f>IF(U92=0,1,0)</f>
        <v>0</v>
      </c>
      <c r="W92">
        <f>SUM($U$6:U92)</f>
        <v>42</v>
      </c>
      <c r="X92">
        <f>SUM($V$6:V92)</f>
        <v>45</v>
      </c>
      <c r="Y92" s="48">
        <f>$W$2-X92</f>
        <v>105</v>
      </c>
      <c r="Z92" s="45">
        <f>$W$3-W92</f>
        <v>8</v>
      </c>
      <c r="AA92" s="45">
        <f>$Z$3*Z92</f>
        <v>-39200</v>
      </c>
      <c r="AB92" s="45">
        <f>$Z$2*Y92</f>
        <v>420000</v>
      </c>
      <c r="AC92" s="45">
        <f>SUM(AA92,AB92)</f>
        <v>380800</v>
      </c>
      <c r="AD92" s="45">
        <f>AC92/200</f>
        <v>1904</v>
      </c>
      <c r="AE92" t="str">
        <f>IF(AD92=$AC$3,T92,"")</f>
        <v/>
      </c>
    </row>
    <row r="93" spans="1:31" x14ac:dyDescent="0.3">
      <c r="A93" s="3"/>
      <c r="B93" s="11">
        <v>88</v>
      </c>
      <c r="C93" s="12">
        <v>24.083213774847565</v>
      </c>
      <c r="D93" s="12">
        <v>0.14347729189676528</v>
      </c>
      <c r="E93" s="12">
        <v>2.1219824241554224</v>
      </c>
      <c r="F93" s="13">
        <v>18529.10174977006</v>
      </c>
      <c r="G93" s="13">
        <v>-172.14811537600156</v>
      </c>
      <c r="H93" s="13">
        <v>-2671.172780350706</v>
      </c>
      <c r="I93" s="14">
        <v>0</v>
      </c>
      <c r="J93" s="3"/>
      <c r="K93" s="11">
        <v>109</v>
      </c>
      <c r="L93" s="25">
        <v>46.602983752583235</v>
      </c>
      <c r="M93" s="25">
        <v>11.458925090081628</v>
      </c>
      <c r="N93" s="25">
        <v>0.53825003375121405</v>
      </c>
      <c r="O93" s="25">
        <v>52869.210856778758</v>
      </c>
      <c r="P93" s="25">
        <v>-5045.7955678940052</v>
      </c>
      <c r="Q93" s="25">
        <v>-14190.148628088515</v>
      </c>
      <c r="R93" s="14">
        <v>1</v>
      </c>
      <c r="T93" s="46">
        <f>Q93*$K$212+$L$212*P93+O93*$M$212+$N$212*N93+M93*$O$212+$P$212*L93+$Q$212</f>
        <v>0.2841895063731355</v>
      </c>
      <c r="U93" s="48">
        <v>1</v>
      </c>
      <c r="V93" s="45">
        <f>IF(U93=0,1,0)</f>
        <v>0</v>
      </c>
      <c r="W93">
        <f>SUM($U$6:U93)</f>
        <v>43</v>
      </c>
      <c r="X93">
        <f>SUM($V$6:V93)</f>
        <v>45</v>
      </c>
      <c r="Y93" s="48">
        <f>$W$2-X93</f>
        <v>105</v>
      </c>
      <c r="Z93" s="45">
        <f>$W$3-W93</f>
        <v>7</v>
      </c>
      <c r="AA93" s="45">
        <f>$Z$3*Z93</f>
        <v>-34300</v>
      </c>
      <c r="AB93" s="45">
        <f>$Z$2*Y93</f>
        <v>420000</v>
      </c>
      <c r="AC93" s="45">
        <f>SUM(AA93,AB93)</f>
        <v>385700</v>
      </c>
      <c r="AD93" s="45">
        <f>AC93/200</f>
        <v>1928.5</v>
      </c>
      <c r="AE93" t="str">
        <f>IF(AD93=$AC$3,T93,"")</f>
        <v/>
      </c>
    </row>
    <row r="94" spans="1:31" x14ac:dyDescent="0.3">
      <c r="A94" s="3"/>
      <c r="B94" s="11">
        <v>89</v>
      </c>
      <c r="C94" s="12">
        <v>31.503123085473241</v>
      </c>
      <c r="D94" s="12">
        <v>8.3330742644345044</v>
      </c>
      <c r="E94" s="12">
        <v>0.27733315150754739</v>
      </c>
      <c r="F94" s="13">
        <v>39168.781621089416</v>
      </c>
      <c r="G94" s="13">
        <v>-1980.3106730610082</v>
      </c>
      <c r="H94" s="13">
        <v>-4428.4260545126872</v>
      </c>
      <c r="I94" s="14">
        <v>0</v>
      </c>
      <c r="J94" s="3"/>
      <c r="K94" s="11">
        <v>30</v>
      </c>
      <c r="L94" s="25">
        <v>32.613604185520941</v>
      </c>
      <c r="M94" s="25">
        <v>3.6352299998575606</v>
      </c>
      <c r="N94" s="25">
        <v>0.71861379785870683</v>
      </c>
      <c r="O94" s="25">
        <v>18431.375998096071</v>
      </c>
      <c r="P94" s="25">
        <v>-447.78757624222465</v>
      </c>
      <c r="Q94" s="25">
        <v>-3283.4765151128581</v>
      </c>
      <c r="R94" s="14">
        <v>0</v>
      </c>
      <c r="T94" s="46">
        <f>Q94*$K$212+$L$212*P94+O94*$M$212+$N$212*N94+M94*$O$212+$P$212*L94+$Q$212</f>
        <v>0.27967400804165715</v>
      </c>
      <c r="U94" s="48">
        <v>0</v>
      </c>
      <c r="V94" s="45">
        <f>IF(U94=0,1,0)</f>
        <v>1</v>
      </c>
      <c r="W94">
        <f>SUM($U$6:U94)</f>
        <v>43</v>
      </c>
      <c r="X94">
        <f>SUM($V$6:V94)</f>
        <v>46</v>
      </c>
      <c r="Y94" s="48">
        <f>$W$2-X94</f>
        <v>104</v>
      </c>
      <c r="Z94" s="45">
        <f>$W$3-W94</f>
        <v>7</v>
      </c>
      <c r="AA94" s="45">
        <f>$Z$3*Z94</f>
        <v>-34300</v>
      </c>
      <c r="AB94" s="45">
        <f>$Z$2*Y94</f>
        <v>416000</v>
      </c>
      <c r="AC94" s="45">
        <f>SUM(AA94,AB94)</f>
        <v>381700</v>
      </c>
      <c r="AD94" s="45">
        <f>AC94/200</f>
        <v>1908.5</v>
      </c>
      <c r="AE94" t="str">
        <f>IF(AD94=$AC$3,T94,"")</f>
        <v/>
      </c>
    </row>
    <row r="95" spans="1:31" x14ac:dyDescent="0.3">
      <c r="A95" s="3"/>
      <c r="B95" s="11">
        <v>90</v>
      </c>
      <c r="C95" s="12">
        <v>46.278706179746209</v>
      </c>
      <c r="D95" s="12">
        <v>7.9660048793723819</v>
      </c>
      <c r="E95" s="12">
        <v>0.55259811329712205</v>
      </c>
      <c r="F95" s="13">
        <v>36913.581827361617</v>
      </c>
      <c r="G95" s="13">
        <v>-1949.9482773937077</v>
      </c>
      <c r="H95" s="13">
        <v>-687.45714933247609</v>
      </c>
      <c r="I95" s="14">
        <v>0</v>
      </c>
      <c r="J95" s="3"/>
      <c r="K95" s="11">
        <v>146</v>
      </c>
      <c r="L95" s="25">
        <v>23.44257710633401</v>
      </c>
      <c r="M95" s="25">
        <v>4.8296436493165933</v>
      </c>
      <c r="N95" s="25">
        <v>0.59974952372218426</v>
      </c>
      <c r="O95" s="25">
        <v>22267.45809439581</v>
      </c>
      <c r="P95" s="25">
        <v>-646.3335513563552</v>
      </c>
      <c r="Q95" s="25">
        <v>-3964.4083861740382</v>
      </c>
      <c r="R95" s="14">
        <v>0</v>
      </c>
      <c r="T95" s="46">
        <f>Q95*$K$212+$L$212*P95+O95*$M$212+$N$212*N95+M95*$O$212+$P$212*L95+$Q$212</f>
        <v>0.27558148604132443</v>
      </c>
      <c r="U95" s="48">
        <v>0</v>
      </c>
      <c r="V95" s="45">
        <f>IF(U95=0,1,0)</f>
        <v>1</v>
      </c>
      <c r="W95">
        <f>SUM($U$6:U95)</f>
        <v>43</v>
      </c>
      <c r="X95">
        <f>SUM($V$6:V95)</f>
        <v>47</v>
      </c>
      <c r="Y95" s="48">
        <f>$W$2-X95</f>
        <v>103</v>
      </c>
      <c r="Z95" s="45">
        <f>$W$3-W95</f>
        <v>7</v>
      </c>
      <c r="AA95" s="45">
        <f>$Z$3*Z95</f>
        <v>-34300</v>
      </c>
      <c r="AB95" s="45">
        <f>$Z$2*Y95</f>
        <v>412000</v>
      </c>
      <c r="AC95" s="45">
        <f>SUM(AA95,AB95)</f>
        <v>377700</v>
      </c>
      <c r="AD95" s="45">
        <f>AC95/200</f>
        <v>1888.5</v>
      </c>
      <c r="AE95" t="str">
        <f>IF(AD95=$AC$3,T95,"")</f>
        <v/>
      </c>
    </row>
    <row r="96" spans="1:31" x14ac:dyDescent="0.3">
      <c r="A96" s="3"/>
      <c r="B96" s="11">
        <v>91</v>
      </c>
      <c r="C96" s="12">
        <v>45.656076519467156</v>
      </c>
      <c r="D96" s="12">
        <v>18.219485916286267</v>
      </c>
      <c r="E96" s="12">
        <v>1.1608663415911624</v>
      </c>
      <c r="F96" s="13">
        <v>83778.008983611391</v>
      </c>
      <c r="G96" s="13">
        <v>-1645.1754597641234</v>
      </c>
      <c r="H96" s="13">
        <v>-10597.649430384972</v>
      </c>
      <c r="I96" s="14">
        <v>0</v>
      </c>
      <c r="J96" s="3"/>
      <c r="K96" s="11">
        <v>19</v>
      </c>
      <c r="L96" s="25">
        <v>31.486093401479579</v>
      </c>
      <c r="M96" s="25">
        <v>13.634791363606167</v>
      </c>
      <c r="N96" s="25">
        <v>1.0400592943572557</v>
      </c>
      <c r="O96" s="25">
        <v>67805.579692328771</v>
      </c>
      <c r="P96" s="25">
        <v>-7509.7465527302829</v>
      </c>
      <c r="Q96" s="25">
        <v>-3131.7126765419489</v>
      </c>
      <c r="R96" s="14">
        <v>0</v>
      </c>
      <c r="T96" s="46">
        <f>Q96*$K$212+$L$212*P96+O96*$M$212+$N$212*N96+M96*$O$212+$P$212*L96+$Q$212</f>
        <v>0.27379361804532454</v>
      </c>
      <c r="U96" s="48">
        <v>0</v>
      </c>
      <c r="V96" s="45">
        <f>IF(U96=0,1,0)</f>
        <v>1</v>
      </c>
      <c r="W96">
        <f>SUM($U$6:U96)</f>
        <v>43</v>
      </c>
      <c r="X96">
        <f>SUM($V$6:V96)</f>
        <v>48</v>
      </c>
      <c r="Y96" s="48">
        <f>$W$2-X96</f>
        <v>102</v>
      </c>
      <c r="Z96" s="45">
        <f>$W$3-W96</f>
        <v>7</v>
      </c>
      <c r="AA96" s="45">
        <f>$Z$3*Z96</f>
        <v>-34300</v>
      </c>
      <c r="AB96" s="45">
        <f>$Z$2*Y96</f>
        <v>408000</v>
      </c>
      <c r="AC96" s="45">
        <f>SUM(AA96,AB96)</f>
        <v>373700</v>
      </c>
      <c r="AD96" s="45">
        <f>AC96/200</f>
        <v>1868.5</v>
      </c>
      <c r="AE96" t="str">
        <f>IF(AD96=$AC$3,T96,"")</f>
        <v/>
      </c>
    </row>
    <row r="97" spans="1:31" x14ac:dyDescent="0.3">
      <c r="A97" s="3"/>
      <c r="B97" s="11">
        <v>92</v>
      </c>
      <c r="C97" s="12">
        <v>28.654799919950793</v>
      </c>
      <c r="D97" s="12">
        <v>11.317143778336595</v>
      </c>
      <c r="E97" s="12">
        <v>0.11654737243279505</v>
      </c>
      <c r="F97" s="13">
        <v>26330.231240590871</v>
      </c>
      <c r="G97" s="13">
        <v>-2583.9400991322523</v>
      </c>
      <c r="H97" s="13">
        <v>-2078.6521891359998</v>
      </c>
      <c r="I97" s="14">
        <v>0</v>
      </c>
      <c r="J97" s="3"/>
      <c r="K97" s="11">
        <v>138</v>
      </c>
      <c r="L97" s="25">
        <v>25.719164238610443</v>
      </c>
      <c r="M97" s="25">
        <v>4.5852613686813122</v>
      </c>
      <c r="N97" s="25">
        <v>0.93448560078498932</v>
      </c>
      <c r="O97" s="25">
        <v>20668.526046414609</v>
      </c>
      <c r="P97" s="25">
        <v>-664.40584931845729</v>
      </c>
      <c r="Q97" s="25">
        <v>-1563.2996225181405</v>
      </c>
      <c r="R97" s="14">
        <v>0</v>
      </c>
      <c r="T97" s="46">
        <f>Q97*$K$212+$L$212*P97+O97*$M$212+$N$212*N97+M97*$O$212+$P$212*L97+$Q$212</f>
        <v>0.27315474147668095</v>
      </c>
      <c r="U97" s="48">
        <v>0</v>
      </c>
      <c r="V97" s="45">
        <f>IF(U97=0,1,0)</f>
        <v>1</v>
      </c>
      <c r="W97">
        <f>SUM($U$6:U97)</f>
        <v>43</v>
      </c>
      <c r="X97">
        <f>SUM($V$6:V97)</f>
        <v>49</v>
      </c>
      <c r="Y97" s="48">
        <f>$W$2-X97</f>
        <v>101</v>
      </c>
      <c r="Z97" s="45">
        <f>$W$3-W97</f>
        <v>7</v>
      </c>
      <c r="AA97" s="45">
        <f>$Z$3*Z97</f>
        <v>-34300</v>
      </c>
      <c r="AB97" s="45">
        <f>$Z$2*Y97</f>
        <v>404000</v>
      </c>
      <c r="AC97" s="45">
        <f>SUM(AA97,AB97)</f>
        <v>369700</v>
      </c>
      <c r="AD97" s="45">
        <f>AC97/200</f>
        <v>1848.5</v>
      </c>
      <c r="AE97" t="str">
        <f>IF(AD97=$AC$3,T97,"")</f>
        <v/>
      </c>
    </row>
    <row r="98" spans="1:31" x14ac:dyDescent="0.3">
      <c r="A98" s="3"/>
      <c r="B98" s="11">
        <v>93</v>
      </c>
      <c r="C98" s="12">
        <v>33.704260494315136</v>
      </c>
      <c r="D98" s="12">
        <v>5.4629336924337153</v>
      </c>
      <c r="E98" s="12">
        <v>0.32811185909021989</v>
      </c>
      <c r="F98" s="13">
        <v>41564.972316035652</v>
      </c>
      <c r="G98" s="13">
        <v>-5272.9197994937695</v>
      </c>
      <c r="H98" s="13">
        <v>-8861.815429002505</v>
      </c>
      <c r="I98" s="14">
        <v>0</v>
      </c>
      <c r="J98" s="3"/>
      <c r="K98" s="11">
        <v>105</v>
      </c>
      <c r="L98" s="25">
        <v>51.034230809387395</v>
      </c>
      <c r="M98" s="25">
        <v>10.983877057194835</v>
      </c>
      <c r="N98" s="25">
        <v>2.2118478144586304</v>
      </c>
      <c r="O98" s="25">
        <v>35666.018021735901</v>
      </c>
      <c r="P98" s="25">
        <v>-4834.2987244224532</v>
      </c>
      <c r="Q98" s="25">
        <v>-1982.9750133506332</v>
      </c>
      <c r="R98" s="14">
        <v>0</v>
      </c>
      <c r="T98" s="46">
        <f>Q98*$K$212+$L$212*P98+O98*$M$212+$N$212*N98+M98*$O$212+$P$212*L98+$Q$212</f>
        <v>0.27034116642086747</v>
      </c>
      <c r="U98" s="48">
        <v>0</v>
      </c>
      <c r="V98" s="45">
        <f>IF(U98=0,1,0)</f>
        <v>1</v>
      </c>
      <c r="W98">
        <f>SUM($U$6:U98)</f>
        <v>43</v>
      </c>
      <c r="X98">
        <f>SUM($V$6:V98)</f>
        <v>50</v>
      </c>
      <c r="Y98" s="48">
        <f>$W$2-X98</f>
        <v>100</v>
      </c>
      <c r="Z98" s="45">
        <f>$W$3-W98</f>
        <v>7</v>
      </c>
      <c r="AA98" s="45">
        <f>$Z$3*Z98</f>
        <v>-34300</v>
      </c>
      <c r="AB98" s="45">
        <f>$Z$2*Y98</f>
        <v>400000</v>
      </c>
      <c r="AC98" s="45">
        <f>SUM(AA98,AB98)</f>
        <v>365700</v>
      </c>
      <c r="AD98" s="45">
        <f>AC98/200</f>
        <v>1828.5</v>
      </c>
      <c r="AE98" t="str">
        <f>IF(AD98=$AC$3,T98,"")</f>
        <v/>
      </c>
    </row>
    <row r="99" spans="1:31" x14ac:dyDescent="0.3">
      <c r="A99" s="3"/>
      <c r="B99" s="11">
        <v>94</v>
      </c>
      <c r="C99" s="12">
        <v>29.916091765262557</v>
      </c>
      <c r="D99" s="12">
        <v>0.28116556443168944</v>
      </c>
      <c r="E99" s="12">
        <v>0.34265840255361169</v>
      </c>
      <c r="F99" s="13">
        <v>25886.416960867988</v>
      </c>
      <c r="G99" s="13">
        <v>-2659.8009230820121</v>
      </c>
      <c r="H99" s="13">
        <v>-11607.719410652082</v>
      </c>
      <c r="I99" s="14">
        <v>0</v>
      </c>
      <c r="J99" s="3"/>
      <c r="K99" s="11">
        <v>101</v>
      </c>
      <c r="L99" s="25">
        <v>35.828981990899294</v>
      </c>
      <c r="M99" s="25">
        <v>6.4029121720925843</v>
      </c>
      <c r="N99" s="25">
        <v>0.27772724938112398</v>
      </c>
      <c r="O99" s="25">
        <v>68075.258519194555</v>
      </c>
      <c r="P99" s="25">
        <v>-4241.0495001326772</v>
      </c>
      <c r="Q99" s="25">
        <v>-3024.520270177788</v>
      </c>
      <c r="R99" s="14">
        <v>0</v>
      </c>
      <c r="T99" s="46">
        <f>Q99*$K$212+$L$212*P99+O99*$M$212+$N$212*N99+M99*$O$212+$P$212*L99+$Q$212</f>
        <v>0.26368811079501642</v>
      </c>
      <c r="U99" s="48">
        <v>0</v>
      </c>
      <c r="V99" s="45">
        <f>IF(U99=0,1,0)</f>
        <v>1</v>
      </c>
      <c r="W99">
        <f>SUM($U$6:U99)</f>
        <v>43</v>
      </c>
      <c r="X99">
        <f>SUM($V$6:V99)</f>
        <v>51</v>
      </c>
      <c r="Y99" s="48">
        <f>$W$2-X99</f>
        <v>99</v>
      </c>
      <c r="Z99" s="45">
        <f>$W$3-W99</f>
        <v>7</v>
      </c>
      <c r="AA99" s="45">
        <f>$Z$3*Z99</f>
        <v>-34300</v>
      </c>
      <c r="AB99" s="45">
        <f>$Z$2*Y99</f>
        <v>396000</v>
      </c>
      <c r="AC99" s="45">
        <f>SUM(AA99,AB99)</f>
        <v>361700</v>
      </c>
      <c r="AD99" s="45">
        <f>AC99/200</f>
        <v>1808.5</v>
      </c>
      <c r="AE99" t="str">
        <f>IF(AD99=$AC$3,T99,"")</f>
        <v/>
      </c>
    </row>
    <row r="100" spans="1:31" x14ac:dyDescent="0.3">
      <c r="A100" s="3"/>
      <c r="B100" s="11">
        <v>95</v>
      </c>
      <c r="C100" s="12">
        <v>44.784935514741761</v>
      </c>
      <c r="D100" s="12">
        <v>13.288400368880303</v>
      </c>
      <c r="E100" s="12">
        <v>0.53924874435966941</v>
      </c>
      <c r="F100" s="13">
        <v>61042.236061956559</v>
      </c>
      <c r="G100" s="13">
        <v>-9939.913246414475</v>
      </c>
      <c r="H100" s="13">
        <v>-10871.61554226459</v>
      </c>
      <c r="I100" s="14">
        <v>1</v>
      </c>
      <c r="J100" s="3"/>
      <c r="K100" s="11">
        <v>197</v>
      </c>
      <c r="L100" s="25">
        <v>24.599520365913456</v>
      </c>
      <c r="M100" s="25">
        <v>7.8204364029995297</v>
      </c>
      <c r="N100" s="25">
        <v>1.9322918069943869</v>
      </c>
      <c r="O100" s="25">
        <v>17453.121524680137</v>
      </c>
      <c r="P100" s="25">
        <v>-983.57754957249847</v>
      </c>
      <c r="Q100" s="25">
        <v>-1431.8410312361282</v>
      </c>
      <c r="R100" s="14">
        <v>0</v>
      </c>
      <c r="T100" s="46">
        <f>Q100*$K$212+$L$212*P100+O100*$M$212+$N$212*N100+M100*$O$212+$P$212*L100+$Q$212</f>
        <v>0.25854244741416976</v>
      </c>
      <c r="U100" s="48">
        <v>0</v>
      </c>
      <c r="V100" s="45">
        <f>IF(U100=0,1,0)</f>
        <v>1</v>
      </c>
      <c r="W100">
        <f>SUM($U$6:U100)</f>
        <v>43</v>
      </c>
      <c r="X100">
        <f>SUM($V$6:V100)</f>
        <v>52</v>
      </c>
      <c r="Y100" s="48">
        <f>$W$2-X100</f>
        <v>98</v>
      </c>
      <c r="Z100" s="45">
        <f>$W$3-W100</f>
        <v>7</v>
      </c>
      <c r="AA100" s="45">
        <f>$Z$3*Z100</f>
        <v>-34300</v>
      </c>
      <c r="AB100" s="45">
        <f>$Z$2*Y100</f>
        <v>392000</v>
      </c>
      <c r="AC100" s="45">
        <f>SUM(AA100,AB100)</f>
        <v>357700</v>
      </c>
      <c r="AD100" s="45">
        <f>AC100/200</f>
        <v>1788.5</v>
      </c>
      <c r="AE100" t="str">
        <f>IF(AD100=$AC$3,T100,"")</f>
        <v/>
      </c>
    </row>
    <row r="101" spans="1:31" x14ac:dyDescent="0.3">
      <c r="A101" s="3"/>
      <c r="B101" s="11">
        <v>96</v>
      </c>
      <c r="C101" s="12">
        <v>32.085182481333888</v>
      </c>
      <c r="D101" s="12">
        <v>7.4357110429660009</v>
      </c>
      <c r="E101" s="12">
        <v>1.8377658777152608</v>
      </c>
      <c r="F101" s="13">
        <v>25162.026874953852</v>
      </c>
      <c r="G101" s="13">
        <v>-647.93419473527172</v>
      </c>
      <c r="H101" s="13">
        <v>-1691.2798449196653</v>
      </c>
      <c r="I101" s="14">
        <v>0</v>
      </c>
      <c r="J101" s="3"/>
      <c r="K101" s="11">
        <v>190</v>
      </c>
      <c r="L101" s="25">
        <v>38.082966147606847</v>
      </c>
      <c r="M101" s="25">
        <v>17.825134388743479</v>
      </c>
      <c r="N101" s="25">
        <v>0.21793672569449671</v>
      </c>
      <c r="O101" s="25">
        <v>67276.616409723734</v>
      </c>
      <c r="P101" s="25">
        <v>-10497.478673070123</v>
      </c>
      <c r="Q101" s="25">
        <v>-4908.3722980564889</v>
      </c>
      <c r="R101" s="14">
        <v>0</v>
      </c>
      <c r="T101" s="46">
        <f>Q101*$K$212+$L$212*P101+O101*$M$212+$N$212*N101+M101*$O$212+$P$212*L101+$Q$212</f>
        <v>0.25847598130446869</v>
      </c>
      <c r="U101" s="48">
        <v>0</v>
      </c>
      <c r="V101" s="45">
        <f>IF(U101=0,1,0)</f>
        <v>1</v>
      </c>
      <c r="W101">
        <f>SUM($U$6:U101)</f>
        <v>43</v>
      </c>
      <c r="X101">
        <f>SUM($V$6:V101)</f>
        <v>53</v>
      </c>
      <c r="Y101" s="48">
        <f>$W$2-X101</f>
        <v>97</v>
      </c>
      <c r="Z101" s="45">
        <f>$W$3-W101</f>
        <v>7</v>
      </c>
      <c r="AA101" s="45">
        <f>$Z$3*Z101</f>
        <v>-34300</v>
      </c>
      <c r="AB101" s="45">
        <f>$Z$2*Y101</f>
        <v>388000</v>
      </c>
      <c r="AC101" s="45">
        <f>SUM(AA101,AB101)</f>
        <v>353700</v>
      </c>
      <c r="AD101" s="45">
        <f>AC101/200</f>
        <v>1768.5</v>
      </c>
      <c r="AE101" t="str">
        <f>IF(AD101=$AC$3,T101,"")</f>
        <v/>
      </c>
    </row>
    <row r="102" spans="1:31" x14ac:dyDescent="0.3">
      <c r="A102" s="3"/>
      <c r="B102" s="11">
        <v>97</v>
      </c>
      <c r="C102" s="12">
        <v>23.988417821098562</v>
      </c>
      <c r="D102" s="12">
        <v>4.5191369508680888</v>
      </c>
      <c r="E102" s="12">
        <v>0.50274229218975119</v>
      </c>
      <c r="F102" s="13">
        <v>11522.101233620448</v>
      </c>
      <c r="G102" s="13">
        <v>-200.91372022730394</v>
      </c>
      <c r="H102" s="13">
        <v>-1622.1903562291895</v>
      </c>
      <c r="I102" s="14">
        <v>0</v>
      </c>
      <c r="J102" s="3"/>
      <c r="K102" s="11">
        <v>142</v>
      </c>
      <c r="L102" s="25">
        <v>34.83806077036445</v>
      </c>
      <c r="M102" s="25">
        <v>4.3603566087205676</v>
      </c>
      <c r="N102" s="25">
        <v>0.6045516652096542</v>
      </c>
      <c r="O102" s="25">
        <v>39647.714801760922</v>
      </c>
      <c r="P102" s="25">
        <v>-1471.0919491457657</v>
      </c>
      <c r="Q102" s="25">
        <v>-2958.6995717797481</v>
      </c>
      <c r="R102" s="14">
        <v>0</v>
      </c>
      <c r="T102" s="46">
        <f>Q102*$K$212+$L$212*P102+O102*$M$212+$N$212*N102+M102*$O$212+$P$212*L102+$Q$212</f>
        <v>0.25624044874729152</v>
      </c>
      <c r="U102" s="48">
        <v>0</v>
      </c>
      <c r="V102" s="45">
        <f>IF(U102=0,1,0)</f>
        <v>1</v>
      </c>
      <c r="W102">
        <f>SUM($U$6:U102)</f>
        <v>43</v>
      </c>
      <c r="X102">
        <f>SUM($V$6:V102)</f>
        <v>54</v>
      </c>
      <c r="Y102" s="48">
        <f>$W$2-X102</f>
        <v>96</v>
      </c>
      <c r="Z102" s="45">
        <f>$W$3-W102</f>
        <v>7</v>
      </c>
      <c r="AA102" s="45">
        <f>$Z$3*Z102</f>
        <v>-34300</v>
      </c>
      <c r="AB102" s="45">
        <f>$Z$2*Y102</f>
        <v>384000</v>
      </c>
      <c r="AC102" s="45">
        <f>SUM(AA102,AB102)</f>
        <v>349700</v>
      </c>
      <c r="AD102" s="45">
        <f>AC102/200</f>
        <v>1748.5</v>
      </c>
      <c r="AE102" t="str">
        <f>IF(AD102=$AC$3,T102,"")</f>
        <v/>
      </c>
    </row>
    <row r="103" spans="1:31" x14ac:dyDescent="0.3">
      <c r="A103" s="3"/>
      <c r="B103" s="11">
        <v>98</v>
      </c>
      <c r="C103" s="12">
        <v>43.684503519349278</v>
      </c>
      <c r="D103" s="12">
        <v>18.1202187906039</v>
      </c>
      <c r="E103" s="12">
        <v>0.85073287893547711</v>
      </c>
      <c r="F103" s="13">
        <v>46788.186823788696</v>
      </c>
      <c r="G103" s="13">
        <v>-943.88441133935805</v>
      </c>
      <c r="H103" s="13">
        <v>-1547.9050049044254</v>
      </c>
      <c r="I103" s="14">
        <v>0</v>
      </c>
      <c r="J103" s="3"/>
      <c r="K103" s="11">
        <v>103</v>
      </c>
      <c r="L103" s="25">
        <v>27.760447064410066</v>
      </c>
      <c r="M103" s="25">
        <v>7.4434106955051496</v>
      </c>
      <c r="N103" s="25">
        <v>2.1340679435168708</v>
      </c>
      <c r="O103" s="25">
        <v>27253.849305802374</v>
      </c>
      <c r="P103" s="25">
        <v>-1083.9794847061198</v>
      </c>
      <c r="Q103" s="25">
        <v>-1014.322235849359</v>
      </c>
      <c r="R103" s="14">
        <v>0</v>
      </c>
      <c r="T103" s="46">
        <f>Q103*$K$212+$L$212*P103+O103*$M$212+$N$212*N103+M103*$O$212+$P$212*L103+$Q$212</f>
        <v>0.25424454748442393</v>
      </c>
      <c r="U103" s="48">
        <v>0</v>
      </c>
      <c r="V103" s="45">
        <f>IF(U103=0,1,0)</f>
        <v>1</v>
      </c>
      <c r="W103">
        <f>SUM($U$6:U103)</f>
        <v>43</v>
      </c>
      <c r="X103">
        <f>SUM($V$6:V103)</f>
        <v>55</v>
      </c>
      <c r="Y103" s="48">
        <f>$W$2-X103</f>
        <v>95</v>
      </c>
      <c r="Z103" s="45">
        <f>$W$3-W103</f>
        <v>7</v>
      </c>
      <c r="AA103" s="45">
        <f>$Z$3*Z103</f>
        <v>-34300</v>
      </c>
      <c r="AB103" s="45">
        <f>$Z$2*Y103</f>
        <v>380000</v>
      </c>
      <c r="AC103" s="45">
        <f>SUM(AA103,AB103)</f>
        <v>345700</v>
      </c>
      <c r="AD103" s="45">
        <f>AC103/200</f>
        <v>1728.5</v>
      </c>
      <c r="AE103" t="str">
        <f>IF(AD103=$AC$3,T103,"")</f>
        <v/>
      </c>
    </row>
    <row r="104" spans="1:31" x14ac:dyDescent="0.3">
      <c r="A104" s="3"/>
      <c r="B104" s="11">
        <v>99</v>
      </c>
      <c r="C104" s="12">
        <v>36.756876238879642</v>
      </c>
      <c r="D104" s="12">
        <v>10.02938212562205</v>
      </c>
      <c r="E104" s="12">
        <v>0.74525663447231705</v>
      </c>
      <c r="F104" s="13">
        <v>46220.855600610317</v>
      </c>
      <c r="G104" s="13">
        <v>-1026.661810659311</v>
      </c>
      <c r="H104" s="13">
        <v>-12244.679717811385</v>
      </c>
      <c r="I104" s="14">
        <v>0</v>
      </c>
      <c r="J104" s="3"/>
      <c r="K104" s="11">
        <v>97</v>
      </c>
      <c r="L104" s="25">
        <v>23.988417821098562</v>
      </c>
      <c r="M104" s="25">
        <v>4.5191369508680888</v>
      </c>
      <c r="N104" s="25">
        <v>0.50274229218975119</v>
      </c>
      <c r="O104" s="25">
        <v>11522.101233620448</v>
      </c>
      <c r="P104" s="25">
        <v>-200.91372022730394</v>
      </c>
      <c r="Q104" s="25">
        <v>-1622.1903562291895</v>
      </c>
      <c r="R104" s="14">
        <v>0</v>
      </c>
      <c r="T104" s="46">
        <f>Q104*$K$212+$L$212*P104+O104*$M$212+$N$212*N104+M104*$O$212+$P$212*L104+$Q$212</f>
        <v>0.25160428174430421</v>
      </c>
      <c r="U104" s="48">
        <v>0</v>
      </c>
      <c r="V104" s="45">
        <f>IF(U104=0,1,0)</f>
        <v>1</v>
      </c>
      <c r="W104">
        <f>SUM($U$6:U104)</f>
        <v>43</v>
      </c>
      <c r="X104">
        <f>SUM($V$6:V104)</f>
        <v>56</v>
      </c>
      <c r="Y104" s="48">
        <f>$W$2-X104</f>
        <v>94</v>
      </c>
      <c r="Z104" s="45">
        <f>$W$3-W104</f>
        <v>7</v>
      </c>
      <c r="AA104" s="45">
        <f>$Z$3*Z104</f>
        <v>-34300</v>
      </c>
      <c r="AB104" s="45">
        <f>$Z$2*Y104</f>
        <v>376000</v>
      </c>
      <c r="AC104" s="45">
        <f>SUM(AA104,AB104)</f>
        <v>341700</v>
      </c>
      <c r="AD104" s="45">
        <f>AC104/200</f>
        <v>1708.5</v>
      </c>
      <c r="AE104" t="str">
        <f>IF(AD104=$AC$3,T104,"")</f>
        <v/>
      </c>
    </row>
    <row r="105" spans="1:31" x14ac:dyDescent="0.3">
      <c r="A105" s="3"/>
      <c r="B105" s="11">
        <v>100</v>
      </c>
      <c r="C105" s="12">
        <v>53.9744796490805</v>
      </c>
      <c r="D105" s="12">
        <v>31.37192855310369</v>
      </c>
      <c r="E105" s="12">
        <v>0.44979888157932818</v>
      </c>
      <c r="F105" s="13">
        <v>250322.76615469239</v>
      </c>
      <c r="G105" s="13">
        <v>-8504.7371666616345</v>
      </c>
      <c r="H105" s="13">
        <v>-30319.015161742725</v>
      </c>
      <c r="I105" s="14">
        <v>0</v>
      </c>
      <c r="J105" s="3"/>
      <c r="K105" s="11">
        <v>151</v>
      </c>
      <c r="L105" s="25">
        <v>24.391708287537227</v>
      </c>
      <c r="M105" s="25">
        <v>4.4937239052089577</v>
      </c>
      <c r="N105" s="25">
        <v>0.85328194961159154</v>
      </c>
      <c r="O105" s="25">
        <v>23507.488154452858</v>
      </c>
      <c r="P105" s="25">
        <v>-209.79664560774458</v>
      </c>
      <c r="Q105" s="25">
        <v>-1695.7199651020501</v>
      </c>
      <c r="R105" s="14">
        <v>0</v>
      </c>
      <c r="T105" s="46">
        <f>Q105*$K$212+$L$212*P105+O105*$M$212+$N$212*N105+M105*$O$212+$P$212*L105+$Q$212</f>
        <v>0.24973513265817138</v>
      </c>
      <c r="U105" s="48">
        <v>0</v>
      </c>
      <c r="V105" s="45">
        <f>IF(U105=0,1,0)</f>
        <v>1</v>
      </c>
      <c r="W105">
        <f>SUM($U$6:U105)</f>
        <v>43</v>
      </c>
      <c r="X105">
        <f>SUM($V$6:V105)</f>
        <v>57</v>
      </c>
      <c r="Y105" s="48">
        <f>$W$2-X105</f>
        <v>93</v>
      </c>
      <c r="Z105" s="45">
        <f>$W$3-W105</f>
        <v>7</v>
      </c>
      <c r="AA105" s="45">
        <f>$Z$3*Z105</f>
        <v>-34300</v>
      </c>
      <c r="AB105" s="45">
        <f>$Z$2*Y105</f>
        <v>372000</v>
      </c>
      <c r="AC105" s="45">
        <f>SUM(AA105,AB105)</f>
        <v>337700</v>
      </c>
      <c r="AD105" s="45">
        <f>AC105/200</f>
        <v>1688.5</v>
      </c>
      <c r="AE105" t="str">
        <f>IF(AD105=$AC$3,T105,"")</f>
        <v/>
      </c>
    </row>
    <row r="106" spans="1:31" x14ac:dyDescent="0.3">
      <c r="A106" s="3"/>
      <c r="B106" s="11">
        <v>101</v>
      </c>
      <c r="C106" s="12">
        <v>35.828981990899294</v>
      </c>
      <c r="D106" s="12">
        <v>6.4029121720925843</v>
      </c>
      <c r="E106" s="12">
        <v>0.27772724938112398</v>
      </c>
      <c r="F106" s="13">
        <v>68075.258519194555</v>
      </c>
      <c r="G106" s="13">
        <v>-4241.0495001326772</v>
      </c>
      <c r="H106" s="13">
        <v>-3024.520270177788</v>
      </c>
      <c r="I106" s="14">
        <v>0</v>
      </c>
      <c r="J106" s="3"/>
      <c r="K106" s="11">
        <v>167</v>
      </c>
      <c r="L106" s="25">
        <v>26.254725675186485</v>
      </c>
      <c r="M106" s="25">
        <v>7.2329186122959896</v>
      </c>
      <c r="N106" s="25">
        <v>1.4039689685175794</v>
      </c>
      <c r="O106" s="25">
        <v>15723.454011390706</v>
      </c>
      <c r="P106" s="25">
        <v>-1074.5858417481745</v>
      </c>
      <c r="Q106" s="25">
        <v>-1288.2930444207911</v>
      </c>
      <c r="R106" s="14">
        <v>1</v>
      </c>
      <c r="T106" s="46">
        <f>Q106*$K$212+$L$212*P106+O106*$M$212+$N$212*N106+M106*$O$212+$P$212*L106+$Q$212</f>
        <v>0.24853469317398619</v>
      </c>
      <c r="U106" s="48">
        <v>1</v>
      </c>
      <c r="V106" s="45">
        <f>IF(U106=0,1,0)</f>
        <v>0</v>
      </c>
      <c r="W106">
        <f>SUM($U$6:U106)</f>
        <v>44</v>
      </c>
      <c r="X106">
        <f>SUM($V$6:V106)</f>
        <v>57</v>
      </c>
      <c r="Y106" s="48">
        <f>$W$2-X106</f>
        <v>93</v>
      </c>
      <c r="Z106" s="45">
        <f>$W$3-W106</f>
        <v>6</v>
      </c>
      <c r="AA106" s="45">
        <f>$Z$3*Z106</f>
        <v>-29400</v>
      </c>
      <c r="AB106" s="45">
        <f>$Z$2*Y106</f>
        <v>372000</v>
      </c>
      <c r="AC106" s="45">
        <f>SUM(AA106,AB106)</f>
        <v>342600</v>
      </c>
      <c r="AD106" s="45">
        <f>AC106/200</f>
        <v>1713</v>
      </c>
      <c r="AE106" t="str">
        <f>IF(AD106=$AC$3,T106,"")</f>
        <v/>
      </c>
    </row>
    <row r="107" spans="1:31" x14ac:dyDescent="0.3">
      <c r="A107" s="3"/>
      <c r="B107" s="11">
        <v>102</v>
      </c>
      <c r="C107" s="12">
        <v>31.612582244669643</v>
      </c>
      <c r="D107" s="12">
        <v>9.641135841005914</v>
      </c>
      <c r="E107" s="12">
        <v>0.47084855389841496</v>
      </c>
      <c r="F107" s="13">
        <v>49859.31126578078</v>
      </c>
      <c r="G107" s="13">
        <v>-6374.2120948490601</v>
      </c>
      <c r="H107" s="13">
        <v>-4486.8415996281747</v>
      </c>
      <c r="I107" s="14">
        <v>1</v>
      </c>
      <c r="J107" s="3"/>
      <c r="K107" s="11">
        <v>186</v>
      </c>
      <c r="L107" s="25">
        <v>36.052938290948823</v>
      </c>
      <c r="M107" s="25">
        <v>4.1165472341461431</v>
      </c>
      <c r="N107" s="25">
        <v>4.1947339511007466E-2</v>
      </c>
      <c r="O107" s="25">
        <v>17289.692770534039</v>
      </c>
      <c r="P107" s="25">
        <v>-909.68894684184374</v>
      </c>
      <c r="Q107" s="25">
        <v>-3459.7135527116588</v>
      </c>
      <c r="R107" s="14">
        <v>0</v>
      </c>
      <c r="T107" s="46">
        <f>Q107*$K$212+$L$212*P107+O107*$M$212+$N$212*N107+M107*$O$212+$P$212*L107+$Q$212</f>
        <v>0.24735328060163064</v>
      </c>
      <c r="U107" s="48">
        <v>0</v>
      </c>
      <c r="V107" s="45">
        <f>IF(U107=0,1,0)</f>
        <v>1</v>
      </c>
      <c r="W107">
        <f>SUM($U$6:U107)</f>
        <v>44</v>
      </c>
      <c r="X107">
        <f>SUM($V$6:V107)</f>
        <v>58</v>
      </c>
      <c r="Y107" s="48">
        <f>$W$2-X107</f>
        <v>92</v>
      </c>
      <c r="Z107" s="45">
        <f>$W$3-W107</f>
        <v>6</v>
      </c>
      <c r="AA107" s="45">
        <f>$Z$3*Z107</f>
        <v>-29400</v>
      </c>
      <c r="AB107" s="45">
        <f>$Z$2*Y107</f>
        <v>368000</v>
      </c>
      <c r="AC107" s="45">
        <f>SUM(AA107,AB107)</f>
        <v>338600</v>
      </c>
      <c r="AD107" s="45">
        <f>AC107/200</f>
        <v>1693</v>
      </c>
      <c r="AE107" t="str">
        <f>IF(AD107=$AC$3,T107,"")</f>
        <v/>
      </c>
    </row>
    <row r="108" spans="1:31" x14ac:dyDescent="0.3">
      <c r="A108" s="3"/>
      <c r="B108" s="11">
        <v>103</v>
      </c>
      <c r="C108" s="12">
        <v>27.760447064410066</v>
      </c>
      <c r="D108" s="12">
        <v>7.4434106955051496</v>
      </c>
      <c r="E108" s="12">
        <v>2.1340679435168708</v>
      </c>
      <c r="F108" s="13">
        <v>27253.849305802374</v>
      </c>
      <c r="G108" s="13">
        <v>-1083.9794847061198</v>
      </c>
      <c r="H108" s="13">
        <v>-1014.322235849359</v>
      </c>
      <c r="I108" s="14">
        <v>0</v>
      </c>
      <c r="J108" s="3"/>
      <c r="K108" s="11">
        <v>182</v>
      </c>
      <c r="L108" s="25">
        <v>35.958337041610164</v>
      </c>
      <c r="M108" s="25">
        <v>4.9600829806751463</v>
      </c>
      <c r="N108" s="25">
        <v>0.44533358622627439</v>
      </c>
      <c r="O108" s="25">
        <v>19911.716929399292</v>
      </c>
      <c r="P108" s="25">
        <v>-1345.1050052333371</v>
      </c>
      <c r="Q108" s="25">
        <v>-1488.6675370748392</v>
      </c>
      <c r="R108" s="14">
        <v>0</v>
      </c>
      <c r="T108" s="46">
        <f>Q108*$K$212+$L$212*P108+O108*$M$212+$N$212*N108+M108*$O$212+$P$212*L108+$Q$212</f>
        <v>0.24195799955041322</v>
      </c>
      <c r="U108" s="48">
        <v>0</v>
      </c>
      <c r="V108" s="45">
        <f>IF(U108=0,1,0)</f>
        <v>1</v>
      </c>
      <c r="W108">
        <f>SUM($U$6:U108)</f>
        <v>44</v>
      </c>
      <c r="X108">
        <f>SUM($V$6:V108)</f>
        <v>59</v>
      </c>
      <c r="Y108" s="48">
        <f>$W$2-X108</f>
        <v>91</v>
      </c>
      <c r="Z108" s="45">
        <f>$W$3-W108</f>
        <v>6</v>
      </c>
      <c r="AA108" s="45">
        <f>$Z$3*Z108</f>
        <v>-29400</v>
      </c>
      <c r="AB108" s="45">
        <f>$Z$2*Y108</f>
        <v>364000</v>
      </c>
      <c r="AC108" s="45">
        <f>SUM(AA108,AB108)</f>
        <v>334600</v>
      </c>
      <c r="AD108" s="45">
        <f>AC108/200</f>
        <v>1673</v>
      </c>
      <c r="AE108" t="str">
        <f>IF(AD108=$AC$3,T108,"")</f>
        <v/>
      </c>
    </row>
    <row r="109" spans="1:31" x14ac:dyDescent="0.3">
      <c r="A109" s="3"/>
      <c r="B109" s="11">
        <v>104</v>
      </c>
      <c r="C109" s="12">
        <v>46.291232749449513</v>
      </c>
      <c r="D109" s="12">
        <v>14.534093223445865</v>
      </c>
      <c r="E109" s="12">
        <v>1.6623293735378148</v>
      </c>
      <c r="F109" s="13">
        <v>69674.120382990543</v>
      </c>
      <c r="G109" s="13">
        <v>-4305.1973818718834</v>
      </c>
      <c r="H109" s="13">
        <v>-4915.3745097205128</v>
      </c>
      <c r="I109" s="14">
        <v>1</v>
      </c>
      <c r="J109" s="3"/>
      <c r="K109" s="11">
        <v>68</v>
      </c>
      <c r="L109" s="25">
        <v>30.009301956713195</v>
      </c>
      <c r="M109" s="25">
        <v>4.0433499580369174</v>
      </c>
      <c r="N109" s="25">
        <v>0.56918672068948384</v>
      </c>
      <c r="O109" s="25">
        <v>17915.119710781019</v>
      </c>
      <c r="P109" s="25">
        <v>-497.9959734309075</v>
      </c>
      <c r="Q109" s="25">
        <v>-306.81659032831703</v>
      </c>
      <c r="R109" s="14">
        <v>0</v>
      </c>
      <c r="T109" s="46">
        <f>Q109*$K$212+$L$212*P109+O109*$M$212+$N$212*N109+M109*$O$212+$P$212*L109+$Q$212</f>
        <v>0.24141408925799301</v>
      </c>
      <c r="U109" s="48">
        <v>0</v>
      </c>
      <c r="V109" s="45">
        <f>IF(U109=0,1,0)</f>
        <v>1</v>
      </c>
      <c r="W109">
        <f>SUM($U$6:U109)</f>
        <v>44</v>
      </c>
      <c r="X109">
        <f>SUM($V$6:V109)</f>
        <v>60</v>
      </c>
      <c r="Y109" s="48">
        <f>$W$2-X109</f>
        <v>90</v>
      </c>
      <c r="Z109" s="45">
        <f>$W$3-W109</f>
        <v>6</v>
      </c>
      <c r="AA109" s="45">
        <f>$Z$3*Z109</f>
        <v>-29400</v>
      </c>
      <c r="AB109" s="45">
        <f>$Z$2*Y109</f>
        <v>360000</v>
      </c>
      <c r="AC109" s="45">
        <f>SUM(AA109,AB109)</f>
        <v>330600</v>
      </c>
      <c r="AD109" s="45">
        <f>AC109/200</f>
        <v>1653</v>
      </c>
      <c r="AE109" t="str">
        <f>IF(AD109=$AC$3,T109,"")</f>
        <v/>
      </c>
    </row>
    <row r="110" spans="1:31" x14ac:dyDescent="0.3">
      <c r="A110" s="3"/>
      <c r="B110" s="11">
        <v>105</v>
      </c>
      <c r="C110" s="12">
        <v>51.034230809387395</v>
      </c>
      <c r="D110" s="12">
        <v>10.983877057194835</v>
      </c>
      <c r="E110" s="12">
        <v>2.2118478144586304</v>
      </c>
      <c r="F110" s="13">
        <v>35666.018021735901</v>
      </c>
      <c r="G110" s="13">
        <v>-4834.2987244224532</v>
      </c>
      <c r="H110" s="13">
        <v>-1982.9750133506332</v>
      </c>
      <c r="I110" s="14">
        <v>0</v>
      </c>
      <c r="J110" s="3"/>
      <c r="K110" s="11">
        <v>27</v>
      </c>
      <c r="L110" s="25">
        <v>39.681778816370219</v>
      </c>
      <c r="M110" s="25">
        <v>4.2871130882945518</v>
      </c>
      <c r="N110" s="25">
        <v>1.7435993945736548</v>
      </c>
      <c r="O110" s="25">
        <v>73552.82708146199</v>
      </c>
      <c r="P110" s="25">
        <v>-1711.3801190476163</v>
      </c>
      <c r="Q110" s="25">
        <v>-1285.2822149795859</v>
      </c>
      <c r="R110" s="14">
        <v>0</v>
      </c>
      <c r="T110" s="46">
        <f>Q110*$K$212+$L$212*P110+O110*$M$212+$N$212*N110+M110*$O$212+$P$212*L110+$Q$212</f>
        <v>0.23990310977720131</v>
      </c>
      <c r="U110" s="48">
        <v>0</v>
      </c>
      <c r="V110" s="45">
        <f>IF(U110=0,1,0)</f>
        <v>1</v>
      </c>
      <c r="W110">
        <f>SUM($U$6:U110)</f>
        <v>44</v>
      </c>
      <c r="X110">
        <f>SUM($V$6:V110)</f>
        <v>61</v>
      </c>
      <c r="Y110" s="48">
        <f>$W$2-X110</f>
        <v>89</v>
      </c>
      <c r="Z110" s="45">
        <f>$W$3-W110</f>
        <v>6</v>
      </c>
      <c r="AA110" s="45">
        <f>$Z$3*Z110</f>
        <v>-29400</v>
      </c>
      <c r="AB110" s="45">
        <f>$Z$2*Y110</f>
        <v>356000</v>
      </c>
      <c r="AC110" s="45">
        <f>SUM(AA110,AB110)</f>
        <v>326600</v>
      </c>
      <c r="AD110" s="45">
        <f>AC110/200</f>
        <v>1633</v>
      </c>
      <c r="AE110" t="str">
        <f>IF(AD110=$AC$3,T110,"")</f>
        <v/>
      </c>
    </row>
    <row r="111" spans="1:31" x14ac:dyDescent="0.3">
      <c r="A111" s="3"/>
      <c r="B111" s="11">
        <v>106</v>
      </c>
      <c r="C111" s="12">
        <v>28.495189318010127</v>
      </c>
      <c r="D111" s="12">
        <v>6.0191045956313962</v>
      </c>
      <c r="E111" s="12">
        <v>1.1287371191165745</v>
      </c>
      <c r="F111" s="13">
        <v>29038.065507820651</v>
      </c>
      <c r="G111" s="13">
        <v>-4224.0512909519248</v>
      </c>
      <c r="H111" s="13">
        <v>-6675.967337888349</v>
      </c>
      <c r="I111" s="14">
        <v>1</v>
      </c>
      <c r="J111" s="3"/>
      <c r="K111" s="11">
        <v>131</v>
      </c>
      <c r="L111" s="25">
        <v>43.143731122620778</v>
      </c>
      <c r="M111" s="25">
        <v>5.8931300393118784</v>
      </c>
      <c r="N111" s="25">
        <v>0.27316308247768301</v>
      </c>
      <c r="O111" s="25">
        <v>54688.120712354896</v>
      </c>
      <c r="P111" s="25">
        <v>-896.88203605901458</v>
      </c>
      <c r="Q111" s="25">
        <v>-13897.729278011486</v>
      </c>
      <c r="R111" s="14">
        <v>1</v>
      </c>
      <c r="T111" s="46">
        <f>Q111*$K$212+$L$212*P111+O111*$M$212+$N$212*N111+M111*$O$212+$P$212*L111+$Q$212</f>
        <v>0.22899529061208329</v>
      </c>
      <c r="U111" s="48">
        <v>1</v>
      </c>
      <c r="V111" s="45">
        <f>IF(U111=0,1,0)</f>
        <v>0</v>
      </c>
      <c r="W111">
        <f>SUM($U$6:U111)</f>
        <v>45</v>
      </c>
      <c r="X111">
        <f>SUM($V$6:V111)</f>
        <v>61</v>
      </c>
      <c r="Y111" s="48">
        <f>$W$2-X111</f>
        <v>89</v>
      </c>
      <c r="Z111" s="45">
        <f>$W$3-W111</f>
        <v>5</v>
      </c>
      <c r="AA111" s="45">
        <f>$Z$3*Z111</f>
        <v>-24500</v>
      </c>
      <c r="AB111" s="45">
        <f>$Z$2*Y111</f>
        <v>356000</v>
      </c>
      <c r="AC111" s="45">
        <f>SUM(AA111,AB111)</f>
        <v>331500</v>
      </c>
      <c r="AD111" s="45">
        <f>AC111/200</f>
        <v>1657.5</v>
      </c>
      <c r="AE111" t="str">
        <f>IF(AD111=$AC$3,T111,"")</f>
        <v/>
      </c>
    </row>
    <row r="112" spans="1:31" x14ac:dyDescent="0.3">
      <c r="A112" s="3"/>
      <c r="B112" s="11">
        <v>107</v>
      </c>
      <c r="C112" s="12">
        <v>35.933843850680113</v>
      </c>
      <c r="D112" s="12">
        <v>18.738430692798399</v>
      </c>
      <c r="E112" s="12">
        <v>0.41249020846222162</v>
      </c>
      <c r="F112" s="13">
        <v>58225.704806904854</v>
      </c>
      <c r="G112" s="13">
        <v>-5095.1503960659347</v>
      </c>
      <c r="H112" s="13">
        <v>-11737.17205432511</v>
      </c>
      <c r="I112" s="14">
        <v>0</v>
      </c>
      <c r="J112" s="3"/>
      <c r="K112" s="11">
        <v>75</v>
      </c>
      <c r="L112" s="25">
        <v>33.228840160316103</v>
      </c>
      <c r="M112" s="25">
        <v>5.8598888649019063</v>
      </c>
      <c r="N112" s="25">
        <v>0.6003817127526837</v>
      </c>
      <c r="O112" s="25">
        <v>20503.560203579535</v>
      </c>
      <c r="P112" s="25">
        <v>-1259.3776774523915</v>
      </c>
      <c r="Q112" s="25">
        <v>-1559.8410075545544</v>
      </c>
      <c r="R112" s="14">
        <v>0</v>
      </c>
      <c r="T112" s="46">
        <f>Q112*$K$212+$L$212*P112+O112*$M$212+$N$212*N112+M112*$O$212+$P$212*L112+$Q$212</f>
        <v>0.22835079783716145</v>
      </c>
      <c r="U112" s="48">
        <v>0</v>
      </c>
      <c r="V112" s="45">
        <f>IF(U112=0,1,0)</f>
        <v>1</v>
      </c>
      <c r="W112">
        <f>SUM($U$6:U112)</f>
        <v>45</v>
      </c>
      <c r="X112">
        <f>SUM($V$6:V112)</f>
        <v>62</v>
      </c>
      <c r="Y112" s="48">
        <f>$W$2-X112</f>
        <v>88</v>
      </c>
      <c r="Z112" s="45">
        <f>$W$3-W112</f>
        <v>5</v>
      </c>
      <c r="AA112" s="45">
        <f>$Z$3*Z112</f>
        <v>-24500</v>
      </c>
      <c r="AB112" s="45">
        <f>$Z$2*Y112</f>
        <v>352000</v>
      </c>
      <c r="AC112" s="45">
        <f>SUM(AA112,AB112)</f>
        <v>327500</v>
      </c>
      <c r="AD112" s="45">
        <f>AC112/200</f>
        <v>1637.5</v>
      </c>
      <c r="AE112" t="str">
        <f>IF(AD112=$AC$3,T112,"")</f>
        <v/>
      </c>
    </row>
    <row r="113" spans="1:31" x14ac:dyDescent="0.3">
      <c r="A113" s="3"/>
      <c r="B113" s="11">
        <v>108</v>
      </c>
      <c r="C113" s="12">
        <v>25.79975163533949</v>
      </c>
      <c r="D113" s="12">
        <v>3.6310585657351417</v>
      </c>
      <c r="E113" s="12">
        <v>0.18442702714884379</v>
      </c>
      <c r="F113" s="13">
        <v>19827.500009851752</v>
      </c>
      <c r="G113" s="13">
        <v>-2952.21990803668</v>
      </c>
      <c r="H113" s="13">
        <v>-4217.4889329612724</v>
      </c>
      <c r="I113" s="14">
        <v>1</v>
      </c>
      <c r="J113" s="3"/>
      <c r="K113" s="11">
        <v>62</v>
      </c>
      <c r="L113" s="25">
        <v>37.495216878393855</v>
      </c>
      <c r="M113" s="25">
        <v>5.3282779249073151</v>
      </c>
      <c r="N113" s="25">
        <v>1.1733474291954706</v>
      </c>
      <c r="O113" s="25">
        <v>18686.671333008217</v>
      </c>
      <c r="P113" s="25">
        <v>-351.58134025210609</v>
      </c>
      <c r="Q113" s="25">
        <v>-2285.738263790342</v>
      </c>
      <c r="R113" s="14">
        <v>0</v>
      </c>
      <c r="T113" s="46">
        <f>Q113*$K$212+$L$212*P113+O113*$M$212+$N$212*N113+M113*$O$212+$P$212*L113+$Q$212</f>
        <v>0.22803661421842322</v>
      </c>
      <c r="U113" s="48">
        <v>0</v>
      </c>
      <c r="V113" s="45">
        <f>IF(U113=0,1,0)</f>
        <v>1</v>
      </c>
      <c r="W113">
        <f>SUM($U$6:U113)</f>
        <v>45</v>
      </c>
      <c r="X113">
        <f>SUM($V$6:V113)</f>
        <v>63</v>
      </c>
      <c r="Y113" s="48">
        <f>$W$2-X113</f>
        <v>87</v>
      </c>
      <c r="Z113" s="45">
        <f>$W$3-W113</f>
        <v>5</v>
      </c>
      <c r="AA113" s="45">
        <f>$Z$3*Z113</f>
        <v>-24500</v>
      </c>
      <c r="AB113" s="45">
        <f>$Z$2*Y113</f>
        <v>348000</v>
      </c>
      <c r="AC113" s="45">
        <f>SUM(AA113,AB113)</f>
        <v>323500</v>
      </c>
      <c r="AD113" s="45">
        <f>AC113/200</f>
        <v>1617.5</v>
      </c>
      <c r="AE113" t="str">
        <f>IF(AD113=$AC$3,T113,"")</f>
        <v/>
      </c>
    </row>
    <row r="114" spans="1:31" x14ac:dyDescent="0.3">
      <c r="A114" s="3"/>
      <c r="B114" s="11">
        <v>109</v>
      </c>
      <c r="C114" s="12">
        <v>46.602983752583235</v>
      </c>
      <c r="D114" s="12">
        <v>11.458925090081628</v>
      </c>
      <c r="E114" s="12">
        <v>0.53825003375121405</v>
      </c>
      <c r="F114" s="13">
        <v>52869.210856778758</v>
      </c>
      <c r="G114" s="13">
        <v>-5045.7955678940052</v>
      </c>
      <c r="H114" s="13">
        <v>-14190.148628088515</v>
      </c>
      <c r="I114" s="14">
        <v>1</v>
      </c>
      <c r="J114" s="3"/>
      <c r="K114" s="11">
        <v>67</v>
      </c>
      <c r="L114" s="25">
        <v>32.724728544078978</v>
      </c>
      <c r="M114" s="25">
        <v>15.556278343972188</v>
      </c>
      <c r="N114" s="25">
        <v>5.808131933187332E-2</v>
      </c>
      <c r="O114" s="25">
        <v>74097.533804964303</v>
      </c>
      <c r="P114" s="25">
        <v>-7919.7036772523461</v>
      </c>
      <c r="Q114" s="25">
        <v>-8218.1677113719106</v>
      </c>
      <c r="R114" s="14">
        <v>0</v>
      </c>
      <c r="T114" s="46">
        <f>Q114*$K$212+$L$212*P114+O114*$M$212+$N$212*N114+M114*$O$212+$P$212*L114+$Q$212</f>
        <v>0.2254372228672914</v>
      </c>
      <c r="U114" s="48">
        <v>0</v>
      </c>
      <c r="V114" s="45">
        <f>IF(U114=0,1,0)</f>
        <v>1</v>
      </c>
      <c r="W114">
        <f>SUM($U$6:U114)</f>
        <v>45</v>
      </c>
      <c r="X114">
        <f>SUM($V$6:V114)</f>
        <v>64</v>
      </c>
      <c r="Y114" s="48">
        <f>$W$2-X114</f>
        <v>86</v>
      </c>
      <c r="Z114" s="45">
        <f>$W$3-W114</f>
        <v>5</v>
      </c>
      <c r="AA114" s="45">
        <f>$Z$3*Z114</f>
        <v>-24500</v>
      </c>
      <c r="AB114" s="45">
        <f>$Z$2*Y114</f>
        <v>344000</v>
      </c>
      <c r="AC114" s="45">
        <f>SUM(AA114,AB114)</f>
        <v>319500</v>
      </c>
      <c r="AD114" s="45">
        <f>AC114/200</f>
        <v>1597.5</v>
      </c>
      <c r="AE114" t="str">
        <f>IF(AD114=$AC$3,T114,"")</f>
        <v/>
      </c>
    </row>
    <row r="115" spans="1:31" x14ac:dyDescent="0.3">
      <c r="A115" s="3"/>
      <c r="B115" s="11">
        <v>110</v>
      </c>
      <c r="C115" s="12">
        <v>29.120811141666064</v>
      </c>
      <c r="D115" s="12">
        <v>8.5880689090762861</v>
      </c>
      <c r="E115" s="12">
        <v>1.00946995616442</v>
      </c>
      <c r="F115" s="13">
        <v>35059.661866346141</v>
      </c>
      <c r="G115" s="13">
        <v>-1459.7345889366873</v>
      </c>
      <c r="H115" s="13">
        <v>-4420.712753541693</v>
      </c>
      <c r="I115" s="14">
        <v>0</v>
      </c>
      <c r="J115" s="3"/>
      <c r="K115" s="11">
        <v>25</v>
      </c>
      <c r="L115" s="25">
        <v>49.446627120810312</v>
      </c>
      <c r="M115" s="25">
        <v>4.5701115415511877</v>
      </c>
      <c r="N115" s="25">
        <v>0.66945020864125093</v>
      </c>
      <c r="O115" s="25">
        <v>29488.544915640181</v>
      </c>
      <c r="P115" s="25">
        <v>-1201.6021743809988</v>
      </c>
      <c r="Q115" s="25">
        <v>-3453.3577033742058</v>
      </c>
      <c r="R115" s="14">
        <v>1</v>
      </c>
      <c r="T115" s="46">
        <f>Q115*$K$212+$L$212*P115+O115*$M$212+$N$212*N115+M115*$O$212+$P$212*L115+$Q$212</f>
        <v>0.22296642630941091</v>
      </c>
      <c r="U115" s="48">
        <v>1</v>
      </c>
      <c r="V115" s="45">
        <f>IF(U115=0,1,0)</f>
        <v>0</v>
      </c>
      <c r="W115">
        <f>SUM($U$6:U115)</f>
        <v>46</v>
      </c>
      <c r="X115">
        <f>SUM($V$6:V115)</f>
        <v>64</v>
      </c>
      <c r="Y115" s="48">
        <f>$W$2-X115</f>
        <v>86</v>
      </c>
      <c r="Z115" s="45">
        <f>$W$3-W115</f>
        <v>4</v>
      </c>
      <c r="AA115" s="45">
        <f>$Z$3*Z115</f>
        <v>-19600</v>
      </c>
      <c r="AB115" s="45">
        <f>$Z$2*Y115</f>
        <v>344000</v>
      </c>
      <c r="AC115" s="45">
        <f>SUM(AA115,AB115)</f>
        <v>324400</v>
      </c>
      <c r="AD115" s="45">
        <f>AC115/200</f>
        <v>1622</v>
      </c>
      <c r="AE115" t="str">
        <f>IF(AD115=$AC$3,T115,"")</f>
        <v/>
      </c>
    </row>
    <row r="116" spans="1:31" x14ac:dyDescent="0.3">
      <c r="A116" s="3"/>
      <c r="B116" s="11">
        <v>111</v>
      </c>
      <c r="C116" s="12">
        <v>30.141514065904207</v>
      </c>
      <c r="D116" s="12">
        <v>13.755731165649204</v>
      </c>
      <c r="E116" s="12">
        <v>1.3022810018129349</v>
      </c>
      <c r="F116" s="13">
        <v>58770.466643534215</v>
      </c>
      <c r="G116" s="13">
        <v>-6475.8453127575422</v>
      </c>
      <c r="H116" s="13">
        <v>-9729.3845197559203</v>
      </c>
      <c r="I116" s="14">
        <v>0</v>
      </c>
      <c r="J116" s="3"/>
      <c r="K116" s="11">
        <v>56</v>
      </c>
      <c r="L116" s="25">
        <v>28.931600733526569</v>
      </c>
      <c r="M116" s="25">
        <v>6.1203628865252746</v>
      </c>
      <c r="N116" s="25">
        <v>7.0109614381898944E-2</v>
      </c>
      <c r="O116" s="25">
        <v>46793.91464712286</v>
      </c>
      <c r="P116" s="25">
        <v>-2352.9715314056289</v>
      </c>
      <c r="Q116" s="25">
        <v>-2643.1336035943159</v>
      </c>
      <c r="R116" s="14">
        <v>0</v>
      </c>
      <c r="T116" s="46">
        <f>Q116*$K$212+$L$212*P116+O116*$M$212+$N$212*N116+M116*$O$212+$P$212*L116+$Q$212</f>
        <v>0.2227402309601958</v>
      </c>
      <c r="U116" s="48">
        <v>0</v>
      </c>
      <c r="V116" s="45">
        <f>IF(U116=0,1,0)</f>
        <v>1</v>
      </c>
      <c r="W116">
        <f>SUM($U$6:U116)</f>
        <v>46</v>
      </c>
      <c r="X116">
        <f>SUM($V$6:V116)</f>
        <v>65</v>
      </c>
      <c r="Y116" s="48">
        <f>$W$2-X116</f>
        <v>85</v>
      </c>
      <c r="Z116" s="45">
        <f>$W$3-W116</f>
        <v>4</v>
      </c>
      <c r="AA116" s="45">
        <f>$Z$3*Z116</f>
        <v>-19600</v>
      </c>
      <c r="AB116" s="45">
        <f>$Z$2*Y116</f>
        <v>340000</v>
      </c>
      <c r="AC116" s="45">
        <f>SUM(AA116,AB116)</f>
        <v>320400</v>
      </c>
      <c r="AD116" s="45">
        <f>AC116/200</f>
        <v>1602</v>
      </c>
      <c r="AE116" t="str">
        <f>IF(AD116=$AC$3,T116,"")</f>
        <v/>
      </c>
    </row>
    <row r="117" spans="1:31" x14ac:dyDescent="0.3">
      <c r="A117" s="3"/>
      <c r="B117" s="11">
        <v>112</v>
      </c>
      <c r="C117" s="12">
        <v>20.428976419689267</v>
      </c>
      <c r="D117" s="12">
        <v>3.0086464699099431</v>
      </c>
      <c r="E117" s="12">
        <v>0.80160961642061879</v>
      </c>
      <c r="F117" s="13">
        <v>24264.980091746776</v>
      </c>
      <c r="G117" s="13">
        <v>-2806.5861157535851</v>
      </c>
      <c r="H117" s="13">
        <v>-2101.3405902138834</v>
      </c>
      <c r="I117" s="14">
        <v>0</v>
      </c>
      <c r="J117" s="3"/>
      <c r="K117" s="11">
        <v>20</v>
      </c>
      <c r="L117" s="25">
        <v>43.695615822814482</v>
      </c>
      <c r="M117" s="25">
        <v>2.5758118657900728</v>
      </c>
      <c r="N117" s="25">
        <v>0.28295218386825682</v>
      </c>
      <c r="O117" s="25">
        <v>20192.437340153865</v>
      </c>
      <c r="P117" s="25">
        <v>-322.92086851856322</v>
      </c>
      <c r="Q117" s="25">
        <v>-829.71400100976871</v>
      </c>
      <c r="R117" s="14">
        <v>0</v>
      </c>
      <c r="T117" s="46">
        <f>Q117*$K$212+$L$212*P117+O117*$M$212+$N$212*N117+M117*$O$212+$P$212*L117+$Q$212</f>
        <v>0.22182902709828628</v>
      </c>
      <c r="U117" s="48">
        <v>0</v>
      </c>
      <c r="V117" s="45">
        <f>IF(U117=0,1,0)</f>
        <v>1</v>
      </c>
      <c r="W117">
        <f>SUM($U$6:U117)</f>
        <v>46</v>
      </c>
      <c r="X117">
        <f>SUM($V$6:V117)</f>
        <v>66</v>
      </c>
      <c r="Y117" s="48">
        <f>$W$2-X117</f>
        <v>84</v>
      </c>
      <c r="Z117" s="45">
        <f>$W$3-W117</f>
        <v>4</v>
      </c>
      <c r="AA117" s="45">
        <f>$Z$3*Z117</f>
        <v>-19600</v>
      </c>
      <c r="AB117" s="45">
        <f>$Z$2*Y117</f>
        <v>336000</v>
      </c>
      <c r="AC117" s="45">
        <f>SUM(AA117,AB117)</f>
        <v>316400</v>
      </c>
      <c r="AD117" s="45">
        <f>AC117/200</f>
        <v>1582</v>
      </c>
      <c r="AE117" t="str">
        <f>IF(AD117=$AC$3,T117,"")</f>
        <v/>
      </c>
    </row>
    <row r="118" spans="1:31" x14ac:dyDescent="0.3">
      <c r="A118" s="3"/>
      <c r="B118" s="11">
        <v>113</v>
      </c>
      <c r="C118" s="12">
        <v>33.770850446098059</v>
      </c>
      <c r="D118" s="12">
        <v>10.616173508053144</v>
      </c>
      <c r="E118" s="12">
        <v>1.4649753568342121</v>
      </c>
      <c r="F118" s="13">
        <v>48850.008358394487</v>
      </c>
      <c r="G118" s="13">
        <v>-701.97658667182873</v>
      </c>
      <c r="H118" s="13">
        <v>-66.034885613193637</v>
      </c>
      <c r="I118" s="14">
        <v>0</v>
      </c>
      <c r="J118" s="3"/>
      <c r="K118" s="11">
        <v>37</v>
      </c>
      <c r="L118" s="25">
        <v>28.495138136359376</v>
      </c>
      <c r="M118" s="25">
        <v>5.1827863262051386</v>
      </c>
      <c r="N118" s="25">
        <v>0.28412556451040444</v>
      </c>
      <c r="O118" s="25">
        <v>16710.505492480352</v>
      </c>
      <c r="P118" s="25">
        <v>-1234.2127169025464</v>
      </c>
      <c r="Q118" s="25">
        <v>1246.8612655853394</v>
      </c>
      <c r="R118" s="14">
        <v>0</v>
      </c>
      <c r="T118" s="46">
        <f>Q118*$K$212+$L$212*P118+O118*$M$212+$N$212*N118+M118*$O$212+$P$212*L118+$Q$212</f>
        <v>0.22109659679430915</v>
      </c>
      <c r="U118" s="48">
        <v>0</v>
      </c>
      <c r="V118" s="45">
        <f>IF(U118=0,1,0)</f>
        <v>1</v>
      </c>
      <c r="W118">
        <f>SUM($U$6:U118)</f>
        <v>46</v>
      </c>
      <c r="X118">
        <f>SUM($V$6:V118)</f>
        <v>67</v>
      </c>
      <c r="Y118" s="48">
        <f>$W$2-X118</f>
        <v>83</v>
      </c>
      <c r="Z118" s="45">
        <f>$W$3-W118</f>
        <v>4</v>
      </c>
      <c r="AA118" s="45">
        <f>$Z$3*Z118</f>
        <v>-19600</v>
      </c>
      <c r="AB118" s="45">
        <f>$Z$2*Y118</f>
        <v>332000</v>
      </c>
      <c r="AC118" s="45">
        <f>SUM(AA118,AB118)</f>
        <v>312400</v>
      </c>
      <c r="AD118" s="45">
        <f>AC118/200</f>
        <v>1562</v>
      </c>
      <c r="AE118" t="str">
        <f>IF(AD118=$AC$3,T118,"")</f>
        <v/>
      </c>
    </row>
    <row r="119" spans="1:31" x14ac:dyDescent="0.3">
      <c r="A119" s="3"/>
      <c r="B119" s="11">
        <v>114</v>
      </c>
      <c r="C119" s="12">
        <v>22.856317166266241</v>
      </c>
      <c r="D119" s="12">
        <v>3.5368954653935396</v>
      </c>
      <c r="E119" s="12">
        <v>1.6722520624659842</v>
      </c>
      <c r="F119" s="13">
        <v>15752.417432198848</v>
      </c>
      <c r="G119" s="13">
        <v>-38.673229554272396</v>
      </c>
      <c r="H119" s="13">
        <v>-3395.4375453661391</v>
      </c>
      <c r="I119" s="14">
        <v>1</v>
      </c>
      <c r="J119" s="3"/>
      <c r="K119" s="11">
        <v>12</v>
      </c>
      <c r="L119" s="25">
        <v>25.965184925533375</v>
      </c>
      <c r="M119" s="25">
        <v>4.2080828098640168</v>
      </c>
      <c r="N119" s="25">
        <v>0.60466642123732295</v>
      </c>
      <c r="O119" s="25">
        <v>35386.942134864643</v>
      </c>
      <c r="P119" s="25">
        <v>-191.06994474981784</v>
      </c>
      <c r="Q119" s="25">
        <v>-1661.0668495284679</v>
      </c>
      <c r="R119" s="14">
        <v>0</v>
      </c>
      <c r="T119" s="46">
        <f>Q119*$K$212+$L$212*P119+O119*$M$212+$N$212*N119+M119*$O$212+$P$212*L119+$Q$212</f>
        <v>0.21830452550322643</v>
      </c>
      <c r="U119" s="48">
        <v>0</v>
      </c>
      <c r="V119" s="45">
        <f>IF(U119=0,1,0)</f>
        <v>1</v>
      </c>
      <c r="W119">
        <f>SUM($U$6:U119)</f>
        <v>46</v>
      </c>
      <c r="X119">
        <f>SUM($V$6:V119)</f>
        <v>68</v>
      </c>
      <c r="Y119" s="48">
        <f>$W$2-X119</f>
        <v>82</v>
      </c>
      <c r="Z119" s="45">
        <f>$W$3-W119</f>
        <v>4</v>
      </c>
      <c r="AA119" s="45">
        <f>$Z$3*Z119</f>
        <v>-19600</v>
      </c>
      <c r="AB119" s="45">
        <f>$Z$2*Y119</f>
        <v>328000</v>
      </c>
      <c r="AC119" s="45">
        <f>SUM(AA119,AB119)</f>
        <v>308400</v>
      </c>
      <c r="AD119" s="45">
        <f>AC119/200</f>
        <v>1542</v>
      </c>
      <c r="AE119" t="str">
        <f>IF(AD119=$AC$3,T119,"")</f>
        <v/>
      </c>
    </row>
    <row r="120" spans="1:31" x14ac:dyDescent="0.3">
      <c r="A120" s="3"/>
      <c r="B120" s="11">
        <v>115</v>
      </c>
      <c r="C120" s="12">
        <v>24.370465689115964</v>
      </c>
      <c r="D120" s="12">
        <v>7.7656718545452401</v>
      </c>
      <c r="E120" s="12">
        <v>8.9684020926569255E-2</v>
      </c>
      <c r="F120" s="13">
        <v>20413.611575706473</v>
      </c>
      <c r="G120" s="13">
        <v>-704.96097776758052</v>
      </c>
      <c r="H120" s="13">
        <v>-1789.1174564984069</v>
      </c>
      <c r="I120" s="14">
        <v>0</v>
      </c>
      <c r="J120" s="3"/>
      <c r="K120" s="11">
        <v>152</v>
      </c>
      <c r="L120" s="25">
        <v>27.086531598944024</v>
      </c>
      <c r="M120" s="25">
        <v>5.4941532934775772</v>
      </c>
      <c r="N120" s="25">
        <v>7.6547519748984133E-2</v>
      </c>
      <c r="O120" s="25">
        <v>12590.354258919511</v>
      </c>
      <c r="P120" s="25">
        <v>-754.5195499480393</v>
      </c>
      <c r="Q120" s="25">
        <v>-1581.8851993413732</v>
      </c>
      <c r="R120" s="14">
        <v>0</v>
      </c>
      <c r="T120" s="46">
        <f>Q120*$K$212+$L$212*P120+O120*$M$212+$N$212*N120+M120*$O$212+$P$212*L120+$Q$212</f>
        <v>0.21803952903943322</v>
      </c>
      <c r="U120" s="48">
        <v>0</v>
      </c>
      <c r="V120" s="45">
        <f>IF(U120=0,1,0)</f>
        <v>1</v>
      </c>
      <c r="W120">
        <f>SUM($U$6:U120)</f>
        <v>46</v>
      </c>
      <c r="X120">
        <f>SUM($V$6:V120)</f>
        <v>69</v>
      </c>
      <c r="Y120" s="48">
        <f>$W$2-X120</f>
        <v>81</v>
      </c>
      <c r="Z120" s="45">
        <f>$W$3-W120</f>
        <v>4</v>
      </c>
      <c r="AA120" s="45">
        <f>$Z$3*Z120</f>
        <v>-19600</v>
      </c>
      <c r="AB120" s="45">
        <f>$Z$2*Y120</f>
        <v>324000</v>
      </c>
      <c r="AC120" s="45">
        <f>SUM(AA120,AB120)</f>
        <v>304400</v>
      </c>
      <c r="AD120" s="45">
        <f>AC120/200</f>
        <v>1522</v>
      </c>
      <c r="AE120" t="str">
        <f>IF(AD120=$AC$3,T120,"")</f>
        <v/>
      </c>
    </row>
    <row r="121" spans="1:31" x14ac:dyDescent="0.3">
      <c r="A121" s="3"/>
      <c r="B121" s="11">
        <v>116</v>
      </c>
      <c r="C121" s="12">
        <v>24.125265288903663</v>
      </c>
      <c r="D121" s="12">
        <v>2.4957961159804225</v>
      </c>
      <c r="E121" s="12">
        <v>0.89434917717939943</v>
      </c>
      <c r="F121" s="13">
        <v>24754.126380623675</v>
      </c>
      <c r="G121" s="13">
        <v>-2502.906425583576</v>
      </c>
      <c r="H121" s="13">
        <v>-3714.6737462410556</v>
      </c>
      <c r="I121" s="14">
        <v>1</v>
      </c>
      <c r="J121" s="3"/>
      <c r="K121" s="11">
        <v>128</v>
      </c>
      <c r="L121" s="25">
        <v>55.724062671785894</v>
      </c>
      <c r="M121" s="25">
        <v>7.5235494369265989</v>
      </c>
      <c r="N121" s="25">
        <v>0.33533231573630873</v>
      </c>
      <c r="O121" s="25">
        <v>63053.936302723523</v>
      </c>
      <c r="P121" s="25">
        <v>-3932.951428202743</v>
      </c>
      <c r="Q121" s="25">
        <v>-7378.678016803231</v>
      </c>
      <c r="R121" s="14">
        <v>0</v>
      </c>
      <c r="T121" s="46">
        <f>Q121*$K$212+$L$212*P121+O121*$M$212+$N$212*N121+M121*$O$212+$P$212*L121+$Q$212</f>
        <v>0.21789294289523184</v>
      </c>
      <c r="U121" s="48">
        <v>0</v>
      </c>
      <c r="V121" s="45">
        <f>IF(U121=0,1,0)</f>
        <v>1</v>
      </c>
      <c r="W121">
        <f>SUM($U$6:U121)</f>
        <v>46</v>
      </c>
      <c r="X121">
        <f>SUM($V$6:V121)</f>
        <v>70</v>
      </c>
      <c r="Y121" s="48">
        <f>$W$2-X121</f>
        <v>80</v>
      </c>
      <c r="Z121" s="45">
        <f>$W$3-W121</f>
        <v>4</v>
      </c>
      <c r="AA121" s="45">
        <f>$Z$3*Z121</f>
        <v>-19600</v>
      </c>
      <c r="AB121" s="45">
        <f>$Z$2*Y121</f>
        <v>320000</v>
      </c>
      <c r="AC121" s="45">
        <f>SUM(AA121,AB121)</f>
        <v>300400</v>
      </c>
      <c r="AD121" s="45">
        <f>AC121/200</f>
        <v>1502</v>
      </c>
      <c r="AE121" t="str">
        <f>IF(AD121=$AC$3,T121,"")</f>
        <v/>
      </c>
    </row>
    <row r="122" spans="1:31" x14ac:dyDescent="0.3">
      <c r="A122" s="3"/>
      <c r="B122" s="11">
        <v>117</v>
      </c>
      <c r="C122" s="12">
        <v>44.337556620544625</v>
      </c>
      <c r="D122" s="12">
        <v>2.6035681254044691</v>
      </c>
      <c r="E122" s="12">
        <v>0.19265320046845635</v>
      </c>
      <c r="F122" s="13">
        <v>33714.178352891286</v>
      </c>
      <c r="G122" s="13">
        <v>-2380.4684509244162</v>
      </c>
      <c r="H122" s="13">
        <v>-1754.9136384307699</v>
      </c>
      <c r="I122" s="14">
        <v>0</v>
      </c>
      <c r="J122" s="3"/>
      <c r="K122" s="11">
        <v>196</v>
      </c>
      <c r="L122" s="25">
        <v>42.1964485179329</v>
      </c>
      <c r="M122" s="25">
        <v>13.251453627958696</v>
      </c>
      <c r="N122" s="25">
        <v>0.58262600132993969</v>
      </c>
      <c r="O122" s="25">
        <v>58643.794323450784</v>
      </c>
      <c r="P122" s="25">
        <v>-5164.7106519313811</v>
      </c>
      <c r="Q122" s="25">
        <v>-11395.312939066496</v>
      </c>
      <c r="R122" s="14">
        <v>0</v>
      </c>
      <c r="T122" s="46">
        <f>Q122*$K$212+$L$212*P122+O122*$M$212+$N$212*N122+M122*$O$212+$P$212*L122+$Q$212</f>
        <v>0.21693337141806557</v>
      </c>
      <c r="U122" s="48">
        <v>0</v>
      </c>
      <c r="V122" s="45">
        <f>IF(U122=0,1,0)</f>
        <v>1</v>
      </c>
      <c r="W122">
        <f>SUM($U$6:U122)</f>
        <v>46</v>
      </c>
      <c r="X122">
        <f>SUM($V$6:V122)</f>
        <v>71</v>
      </c>
      <c r="Y122" s="48">
        <f>$W$2-X122</f>
        <v>79</v>
      </c>
      <c r="Z122" s="45">
        <f>$W$3-W122</f>
        <v>4</v>
      </c>
      <c r="AA122" s="45">
        <f>$Z$3*Z122</f>
        <v>-19600</v>
      </c>
      <c r="AB122" s="45">
        <f>$Z$2*Y122</f>
        <v>316000</v>
      </c>
      <c r="AC122" s="45">
        <f>SUM(AA122,AB122)</f>
        <v>296400</v>
      </c>
      <c r="AD122" s="45">
        <f>AC122/200</f>
        <v>1482</v>
      </c>
      <c r="AE122" t="str">
        <f>IF(AD122=$AC$3,T122,"")</f>
        <v/>
      </c>
    </row>
    <row r="123" spans="1:31" x14ac:dyDescent="0.3">
      <c r="A123" s="3"/>
      <c r="B123" s="11">
        <v>118</v>
      </c>
      <c r="C123" s="12">
        <v>32.679471185238263</v>
      </c>
      <c r="D123" s="12">
        <v>15.822981722182583</v>
      </c>
      <c r="E123" s="12">
        <v>0.39977317688141822</v>
      </c>
      <c r="F123" s="13">
        <v>57887.094977392378</v>
      </c>
      <c r="G123" s="13">
        <v>-1614.0824607150607</v>
      </c>
      <c r="H123" s="13">
        <v>-2515.7948377927096</v>
      </c>
      <c r="I123" s="14">
        <v>0</v>
      </c>
      <c r="J123" s="3"/>
      <c r="K123" s="11">
        <v>96</v>
      </c>
      <c r="L123" s="25">
        <v>32.085182481333888</v>
      </c>
      <c r="M123" s="25">
        <v>7.4357110429660009</v>
      </c>
      <c r="N123" s="25">
        <v>1.8377658777152608</v>
      </c>
      <c r="O123" s="25">
        <v>25162.026874953852</v>
      </c>
      <c r="P123" s="25">
        <v>-647.93419473527172</v>
      </c>
      <c r="Q123" s="25">
        <v>-1691.2798449196653</v>
      </c>
      <c r="R123" s="14">
        <v>0</v>
      </c>
      <c r="T123" s="46">
        <f>Q123*$K$212+$L$212*P123+O123*$M$212+$N$212*N123+M123*$O$212+$P$212*L123+$Q$212</f>
        <v>0.21649007376211332</v>
      </c>
      <c r="U123" s="48">
        <v>0</v>
      </c>
      <c r="V123" s="45">
        <f>IF(U123=0,1,0)</f>
        <v>1</v>
      </c>
      <c r="W123">
        <f>SUM($U$6:U123)</f>
        <v>46</v>
      </c>
      <c r="X123">
        <f>SUM($V$6:V123)</f>
        <v>72</v>
      </c>
      <c r="Y123" s="48">
        <f>$W$2-X123</f>
        <v>78</v>
      </c>
      <c r="Z123" s="45">
        <f>$W$3-W123</f>
        <v>4</v>
      </c>
      <c r="AA123" s="45">
        <f>$Z$3*Z123</f>
        <v>-19600</v>
      </c>
      <c r="AB123" s="45">
        <f>$Z$2*Y123</f>
        <v>312000</v>
      </c>
      <c r="AC123" s="45">
        <f>SUM(AA123,AB123)</f>
        <v>292400</v>
      </c>
      <c r="AD123" s="45">
        <f>AC123/200</f>
        <v>1462</v>
      </c>
      <c r="AE123" t="str">
        <f>IF(AD123=$AC$3,T123,"")</f>
        <v/>
      </c>
    </row>
    <row r="124" spans="1:31" x14ac:dyDescent="0.3">
      <c r="A124" s="3"/>
      <c r="B124" s="11">
        <v>119</v>
      </c>
      <c r="C124" s="12">
        <v>36.726706268114938</v>
      </c>
      <c r="D124" s="12">
        <v>10.916120299818713</v>
      </c>
      <c r="E124" s="12">
        <v>0.79484549476691757</v>
      </c>
      <c r="F124" s="13">
        <v>73158.883411552597</v>
      </c>
      <c r="G124" s="13">
        <v>-1336.6022528747649</v>
      </c>
      <c r="H124" s="13">
        <v>-3991.5292164228654</v>
      </c>
      <c r="I124" s="14">
        <v>0</v>
      </c>
      <c r="J124" s="3"/>
      <c r="K124" s="11">
        <v>134</v>
      </c>
      <c r="L124" s="25">
        <v>36.534624184802638</v>
      </c>
      <c r="M124" s="25">
        <v>10.586214866265351</v>
      </c>
      <c r="N124" s="25">
        <v>1.9181322457182537</v>
      </c>
      <c r="O124" s="25">
        <v>30473.501635387889</v>
      </c>
      <c r="P124" s="25">
        <v>-2608.6227185444277</v>
      </c>
      <c r="Q124" s="25">
        <v>-2693.3967105648749</v>
      </c>
      <c r="R124" s="14">
        <v>0</v>
      </c>
      <c r="T124" s="46">
        <f>Q124*$K$212+$L$212*P124+O124*$M$212+$N$212*N124+M124*$O$212+$P$212*L124+$Q$212</f>
        <v>0.21588743141445943</v>
      </c>
      <c r="U124" s="48">
        <v>0</v>
      </c>
      <c r="V124" s="45">
        <f>IF(U124=0,1,0)</f>
        <v>1</v>
      </c>
      <c r="W124">
        <f>SUM($U$6:U124)</f>
        <v>46</v>
      </c>
      <c r="X124">
        <f>SUM($V$6:V124)</f>
        <v>73</v>
      </c>
      <c r="Y124" s="48">
        <f>$W$2-X124</f>
        <v>77</v>
      </c>
      <c r="Z124" s="45">
        <f>$W$3-W124</f>
        <v>4</v>
      </c>
      <c r="AA124" s="45">
        <f>$Z$3*Z124</f>
        <v>-19600</v>
      </c>
      <c r="AB124" s="45">
        <f>$Z$2*Y124</f>
        <v>308000</v>
      </c>
      <c r="AC124" s="45">
        <f>SUM(AA124,AB124)</f>
        <v>288400</v>
      </c>
      <c r="AD124" s="45">
        <f>AC124/200</f>
        <v>1442</v>
      </c>
      <c r="AE124" t="str">
        <f>IF(AD124=$AC$3,T124,"")</f>
        <v/>
      </c>
    </row>
    <row r="125" spans="1:31" x14ac:dyDescent="0.3">
      <c r="A125" s="3"/>
      <c r="B125" s="11">
        <v>120</v>
      </c>
      <c r="C125" s="12">
        <v>35.602087787563605</v>
      </c>
      <c r="D125" s="12">
        <v>13.640140962177654</v>
      </c>
      <c r="E125" s="12">
        <v>1.4236426515974865</v>
      </c>
      <c r="F125" s="13">
        <v>53531.019654771233</v>
      </c>
      <c r="G125" s="13">
        <v>-2849.0649265881402</v>
      </c>
      <c r="H125" s="13">
        <v>-6308.5390084319461</v>
      </c>
      <c r="I125" s="14">
        <v>0</v>
      </c>
      <c r="J125" s="3"/>
      <c r="K125" s="11">
        <v>1</v>
      </c>
      <c r="L125" s="25">
        <v>32.527992695314055</v>
      </c>
      <c r="M125" s="25">
        <v>9.3881124724252203</v>
      </c>
      <c r="N125" s="25">
        <v>0.29758666353362978</v>
      </c>
      <c r="O125" s="25">
        <v>37843.679019279152</v>
      </c>
      <c r="P125" s="25">
        <v>-3246.6565161297449</v>
      </c>
      <c r="Q125" s="25">
        <v>-4794.7060760209424</v>
      </c>
      <c r="R125" s="14">
        <v>0</v>
      </c>
      <c r="T125" s="46">
        <f>Q125*$K$212+$L$212*P125+O125*$M$212+$N$212*N125+M125*$O$212+$P$212*L125+$Q$212</f>
        <v>0.21421450710766565</v>
      </c>
      <c r="U125" s="48">
        <v>0</v>
      </c>
      <c r="V125" s="45">
        <f>IF(U125=0,1,0)</f>
        <v>1</v>
      </c>
      <c r="W125">
        <f>SUM($U$6:U125)</f>
        <v>46</v>
      </c>
      <c r="X125">
        <f>SUM($V$6:V125)</f>
        <v>74</v>
      </c>
      <c r="Y125" s="48">
        <f>$W$2-X125</f>
        <v>76</v>
      </c>
      <c r="Z125" s="45">
        <f>$W$3-W125</f>
        <v>4</v>
      </c>
      <c r="AA125" s="45">
        <f>$Z$3*Z125</f>
        <v>-19600</v>
      </c>
      <c r="AB125" s="45">
        <f>$Z$2*Y125</f>
        <v>304000</v>
      </c>
      <c r="AC125" s="45">
        <f>SUM(AA125,AB125)</f>
        <v>284400</v>
      </c>
      <c r="AD125" s="45">
        <f>AC125/200</f>
        <v>1422</v>
      </c>
      <c r="AE125" t="str">
        <f>IF(AD125=$AC$3,T125,"")</f>
        <v/>
      </c>
    </row>
    <row r="126" spans="1:31" x14ac:dyDescent="0.3">
      <c r="A126" s="3"/>
      <c r="B126" s="11">
        <v>121</v>
      </c>
      <c r="C126" s="12">
        <v>37.490793991577554</v>
      </c>
      <c r="D126" s="12">
        <v>15.024352386161091</v>
      </c>
      <c r="E126" s="12">
        <v>0.93528702957593668</v>
      </c>
      <c r="F126" s="13">
        <v>40240.624550019464</v>
      </c>
      <c r="G126" s="13">
        <v>-8961.1787237591489</v>
      </c>
      <c r="H126" s="13">
        <v>-9642.5022811562776</v>
      </c>
      <c r="I126" s="14">
        <v>1</v>
      </c>
      <c r="J126" s="3"/>
      <c r="K126" s="11">
        <v>165</v>
      </c>
      <c r="L126" s="25">
        <v>33.939473409867738</v>
      </c>
      <c r="M126" s="25">
        <v>11.44133347201673</v>
      </c>
      <c r="N126" s="25">
        <v>0.80880869819806256</v>
      </c>
      <c r="O126" s="25">
        <v>31123.046114973742</v>
      </c>
      <c r="P126" s="25">
        <v>-4246.5181578004231</v>
      </c>
      <c r="Q126" s="25">
        <v>-2142.272407419081</v>
      </c>
      <c r="R126" s="14">
        <v>0</v>
      </c>
      <c r="T126" s="46">
        <f>Q126*$K$212+$L$212*P126+O126*$M$212+$N$212*N126+M126*$O$212+$P$212*L126+$Q$212</f>
        <v>0.21335774015693898</v>
      </c>
      <c r="U126" s="48">
        <v>0</v>
      </c>
      <c r="V126" s="45">
        <f>IF(U126=0,1,0)</f>
        <v>1</v>
      </c>
      <c r="W126">
        <f>SUM($U$6:U126)</f>
        <v>46</v>
      </c>
      <c r="X126">
        <f>SUM($V$6:V126)</f>
        <v>75</v>
      </c>
      <c r="Y126" s="48">
        <f>$W$2-X126</f>
        <v>75</v>
      </c>
      <c r="Z126" s="45">
        <f>$W$3-W126</f>
        <v>4</v>
      </c>
      <c r="AA126" s="45">
        <f>$Z$3*Z126</f>
        <v>-19600</v>
      </c>
      <c r="AB126" s="45">
        <f>$Z$2*Y126</f>
        <v>300000</v>
      </c>
      <c r="AC126" s="45">
        <f>SUM(AA126,AB126)</f>
        <v>280400</v>
      </c>
      <c r="AD126" s="45">
        <f>AC126/200</f>
        <v>1402</v>
      </c>
      <c r="AE126" t="str">
        <f>IF(AD126=$AC$3,T126,"")</f>
        <v/>
      </c>
    </row>
    <row r="127" spans="1:31" x14ac:dyDescent="0.3">
      <c r="A127" s="3"/>
      <c r="B127" s="11">
        <v>122</v>
      </c>
      <c r="C127" s="12">
        <v>33.009478693103333</v>
      </c>
      <c r="D127" s="12">
        <v>8.7961593955989734</v>
      </c>
      <c r="E127" s="12">
        <v>0.56323809992191565</v>
      </c>
      <c r="F127" s="13">
        <v>48643.946728272524</v>
      </c>
      <c r="G127" s="13">
        <v>-777.19984554335679</v>
      </c>
      <c r="H127" s="13">
        <v>-7195.8958264128087</v>
      </c>
      <c r="I127" s="14">
        <v>0</v>
      </c>
      <c r="J127" s="3"/>
      <c r="K127" s="11">
        <v>21</v>
      </c>
      <c r="L127" s="25">
        <v>31.179627397817736</v>
      </c>
      <c r="M127" s="25">
        <v>3.6921304846426453</v>
      </c>
      <c r="N127" s="25">
        <v>2.4527063628087774E-2</v>
      </c>
      <c r="O127" s="25">
        <v>12517.055831412699</v>
      </c>
      <c r="P127" s="25">
        <v>34.163817237816488</v>
      </c>
      <c r="Q127" s="25">
        <v>-642.14748185120413</v>
      </c>
      <c r="R127" s="14">
        <v>0</v>
      </c>
      <c r="T127" s="46">
        <f>Q127*$K$212+$L$212*P127+O127*$M$212+$N$212*N127+M127*$O$212+$P$212*L127+$Q$212</f>
        <v>0.20671199286638284</v>
      </c>
      <c r="U127" s="48">
        <v>0</v>
      </c>
      <c r="V127" s="45">
        <f>IF(U127=0,1,0)</f>
        <v>1</v>
      </c>
      <c r="W127">
        <f>SUM($U$6:U127)</f>
        <v>46</v>
      </c>
      <c r="X127">
        <f>SUM($V$6:V127)</f>
        <v>76</v>
      </c>
      <c r="Y127" s="48">
        <f>$W$2-X127</f>
        <v>74</v>
      </c>
      <c r="Z127" s="45">
        <f>$W$3-W127</f>
        <v>4</v>
      </c>
      <c r="AA127" s="45">
        <f>$Z$3*Z127</f>
        <v>-19600</v>
      </c>
      <c r="AB127" s="45">
        <f>$Z$2*Y127</f>
        <v>296000</v>
      </c>
      <c r="AC127" s="45">
        <f>SUM(AA127,AB127)</f>
        <v>276400</v>
      </c>
      <c r="AD127" s="45">
        <f>AC127/200</f>
        <v>1382</v>
      </c>
      <c r="AE127" t="str">
        <f>IF(AD127=$AC$3,T127,"")</f>
        <v/>
      </c>
    </row>
    <row r="128" spans="1:31" x14ac:dyDescent="0.3">
      <c r="A128" s="3"/>
      <c r="B128" s="11">
        <v>123</v>
      </c>
      <c r="C128" s="12">
        <v>29.044832147131611</v>
      </c>
      <c r="D128" s="12">
        <v>10.763670048472799</v>
      </c>
      <c r="E128" s="12">
        <v>5.1075516942885833E-3</v>
      </c>
      <c r="F128" s="13">
        <v>43358.95947775583</v>
      </c>
      <c r="G128" s="13">
        <v>-7606.1616288583</v>
      </c>
      <c r="H128" s="13">
        <v>-7822.3595183772832</v>
      </c>
      <c r="I128" s="14">
        <v>0</v>
      </c>
      <c r="J128" s="3"/>
      <c r="K128" s="11">
        <v>52</v>
      </c>
      <c r="L128" s="25">
        <v>29.41819023588474</v>
      </c>
      <c r="M128" s="25">
        <v>4.6128719856098739</v>
      </c>
      <c r="N128" s="25">
        <v>0.25989258598992682</v>
      </c>
      <c r="O128" s="25">
        <v>24542.260623207374</v>
      </c>
      <c r="P128" s="25">
        <v>-126.18254370921746</v>
      </c>
      <c r="Q128" s="25">
        <v>-2426.7302130077387</v>
      </c>
      <c r="R128" s="14">
        <v>0</v>
      </c>
      <c r="T128" s="46">
        <f>Q128*$K$212+$L$212*P128+O128*$M$212+$N$212*N128+M128*$O$212+$P$212*L128+$Q$212</f>
        <v>0.20297595366219606</v>
      </c>
      <c r="U128" s="48">
        <v>0</v>
      </c>
      <c r="V128" s="45">
        <f>IF(U128=0,1,0)</f>
        <v>1</v>
      </c>
      <c r="W128">
        <f>SUM($U$6:U128)</f>
        <v>46</v>
      </c>
      <c r="X128">
        <f>SUM($V$6:V128)</f>
        <v>77</v>
      </c>
      <c r="Y128" s="48">
        <f>$W$2-X128</f>
        <v>73</v>
      </c>
      <c r="Z128" s="45">
        <f>$W$3-W128</f>
        <v>4</v>
      </c>
      <c r="AA128" s="45">
        <f>$Z$3*Z128</f>
        <v>-19600</v>
      </c>
      <c r="AB128" s="45">
        <f>$Z$2*Y128</f>
        <v>292000</v>
      </c>
      <c r="AC128" s="45">
        <f>SUM(AA128,AB128)</f>
        <v>272400</v>
      </c>
      <c r="AD128" s="45">
        <f>AC128/200</f>
        <v>1362</v>
      </c>
      <c r="AE128" t="str">
        <f>IF(AD128=$AC$3,T128,"")</f>
        <v/>
      </c>
    </row>
    <row r="129" spans="1:31" x14ac:dyDescent="0.3">
      <c r="A129" s="3"/>
      <c r="B129" s="11">
        <v>124</v>
      </c>
      <c r="C129" s="12">
        <v>47.117234091907569</v>
      </c>
      <c r="D129" s="12">
        <v>22.949875469636673</v>
      </c>
      <c r="E129" s="12">
        <v>1.0066981655653706</v>
      </c>
      <c r="F129" s="13">
        <v>97958.239472690228</v>
      </c>
      <c r="G129" s="13">
        <v>-1736.9298462482409</v>
      </c>
      <c r="H129" s="13">
        <v>-3752.7029012887228</v>
      </c>
      <c r="I129" s="14">
        <v>0</v>
      </c>
      <c r="J129" s="3"/>
      <c r="K129" s="11">
        <v>166</v>
      </c>
      <c r="L129" s="25">
        <v>35.934931495983271</v>
      </c>
      <c r="M129" s="25">
        <v>5.0074107531825858</v>
      </c>
      <c r="N129" s="25">
        <v>0.25926584004333086</v>
      </c>
      <c r="O129" s="25">
        <v>20367.146113412899</v>
      </c>
      <c r="P129" s="25">
        <v>-290.63531199803236</v>
      </c>
      <c r="Q129" s="25">
        <v>-3493.1613520649407</v>
      </c>
      <c r="R129" s="14">
        <v>0</v>
      </c>
      <c r="T129" s="46">
        <f>Q129*$K$212+$L$212*P129+O129*$M$212+$N$212*N129+M129*$O$212+$P$212*L129+$Q$212</f>
        <v>0.19972826700653118</v>
      </c>
      <c r="U129" s="48">
        <v>0</v>
      </c>
      <c r="V129" s="45">
        <f>IF(U129=0,1,0)</f>
        <v>1</v>
      </c>
      <c r="W129">
        <f>SUM($U$6:U129)</f>
        <v>46</v>
      </c>
      <c r="X129">
        <f>SUM($V$6:V129)</f>
        <v>78</v>
      </c>
      <c r="Y129" s="48">
        <f>$W$2-X129</f>
        <v>72</v>
      </c>
      <c r="Z129" s="45">
        <f>$W$3-W129</f>
        <v>4</v>
      </c>
      <c r="AA129" s="45">
        <f>$Z$3*Z129</f>
        <v>-19600</v>
      </c>
      <c r="AB129" s="45">
        <f>$Z$2*Y129</f>
        <v>288000</v>
      </c>
      <c r="AC129" s="45">
        <f>SUM(AA129,AB129)</f>
        <v>268400</v>
      </c>
      <c r="AD129" s="45">
        <f>AC129/200</f>
        <v>1342</v>
      </c>
      <c r="AE129" t="str">
        <f>IF(AD129=$AC$3,T129,"")</f>
        <v/>
      </c>
    </row>
    <row r="130" spans="1:31" x14ac:dyDescent="0.3">
      <c r="A130" s="3"/>
      <c r="B130" s="11">
        <v>125</v>
      </c>
      <c r="C130" s="12">
        <v>37.011656224898303</v>
      </c>
      <c r="D130" s="12">
        <v>3.8426842917065462</v>
      </c>
      <c r="E130" s="12">
        <v>1.2266420569561513E-2</v>
      </c>
      <c r="F130" s="13">
        <v>25487.303019189694</v>
      </c>
      <c r="G130" s="13">
        <v>-2464.7679353340895</v>
      </c>
      <c r="H130" s="13">
        <v>-5022.0726478088682</v>
      </c>
      <c r="I130" s="14">
        <v>0</v>
      </c>
      <c r="J130" s="3"/>
      <c r="K130" s="11">
        <v>110</v>
      </c>
      <c r="L130" s="25">
        <v>29.120811141666064</v>
      </c>
      <c r="M130" s="25">
        <v>8.5880689090762861</v>
      </c>
      <c r="N130" s="25">
        <v>1.00946995616442</v>
      </c>
      <c r="O130" s="25">
        <v>35059.661866346141</v>
      </c>
      <c r="P130" s="25">
        <v>-1459.7345889366873</v>
      </c>
      <c r="Q130" s="25">
        <v>-4420.712753541693</v>
      </c>
      <c r="R130" s="14">
        <v>0</v>
      </c>
      <c r="T130" s="46">
        <f>Q130*$K$212+$L$212*P130+O130*$M$212+$N$212*N130+M130*$O$212+$P$212*L130+$Q$212</f>
        <v>0.19851268957435353</v>
      </c>
      <c r="U130" s="48">
        <v>0</v>
      </c>
      <c r="V130" s="45">
        <f>IF(U130=0,1,0)</f>
        <v>1</v>
      </c>
      <c r="W130">
        <f>SUM($U$6:U130)</f>
        <v>46</v>
      </c>
      <c r="X130">
        <f>SUM($V$6:V130)</f>
        <v>79</v>
      </c>
      <c r="Y130" s="48">
        <f>$W$2-X130</f>
        <v>71</v>
      </c>
      <c r="Z130" s="45">
        <f>$W$3-W130</f>
        <v>4</v>
      </c>
      <c r="AA130" s="45">
        <f>$Z$3*Z130</f>
        <v>-19600</v>
      </c>
      <c r="AB130" s="45">
        <f>$Z$2*Y130</f>
        <v>284000</v>
      </c>
      <c r="AC130" s="45">
        <f>SUM(AA130,AB130)</f>
        <v>264400</v>
      </c>
      <c r="AD130" s="45">
        <f>AC130/200</f>
        <v>1322</v>
      </c>
      <c r="AE130" t="str">
        <f>IF(AD130=$AC$3,T130,"")</f>
        <v/>
      </c>
    </row>
    <row r="131" spans="1:31" x14ac:dyDescent="0.3">
      <c r="A131" s="3"/>
      <c r="B131" s="11">
        <v>126</v>
      </c>
      <c r="C131" s="12">
        <v>35.16510334445168</v>
      </c>
      <c r="D131" s="12">
        <v>15.51262798109375</v>
      </c>
      <c r="E131" s="12">
        <v>0.46253826347745219</v>
      </c>
      <c r="F131" s="13">
        <v>47201.275547465841</v>
      </c>
      <c r="G131" s="13">
        <v>-14557.034238201939</v>
      </c>
      <c r="H131" s="13">
        <v>-22228.208839224648</v>
      </c>
      <c r="I131" s="14">
        <v>1</v>
      </c>
      <c r="J131" s="3"/>
      <c r="K131" s="11">
        <v>73</v>
      </c>
      <c r="L131" s="25">
        <v>43.030930948056159</v>
      </c>
      <c r="M131" s="25">
        <v>4.461015683940909</v>
      </c>
      <c r="N131" s="25">
        <v>0.3715652664456095</v>
      </c>
      <c r="O131" s="25">
        <v>31945.405415218109</v>
      </c>
      <c r="P131" s="25">
        <v>-845.84643684833748</v>
      </c>
      <c r="Q131" s="25">
        <v>-2328.3488404899526</v>
      </c>
      <c r="R131" s="14">
        <v>1</v>
      </c>
      <c r="T131" s="46">
        <f>Q131*$K$212+$L$212*P131+O131*$M$212+$N$212*N131+M131*$O$212+$P$212*L131+$Q$212</f>
        <v>0.19571202987199404</v>
      </c>
      <c r="U131" s="48">
        <v>1</v>
      </c>
      <c r="V131" s="45">
        <f>IF(U131=0,1,0)</f>
        <v>0</v>
      </c>
      <c r="W131">
        <f>SUM($U$6:U131)</f>
        <v>47</v>
      </c>
      <c r="X131">
        <f>SUM($V$6:V131)</f>
        <v>79</v>
      </c>
      <c r="Y131" s="48">
        <f>$W$2-X131</f>
        <v>71</v>
      </c>
      <c r="Z131" s="45">
        <f>$W$3-W131</f>
        <v>3</v>
      </c>
      <c r="AA131" s="45">
        <f>$Z$3*Z131</f>
        <v>-14700</v>
      </c>
      <c r="AB131" s="45">
        <f>$Z$2*Y131</f>
        <v>284000</v>
      </c>
      <c r="AC131" s="45">
        <f>SUM(AA131,AB131)</f>
        <v>269300</v>
      </c>
      <c r="AD131" s="45">
        <f>AC131/200</f>
        <v>1346.5</v>
      </c>
      <c r="AE131" t="str">
        <f>IF(AD131=$AC$3,T131,"")</f>
        <v/>
      </c>
    </row>
    <row r="132" spans="1:31" x14ac:dyDescent="0.3">
      <c r="A132" s="3"/>
      <c r="B132" s="11">
        <v>127</v>
      </c>
      <c r="C132" s="12">
        <v>51.104050856973942</v>
      </c>
      <c r="D132" s="12">
        <v>6.0240859363161459</v>
      </c>
      <c r="E132" s="12">
        <v>0.48359618806225302</v>
      </c>
      <c r="F132" s="13">
        <v>28923.753487509308</v>
      </c>
      <c r="G132" s="13">
        <v>-198.76068821902075</v>
      </c>
      <c r="H132" s="13">
        <v>-5224.123317764298</v>
      </c>
      <c r="I132" s="14">
        <v>0</v>
      </c>
      <c r="J132" s="3"/>
      <c r="K132" s="11">
        <v>35</v>
      </c>
      <c r="L132" s="25">
        <v>42.023871361444385</v>
      </c>
      <c r="M132" s="25">
        <v>12.292490797484756</v>
      </c>
      <c r="N132" s="25">
        <v>0.72614532699721468</v>
      </c>
      <c r="O132" s="25">
        <v>84269.868996686957</v>
      </c>
      <c r="P132" s="25">
        <v>-3020.1442556778693</v>
      </c>
      <c r="Q132" s="25">
        <v>-19178.49940560422</v>
      </c>
      <c r="R132" s="14">
        <v>0</v>
      </c>
      <c r="T132" s="46">
        <f>Q132*$K$212+$L$212*P132+O132*$M$212+$N$212*N132+M132*$O$212+$P$212*L132+$Q$212</f>
        <v>0.18172765470781521</v>
      </c>
      <c r="U132" s="48">
        <v>0</v>
      </c>
      <c r="V132" s="45">
        <f>IF(U132=0,1,0)</f>
        <v>1</v>
      </c>
      <c r="W132">
        <f>SUM($U$6:U132)</f>
        <v>47</v>
      </c>
      <c r="X132">
        <f>SUM($V$6:V132)</f>
        <v>80</v>
      </c>
      <c r="Y132" s="48">
        <f>$W$2-X132</f>
        <v>70</v>
      </c>
      <c r="Z132" s="45">
        <f>$W$3-W132</f>
        <v>3</v>
      </c>
      <c r="AA132" s="45">
        <f>$Z$3*Z132</f>
        <v>-14700</v>
      </c>
      <c r="AB132" s="45">
        <f>$Z$2*Y132</f>
        <v>280000</v>
      </c>
      <c r="AC132" s="45">
        <f>SUM(AA132,AB132)</f>
        <v>265300</v>
      </c>
      <c r="AD132" s="45">
        <f>AC132/200</f>
        <v>1326.5</v>
      </c>
      <c r="AE132" t="str">
        <f>IF(AD132=$AC$3,T132,"")</f>
        <v/>
      </c>
    </row>
    <row r="133" spans="1:31" x14ac:dyDescent="0.3">
      <c r="A133" s="3"/>
      <c r="B133" s="11">
        <v>128</v>
      </c>
      <c r="C133" s="12">
        <v>55.724062671785894</v>
      </c>
      <c r="D133" s="12">
        <v>7.5235494369265989</v>
      </c>
      <c r="E133" s="12">
        <v>0.33533231573630873</v>
      </c>
      <c r="F133" s="13">
        <v>63053.936302723523</v>
      </c>
      <c r="G133" s="13">
        <v>-3932.951428202743</v>
      </c>
      <c r="H133" s="13">
        <v>-7378.678016803231</v>
      </c>
      <c r="I133" s="14">
        <v>0</v>
      </c>
      <c r="J133" s="3"/>
      <c r="K133" s="11">
        <v>173</v>
      </c>
      <c r="L133" s="25">
        <v>26.837822334453026</v>
      </c>
      <c r="M133" s="25">
        <v>12.786442884859136</v>
      </c>
      <c r="N133" s="25">
        <v>0.33387962814752353</v>
      </c>
      <c r="O133" s="25">
        <v>95717.059781580727</v>
      </c>
      <c r="P133" s="25">
        <v>-5807.6326205318101</v>
      </c>
      <c r="Q133" s="25">
        <v>-6871.332575682909</v>
      </c>
      <c r="R133" s="14">
        <v>0</v>
      </c>
      <c r="T133" s="46">
        <f>Q133*$K$212+$L$212*P133+O133*$M$212+$N$212*N133+M133*$O$212+$P$212*L133+$Q$212</f>
        <v>0.1804344960433073</v>
      </c>
      <c r="U133" s="48">
        <v>0</v>
      </c>
      <c r="V133" s="45">
        <f>IF(U133=0,1,0)</f>
        <v>1</v>
      </c>
      <c r="W133">
        <f>SUM($U$6:U133)</f>
        <v>47</v>
      </c>
      <c r="X133">
        <f>SUM($V$6:V133)</f>
        <v>81</v>
      </c>
      <c r="Y133" s="48">
        <f>$W$2-X133</f>
        <v>69</v>
      </c>
      <c r="Z133" s="45">
        <f>$W$3-W133</f>
        <v>3</v>
      </c>
      <c r="AA133" s="45">
        <f>$Z$3*Z133</f>
        <v>-14700</v>
      </c>
      <c r="AB133" s="45">
        <f>$Z$2*Y133</f>
        <v>276000</v>
      </c>
      <c r="AC133" s="45">
        <f>SUM(AA133,AB133)</f>
        <v>261300</v>
      </c>
      <c r="AD133" s="45">
        <f>AC133/200</f>
        <v>1306.5</v>
      </c>
      <c r="AE133" t="str">
        <f>IF(AD133=$AC$3,T133,"")</f>
        <v/>
      </c>
    </row>
    <row r="134" spans="1:31" x14ac:dyDescent="0.3">
      <c r="A134" s="3"/>
      <c r="B134" s="11">
        <v>129</v>
      </c>
      <c r="C134" s="12">
        <v>41.707791317923778</v>
      </c>
      <c r="D134" s="12">
        <v>10.031380590153248</v>
      </c>
      <c r="E134" s="12">
        <v>1.4720680333647458</v>
      </c>
      <c r="F134" s="13">
        <v>72712.612523554417</v>
      </c>
      <c r="G134" s="13">
        <v>-5636.0351149587241</v>
      </c>
      <c r="H134" s="13">
        <v>-5688.4167601414483</v>
      </c>
      <c r="I134" s="14">
        <v>0</v>
      </c>
      <c r="J134" s="3"/>
      <c r="K134" s="11">
        <v>16</v>
      </c>
      <c r="L134" s="25">
        <v>31.321249957376676</v>
      </c>
      <c r="M134" s="25">
        <v>7.8429191909970655</v>
      </c>
      <c r="N134" s="25">
        <v>0.3498094669228729</v>
      </c>
      <c r="O134" s="25">
        <v>41564.570082906263</v>
      </c>
      <c r="P134" s="25">
        <v>-341.03038524039471</v>
      </c>
      <c r="Q134" s="25">
        <v>-11029.774251481591</v>
      </c>
      <c r="R134" s="14">
        <v>0</v>
      </c>
      <c r="T134" s="46">
        <f>Q134*$K$212+$L$212*P134+O134*$M$212+$N$212*N134+M134*$O$212+$P$212*L134+$Q$212</f>
        <v>0.17962831796887851</v>
      </c>
      <c r="U134" s="48">
        <v>0</v>
      </c>
      <c r="V134" s="45">
        <f>IF(U134=0,1,0)</f>
        <v>1</v>
      </c>
      <c r="W134">
        <f>SUM($U$6:U134)</f>
        <v>47</v>
      </c>
      <c r="X134">
        <f>SUM($V$6:V134)</f>
        <v>82</v>
      </c>
      <c r="Y134" s="48">
        <f>$W$2-X134</f>
        <v>68</v>
      </c>
      <c r="Z134" s="45">
        <f>$W$3-W134</f>
        <v>3</v>
      </c>
      <c r="AA134" s="45">
        <f>$Z$3*Z134</f>
        <v>-14700</v>
      </c>
      <c r="AB134" s="45">
        <f>$Z$2*Y134</f>
        <v>272000</v>
      </c>
      <c r="AC134" s="45">
        <f>SUM(AA134,AB134)</f>
        <v>257300</v>
      </c>
      <c r="AD134" s="45">
        <f>AC134/200</f>
        <v>1286.5</v>
      </c>
      <c r="AE134" t="str">
        <f>IF(AD134=$AC$3,T134,"")</f>
        <v/>
      </c>
    </row>
    <row r="135" spans="1:31" x14ac:dyDescent="0.3">
      <c r="A135" s="3"/>
      <c r="B135" s="11">
        <v>130</v>
      </c>
      <c r="C135" s="12">
        <v>23.987949887834684</v>
      </c>
      <c r="D135" s="12">
        <v>0.30556013006822319</v>
      </c>
      <c r="E135" s="12">
        <v>1.0998597420520386</v>
      </c>
      <c r="F135" s="13">
        <v>23257.961242575417</v>
      </c>
      <c r="G135" s="13">
        <v>-1472.9711039921094</v>
      </c>
      <c r="H135" s="13">
        <v>-4458.8651582737957</v>
      </c>
      <c r="I135" s="14">
        <v>1</v>
      </c>
      <c r="J135" s="3"/>
      <c r="K135" s="11">
        <v>89</v>
      </c>
      <c r="L135" s="25">
        <v>31.503123085473241</v>
      </c>
      <c r="M135" s="25">
        <v>8.3330742644345044</v>
      </c>
      <c r="N135" s="25">
        <v>0.27733315150754739</v>
      </c>
      <c r="O135" s="25">
        <v>39168.781621089416</v>
      </c>
      <c r="P135" s="25">
        <v>-1980.3106730610082</v>
      </c>
      <c r="Q135" s="25">
        <v>-4428.4260545126872</v>
      </c>
      <c r="R135" s="14">
        <v>0</v>
      </c>
      <c r="T135" s="46">
        <f>Q135*$K$212+$L$212*P135+O135*$M$212+$N$212*N135+M135*$O$212+$P$212*L135+$Q$212</f>
        <v>0.17854857864328771</v>
      </c>
      <c r="U135" s="48">
        <v>0</v>
      </c>
      <c r="V135" s="45">
        <f>IF(U135=0,1,0)</f>
        <v>1</v>
      </c>
      <c r="W135">
        <f>SUM($U$6:U135)</f>
        <v>47</v>
      </c>
      <c r="X135">
        <f>SUM($V$6:V135)</f>
        <v>83</v>
      </c>
      <c r="Y135" s="48">
        <f>$W$2-X135</f>
        <v>67</v>
      </c>
      <c r="Z135" s="45">
        <f>$W$3-W135</f>
        <v>3</v>
      </c>
      <c r="AA135" s="45">
        <f>$Z$3*Z135</f>
        <v>-14700</v>
      </c>
      <c r="AB135" s="45">
        <f>$Z$2*Y135</f>
        <v>268000</v>
      </c>
      <c r="AC135" s="45">
        <f>SUM(AA135,AB135)</f>
        <v>253300</v>
      </c>
      <c r="AD135" s="45">
        <f>AC135/200</f>
        <v>1266.5</v>
      </c>
      <c r="AE135" t="str">
        <f>IF(AD135=$AC$3,T135,"")</f>
        <v/>
      </c>
    </row>
    <row r="136" spans="1:31" x14ac:dyDescent="0.3">
      <c r="A136" s="3"/>
      <c r="B136" s="11">
        <v>131</v>
      </c>
      <c r="C136" s="12">
        <v>43.143731122620778</v>
      </c>
      <c r="D136" s="12">
        <v>5.8931300393118784</v>
      </c>
      <c r="E136" s="12">
        <v>0.27316308247768301</v>
      </c>
      <c r="F136" s="13">
        <v>54688.120712354896</v>
      </c>
      <c r="G136" s="13">
        <v>-896.88203605901458</v>
      </c>
      <c r="H136" s="13">
        <v>-13897.729278011486</v>
      </c>
      <c r="I136" s="14">
        <v>1</v>
      </c>
      <c r="J136" s="3"/>
      <c r="K136" s="11">
        <v>74</v>
      </c>
      <c r="L136" s="25">
        <v>27.985746209396968</v>
      </c>
      <c r="M136" s="25">
        <v>6.8990931517278371</v>
      </c>
      <c r="N136" s="25">
        <v>0.67892454234678024</v>
      </c>
      <c r="O136" s="25">
        <v>29452.161731825152</v>
      </c>
      <c r="P136" s="25">
        <v>-822.1561304084895</v>
      </c>
      <c r="Q136" s="25">
        <v>-1067.3432282615704</v>
      </c>
      <c r="R136" s="14">
        <v>1</v>
      </c>
      <c r="T136" s="46">
        <f>Q136*$K$212+$L$212*P136+O136*$M$212+$N$212*N136+M136*$O$212+$P$212*L136+$Q$212</f>
        <v>0.17684551452567782</v>
      </c>
      <c r="U136" s="48">
        <v>1</v>
      </c>
      <c r="V136" s="45">
        <f>IF(U136=0,1,0)</f>
        <v>0</v>
      </c>
      <c r="W136">
        <f>SUM($U$6:U136)</f>
        <v>48</v>
      </c>
      <c r="X136">
        <f>SUM($V$6:V136)</f>
        <v>83</v>
      </c>
      <c r="Y136" s="48">
        <f>$W$2-X136</f>
        <v>67</v>
      </c>
      <c r="Z136" s="45">
        <f>$W$3-W136</f>
        <v>2</v>
      </c>
      <c r="AA136" s="45">
        <f>$Z$3*Z136</f>
        <v>-9800</v>
      </c>
      <c r="AB136" s="45">
        <f>$Z$2*Y136</f>
        <v>268000</v>
      </c>
      <c r="AC136" s="45">
        <f>SUM(AA136,AB136)</f>
        <v>258200</v>
      </c>
      <c r="AD136" s="45">
        <f>AC136/200</f>
        <v>1291</v>
      </c>
      <c r="AE136" t="str">
        <f>IF(AD136=$AC$3,T136,"")</f>
        <v/>
      </c>
    </row>
    <row r="137" spans="1:31" x14ac:dyDescent="0.3">
      <c r="A137" s="3"/>
      <c r="B137" s="11">
        <v>132</v>
      </c>
      <c r="C137" s="12">
        <v>25.51211441720918</v>
      </c>
      <c r="D137" s="12">
        <v>0.79921168748865101</v>
      </c>
      <c r="E137" s="12">
        <v>1.6188420342725403</v>
      </c>
      <c r="F137" s="13">
        <v>26906.917086522164</v>
      </c>
      <c r="G137" s="13">
        <v>-1129.0515200853031</v>
      </c>
      <c r="H137" s="13">
        <v>-1550.9390272141675</v>
      </c>
      <c r="I137" s="14">
        <v>0</v>
      </c>
      <c r="J137" s="3"/>
      <c r="K137" s="11">
        <v>192</v>
      </c>
      <c r="L137" s="25">
        <v>40.012867032787582</v>
      </c>
      <c r="M137" s="25">
        <v>20.181741944400848</v>
      </c>
      <c r="N137" s="25">
        <v>1.6362473290360957</v>
      </c>
      <c r="O137" s="25">
        <v>144700.36491167374</v>
      </c>
      <c r="P137" s="25">
        <v>-6447.4388184168565</v>
      </c>
      <c r="Q137" s="25">
        <v>-29135.042519927178</v>
      </c>
      <c r="R137" s="14">
        <v>0</v>
      </c>
      <c r="T137" s="46">
        <f>Q137*$K$212+$L$212*P137+O137*$M$212+$N$212*N137+M137*$O$212+$P$212*L137+$Q$212</f>
        <v>0.17495637584593343</v>
      </c>
      <c r="U137" s="48">
        <v>0</v>
      </c>
      <c r="V137" s="45">
        <f>IF(U137=0,1,0)</f>
        <v>1</v>
      </c>
      <c r="W137">
        <f>SUM($U$6:U137)</f>
        <v>48</v>
      </c>
      <c r="X137">
        <f>SUM($V$6:V137)</f>
        <v>84</v>
      </c>
      <c r="Y137" s="48">
        <f>$W$2-X137</f>
        <v>66</v>
      </c>
      <c r="Z137" s="45">
        <f>$W$3-W137</f>
        <v>2</v>
      </c>
      <c r="AA137" s="45">
        <f>$Z$3*Z137</f>
        <v>-9800</v>
      </c>
      <c r="AB137" s="45">
        <f>$Z$2*Y137</f>
        <v>264000</v>
      </c>
      <c r="AC137" s="45">
        <f>SUM(AA137,AB137)</f>
        <v>254200</v>
      </c>
      <c r="AD137" s="45">
        <f>AC137/200</f>
        <v>1271</v>
      </c>
      <c r="AE137" t="str">
        <f>IF(AD137=$AC$3,T137,"")</f>
        <v/>
      </c>
    </row>
    <row r="138" spans="1:31" x14ac:dyDescent="0.3">
      <c r="A138" s="3"/>
      <c r="B138" s="11">
        <v>133</v>
      </c>
      <c r="C138" s="12">
        <v>33.713801972461489</v>
      </c>
      <c r="D138" s="12">
        <v>12.704102418151413</v>
      </c>
      <c r="E138" s="12">
        <v>0.52062755918271764</v>
      </c>
      <c r="F138" s="13">
        <v>24672.213489672245</v>
      </c>
      <c r="G138" s="13">
        <v>-2293.9446432600162</v>
      </c>
      <c r="H138" s="13">
        <v>-7103.6697641898372</v>
      </c>
      <c r="I138" s="14">
        <v>0</v>
      </c>
      <c r="J138" s="3"/>
      <c r="K138" s="11">
        <v>85</v>
      </c>
      <c r="L138" s="25">
        <v>41.791484968816206</v>
      </c>
      <c r="M138" s="25">
        <v>10.793066301555148</v>
      </c>
      <c r="N138" s="25">
        <v>1.0135609398485579</v>
      </c>
      <c r="O138" s="25">
        <v>35484.653527645823</v>
      </c>
      <c r="P138" s="25">
        <v>-2862.4807536620929</v>
      </c>
      <c r="Q138" s="25">
        <v>-4971.3382438389754</v>
      </c>
      <c r="R138" s="14">
        <v>0</v>
      </c>
      <c r="T138" s="46">
        <f>Q138*$K$212+$L$212*P138+O138*$M$212+$N$212*N138+M138*$O$212+$P$212*L138+$Q$212</f>
        <v>0.17449072961959539</v>
      </c>
      <c r="U138" s="48">
        <v>0</v>
      </c>
      <c r="V138" s="45">
        <f>IF(U138=0,1,0)</f>
        <v>1</v>
      </c>
      <c r="W138">
        <f>SUM($U$6:U138)</f>
        <v>48</v>
      </c>
      <c r="X138">
        <f>SUM($V$6:V138)</f>
        <v>85</v>
      </c>
      <c r="Y138" s="48">
        <f>$W$2-X138</f>
        <v>65</v>
      </c>
      <c r="Z138" s="45">
        <f>$W$3-W138</f>
        <v>2</v>
      </c>
      <c r="AA138" s="45">
        <f>$Z$3*Z138</f>
        <v>-9800</v>
      </c>
      <c r="AB138" s="45">
        <f>$Z$2*Y138</f>
        <v>260000</v>
      </c>
      <c r="AC138" s="45">
        <f>SUM(AA138,AB138)</f>
        <v>250200</v>
      </c>
      <c r="AD138" s="45">
        <f>AC138/200</f>
        <v>1251</v>
      </c>
      <c r="AE138" t="str">
        <f>IF(AD138=$AC$3,T138,"")</f>
        <v/>
      </c>
    </row>
    <row r="139" spans="1:31" x14ac:dyDescent="0.3">
      <c r="A139" s="3"/>
      <c r="B139" s="11">
        <v>134</v>
      </c>
      <c r="C139" s="12">
        <v>36.534624184802638</v>
      </c>
      <c r="D139" s="12">
        <v>10.586214866265351</v>
      </c>
      <c r="E139" s="12">
        <v>1.9181322457182537</v>
      </c>
      <c r="F139" s="13">
        <v>30473.501635387889</v>
      </c>
      <c r="G139" s="13">
        <v>-2608.6227185444277</v>
      </c>
      <c r="H139" s="13">
        <v>-2693.3967105648749</v>
      </c>
      <c r="I139" s="14">
        <v>0</v>
      </c>
      <c r="J139" s="3"/>
      <c r="K139" s="11">
        <v>157</v>
      </c>
      <c r="L139" s="25">
        <v>33.77923857886239</v>
      </c>
      <c r="M139" s="25">
        <v>7.6292630122648664</v>
      </c>
      <c r="N139" s="25">
        <v>0.30663401438009008</v>
      </c>
      <c r="O139" s="25">
        <v>31945.446568770618</v>
      </c>
      <c r="P139" s="25">
        <v>-1571.9103579919438</v>
      </c>
      <c r="Q139" s="25">
        <v>-2553.2750391420541</v>
      </c>
      <c r="R139" s="14">
        <v>0</v>
      </c>
      <c r="T139" s="46">
        <f>Q139*$K$212+$L$212*P139+O139*$M$212+$N$212*N139+M139*$O$212+$P$212*L139+$Q$212</f>
        <v>0.16751518955556055</v>
      </c>
      <c r="U139" s="48">
        <v>0</v>
      </c>
      <c r="V139" s="45">
        <f>IF(U139=0,1,0)</f>
        <v>1</v>
      </c>
      <c r="W139">
        <f>SUM($U$6:U139)</f>
        <v>48</v>
      </c>
      <c r="X139">
        <f>SUM($V$6:V139)</f>
        <v>86</v>
      </c>
      <c r="Y139" s="48">
        <f>$W$2-X139</f>
        <v>64</v>
      </c>
      <c r="Z139" s="45">
        <f>$W$3-W139</f>
        <v>2</v>
      </c>
      <c r="AA139" s="45">
        <f>$Z$3*Z139</f>
        <v>-9800</v>
      </c>
      <c r="AB139" s="45">
        <f>$Z$2*Y139</f>
        <v>256000</v>
      </c>
      <c r="AC139" s="45">
        <f>SUM(AA139,AB139)</f>
        <v>246200</v>
      </c>
      <c r="AD139" s="45">
        <f>AC139/200</f>
        <v>1231</v>
      </c>
      <c r="AE139" t="str">
        <f>IF(AD139=$AC$3,T139,"")</f>
        <v/>
      </c>
    </row>
    <row r="140" spans="1:31" x14ac:dyDescent="0.3">
      <c r="A140" s="3"/>
      <c r="B140" s="11">
        <v>135</v>
      </c>
      <c r="C140" s="12">
        <v>42.725071143437958</v>
      </c>
      <c r="D140" s="12">
        <v>11.332479998985406</v>
      </c>
      <c r="E140" s="12">
        <v>1.4397733133159236</v>
      </c>
      <c r="F140" s="13">
        <v>31996.652164624218</v>
      </c>
      <c r="G140" s="13">
        <v>-773.22200997095251</v>
      </c>
      <c r="H140" s="13">
        <v>-3863.0999707062174</v>
      </c>
      <c r="I140" s="14">
        <v>0</v>
      </c>
      <c r="J140" s="3"/>
      <c r="K140" s="11">
        <v>10</v>
      </c>
      <c r="L140" s="25">
        <v>27.272832471590558</v>
      </c>
      <c r="M140" s="25">
        <v>9.4732239489208183</v>
      </c>
      <c r="N140" s="25">
        <v>0.47887770014103703</v>
      </c>
      <c r="O140" s="25">
        <v>33039.875767691519</v>
      </c>
      <c r="P140" s="25">
        <v>-1833.3318931795757</v>
      </c>
      <c r="Q140" s="25">
        <v>-3631.8822481574971</v>
      </c>
      <c r="R140" s="14">
        <v>0</v>
      </c>
      <c r="T140" s="46">
        <f>Q140*$K$212+$L$212*P140+O140*$M$212+$N$212*N140+M140*$O$212+$P$212*L140+$Q$212</f>
        <v>0.16502706809929604</v>
      </c>
      <c r="U140" s="48">
        <v>0</v>
      </c>
      <c r="V140" s="45">
        <f>IF(U140=0,1,0)</f>
        <v>1</v>
      </c>
      <c r="W140">
        <f>SUM($U$6:U140)</f>
        <v>48</v>
      </c>
      <c r="X140">
        <f>SUM($V$6:V140)</f>
        <v>87</v>
      </c>
      <c r="Y140" s="48">
        <f>$W$2-X140</f>
        <v>63</v>
      </c>
      <c r="Z140" s="45">
        <f>$W$3-W140</f>
        <v>2</v>
      </c>
      <c r="AA140" s="45">
        <f>$Z$3*Z140</f>
        <v>-9800</v>
      </c>
      <c r="AB140" s="45">
        <f>$Z$2*Y140</f>
        <v>252000</v>
      </c>
      <c r="AC140" s="45">
        <f>SUM(AA140,AB140)</f>
        <v>242200</v>
      </c>
      <c r="AD140" s="45">
        <f>AC140/200</f>
        <v>1211</v>
      </c>
      <c r="AE140" t="str">
        <f>IF(AD140=$AC$3,T140,"")</f>
        <v/>
      </c>
    </row>
    <row r="141" spans="1:31" x14ac:dyDescent="0.3">
      <c r="A141" s="3"/>
      <c r="B141" s="11">
        <v>136</v>
      </c>
      <c r="C141" s="12">
        <v>21.3915601739489</v>
      </c>
      <c r="D141" s="12">
        <v>0.32791665345343646</v>
      </c>
      <c r="E141" s="12">
        <v>1.012136000195208</v>
      </c>
      <c r="F141" s="13">
        <v>25383.505245297762</v>
      </c>
      <c r="G141" s="13">
        <v>-1210.3161144153987</v>
      </c>
      <c r="H141" s="13">
        <v>-3348.6203982135557</v>
      </c>
      <c r="I141" s="14">
        <v>1</v>
      </c>
      <c r="J141" s="3"/>
      <c r="K141" s="11">
        <v>99</v>
      </c>
      <c r="L141" s="25">
        <v>36.756876238879642</v>
      </c>
      <c r="M141" s="25">
        <v>10.02938212562205</v>
      </c>
      <c r="N141" s="25">
        <v>0.74525663447231705</v>
      </c>
      <c r="O141" s="25">
        <v>46220.855600610317</v>
      </c>
      <c r="P141" s="25">
        <v>-1026.661810659311</v>
      </c>
      <c r="Q141" s="25">
        <v>-12244.679717811385</v>
      </c>
      <c r="R141" s="14">
        <v>0</v>
      </c>
      <c r="T141" s="46">
        <f>Q141*$K$212+$L$212*P141+O141*$M$212+$N$212*N141+M141*$O$212+$P$212*L141+$Q$212</f>
        <v>0.16158066803723961</v>
      </c>
      <c r="U141" s="48">
        <v>0</v>
      </c>
      <c r="V141" s="45">
        <f>IF(U141=0,1,0)</f>
        <v>1</v>
      </c>
      <c r="W141">
        <f>SUM($U$6:U141)</f>
        <v>48</v>
      </c>
      <c r="X141">
        <f>SUM($V$6:V141)</f>
        <v>88</v>
      </c>
      <c r="Y141" s="48">
        <f>$W$2-X141</f>
        <v>62</v>
      </c>
      <c r="Z141" s="45">
        <f>$W$3-W141</f>
        <v>2</v>
      </c>
      <c r="AA141" s="45">
        <f>$Z$3*Z141</f>
        <v>-9800</v>
      </c>
      <c r="AB141" s="45">
        <f>$Z$2*Y141</f>
        <v>248000</v>
      </c>
      <c r="AC141" s="45">
        <f>SUM(AA141,AB141)</f>
        <v>238200</v>
      </c>
      <c r="AD141" s="45">
        <f>AC141/200</f>
        <v>1191</v>
      </c>
      <c r="AE141" t="str">
        <f>IF(AD141=$AC$3,T141,"")</f>
        <v/>
      </c>
    </row>
    <row r="142" spans="1:31" x14ac:dyDescent="0.3">
      <c r="A142" s="3"/>
      <c r="B142" s="11">
        <v>137</v>
      </c>
      <c r="C142" s="12">
        <v>27.0593086168358</v>
      </c>
      <c r="D142" s="12">
        <v>9.2816474838603469</v>
      </c>
      <c r="E142" s="12">
        <v>0.70784095090294341</v>
      </c>
      <c r="F142" s="13">
        <v>43992.573910175604</v>
      </c>
      <c r="G142" s="13">
        <v>-5813.4873547324687</v>
      </c>
      <c r="H142" s="13">
        <v>-10240.547426238063</v>
      </c>
      <c r="I142" s="14">
        <v>1</v>
      </c>
      <c r="J142" s="3"/>
      <c r="K142" s="11">
        <v>76</v>
      </c>
      <c r="L142" s="25">
        <v>49.152515992042098</v>
      </c>
      <c r="M142" s="25">
        <v>17.115173236953975</v>
      </c>
      <c r="N142" s="25">
        <v>0.41990800187386784</v>
      </c>
      <c r="O142" s="25">
        <v>112964.62550811064</v>
      </c>
      <c r="P142" s="25">
        <v>-6628.5339026055326</v>
      </c>
      <c r="Q142" s="25">
        <v>-21659.828260581387</v>
      </c>
      <c r="R142" s="14">
        <v>0</v>
      </c>
      <c r="T142" s="46">
        <f>Q142*$K$212+$L$212*P142+O142*$M$212+$N$212*N142+M142*$O$212+$P$212*L142+$Q$212</f>
        <v>0.16016461158720091</v>
      </c>
      <c r="U142" s="48">
        <v>0</v>
      </c>
      <c r="V142" s="45">
        <f>IF(U142=0,1,0)</f>
        <v>1</v>
      </c>
      <c r="W142">
        <f>SUM($U$6:U142)</f>
        <v>48</v>
      </c>
      <c r="X142">
        <f>SUM($V$6:V142)</f>
        <v>89</v>
      </c>
      <c r="Y142" s="48">
        <f>$W$2-X142</f>
        <v>61</v>
      </c>
      <c r="Z142" s="45">
        <f>$W$3-W142</f>
        <v>2</v>
      </c>
      <c r="AA142" s="45">
        <f>$Z$3*Z142</f>
        <v>-9800</v>
      </c>
      <c r="AB142" s="45">
        <f>$Z$2*Y142</f>
        <v>244000</v>
      </c>
      <c r="AC142" s="45">
        <f>SUM(AA142,AB142)</f>
        <v>234200</v>
      </c>
      <c r="AD142" s="45">
        <f>AC142/200</f>
        <v>1171</v>
      </c>
      <c r="AE142" t="str">
        <f>IF(AD142=$AC$3,T142,"")</f>
        <v/>
      </c>
    </row>
    <row r="143" spans="1:31" x14ac:dyDescent="0.3">
      <c r="A143" s="3"/>
      <c r="B143" s="11">
        <v>138</v>
      </c>
      <c r="C143" s="12">
        <v>25.719164238610443</v>
      </c>
      <c r="D143" s="12">
        <v>4.5852613686813122</v>
      </c>
      <c r="E143" s="12">
        <v>0.93448560078498932</v>
      </c>
      <c r="F143" s="13">
        <v>20668.526046414609</v>
      </c>
      <c r="G143" s="13">
        <v>-664.40584931845729</v>
      </c>
      <c r="H143" s="13">
        <v>-1563.2996225181405</v>
      </c>
      <c r="I143" s="14">
        <v>0</v>
      </c>
      <c r="J143" s="3"/>
      <c r="K143" s="11">
        <v>40</v>
      </c>
      <c r="L143" s="25">
        <v>27.903744192939303</v>
      </c>
      <c r="M143" s="25">
        <v>11.441545564031113</v>
      </c>
      <c r="N143" s="25">
        <v>0.26113417030000519</v>
      </c>
      <c r="O143" s="25">
        <v>35216.167318152628</v>
      </c>
      <c r="P143" s="25">
        <v>-3093.4318814815397</v>
      </c>
      <c r="Q143" s="25">
        <v>-3920.2347742581787</v>
      </c>
      <c r="R143" s="14">
        <v>0</v>
      </c>
      <c r="T143" s="46">
        <f>Q143*$K$212+$L$212*P143+O143*$M$212+$N$212*N143+M143*$O$212+$P$212*L143+$Q$212</f>
        <v>0.15693935598379344</v>
      </c>
      <c r="U143" s="48">
        <v>0</v>
      </c>
      <c r="V143" s="45">
        <f>IF(U143=0,1,0)</f>
        <v>1</v>
      </c>
      <c r="W143">
        <f>SUM($U$6:U143)</f>
        <v>48</v>
      </c>
      <c r="X143">
        <f>SUM($V$6:V143)</f>
        <v>90</v>
      </c>
      <c r="Y143" s="48">
        <f>$W$2-X143</f>
        <v>60</v>
      </c>
      <c r="Z143" s="45">
        <f>$W$3-W143</f>
        <v>2</v>
      </c>
      <c r="AA143" s="45">
        <f>$Z$3*Z143</f>
        <v>-9800</v>
      </c>
      <c r="AB143" s="45">
        <f>$Z$2*Y143</f>
        <v>240000</v>
      </c>
      <c r="AC143" s="45">
        <f>SUM(AA143,AB143)</f>
        <v>230200</v>
      </c>
      <c r="AD143" s="45">
        <f>AC143/200</f>
        <v>1151</v>
      </c>
      <c r="AE143" t="str">
        <f>IF(AD143=$AC$3,T143,"")</f>
        <v/>
      </c>
    </row>
    <row r="144" spans="1:31" x14ac:dyDescent="0.3">
      <c r="A144" s="3"/>
      <c r="B144" s="11">
        <v>139</v>
      </c>
      <c r="C144" s="12">
        <v>42.507524527880314</v>
      </c>
      <c r="D144" s="12">
        <v>13.038748549143479</v>
      </c>
      <c r="E144" s="12">
        <v>0.19870870120960835</v>
      </c>
      <c r="F144" s="13">
        <v>35459.338963429676</v>
      </c>
      <c r="G144" s="13">
        <v>-3854.7063227444373</v>
      </c>
      <c r="H144" s="13">
        <v>-4736.103628987461</v>
      </c>
      <c r="I144" s="14">
        <v>0</v>
      </c>
      <c r="J144" s="3"/>
      <c r="K144" s="11">
        <v>26</v>
      </c>
      <c r="L144" s="25">
        <v>25.163976971288786</v>
      </c>
      <c r="M144" s="25">
        <v>9.3081386005442681</v>
      </c>
      <c r="N144" s="25">
        <v>0.35931589810596293</v>
      </c>
      <c r="O144" s="25">
        <v>27375.727091279023</v>
      </c>
      <c r="P144" s="25">
        <v>-1144.3646194165369</v>
      </c>
      <c r="Q144" s="25">
        <v>-4041.6251729902729</v>
      </c>
      <c r="R144" s="14">
        <v>0</v>
      </c>
      <c r="T144" s="46">
        <f>Q144*$K$212+$L$212*P144+O144*$M$212+$N$212*N144+M144*$O$212+$P$212*L144+$Q$212</f>
        <v>0.15019196509661631</v>
      </c>
      <c r="U144" s="48">
        <v>0</v>
      </c>
      <c r="V144" s="45">
        <f>IF(U144=0,1,0)</f>
        <v>1</v>
      </c>
      <c r="W144">
        <f>SUM($U$6:U144)</f>
        <v>48</v>
      </c>
      <c r="X144">
        <f>SUM($V$6:V144)</f>
        <v>91</v>
      </c>
      <c r="Y144" s="48">
        <f>$W$2-X144</f>
        <v>59</v>
      </c>
      <c r="Z144" s="45">
        <f>$W$3-W144</f>
        <v>2</v>
      </c>
      <c r="AA144" s="45">
        <f>$Z$3*Z144</f>
        <v>-9800</v>
      </c>
      <c r="AB144" s="45">
        <f>$Z$2*Y144</f>
        <v>236000</v>
      </c>
      <c r="AC144" s="45">
        <f>SUM(AA144,AB144)</f>
        <v>226200</v>
      </c>
      <c r="AD144" s="45">
        <f>AC144/200</f>
        <v>1131</v>
      </c>
      <c r="AE144" t="str">
        <f>IF(AD144=$AC$3,T144,"")</f>
        <v/>
      </c>
    </row>
    <row r="145" spans="1:31" x14ac:dyDescent="0.3">
      <c r="A145" s="3"/>
      <c r="B145" s="11">
        <v>140</v>
      </c>
      <c r="C145" s="12">
        <v>26.19906019950821</v>
      </c>
      <c r="D145" s="12">
        <v>2.8239801121300374</v>
      </c>
      <c r="E145" s="12">
        <v>1.0727525201701047</v>
      </c>
      <c r="F145" s="13">
        <v>25410.215823742896</v>
      </c>
      <c r="G145" s="13">
        <v>-2234.6706300020683</v>
      </c>
      <c r="H145" s="13">
        <v>-4641.4318658584552</v>
      </c>
      <c r="I145" s="14">
        <v>1</v>
      </c>
      <c r="J145" s="3"/>
      <c r="K145" s="11">
        <v>69</v>
      </c>
      <c r="L145" s="25">
        <v>28.595522746689809</v>
      </c>
      <c r="M145" s="25">
        <v>9.843511096176826</v>
      </c>
      <c r="N145" s="25">
        <v>0.56422052687349444</v>
      </c>
      <c r="O145" s="25">
        <v>23057.981939325073</v>
      </c>
      <c r="P145" s="25">
        <v>-1417.0611627277251</v>
      </c>
      <c r="Q145" s="25">
        <v>-3334.7577853832345</v>
      </c>
      <c r="R145" s="14">
        <v>0</v>
      </c>
      <c r="T145" s="46">
        <f>Q145*$K$212+$L$212*P145+O145*$M$212+$N$212*N145+M145*$O$212+$P$212*L145+$Q$212</f>
        <v>0.15008492965484427</v>
      </c>
      <c r="U145" s="48">
        <v>0</v>
      </c>
      <c r="V145" s="45">
        <f>IF(U145=0,1,0)</f>
        <v>1</v>
      </c>
      <c r="W145">
        <f>SUM($U$6:U145)</f>
        <v>48</v>
      </c>
      <c r="X145">
        <f>SUM($V$6:V145)</f>
        <v>92</v>
      </c>
      <c r="Y145" s="48">
        <f>$W$2-X145</f>
        <v>58</v>
      </c>
      <c r="Z145" s="45">
        <f>$W$3-W145</f>
        <v>2</v>
      </c>
      <c r="AA145" s="45">
        <f>$Z$3*Z145</f>
        <v>-9800</v>
      </c>
      <c r="AB145" s="45">
        <f>$Z$2*Y145</f>
        <v>232000</v>
      </c>
      <c r="AC145" s="45">
        <f>SUM(AA145,AB145)</f>
        <v>222200</v>
      </c>
      <c r="AD145" s="45">
        <f>AC145/200</f>
        <v>1111</v>
      </c>
      <c r="AE145" t="str">
        <f>IF(AD145=$AC$3,T145,"")</f>
        <v/>
      </c>
    </row>
    <row r="146" spans="1:31" x14ac:dyDescent="0.3">
      <c r="A146" s="3"/>
      <c r="B146" s="11">
        <v>141</v>
      </c>
      <c r="C146" s="12">
        <v>28.99211716876443</v>
      </c>
      <c r="D146" s="12">
        <v>1.6043455257449903</v>
      </c>
      <c r="E146" s="12">
        <v>0.90116979957031995</v>
      </c>
      <c r="F146" s="13">
        <v>14719.762506654131</v>
      </c>
      <c r="G146" s="13">
        <v>-391.82026265178916</v>
      </c>
      <c r="H146" s="13">
        <v>717.53950942122037</v>
      </c>
      <c r="I146" s="14">
        <v>1</v>
      </c>
      <c r="J146" s="3"/>
      <c r="K146" s="11">
        <v>115</v>
      </c>
      <c r="L146" s="25">
        <v>24.370465689115964</v>
      </c>
      <c r="M146" s="25">
        <v>7.7656718545452401</v>
      </c>
      <c r="N146" s="25">
        <v>8.9684020926569255E-2</v>
      </c>
      <c r="O146" s="25">
        <v>20413.611575706473</v>
      </c>
      <c r="P146" s="25">
        <v>-704.96097776758052</v>
      </c>
      <c r="Q146" s="25">
        <v>-1789.1174564984069</v>
      </c>
      <c r="R146" s="14">
        <v>0</v>
      </c>
      <c r="T146" s="46">
        <f>Q146*$K$212+$L$212*P146+O146*$M$212+$N$212*N146+M146*$O$212+$P$212*L146+$Q$212</f>
        <v>0.14955455225608955</v>
      </c>
      <c r="U146" s="48">
        <v>0</v>
      </c>
      <c r="V146" s="45">
        <f>IF(U146=0,1,0)</f>
        <v>1</v>
      </c>
      <c r="W146">
        <f>SUM($U$6:U146)</f>
        <v>48</v>
      </c>
      <c r="X146">
        <f>SUM($V$6:V146)</f>
        <v>93</v>
      </c>
      <c r="Y146" s="48">
        <f>$W$2-X146</f>
        <v>57</v>
      </c>
      <c r="Z146" s="45">
        <f>$W$3-W146</f>
        <v>2</v>
      </c>
      <c r="AA146" s="45">
        <f>$Z$3*Z146</f>
        <v>-9800</v>
      </c>
      <c r="AB146" s="45">
        <f>$Z$2*Y146</f>
        <v>228000</v>
      </c>
      <c r="AC146" s="45">
        <f>SUM(AA146,AB146)</f>
        <v>218200</v>
      </c>
      <c r="AD146" s="45">
        <f>AC146/200</f>
        <v>1091</v>
      </c>
      <c r="AE146" t="str">
        <f>IF(AD146=$AC$3,T146,"")</f>
        <v/>
      </c>
    </row>
    <row r="147" spans="1:31" x14ac:dyDescent="0.3">
      <c r="A147" s="3"/>
      <c r="B147" s="11">
        <v>142</v>
      </c>
      <c r="C147" s="12">
        <v>34.83806077036445</v>
      </c>
      <c r="D147" s="12">
        <v>4.3603566087205676</v>
      </c>
      <c r="E147" s="12">
        <v>0.6045516652096542</v>
      </c>
      <c r="F147" s="13">
        <v>39647.714801760922</v>
      </c>
      <c r="G147" s="13">
        <v>-1471.0919491457657</v>
      </c>
      <c r="H147" s="13">
        <v>-2958.6995717797481</v>
      </c>
      <c r="I147" s="14">
        <v>0</v>
      </c>
      <c r="J147" s="3"/>
      <c r="K147" s="11">
        <v>160</v>
      </c>
      <c r="L147" s="25">
        <v>33.256634785565744</v>
      </c>
      <c r="M147" s="25">
        <v>7.6139200624285444</v>
      </c>
      <c r="N147" s="25">
        <v>0.11149172785548651</v>
      </c>
      <c r="O147" s="25">
        <v>24082.794372280056</v>
      </c>
      <c r="P147" s="25">
        <v>-1325.2050882033445</v>
      </c>
      <c r="Q147" s="25">
        <v>-923.50243981728443</v>
      </c>
      <c r="R147" s="14">
        <v>0</v>
      </c>
      <c r="T147" s="46">
        <f>Q147*$K$212+$L$212*P147+O147*$M$212+$N$212*N147+M147*$O$212+$P$212*L147+$Q$212</f>
        <v>0.14483125978353634</v>
      </c>
      <c r="U147" s="48">
        <v>0</v>
      </c>
      <c r="V147" s="45">
        <f>IF(U147=0,1,0)</f>
        <v>1</v>
      </c>
      <c r="W147">
        <f>SUM($U$6:U147)</f>
        <v>48</v>
      </c>
      <c r="X147">
        <f>SUM($V$6:V147)</f>
        <v>94</v>
      </c>
      <c r="Y147" s="48">
        <f>$W$2-X147</f>
        <v>56</v>
      </c>
      <c r="Z147" s="45">
        <f>$W$3-W147</f>
        <v>2</v>
      </c>
      <c r="AA147" s="45">
        <f>$Z$3*Z147</f>
        <v>-9800</v>
      </c>
      <c r="AB147" s="45">
        <f>$Z$2*Y147</f>
        <v>224000</v>
      </c>
      <c r="AC147" s="45">
        <f>SUM(AA147,AB147)</f>
        <v>214200</v>
      </c>
      <c r="AD147" s="45">
        <f>AC147/200</f>
        <v>1071</v>
      </c>
      <c r="AE147" t="str">
        <f>IF(AD147=$AC$3,T147,"")</f>
        <v/>
      </c>
    </row>
    <row r="148" spans="1:31" x14ac:dyDescent="0.3">
      <c r="A148" s="3"/>
      <c r="B148" s="11">
        <v>143</v>
      </c>
      <c r="C148" s="12">
        <v>32.125359066172116</v>
      </c>
      <c r="D148" s="12">
        <v>0.67195531599670422</v>
      </c>
      <c r="E148" s="12">
        <v>0.70155282771368743</v>
      </c>
      <c r="F148" s="13">
        <v>33664.057533347535</v>
      </c>
      <c r="G148" s="13">
        <v>-1578.9263142581913</v>
      </c>
      <c r="H148" s="13">
        <v>-1008.0258536497366</v>
      </c>
      <c r="I148" s="14">
        <v>0</v>
      </c>
      <c r="J148" s="3"/>
      <c r="K148" s="11">
        <v>5</v>
      </c>
      <c r="L148" s="25">
        <v>32.6146714996556</v>
      </c>
      <c r="M148" s="25">
        <v>7.4888206039098391</v>
      </c>
      <c r="N148" s="25">
        <v>0.23412163258243804</v>
      </c>
      <c r="O148" s="25">
        <v>24970.128122412683</v>
      </c>
      <c r="P148" s="25">
        <v>-1135.6805427010672</v>
      </c>
      <c r="Q148" s="25">
        <v>-397.32318864735043</v>
      </c>
      <c r="R148" s="14">
        <v>0</v>
      </c>
      <c r="T148" s="46">
        <f>Q148*$K$212+$L$212*P148+O148*$M$212+$N$212*N148+M148*$O$212+$P$212*L148+$Q$212</f>
        <v>0.14059658285883386</v>
      </c>
      <c r="U148" s="48">
        <v>0</v>
      </c>
      <c r="V148" s="45">
        <f>IF(U148=0,1,0)</f>
        <v>1</v>
      </c>
      <c r="W148">
        <f>SUM($U$6:U148)</f>
        <v>48</v>
      </c>
      <c r="X148">
        <f>SUM($V$6:V148)</f>
        <v>95</v>
      </c>
      <c r="Y148" s="48">
        <f>$W$2-X148</f>
        <v>55</v>
      </c>
      <c r="Z148" s="45">
        <f>$W$3-W148</f>
        <v>2</v>
      </c>
      <c r="AA148" s="45">
        <f>$Z$3*Z148</f>
        <v>-9800</v>
      </c>
      <c r="AB148" s="45">
        <f>$Z$2*Y148</f>
        <v>220000</v>
      </c>
      <c r="AC148" s="45">
        <f>SUM(AA148,AB148)</f>
        <v>210200</v>
      </c>
      <c r="AD148" s="45">
        <f>AC148/200</f>
        <v>1051</v>
      </c>
      <c r="AE148" t="str">
        <f>IF(AD148=$AC$3,T148,"")</f>
        <v/>
      </c>
    </row>
    <row r="149" spans="1:31" x14ac:dyDescent="0.3">
      <c r="A149" s="3"/>
      <c r="B149" s="11">
        <v>144</v>
      </c>
      <c r="C149" s="12">
        <v>40.252582221515169</v>
      </c>
      <c r="D149" s="12">
        <v>13.844884894739607</v>
      </c>
      <c r="E149" s="12">
        <v>9.0118849650737104E-2</v>
      </c>
      <c r="F149" s="13">
        <v>65386.320770370585</v>
      </c>
      <c r="G149" s="13">
        <v>-1808.0866179967936</v>
      </c>
      <c r="H149" s="13">
        <v>-6357.5066836232763</v>
      </c>
      <c r="I149" s="14">
        <v>0</v>
      </c>
      <c r="J149" s="3"/>
      <c r="K149" s="11">
        <v>127</v>
      </c>
      <c r="L149" s="25">
        <v>51.104050856973942</v>
      </c>
      <c r="M149" s="25">
        <v>6.0240859363161459</v>
      </c>
      <c r="N149" s="25">
        <v>0.48359618806225302</v>
      </c>
      <c r="O149" s="25">
        <v>28923.753487509308</v>
      </c>
      <c r="P149" s="25">
        <v>-198.76068821902075</v>
      </c>
      <c r="Q149" s="25">
        <v>-5224.123317764298</v>
      </c>
      <c r="R149" s="14">
        <v>0</v>
      </c>
      <c r="T149" s="46">
        <f>Q149*$K$212+$L$212*P149+O149*$M$212+$N$212*N149+M149*$O$212+$P$212*L149+$Q$212</f>
        <v>0.13912040985901664</v>
      </c>
      <c r="U149" s="48">
        <v>0</v>
      </c>
      <c r="V149" s="45">
        <f>IF(U149=0,1,0)</f>
        <v>1</v>
      </c>
      <c r="W149">
        <f>SUM($U$6:U149)</f>
        <v>48</v>
      </c>
      <c r="X149">
        <f>SUM($V$6:V149)</f>
        <v>96</v>
      </c>
      <c r="Y149" s="48">
        <f>$W$2-X149</f>
        <v>54</v>
      </c>
      <c r="Z149" s="45">
        <f>$W$3-W149</f>
        <v>2</v>
      </c>
      <c r="AA149" s="45">
        <f>$Z$3*Z149</f>
        <v>-9800</v>
      </c>
      <c r="AB149" s="45">
        <f>$Z$2*Y149</f>
        <v>216000</v>
      </c>
      <c r="AC149" s="45">
        <f>SUM(AA149,AB149)</f>
        <v>206200</v>
      </c>
      <c r="AD149" s="45">
        <f>AC149/200</f>
        <v>1031</v>
      </c>
      <c r="AE149" t="str">
        <f>IF(AD149=$AC$3,T149,"")</f>
        <v/>
      </c>
    </row>
    <row r="150" spans="1:31" x14ac:dyDescent="0.3">
      <c r="A150" s="3"/>
      <c r="B150" s="11">
        <v>145</v>
      </c>
      <c r="C150" s="12">
        <v>40.215449128499777</v>
      </c>
      <c r="D150" s="12">
        <v>24.205311966903643</v>
      </c>
      <c r="E150" s="12">
        <v>1.2956305299209425</v>
      </c>
      <c r="F150" s="13">
        <v>77330.265677452917</v>
      </c>
      <c r="G150" s="13">
        <v>-13081.844984575109</v>
      </c>
      <c r="H150" s="13">
        <v>-11505.480539866288</v>
      </c>
      <c r="I150" s="14">
        <v>0</v>
      </c>
      <c r="J150" s="3"/>
      <c r="K150" s="11">
        <v>55</v>
      </c>
      <c r="L150" s="25">
        <v>31.645944529792381</v>
      </c>
      <c r="M150" s="25">
        <v>9.125206599652234</v>
      </c>
      <c r="N150" s="25">
        <v>0.77108265732472014</v>
      </c>
      <c r="O150" s="25">
        <v>46319.849710984716</v>
      </c>
      <c r="P150" s="25">
        <v>-1866.6903346519766</v>
      </c>
      <c r="Q150" s="25">
        <v>-1458.1058383139687</v>
      </c>
      <c r="R150" s="14">
        <v>0</v>
      </c>
      <c r="T150" s="46">
        <f>Q150*$K$212+$L$212*P150+O150*$M$212+$N$212*N150+M150*$O$212+$P$212*L150+$Q$212</f>
        <v>0.13445707609020946</v>
      </c>
      <c r="U150" s="48">
        <v>0</v>
      </c>
      <c r="V150" s="45">
        <f>IF(U150=0,1,0)</f>
        <v>1</v>
      </c>
      <c r="W150">
        <f>SUM($U$6:U150)</f>
        <v>48</v>
      </c>
      <c r="X150">
        <f>SUM($V$6:V150)</f>
        <v>97</v>
      </c>
      <c r="Y150" s="48">
        <f>$W$2-X150</f>
        <v>53</v>
      </c>
      <c r="Z150" s="45">
        <f>$W$3-W150</f>
        <v>2</v>
      </c>
      <c r="AA150" s="45">
        <f>$Z$3*Z150</f>
        <v>-9800</v>
      </c>
      <c r="AB150" s="45">
        <f>$Z$2*Y150</f>
        <v>212000</v>
      </c>
      <c r="AC150" s="45">
        <f>SUM(AA150,AB150)</f>
        <v>202200</v>
      </c>
      <c r="AD150" s="45">
        <f>AC150/200</f>
        <v>1011</v>
      </c>
      <c r="AE150" t="str">
        <f>IF(AD150=$AC$3,T150,"")</f>
        <v/>
      </c>
    </row>
    <row r="151" spans="1:31" x14ac:dyDescent="0.3">
      <c r="A151" s="3"/>
      <c r="B151" s="11">
        <v>146</v>
      </c>
      <c r="C151" s="12">
        <v>23.44257710633401</v>
      </c>
      <c r="D151" s="12">
        <v>4.8296436493165933</v>
      </c>
      <c r="E151" s="12">
        <v>0.59974952372218426</v>
      </c>
      <c r="F151" s="13">
        <v>22267.45809439581</v>
      </c>
      <c r="G151" s="13">
        <v>-646.3335513563552</v>
      </c>
      <c r="H151" s="13">
        <v>-3964.4083861740382</v>
      </c>
      <c r="I151" s="14">
        <v>0</v>
      </c>
      <c r="J151" s="3"/>
      <c r="K151" s="11">
        <v>65</v>
      </c>
      <c r="L151" s="25">
        <v>38.227384125204573</v>
      </c>
      <c r="M151" s="25">
        <v>7.5105641106131564</v>
      </c>
      <c r="N151" s="25">
        <v>0.45911919744566088</v>
      </c>
      <c r="O151" s="25">
        <v>39352.229526783223</v>
      </c>
      <c r="P151" s="25">
        <v>-415.46346201381937</v>
      </c>
      <c r="Q151" s="25">
        <v>-6147.0121940377694</v>
      </c>
      <c r="R151" s="14">
        <v>0</v>
      </c>
      <c r="T151" s="46">
        <f>Q151*$K$212+$L$212*P151+O151*$M$212+$N$212*N151+M151*$O$212+$P$212*L151+$Q$212</f>
        <v>0.1339741112271669</v>
      </c>
      <c r="U151" s="48">
        <v>0</v>
      </c>
      <c r="V151" s="45">
        <f>IF(U151=0,1,0)</f>
        <v>1</v>
      </c>
      <c r="W151">
        <f>SUM($U$6:U151)</f>
        <v>48</v>
      </c>
      <c r="X151">
        <f>SUM($V$6:V151)</f>
        <v>98</v>
      </c>
      <c r="Y151" s="48">
        <f>$W$2-X151</f>
        <v>52</v>
      </c>
      <c r="Z151" s="45">
        <f>$W$3-W151</f>
        <v>2</v>
      </c>
      <c r="AA151" s="45">
        <f>$Z$3*Z151</f>
        <v>-9800</v>
      </c>
      <c r="AB151" s="45">
        <f>$Z$2*Y151</f>
        <v>208000</v>
      </c>
      <c r="AC151" s="45">
        <f>SUM(AA151,AB151)</f>
        <v>198200</v>
      </c>
      <c r="AD151" s="45">
        <f>AC151/200</f>
        <v>991</v>
      </c>
      <c r="AE151" t="str">
        <f>IF(AD151=$AC$3,T151,"")</f>
        <v/>
      </c>
    </row>
    <row r="152" spans="1:31" x14ac:dyDescent="0.3">
      <c r="A152" s="3"/>
      <c r="B152" s="11">
        <v>147</v>
      </c>
      <c r="C152" s="12">
        <v>33.271497808276905</v>
      </c>
      <c r="D152" s="12">
        <v>5.4746874437496773</v>
      </c>
      <c r="E152" s="12">
        <v>1.0998939035659725</v>
      </c>
      <c r="F152" s="13">
        <v>44970.097221633143</v>
      </c>
      <c r="G152" s="13">
        <v>-3555.1902825171583</v>
      </c>
      <c r="H152" s="13">
        <v>-10735.317090361243</v>
      </c>
      <c r="I152" s="14">
        <v>1</v>
      </c>
      <c r="J152" s="3"/>
      <c r="K152" s="11">
        <v>133</v>
      </c>
      <c r="L152" s="25">
        <v>33.713801972461489</v>
      </c>
      <c r="M152" s="25">
        <v>12.704102418151413</v>
      </c>
      <c r="N152" s="25">
        <v>0.52062755918271764</v>
      </c>
      <c r="O152" s="25">
        <v>24672.213489672245</v>
      </c>
      <c r="P152" s="25">
        <v>-2293.9446432600162</v>
      </c>
      <c r="Q152" s="25">
        <v>-7103.6697641898372</v>
      </c>
      <c r="R152" s="14">
        <v>0</v>
      </c>
      <c r="T152" s="46">
        <f>Q152*$K$212+$L$212*P152+O152*$M$212+$N$212*N152+M152*$O$212+$P$212*L152+$Q$212</f>
        <v>0.13134272484569354</v>
      </c>
      <c r="U152" s="48">
        <v>0</v>
      </c>
      <c r="V152" s="45">
        <f>IF(U152=0,1,0)</f>
        <v>1</v>
      </c>
      <c r="W152">
        <f>SUM($U$6:U152)</f>
        <v>48</v>
      </c>
      <c r="X152">
        <f>SUM($V$6:V152)</f>
        <v>99</v>
      </c>
      <c r="Y152" s="48">
        <f>$W$2-X152</f>
        <v>51</v>
      </c>
      <c r="Z152" s="45">
        <f>$W$3-W152</f>
        <v>2</v>
      </c>
      <c r="AA152" s="45">
        <f>$Z$3*Z152</f>
        <v>-9800</v>
      </c>
      <c r="AB152" s="45">
        <f>$Z$2*Y152</f>
        <v>204000</v>
      </c>
      <c r="AC152" s="45">
        <f>SUM(AA152,AB152)</f>
        <v>194200</v>
      </c>
      <c r="AD152" s="45">
        <f>AC152/200</f>
        <v>971</v>
      </c>
      <c r="AE152" t="str">
        <f>IF(AD152=$AC$3,T152,"")</f>
        <v/>
      </c>
    </row>
    <row r="153" spans="1:31" x14ac:dyDescent="0.3">
      <c r="A153" s="3"/>
      <c r="B153" s="11">
        <v>148</v>
      </c>
      <c r="C153" s="12">
        <v>49.854340787140103</v>
      </c>
      <c r="D153" s="12">
        <v>5.385847010035075</v>
      </c>
      <c r="E153" s="12">
        <v>1.7915490282693887</v>
      </c>
      <c r="F153" s="13">
        <v>80182.124060294635</v>
      </c>
      <c r="G153" s="13">
        <v>-13904.697901656828</v>
      </c>
      <c r="H153" s="13">
        <v>-13034.715692999582</v>
      </c>
      <c r="I153" s="14">
        <v>1</v>
      </c>
      <c r="J153" s="3"/>
      <c r="K153" s="11">
        <v>54</v>
      </c>
      <c r="L153" s="25">
        <v>34.037149941544584</v>
      </c>
      <c r="M153" s="25">
        <v>8.7105654179625329</v>
      </c>
      <c r="N153" s="25">
        <v>0.13768125444928936</v>
      </c>
      <c r="O153" s="25">
        <v>36139.600624501356</v>
      </c>
      <c r="P153" s="25">
        <v>-1246.5619973451855</v>
      </c>
      <c r="Q153" s="25">
        <v>-5135.4962297218472</v>
      </c>
      <c r="R153" s="14">
        <v>0</v>
      </c>
      <c r="T153" s="46">
        <f>Q153*$K$212+$L$212*P153+O153*$M$212+$N$212*N153+M153*$O$212+$P$212*L153+$Q$212</f>
        <v>0.13098738506764251</v>
      </c>
      <c r="U153" s="48">
        <v>0</v>
      </c>
      <c r="V153" s="45">
        <f>IF(U153=0,1,0)</f>
        <v>1</v>
      </c>
      <c r="W153">
        <f>SUM($U$6:U153)</f>
        <v>48</v>
      </c>
      <c r="X153">
        <f>SUM($V$6:V153)</f>
        <v>100</v>
      </c>
      <c r="Y153" s="48">
        <f>$W$2-X153</f>
        <v>50</v>
      </c>
      <c r="Z153" s="45">
        <f>$W$3-W153</f>
        <v>2</v>
      </c>
      <c r="AA153" s="45">
        <f>$Z$3*Z153</f>
        <v>-9800</v>
      </c>
      <c r="AB153" s="45">
        <f>$Z$2*Y153</f>
        <v>200000</v>
      </c>
      <c r="AC153" s="45">
        <f>SUM(AA153,AB153)</f>
        <v>190200</v>
      </c>
      <c r="AD153" s="45">
        <f>AC153/200</f>
        <v>951</v>
      </c>
      <c r="AE153" t="str">
        <f>IF(AD153=$AC$3,T153,"")</f>
        <v/>
      </c>
    </row>
    <row r="154" spans="1:31" x14ac:dyDescent="0.3">
      <c r="A154" s="3"/>
      <c r="B154" s="11">
        <v>149</v>
      </c>
      <c r="C154" s="12">
        <v>29.006625735688623</v>
      </c>
      <c r="D154" s="12">
        <v>4.910128957913054</v>
      </c>
      <c r="E154" s="12">
        <v>1.0154417084597371</v>
      </c>
      <c r="F154" s="13">
        <v>35784.335622843071</v>
      </c>
      <c r="G154" s="13">
        <v>-1573.9983799705872</v>
      </c>
      <c r="H154" s="13">
        <v>-4676.6248340020666</v>
      </c>
      <c r="I154" s="14">
        <v>0</v>
      </c>
      <c r="J154" s="3"/>
      <c r="K154" s="11">
        <v>122</v>
      </c>
      <c r="L154" s="25">
        <v>33.009478693103333</v>
      </c>
      <c r="M154" s="25">
        <v>8.7961593955989734</v>
      </c>
      <c r="N154" s="25">
        <v>0.56323809992191565</v>
      </c>
      <c r="O154" s="25">
        <v>48643.946728272524</v>
      </c>
      <c r="P154" s="25">
        <v>-777.19984554335679</v>
      </c>
      <c r="Q154" s="25">
        <v>-7195.8958264128087</v>
      </c>
      <c r="R154" s="14">
        <v>0</v>
      </c>
      <c r="T154" s="46">
        <f>Q154*$K$212+$L$212*P154+O154*$M$212+$N$212*N154+M154*$O$212+$P$212*L154+$Q$212</f>
        <v>0.12998154918847171</v>
      </c>
      <c r="U154" s="48">
        <v>0</v>
      </c>
      <c r="V154" s="45">
        <f>IF(U154=0,1,0)</f>
        <v>1</v>
      </c>
      <c r="W154">
        <f>SUM($U$6:U154)</f>
        <v>48</v>
      </c>
      <c r="X154">
        <f>SUM($V$6:V154)</f>
        <v>101</v>
      </c>
      <c r="Y154" s="48">
        <f>$W$2-X154</f>
        <v>49</v>
      </c>
      <c r="Z154" s="45">
        <f>$W$3-W154</f>
        <v>2</v>
      </c>
      <c r="AA154" s="45">
        <f>$Z$3*Z154</f>
        <v>-9800</v>
      </c>
      <c r="AB154" s="45">
        <f>$Z$2*Y154</f>
        <v>196000</v>
      </c>
      <c r="AC154" s="45">
        <f>SUM(AA154,AB154)</f>
        <v>186200</v>
      </c>
      <c r="AD154" s="45">
        <f>AC154/200</f>
        <v>931</v>
      </c>
      <c r="AE154" t="str">
        <f>IF(AD154=$AC$3,T154,"")</f>
        <v/>
      </c>
    </row>
    <row r="155" spans="1:31" x14ac:dyDescent="0.3">
      <c r="A155" s="3"/>
      <c r="B155" s="11">
        <v>150</v>
      </c>
      <c r="C155" s="12">
        <v>25.956801637543002</v>
      </c>
      <c r="D155" s="12">
        <v>5.2980374701553865</v>
      </c>
      <c r="E155" s="12">
        <v>3.1815953347354729E-2</v>
      </c>
      <c r="F155" s="13">
        <v>76293.349054237318</v>
      </c>
      <c r="G155" s="13">
        <v>-4397.2083347325024</v>
      </c>
      <c r="H155" s="13">
        <v>-6020.4940376368131</v>
      </c>
      <c r="I155" s="14">
        <v>0</v>
      </c>
      <c r="J155" s="3"/>
      <c r="K155" s="11">
        <v>90</v>
      </c>
      <c r="L155" s="25">
        <v>46.278706179746209</v>
      </c>
      <c r="M155" s="25">
        <v>7.9660048793723819</v>
      </c>
      <c r="N155" s="25">
        <v>0.55259811329712205</v>
      </c>
      <c r="O155" s="25">
        <v>36913.581827361617</v>
      </c>
      <c r="P155" s="25">
        <v>-1949.9482773937077</v>
      </c>
      <c r="Q155" s="25">
        <v>-687.45714933247609</v>
      </c>
      <c r="R155" s="14">
        <v>0</v>
      </c>
      <c r="T155" s="46">
        <f>Q155*$K$212+$L$212*P155+O155*$M$212+$N$212*N155+M155*$O$212+$P$212*L155+$Q$212</f>
        <v>0.12709309990721418</v>
      </c>
      <c r="U155" s="48">
        <v>0</v>
      </c>
      <c r="V155" s="45">
        <f>IF(U155=0,1,0)</f>
        <v>1</v>
      </c>
      <c r="W155">
        <f>SUM($U$6:U155)</f>
        <v>48</v>
      </c>
      <c r="X155">
        <f>SUM($V$6:V155)</f>
        <v>102</v>
      </c>
      <c r="Y155" s="48">
        <f>$W$2-X155</f>
        <v>48</v>
      </c>
      <c r="Z155" s="45">
        <f>$W$3-W155</f>
        <v>2</v>
      </c>
      <c r="AA155" s="45">
        <f>$Z$3*Z155</f>
        <v>-9800</v>
      </c>
      <c r="AB155" s="45">
        <f>$Z$2*Y155</f>
        <v>192000</v>
      </c>
      <c r="AC155" s="45">
        <f>SUM(AA155,AB155)</f>
        <v>182200</v>
      </c>
      <c r="AD155" s="45">
        <f>AC155/200</f>
        <v>911</v>
      </c>
      <c r="AE155" t="str">
        <f>IF(AD155=$AC$3,T155,"")</f>
        <v/>
      </c>
    </row>
    <row r="156" spans="1:31" x14ac:dyDescent="0.3">
      <c r="A156" s="3"/>
      <c r="B156" s="11">
        <v>151</v>
      </c>
      <c r="C156" s="12">
        <v>24.391708287537227</v>
      </c>
      <c r="D156" s="12">
        <v>4.4937239052089577</v>
      </c>
      <c r="E156" s="12">
        <v>0.85328194961159154</v>
      </c>
      <c r="F156" s="13">
        <v>23507.488154452858</v>
      </c>
      <c r="G156" s="13">
        <v>-209.79664560774458</v>
      </c>
      <c r="H156" s="13">
        <v>-1695.7199651020501</v>
      </c>
      <c r="I156" s="14">
        <v>0</v>
      </c>
      <c r="J156" s="3"/>
      <c r="K156" s="11">
        <v>92</v>
      </c>
      <c r="L156" s="25">
        <v>28.654799919950793</v>
      </c>
      <c r="M156" s="25">
        <v>11.317143778336595</v>
      </c>
      <c r="N156" s="25">
        <v>0.11654737243279505</v>
      </c>
      <c r="O156" s="25">
        <v>26330.231240590871</v>
      </c>
      <c r="P156" s="25">
        <v>-2583.9400991322523</v>
      </c>
      <c r="Q156" s="25">
        <v>-2078.6521891359998</v>
      </c>
      <c r="R156" s="14">
        <v>0</v>
      </c>
      <c r="T156" s="46">
        <f>Q156*$K$212+$L$212*P156+O156*$M$212+$N$212*N156+M156*$O$212+$P$212*L156+$Q$212</f>
        <v>0.12345207825918803</v>
      </c>
      <c r="U156" s="48">
        <v>0</v>
      </c>
      <c r="V156" s="45">
        <f>IF(U156=0,1,0)</f>
        <v>1</v>
      </c>
      <c r="W156">
        <f>SUM($U$6:U156)</f>
        <v>48</v>
      </c>
      <c r="X156">
        <f>SUM($V$6:V156)</f>
        <v>103</v>
      </c>
      <c r="Y156" s="48">
        <f>$W$2-X156</f>
        <v>47</v>
      </c>
      <c r="Z156" s="45">
        <f>$W$3-W156</f>
        <v>2</v>
      </c>
      <c r="AA156" s="45">
        <f>$Z$3*Z156</f>
        <v>-9800</v>
      </c>
      <c r="AB156" s="45">
        <f>$Z$2*Y156</f>
        <v>188000</v>
      </c>
      <c r="AC156" s="45">
        <f>SUM(AA156,AB156)</f>
        <v>178200</v>
      </c>
      <c r="AD156" s="45">
        <f>AC156/200</f>
        <v>891</v>
      </c>
      <c r="AE156" t="str">
        <f>IF(AD156=$AC$3,T156,"")</f>
        <v/>
      </c>
    </row>
    <row r="157" spans="1:31" x14ac:dyDescent="0.3">
      <c r="A157" s="3"/>
      <c r="B157" s="11">
        <v>152</v>
      </c>
      <c r="C157" s="12">
        <v>27.086531598944024</v>
      </c>
      <c r="D157" s="12">
        <v>5.4941532934775772</v>
      </c>
      <c r="E157" s="12">
        <v>7.6547519748984133E-2</v>
      </c>
      <c r="F157" s="13">
        <v>12590.354258919511</v>
      </c>
      <c r="G157" s="13">
        <v>-754.5195499480393</v>
      </c>
      <c r="H157" s="13">
        <v>-1581.8851993413732</v>
      </c>
      <c r="I157" s="14">
        <v>0</v>
      </c>
      <c r="J157" s="3"/>
      <c r="K157" s="11">
        <v>80</v>
      </c>
      <c r="L157" s="25">
        <v>42.198334061287454</v>
      </c>
      <c r="M157" s="25">
        <v>6.5845398573178695</v>
      </c>
      <c r="N157" s="25">
        <v>0.60230150684959249</v>
      </c>
      <c r="O157" s="25">
        <v>34375.084690431177</v>
      </c>
      <c r="P157" s="25">
        <v>-313.25614680024512</v>
      </c>
      <c r="Q157" s="25">
        <v>-2349.0705328646054</v>
      </c>
      <c r="R157" s="14">
        <v>0</v>
      </c>
      <c r="T157" s="46">
        <f>Q157*$K$212+$L$212*P157+O157*$M$212+$N$212*N157+M157*$O$212+$P$212*L157+$Q$212</f>
        <v>0.12185501371384033</v>
      </c>
      <c r="U157" s="48">
        <v>0</v>
      </c>
      <c r="V157" s="45">
        <f>IF(U157=0,1,0)</f>
        <v>1</v>
      </c>
      <c r="W157">
        <f>SUM($U$6:U157)</f>
        <v>48</v>
      </c>
      <c r="X157">
        <f>SUM($V$6:V157)</f>
        <v>104</v>
      </c>
      <c r="Y157" s="48">
        <f>$W$2-X157</f>
        <v>46</v>
      </c>
      <c r="Z157" s="45">
        <f>$W$3-W157</f>
        <v>2</v>
      </c>
      <c r="AA157" s="45">
        <f>$Z$3*Z157</f>
        <v>-9800</v>
      </c>
      <c r="AB157" s="45">
        <f>$Z$2*Y157</f>
        <v>184000</v>
      </c>
      <c r="AC157" s="45">
        <f>SUM(AA157,AB157)</f>
        <v>174200</v>
      </c>
      <c r="AD157" s="45">
        <f>AC157/200</f>
        <v>871</v>
      </c>
      <c r="AE157" t="str">
        <f>IF(AD157=$AC$3,T157,"")</f>
        <v/>
      </c>
    </row>
    <row r="158" spans="1:31" x14ac:dyDescent="0.3">
      <c r="A158" s="3"/>
      <c r="B158" s="11">
        <v>153</v>
      </c>
      <c r="C158" s="12">
        <v>31.042745838028427</v>
      </c>
      <c r="D158" s="12">
        <v>10.964524869784432</v>
      </c>
      <c r="E158" s="12">
        <v>0.99876933706125626</v>
      </c>
      <c r="F158" s="13">
        <v>28163.570419126732</v>
      </c>
      <c r="G158" s="13">
        <v>-350.96372167553739</v>
      </c>
      <c r="H158" s="13">
        <v>-2871.0596415199716</v>
      </c>
      <c r="I158" s="14">
        <v>0</v>
      </c>
      <c r="J158" s="3"/>
      <c r="K158" s="11">
        <v>120</v>
      </c>
      <c r="L158" s="25">
        <v>35.602087787563605</v>
      </c>
      <c r="M158" s="25">
        <v>13.640140962177654</v>
      </c>
      <c r="N158" s="25">
        <v>1.4236426515974865</v>
      </c>
      <c r="O158" s="25">
        <v>53531.019654771233</v>
      </c>
      <c r="P158" s="25">
        <v>-2849.0649265881402</v>
      </c>
      <c r="Q158" s="25">
        <v>-6308.5390084319461</v>
      </c>
      <c r="R158" s="14">
        <v>0</v>
      </c>
      <c r="T158" s="46">
        <f>Q158*$K$212+$L$212*P158+O158*$M$212+$N$212*N158+M158*$O$212+$P$212*L158+$Q$212</f>
        <v>0.11566338017117483</v>
      </c>
      <c r="U158" s="48">
        <v>0</v>
      </c>
      <c r="V158" s="45">
        <f>IF(U158=0,1,0)</f>
        <v>1</v>
      </c>
      <c r="W158">
        <f>SUM($U$6:U158)</f>
        <v>48</v>
      </c>
      <c r="X158">
        <f>SUM($V$6:V158)</f>
        <v>105</v>
      </c>
      <c r="Y158" s="48">
        <f>$W$2-X158</f>
        <v>45</v>
      </c>
      <c r="Z158" s="45">
        <f>$W$3-W158</f>
        <v>2</v>
      </c>
      <c r="AA158" s="45">
        <f>$Z$3*Z158</f>
        <v>-9800</v>
      </c>
      <c r="AB158" s="45">
        <f>$Z$2*Y158</f>
        <v>180000</v>
      </c>
      <c r="AC158" s="45">
        <f>SUM(AA158,AB158)</f>
        <v>170200</v>
      </c>
      <c r="AD158" s="45">
        <f>AC158/200</f>
        <v>851</v>
      </c>
      <c r="AE158" t="str">
        <f>IF(AD158=$AC$3,T158,"")</f>
        <v/>
      </c>
    </row>
    <row r="159" spans="1:31" x14ac:dyDescent="0.3">
      <c r="A159" s="3"/>
      <c r="B159" s="11">
        <v>154</v>
      </c>
      <c r="C159" s="12">
        <v>31.486282217356599</v>
      </c>
      <c r="D159" s="12">
        <v>2.0154751355724474</v>
      </c>
      <c r="E159" s="12">
        <v>0.72114251888863468</v>
      </c>
      <c r="F159" s="13">
        <v>22928.429233305676</v>
      </c>
      <c r="G159" s="13">
        <v>-4104.037344568258</v>
      </c>
      <c r="H159" s="13">
        <v>-2219.8617619345287</v>
      </c>
      <c r="I159" s="14">
        <v>0</v>
      </c>
      <c r="J159" s="3"/>
      <c r="K159" s="11">
        <v>139</v>
      </c>
      <c r="L159" s="25">
        <v>42.507524527880314</v>
      </c>
      <c r="M159" s="25">
        <v>13.038748549143479</v>
      </c>
      <c r="N159" s="25">
        <v>0.19870870120960835</v>
      </c>
      <c r="O159" s="25">
        <v>35459.338963429676</v>
      </c>
      <c r="P159" s="25">
        <v>-3854.7063227444373</v>
      </c>
      <c r="Q159" s="25">
        <v>-4736.103628987461</v>
      </c>
      <c r="R159" s="14">
        <v>0</v>
      </c>
      <c r="T159" s="46">
        <f>Q159*$K$212+$L$212*P159+O159*$M$212+$N$212*N159+M159*$O$212+$P$212*L159+$Q$212</f>
        <v>0.11311172961953747</v>
      </c>
      <c r="U159" s="48">
        <v>0</v>
      </c>
      <c r="V159" s="45">
        <f>IF(U159=0,1,0)</f>
        <v>1</v>
      </c>
      <c r="W159">
        <f>SUM($U$6:U159)</f>
        <v>48</v>
      </c>
      <c r="X159">
        <f>SUM($V$6:V159)</f>
        <v>106</v>
      </c>
      <c r="Y159" s="48">
        <f>$W$2-X159</f>
        <v>44</v>
      </c>
      <c r="Z159" s="45">
        <f>$W$3-W159</f>
        <v>2</v>
      </c>
      <c r="AA159" s="45">
        <f>$Z$3*Z159</f>
        <v>-9800</v>
      </c>
      <c r="AB159" s="45">
        <f>$Z$2*Y159</f>
        <v>176000</v>
      </c>
      <c r="AC159" s="45">
        <f>SUM(AA159,AB159)</f>
        <v>166200</v>
      </c>
      <c r="AD159" s="45">
        <f>AC159/200</f>
        <v>831</v>
      </c>
      <c r="AE159" t="str">
        <f>IF(AD159=$AC$3,T159,"")</f>
        <v/>
      </c>
    </row>
    <row r="160" spans="1:31" x14ac:dyDescent="0.3">
      <c r="A160" s="3"/>
      <c r="B160" s="11">
        <v>155</v>
      </c>
      <c r="C160" s="12">
        <v>33.927764868859583</v>
      </c>
      <c r="D160" s="12">
        <v>4.6007381596028036</v>
      </c>
      <c r="E160" s="12">
        <v>0.80293764244656041</v>
      </c>
      <c r="F160" s="13">
        <v>16859.347786606322</v>
      </c>
      <c r="G160" s="13">
        <v>-1908.3582769177688</v>
      </c>
      <c r="H160" s="13">
        <v>-2807.0082790126608</v>
      </c>
      <c r="I160" s="14">
        <v>0</v>
      </c>
      <c r="J160" s="3"/>
      <c r="K160" s="11">
        <v>33</v>
      </c>
      <c r="L160" s="25">
        <v>35.307111954064737</v>
      </c>
      <c r="M160" s="25">
        <v>8.830287186100513</v>
      </c>
      <c r="N160" s="25">
        <v>1.1953499425044436</v>
      </c>
      <c r="O160" s="25">
        <v>28597.609031233282</v>
      </c>
      <c r="P160" s="25">
        <v>-888.1300004707382</v>
      </c>
      <c r="Q160" s="25">
        <v>1220.4267686525991</v>
      </c>
      <c r="R160" s="14">
        <v>0</v>
      </c>
      <c r="T160" s="46">
        <f>Q160*$K$212+$L$212*P160+O160*$M$212+$N$212*N160+M160*$O$212+$P$212*L160+$Q$212</f>
        <v>0.11188257101736193</v>
      </c>
      <c r="U160" s="48">
        <v>0</v>
      </c>
      <c r="V160" s="45">
        <f>IF(U160=0,1,0)</f>
        <v>1</v>
      </c>
      <c r="W160">
        <f>SUM($U$6:U160)</f>
        <v>48</v>
      </c>
      <c r="X160">
        <f>SUM($V$6:V160)</f>
        <v>107</v>
      </c>
      <c r="Y160" s="48">
        <f>$W$2-X160</f>
        <v>43</v>
      </c>
      <c r="Z160" s="45">
        <f>$W$3-W160</f>
        <v>2</v>
      </c>
      <c r="AA160" s="45">
        <f>$Z$3*Z160</f>
        <v>-9800</v>
      </c>
      <c r="AB160" s="45">
        <f>$Z$2*Y160</f>
        <v>172000</v>
      </c>
      <c r="AC160" s="45">
        <f>SUM(AA160,AB160)</f>
        <v>162200</v>
      </c>
      <c r="AD160" s="45">
        <f>AC160/200</f>
        <v>811</v>
      </c>
      <c r="AE160" t="str">
        <f>IF(AD160=$AC$3,T160,"")</f>
        <v/>
      </c>
    </row>
    <row r="161" spans="1:31" x14ac:dyDescent="0.3">
      <c r="A161" s="3"/>
      <c r="B161" s="11">
        <v>156</v>
      </c>
      <c r="C161" s="12">
        <v>26.493612170230357</v>
      </c>
      <c r="D161" s="12">
        <v>0.45157356867177589</v>
      </c>
      <c r="E161" s="12">
        <v>0.17455950108433682</v>
      </c>
      <c r="F161" s="13">
        <v>16585.036067715944</v>
      </c>
      <c r="G161" s="13">
        <v>-3910.0037183358772</v>
      </c>
      <c r="H161" s="13">
        <v>-5586.6279892848534</v>
      </c>
      <c r="I161" s="14">
        <v>1</v>
      </c>
      <c r="J161" s="3"/>
      <c r="K161" s="11">
        <v>183</v>
      </c>
      <c r="L161" s="25">
        <v>33.680595104938185</v>
      </c>
      <c r="M161" s="25">
        <v>15.802588495315447</v>
      </c>
      <c r="N161" s="25">
        <v>1.8653056689027754</v>
      </c>
      <c r="O161" s="25">
        <v>59362.356314358367</v>
      </c>
      <c r="P161" s="25">
        <v>-3681.4880330261058</v>
      </c>
      <c r="Q161" s="25">
        <v>-5971.5326797329126</v>
      </c>
      <c r="R161" s="14">
        <v>0</v>
      </c>
      <c r="T161" s="46">
        <f>Q161*$K$212+$L$212*P161+O161*$M$212+$N$212*N161+M161*$O$212+$P$212*L161+$Q$212</f>
        <v>0.11063217440573941</v>
      </c>
      <c r="U161" s="48">
        <v>0</v>
      </c>
      <c r="V161" s="45">
        <f>IF(U161=0,1,0)</f>
        <v>1</v>
      </c>
      <c r="W161">
        <f>SUM($U$6:U161)</f>
        <v>48</v>
      </c>
      <c r="X161">
        <f>SUM($V$6:V161)</f>
        <v>108</v>
      </c>
      <c r="Y161" s="48">
        <f>$W$2-X161</f>
        <v>42</v>
      </c>
      <c r="Z161" s="45">
        <f>$W$3-W161</f>
        <v>2</v>
      </c>
      <c r="AA161" s="45">
        <f>$Z$3*Z161</f>
        <v>-9800</v>
      </c>
      <c r="AB161" s="45">
        <f>$Z$2*Y161</f>
        <v>168000</v>
      </c>
      <c r="AC161" s="45">
        <f>SUM(AA161,AB161)</f>
        <v>158200</v>
      </c>
      <c r="AD161" s="45">
        <f>AC161/200</f>
        <v>791</v>
      </c>
      <c r="AE161" t="str">
        <f>IF(AD161=$AC$3,T161,"")</f>
        <v/>
      </c>
    </row>
    <row r="162" spans="1:31" x14ac:dyDescent="0.3">
      <c r="A162" s="3"/>
      <c r="B162" s="11">
        <v>157</v>
      </c>
      <c r="C162" s="12">
        <v>33.77923857886239</v>
      </c>
      <c r="D162" s="12">
        <v>7.6292630122648664</v>
      </c>
      <c r="E162" s="12">
        <v>0.30663401438009008</v>
      </c>
      <c r="F162" s="13">
        <v>31945.446568770618</v>
      </c>
      <c r="G162" s="13">
        <v>-1571.9103579919438</v>
      </c>
      <c r="H162" s="13">
        <v>-2553.2750391420541</v>
      </c>
      <c r="I162" s="14">
        <v>0</v>
      </c>
      <c r="J162" s="3"/>
      <c r="K162" s="11">
        <v>188</v>
      </c>
      <c r="L162" s="25">
        <v>32.227549023862572</v>
      </c>
      <c r="M162" s="25">
        <v>8.161311207755622</v>
      </c>
      <c r="N162" s="25">
        <v>0.49189124841688781</v>
      </c>
      <c r="O162" s="25">
        <v>25633.035822831534</v>
      </c>
      <c r="P162" s="25">
        <v>-485.6098507280625</v>
      </c>
      <c r="Q162" s="25">
        <v>-453.25759772100787</v>
      </c>
      <c r="R162" s="14">
        <v>0</v>
      </c>
      <c r="T162" s="46">
        <f>Q162*$K$212+$L$212*P162+O162*$M$212+$N$212*N162+M162*$O$212+$P$212*L162+$Q$212</f>
        <v>0.10481814902270259</v>
      </c>
      <c r="U162" s="48">
        <v>0</v>
      </c>
      <c r="V162" s="45">
        <f>IF(U162=0,1,0)</f>
        <v>1</v>
      </c>
      <c r="W162">
        <f>SUM($U$6:U162)</f>
        <v>48</v>
      </c>
      <c r="X162">
        <f>SUM($V$6:V162)</f>
        <v>109</v>
      </c>
      <c r="Y162" s="48">
        <f>$W$2-X162</f>
        <v>41</v>
      </c>
      <c r="Z162" s="45">
        <f>$W$3-W162</f>
        <v>2</v>
      </c>
      <c r="AA162" s="45">
        <f>$Z$3*Z162</f>
        <v>-9800</v>
      </c>
      <c r="AB162" s="45">
        <f>$Z$2*Y162</f>
        <v>164000</v>
      </c>
      <c r="AC162" s="45">
        <f>SUM(AA162,AB162)</f>
        <v>154200</v>
      </c>
      <c r="AD162" s="45">
        <f>AC162/200</f>
        <v>771</v>
      </c>
      <c r="AE162" t="str">
        <f>IF(AD162=$AC$3,T162,"")</f>
        <v/>
      </c>
    </row>
    <row r="163" spans="1:31" x14ac:dyDescent="0.3">
      <c r="A163" s="3"/>
      <c r="B163" s="11">
        <v>158</v>
      </c>
      <c r="C163" s="12">
        <v>33.097142552803923</v>
      </c>
      <c r="D163" s="12">
        <v>11.116102230659205</v>
      </c>
      <c r="E163" s="12">
        <v>0.18276408893739801</v>
      </c>
      <c r="F163" s="13">
        <v>27089.625889466384</v>
      </c>
      <c r="G163" s="13">
        <v>-1534.8207524364334</v>
      </c>
      <c r="H163" s="13">
        <v>-4258.4017952087925</v>
      </c>
      <c r="I163" s="14">
        <v>1</v>
      </c>
      <c r="J163" s="3"/>
      <c r="K163" s="11">
        <v>177</v>
      </c>
      <c r="L163" s="25">
        <v>26.602754588821515</v>
      </c>
      <c r="M163" s="25">
        <v>9.7336960286176559</v>
      </c>
      <c r="N163" s="25">
        <v>0.11518160071370698</v>
      </c>
      <c r="O163" s="25">
        <v>31196.19405334855</v>
      </c>
      <c r="P163" s="25">
        <v>-858.56286634110495</v>
      </c>
      <c r="Q163" s="25">
        <v>-4226.9176422674254</v>
      </c>
      <c r="R163" s="14">
        <v>0</v>
      </c>
      <c r="T163" s="46">
        <f>Q163*$K$212+$L$212*P163+O163*$M$212+$N$212*N163+M163*$O$212+$P$212*L163+$Q$212</f>
        <v>0.103183645717698</v>
      </c>
      <c r="U163" s="48">
        <v>0</v>
      </c>
      <c r="V163" s="45">
        <f>IF(U163=0,1,0)</f>
        <v>1</v>
      </c>
      <c r="W163">
        <f>SUM($U$6:U163)</f>
        <v>48</v>
      </c>
      <c r="X163">
        <f>SUM($V$6:V163)</f>
        <v>110</v>
      </c>
      <c r="Y163" s="48">
        <f>$W$2-X163</f>
        <v>40</v>
      </c>
      <c r="Z163" s="45">
        <f>$W$3-W163</f>
        <v>2</v>
      </c>
      <c r="AA163" s="45">
        <f>$Z$3*Z163</f>
        <v>-9800</v>
      </c>
      <c r="AB163" s="45">
        <f>$Z$2*Y163</f>
        <v>160000</v>
      </c>
      <c r="AC163" s="45">
        <f>SUM(AA163,AB163)</f>
        <v>150200</v>
      </c>
      <c r="AD163" s="45">
        <f>AC163/200</f>
        <v>751</v>
      </c>
      <c r="AE163" t="str">
        <f>IF(AD163=$AC$3,T163,"")</f>
        <v/>
      </c>
    </row>
    <row r="164" spans="1:31" x14ac:dyDescent="0.3">
      <c r="A164" s="3"/>
      <c r="B164" s="11">
        <v>159</v>
      </c>
      <c r="C164" s="12">
        <v>23.852719610272704</v>
      </c>
      <c r="D164" s="12">
        <v>0.5831533610018288</v>
      </c>
      <c r="E164" s="12">
        <v>3.2379579997156849E-2</v>
      </c>
      <c r="F164" s="13">
        <v>33500.673848332211</v>
      </c>
      <c r="G164" s="13">
        <v>-4330.9594676784891</v>
      </c>
      <c r="H164" s="13">
        <v>-8748.369109672627</v>
      </c>
      <c r="I164" s="14">
        <v>0</v>
      </c>
      <c r="J164" s="3"/>
      <c r="K164" s="11">
        <v>57</v>
      </c>
      <c r="L164" s="25">
        <v>44.23940486450374</v>
      </c>
      <c r="M164" s="25">
        <v>20.053775281131074</v>
      </c>
      <c r="N164" s="25">
        <v>0.24560876090277059</v>
      </c>
      <c r="O164" s="25">
        <v>112352.11387283279</v>
      </c>
      <c r="P164" s="25">
        <v>-6492.5012975758636</v>
      </c>
      <c r="Q164" s="25">
        <v>-24003.177377064505</v>
      </c>
      <c r="R164" s="14">
        <v>0</v>
      </c>
      <c r="T164" s="46">
        <f>Q164*$K$212+$L$212*P164+O164*$M$212+$N$212*N164+M164*$O$212+$P$212*L164+$Q$212</f>
        <v>0.10147960069884182</v>
      </c>
      <c r="U164" s="48">
        <v>0</v>
      </c>
      <c r="V164" s="45">
        <f>IF(U164=0,1,0)</f>
        <v>1</v>
      </c>
      <c r="W164">
        <f>SUM($U$6:U164)</f>
        <v>48</v>
      </c>
      <c r="X164">
        <f>SUM($V$6:V164)</f>
        <v>111</v>
      </c>
      <c r="Y164" s="48">
        <f>$W$2-X164</f>
        <v>39</v>
      </c>
      <c r="Z164" s="45">
        <f>$W$3-W164</f>
        <v>2</v>
      </c>
      <c r="AA164" s="45">
        <f>$Z$3*Z164</f>
        <v>-9800</v>
      </c>
      <c r="AB164" s="45">
        <f>$Z$2*Y164</f>
        <v>156000</v>
      </c>
      <c r="AC164" s="45">
        <f>SUM(AA164,AB164)</f>
        <v>146200</v>
      </c>
      <c r="AD164" s="45">
        <f>AC164/200</f>
        <v>731</v>
      </c>
      <c r="AE164" t="str">
        <f>IF(AD164=$AC$3,T164,"")</f>
        <v/>
      </c>
    </row>
    <row r="165" spans="1:31" x14ac:dyDescent="0.3">
      <c r="A165" s="3"/>
      <c r="B165" s="11">
        <v>160</v>
      </c>
      <c r="C165" s="12">
        <v>33.256634785565744</v>
      </c>
      <c r="D165" s="12">
        <v>7.6139200624285444</v>
      </c>
      <c r="E165" s="12">
        <v>0.11149172785548651</v>
      </c>
      <c r="F165" s="13">
        <v>24082.794372280056</v>
      </c>
      <c r="G165" s="13">
        <v>-1325.2050882033445</v>
      </c>
      <c r="H165" s="13">
        <v>-923.50243981728443</v>
      </c>
      <c r="I165" s="14">
        <v>0</v>
      </c>
      <c r="J165" s="3"/>
      <c r="K165" s="11">
        <v>104</v>
      </c>
      <c r="L165" s="25">
        <v>46.291232749449513</v>
      </c>
      <c r="M165" s="25">
        <v>14.534093223445865</v>
      </c>
      <c r="N165" s="25">
        <v>1.6623293735378148</v>
      </c>
      <c r="O165" s="25">
        <v>69674.120382990543</v>
      </c>
      <c r="P165" s="25">
        <v>-4305.1973818718834</v>
      </c>
      <c r="Q165" s="25">
        <v>-4915.3745097205128</v>
      </c>
      <c r="R165" s="14">
        <v>1</v>
      </c>
      <c r="T165" s="46">
        <f>Q165*$K$212+$L$212*P165+O165*$M$212+$N$212*N165+M165*$O$212+$P$212*L165+$Q$212</f>
        <v>0.10134998315112353</v>
      </c>
      <c r="U165" s="48">
        <v>1</v>
      </c>
      <c r="V165" s="45">
        <f>IF(U165=0,1,0)</f>
        <v>0</v>
      </c>
      <c r="W165">
        <f>SUM($U$6:U165)</f>
        <v>49</v>
      </c>
      <c r="X165">
        <f>SUM($V$6:V165)</f>
        <v>111</v>
      </c>
      <c r="Y165" s="48">
        <f>$W$2-X165</f>
        <v>39</v>
      </c>
      <c r="Z165" s="45">
        <f>$W$3-W165</f>
        <v>1</v>
      </c>
      <c r="AA165" s="45">
        <f>$Z$3*Z165</f>
        <v>-4900</v>
      </c>
      <c r="AB165" s="45">
        <f>$Z$2*Y165</f>
        <v>156000</v>
      </c>
      <c r="AC165" s="45">
        <f>SUM(AA165,AB165)</f>
        <v>151100</v>
      </c>
      <c r="AD165" s="45">
        <f>AC165/200</f>
        <v>755.5</v>
      </c>
      <c r="AE165" t="str">
        <f>IF(AD165=$AC$3,T165,"")</f>
        <v/>
      </c>
    </row>
    <row r="166" spans="1:31" x14ac:dyDescent="0.3">
      <c r="A166" s="3"/>
      <c r="B166" s="11">
        <v>161</v>
      </c>
      <c r="C166" s="12">
        <v>47.084543108723174</v>
      </c>
      <c r="D166" s="12">
        <v>29.568042939312495</v>
      </c>
      <c r="E166" s="12">
        <v>1.8445870725678315</v>
      </c>
      <c r="F166" s="13">
        <v>149418.10683488334</v>
      </c>
      <c r="G166" s="13">
        <v>-7972.9452354674249</v>
      </c>
      <c r="H166" s="13">
        <v>-13568.392088970197</v>
      </c>
      <c r="I166" s="14">
        <v>0</v>
      </c>
      <c r="J166" s="3"/>
      <c r="K166" s="11">
        <v>17</v>
      </c>
      <c r="L166" s="25">
        <v>27.298561795426647</v>
      </c>
      <c r="M166" s="25">
        <v>7.7035131684982083</v>
      </c>
      <c r="N166" s="25">
        <v>0.26212793369732035</v>
      </c>
      <c r="O166" s="25">
        <v>35830.704437970468</v>
      </c>
      <c r="P166" s="25">
        <v>-287.22741124517944</v>
      </c>
      <c r="Q166" s="25">
        <v>-1158.0140701166249</v>
      </c>
      <c r="R166" s="14">
        <v>0</v>
      </c>
      <c r="T166" s="46">
        <f>Q166*$K$212+$L$212*P166+O166*$M$212+$N$212*N166+M166*$O$212+$P$212*L166+$Q$212</f>
        <v>9.8927081358026081E-2</v>
      </c>
      <c r="U166" s="48">
        <v>0</v>
      </c>
      <c r="V166" s="45">
        <f>IF(U166=0,1,0)</f>
        <v>1</v>
      </c>
      <c r="W166">
        <f>SUM($U$6:U166)</f>
        <v>49</v>
      </c>
      <c r="X166">
        <f>SUM($V$6:V166)</f>
        <v>112</v>
      </c>
      <c r="Y166" s="48">
        <f>$W$2-X166</f>
        <v>38</v>
      </c>
      <c r="Z166" s="45">
        <f>$W$3-W166</f>
        <v>1</v>
      </c>
      <c r="AA166" s="45">
        <f>$Z$3*Z166</f>
        <v>-4900</v>
      </c>
      <c r="AB166" s="45">
        <f>$Z$2*Y166</f>
        <v>152000</v>
      </c>
      <c r="AC166" s="45">
        <f>SUM(AA166,AB166)</f>
        <v>147100</v>
      </c>
      <c r="AD166" s="45">
        <f>AC166/200</f>
        <v>735.5</v>
      </c>
      <c r="AE166" t="str">
        <f>IF(AD166=$AC$3,T166,"")</f>
        <v/>
      </c>
    </row>
    <row r="167" spans="1:31" x14ac:dyDescent="0.3">
      <c r="A167" s="3"/>
      <c r="B167" s="11">
        <v>162</v>
      </c>
      <c r="C167" s="12">
        <v>20.434567005447711</v>
      </c>
      <c r="D167" s="12">
        <v>0.62443781372554241</v>
      </c>
      <c r="E167" s="12">
        <v>0.31453437008108792</v>
      </c>
      <c r="F167" s="13">
        <v>16942.23063501513</v>
      </c>
      <c r="G167" s="13">
        <v>-411.61314901449282</v>
      </c>
      <c r="H167" s="13">
        <v>-4703.8338246641997</v>
      </c>
      <c r="I167" s="14">
        <v>1</v>
      </c>
      <c r="J167" s="3"/>
      <c r="K167" s="11">
        <v>34</v>
      </c>
      <c r="L167" s="25">
        <v>27.329430988721668</v>
      </c>
      <c r="M167" s="25">
        <v>7.8559852381237407</v>
      </c>
      <c r="N167" s="25">
        <v>5.6778729905506017E-2</v>
      </c>
      <c r="O167" s="25">
        <v>21613.02036352106</v>
      </c>
      <c r="P167" s="25">
        <v>-26.986302640174017</v>
      </c>
      <c r="Q167" s="25">
        <v>-1008.0110638189736</v>
      </c>
      <c r="R167" s="14">
        <v>0</v>
      </c>
      <c r="T167" s="46">
        <f>Q167*$K$212+$L$212*P167+O167*$M$212+$N$212*N167+M167*$O$212+$P$212*L167+$Q$212</f>
        <v>9.4751486034945986E-2</v>
      </c>
      <c r="U167" s="48">
        <v>0</v>
      </c>
      <c r="V167" s="45">
        <f>IF(U167=0,1,0)</f>
        <v>1</v>
      </c>
      <c r="W167">
        <f>SUM($U$6:U167)</f>
        <v>49</v>
      </c>
      <c r="X167">
        <f>SUM($V$6:V167)</f>
        <v>113</v>
      </c>
      <c r="Y167" s="48">
        <f>$W$2-X167</f>
        <v>37</v>
      </c>
      <c r="Z167" s="45">
        <f>$W$3-W167</f>
        <v>1</v>
      </c>
      <c r="AA167" s="45">
        <f>$Z$3*Z167</f>
        <v>-4900</v>
      </c>
      <c r="AB167" s="45">
        <f>$Z$2*Y167</f>
        <v>148000</v>
      </c>
      <c r="AC167" s="45">
        <f>SUM(AA167,AB167)</f>
        <v>143100</v>
      </c>
      <c r="AD167" s="45">
        <f>AC167/200</f>
        <v>715.5</v>
      </c>
      <c r="AE167" t="str">
        <f>IF(AD167=$AC$3,T167,"")</f>
        <v/>
      </c>
    </row>
    <row r="168" spans="1:31" x14ac:dyDescent="0.3">
      <c r="A168" s="3"/>
      <c r="B168" s="11">
        <v>163</v>
      </c>
      <c r="C168" s="12">
        <v>31.652901407727953</v>
      </c>
      <c r="D168" s="12">
        <v>9.7885668887673987</v>
      </c>
      <c r="E168" s="12">
        <v>0.20006011494447423</v>
      </c>
      <c r="F168" s="13">
        <v>29746.858882249864</v>
      </c>
      <c r="G168" s="13">
        <v>-396.03451920990949</v>
      </c>
      <c r="H168" s="13">
        <v>-194.08914056490551</v>
      </c>
      <c r="I168" s="14">
        <v>0</v>
      </c>
      <c r="J168" s="3"/>
      <c r="K168" s="11">
        <v>158</v>
      </c>
      <c r="L168" s="25">
        <v>33.097142552803923</v>
      </c>
      <c r="M168" s="25">
        <v>11.116102230659205</v>
      </c>
      <c r="N168" s="25">
        <v>0.18276408893739801</v>
      </c>
      <c r="O168" s="25">
        <v>27089.625889466384</v>
      </c>
      <c r="P168" s="25">
        <v>-1534.8207524364334</v>
      </c>
      <c r="Q168" s="25">
        <v>-4258.4017952087925</v>
      </c>
      <c r="R168" s="14">
        <v>1</v>
      </c>
      <c r="T168" s="46">
        <f>Q168*$K$212+$L$212*P168+O168*$M$212+$N$212*N168+M168*$O$212+$P$212*L168+$Q$212</f>
        <v>9.0314428731187557E-2</v>
      </c>
      <c r="U168" s="48">
        <v>1</v>
      </c>
      <c r="V168" s="45">
        <f>IF(U168=0,1,0)</f>
        <v>0</v>
      </c>
      <c r="W168">
        <f>SUM($U$6:U168)</f>
        <v>50</v>
      </c>
      <c r="X168">
        <f>SUM($V$6:V168)</f>
        <v>113</v>
      </c>
      <c r="Y168" s="48">
        <f>$W$2-X168</f>
        <v>37</v>
      </c>
      <c r="Z168" s="45">
        <f>$W$3-W168</f>
        <v>0</v>
      </c>
      <c r="AA168" s="45">
        <f>$Z$3*Z168</f>
        <v>0</v>
      </c>
      <c r="AB168" s="45">
        <f>$Z$2*Y168</f>
        <v>148000</v>
      </c>
      <c r="AC168" s="45">
        <f>SUM(AA168,AB168)</f>
        <v>148000</v>
      </c>
      <c r="AD168" s="45">
        <f>AC168/200</f>
        <v>740</v>
      </c>
      <c r="AE168" t="str">
        <f>IF(AD168=$AC$3,T168,"")</f>
        <v/>
      </c>
    </row>
    <row r="169" spans="1:31" x14ac:dyDescent="0.3">
      <c r="A169" s="3"/>
      <c r="B169" s="11">
        <v>164</v>
      </c>
      <c r="C169" s="12">
        <v>36.363257005594356</v>
      </c>
      <c r="D169" s="12">
        <v>14.104130764567063</v>
      </c>
      <c r="E169" s="12">
        <v>1.4140142398488664</v>
      </c>
      <c r="F169" s="13">
        <v>53737.474988601818</v>
      </c>
      <c r="G169" s="13">
        <v>-1597.1011202303739</v>
      </c>
      <c r="H169" s="13">
        <v>-3615.7466631115799</v>
      </c>
      <c r="I169" s="14">
        <v>0</v>
      </c>
      <c r="J169" s="3"/>
      <c r="K169" s="11">
        <v>199</v>
      </c>
      <c r="L169" s="25">
        <v>38.961368923816266</v>
      </c>
      <c r="M169" s="25">
        <v>16.692102085593675</v>
      </c>
      <c r="N169" s="25">
        <v>0.69011967894183279</v>
      </c>
      <c r="O169" s="25">
        <v>115210.81642130332</v>
      </c>
      <c r="P169" s="25">
        <v>-3205.9737550110094</v>
      </c>
      <c r="Q169" s="25">
        <v>-25826.622271723827</v>
      </c>
      <c r="R169" s="14">
        <v>0</v>
      </c>
      <c r="T169" s="46">
        <f>Q169*$K$212+$L$212*P169+O169*$M$212+$N$212*N169+M169*$O$212+$P$212*L169+$Q$212</f>
        <v>8.8096751428223985E-2</v>
      </c>
      <c r="U169" s="48">
        <v>0</v>
      </c>
      <c r="V169" s="45">
        <f>IF(U169=0,1,0)</f>
        <v>1</v>
      </c>
      <c r="W169">
        <f>SUM($U$6:U169)</f>
        <v>50</v>
      </c>
      <c r="X169">
        <f>SUM($V$6:V169)</f>
        <v>114</v>
      </c>
      <c r="Y169" s="48">
        <f>$W$2-X169</f>
        <v>36</v>
      </c>
      <c r="Z169" s="45">
        <f>$W$3-W169</f>
        <v>0</v>
      </c>
      <c r="AA169" s="45">
        <f>$Z$3*Z169</f>
        <v>0</v>
      </c>
      <c r="AB169" s="45">
        <f>$Z$2*Y169</f>
        <v>144000</v>
      </c>
      <c r="AC169" s="45">
        <f>SUM(AA169,AB169)</f>
        <v>144000</v>
      </c>
      <c r="AD169" s="45">
        <f>AC169/200</f>
        <v>720</v>
      </c>
      <c r="AE169" t="str">
        <f>IF(AD169=$AC$3,T169,"")</f>
        <v/>
      </c>
    </row>
    <row r="170" spans="1:31" x14ac:dyDescent="0.3">
      <c r="A170" s="3"/>
      <c r="B170" s="11">
        <v>165</v>
      </c>
      <c r="C170" s="12">
        <v>33.939473409867738</v>
      </c>
      <c r="D170" s="12">
        <v>11.44133347201673</v>
      </c>
      <c r="E170" s="12">
        <v>0.80880869819806256</v>
      </c>
      <c r="F170" s="13">
        <v>31123.046114973742</v>
      </c>
      <c r="G170" s="13">
        <v>-4246.5181578004231</v>
      </c>
      <c r="H170" s="13">
        <v>-2142.272407419081</v>
      </c>
      <c r="I170" s="14">
        <v>0</v>
      </c>
      <c r="J170" s="3"/>
      <c r="K170" s="11">
        <v>32</v>
      </c>
      <c r="L170" s="25">
        <v>49.105740781032011</v>
      </c>
      <c r="M170" s="25">
        <v>11.666735099067878</v>
      </c>
      <c r="N170" s="25">
        <v>1.1734616029136873</v>
      </c>
      <c r="O170" s="25">
        <v>77851.454180734276</v>
      </c>
      <c r="P170" s="25">
        <v>-1953.9165355820962</v>
      </c>
      <c r="Q170" s="25">
        <v>-10429.360332812903</v>
      </c>
      <c r="R170" s="14">
        <v>0</v>
      </c>
      <c r="T170" s="46">
        <f>Q170*$K$212+$L$212*P170+O170*$M$212+$N$212*N170+M170*$O$212+$P$212*L170+$Q$212</f>
        <v>7.5438982868958337E-2</v>
      </c>
      <c r="U170" s="48">
        <v>0</v>
      </c>
      <c r="V170" s="45">
        <f>IF(U170=0,1,0)</f>
        <v>1</v>
      </c>
      <c r="W170">
        <f>SUM($U$6:U170)</f>
        <v>50</v>
      </c>
      <c r="X170">
        <f>SUM($V$6:V170)</f>
        <v>115</v>
      </c>
      <c r="Y170" s="48">
        <f>$W$2-X170</f>
        <v>35</v>
      </c>
      <c r="Z170" s="45">
        <f>$W$3-W170</f>
        <v>0</v>
      </c>
      <c r="AA170" s="45">
        <f>$Z$3*Z170</f>
        <v>0</v>
      </c>
      <c r="AB170" s="45">
        <f>$Z$2*Y170</f>
        <v>140000</v>
      </c>
      <c r="AC170" s="45">
        <f>SUM(AA170,AB170)</f>
        <v>140000</v>
      </c>
      <c r="AD170" s="45">
        <f>AC170/200</f>
        <v>700</v>
      </c>
      <c r="AE170" t="str">
        <f>IF(AD170=$AC$3,T170,"")</f>
        <v/>
      </c>
    </row>
    <row r="171" spans="1:31" x14ac:dyDescent="0.3">
      <c r="A171" s="3"/>
      <c r="B171" s="11">
        <v>166</v>
      </c>
      <c r="C171" s="12">
        <v>35.934931495983271</v>
      </c>
      <c r="D171" s="12">
        <v>5.0074107531825858</v>
      </c>
      <c r="E171" s="12">
        <v>0.25926584004333086</v>
      </c>
      <c r="F171" s="13">
        <v>20367.146113412899</v>
      </c>
      <c r="G171" s="13">
        <v>-290.63531199803236</v>
      </c>
      <c r="H171" s="13">
        <v>-3493.1613520649407</v>
      </c>
      <c r="I171" s="14">
        <v>0</v>
      </c>
      <c r="J171" s="3"/>
      <c r="K171" s="11">
        <v>107</v>
      </c>
      <c r="L171" s="25">
        <v>35.933843850680113</v>
      </c>
      <c r="M171" s="25">
        <v>18.738430692798399</v>
      </c>
      <c r="N171" s="25">
        <v>0.41249020846222162</v>
      </c>
      <c r="O171" s="25">
        <v>58225.704806904854</v>
      </c>
      <c r="P171" s="25">
        <v>-5095.1503960659347</v>
      </c>
      <c r="Q171" s="25">
        <v>-11737.17205432511</v>
      </c>
      <c r="R171" s="14">
        <v>0</v>
      </c>
      <c r="T171" s="46">
        <f>Q171*$K$212+$L$212*P171+O171*$M$212+$N$212*N171+M171*$O$212+$P$212*L171+$Q$212</f>
        <v>7.4651725020461357E-2</v>
      </c>
      <c r="U171" s="48">
        <v>0</v>
      </c>
      <c r="V171" s="45">
        <f>IF(U171=0,1,0)</f>
        <v>1</v>
      </c>
      <c r="W171">
        <f>SUM($U$6:U171)</f>
        <v>50</v>
      </c>
      <c r="X171">
        <f>SUM($V$6:V171)</f>
        <v>116</v>
      </c>
      <c r="Y171" s="48">
        <f>$W$2-X171</f>
        <v>34</v>
      </c>
      <c r="Z171" s="45">
        <f>$W$3-W171</f>
        <v>0</v>
      </c>
      <c r="AA171" s="45">
        <f>$Z$3*Z171</f>
        <v>0</v>
      </c>
      <c r="AB171" s="45">
        <f>$Z$2*Y171</f>
        <v>136000</v>
      </c>
      <c r="AC171" s="45">
        <f>SUM(AA171,AB171)</f>
        <v>136000</v>
      </c>
      <c r="AD171" s="45">
        <f>AC171/200</f>
        <v>680</v>
      </c>
      <c r="AE171" t="str">
        <f>IF(AD171=$AC$3,T171,"")</f>
        <v/>
      </c>
    </row>
    <row r="172" spans="1:31" x14ac:dyDescent="0.3">
      <c r="A172" s="3"/>
      <c r="B172" s="11">
        <v>167</v>
      </c>
      <c r="C172" s="12">
        <v>26.254725675186485</v>
      </c>
      <c r="D172" s="12">
        <v>7.2329186122959896</v>
      </c>
      <c r="E172" s="12">
        <v>1.4039689685175794</v>
      </c>
      <c r="F172" s="13">
        <v>15723.454011390706</v>
      </c>
      <c r="G172" s="13">
        <v>-1074.5858417481745</v>
      </c>
      <c r="H172" s="13">
        <v>-1288.2930444207911</v>
      </c>
      <c r="I172" s="14">
        <v>1</v>
      </c>
      <c r="J172" s="3"/>
      <c r="K172" s="11">
        <v>135</v>
      </c>
      <c r="L172" s="25">
        <v>42.725071143437958</v>
      </c>
      <c r="M172" s="25">
        <v>11.332479998985406</v>
      </c>
      <c r="N172" s="25">
        <v>1.4397733133159236</v>
      </c>
      <c r="O172" s="25">
        <v>31996.652164624218</v>
      </c>
      <c r="P172" s="25">
        <v>-773.22200997095251</v>
      </c>
      <c r="Q172" s="25">
        <v>-3863.0999707062174</v>
      </c>
      <c r="R172" s="14">
        <v>0</v>
      </c>
      <c r="T172" s="46">
        <f>Q172*$K$212+$L$212*P172+O172*$M$212+$N$212*N172+M172*$O$212+$P$212*L172+$Q$212</f>
        <v>7.4205543653769412E-2</v>
      </c>
      <c r="U172" s="48">
        <v>0</v>
      </c>
      <c r="V172" s="45">
        <f>IF(U172=0,1,0)</f>
        <v>1</v>
      </c>
      <c r="W172">
        <f>SUM($U$6:U172)</f>
        <v>50</v>
      </c>
      <c r="X172">
        <f>SUM($V$6:V172)</f>
        <v>117</v>
      </c>
      <c r="Y172" s="48">
        <f>$W$2-X172</f>
        <v>33</v>
      </c>
      <c r="Z172" s="45">
        <f>$W$3-W172</f>
        <v>0</v>
      </c>
      <c r="AA172" s="45">
        <f>$Z$3*Z172</f>
        <v>0</v>
      </c>
      <c r="AB172" s="45">
        <f>$Z$2*Y172</f>
        <v>132000</v>
      </c>
      <c r="AC172" s="45">
        <f>SUM(AA172,AB172)</f>
        <v>132000</v>
      </c>
      <c r="AD172" s="45">
        <f>AC172/200</f>
        <v>660</v>
      </c>
      <c r="AE172" t="str">
        <f>IF(AD172=$AC$3,T172,"")</f>
        <v/>
      </c>
    </row>
    <row r="173" spans="1:31" x14ac:dyDescent="0.3">
      <c r="A173" s="3"/>
      <c r="B173" s="11">
        <v>168</v>
      </c>
      <c r="C173" s="12">
        <v>30.311184111309611</v>
      </c>
      <c r="D173" s="12">
        <v>2.0414415408722393</v>
      </c>
      <c r="E173" s="12">
        <v>0.79913912598792269</v>
      </c>
      <c r="F173" s="13">
        <v>28720.263073076891</v>
      </c>
      <c r="G173" s="13">
        <v>-555.12703405516072</v>
      </c>
      <c r="H173" s="13">
        <v>-2600.236049044006</v>
      </c>
      <c r="I173" s="14">
        <v>0</v>
      </c>
      <c r="J173" s="3"/>
      <c r="K173" s="11">
        <v>153</v>
      </c>
      <c r="L173" s="25">
        <v>31.042745838028427</v>
      </c>
      <c r="M173" s="25">
        <v>10.964524869784432</v>
      </c>
      <c r="N173" s="25">
        <v>0.99876933706125626</v>
      </c>
      <c r="O173" s="25">
        <v>28163.570419126732</v>
      </c>
      <c r="P173" s="25">
        <v>-350.96372167553739</v>
      </c>
      <c r="Q173" s="25">
        <v>-2871.0596415199716</v>
      </c>
      <c r="R173" s="14">
        <v>0</v>
      </c>
      <c r="T173" s="46">
        <f>Q173*$K$212+$L$212*P173+O173*$M$212+$N$212*N173+M173*$O$212+$P$212*L173+$Q$212</f>
        <v>7.0395634988957734E-2</v>
      </c>
      <c r="U173" s="48">
        <v>0</v>
      </c>
      <c r="V173" s="45">
        <f>IF(U173=0,1,0)</f>
        <v>1</v>
      </c>
      <c r="W173">
        <f>SUM($U$6:U173)</f>
        <v>50</v>
      </c>
      <c r="X173">
        <f>SUM($V$6:V173)</f>
        <v>118</v>
      </c>
      <c r="Y173" s="48">
        <f>$W$2-X173</f>
        <v>32</v>
      </c>
      <c r="Z173" s="45">
        <f>$W$3-W173</f>
        <v>0</v>
      </c>
      <c r="AA173" s="45">
        <f>$Z$3*Z173</f>
        <v>0</v>
      </c>
      <c r="AB173" s="45">
        <f>$Z$2*Y173</f>
        <v>128000</v>
      </c>
      <c r="AC173" s="45">
        <f>SUM(AA173,AB173)</f>
        <v>128000</v>
      </c>
      <c r="AD173" s="45">
        <f>AC173/200</f>
        <v>640</v>
      </c>
      <c r="AE173" t="str">
        <f>IF(AD173=$AC$3,T173,"")</f>
        <v/>
      </c>
    </row>
    <row r="174" spans="1:31" x14ac:dyDescent="0.3">
      <c r="A174" s="3"/>
      <c r="B174" s="11">
        <v>169</v>
      </c>
      <c r="C174" s="12">
        <v>55.578863827404838</v>
      </c>
      <c r="D174" s="12">
        <v>11.74257070120515</v>
      </c>
      <c r="E174" s="12">
        <v>0.19862118823593844</v>
      </c>
      <c r="F174" s="13">
        <v>57901.286281471803</v>
      </c>
      <c r="G174" s="13">
        <v>-9563.0107642638486</v>
      </c>
      <c r="H174" s="13">
        <v>-6762.5819104534876</v>
      </c>
      <c r="I174" s="14">
        <v>0</v>
      </c>
      <c r="J174" s="3"/>
      <c r="K174" s="11">
        <v>8</v>
      </c>
      <c r="L174" s="25">
        <v>42.001734309212921</v>
      </c>
      <c r="M174" s="25">
        <v>15.930614719152564</v>
      </c>
      <c r="N174" s="25">
        <v>2.8020593210734366</v>
      </c>
      <c r="O174" s="25">
        <v>117987.39337035212</v>
      </c>
      <c r="P174" s="25">
        <v>-5313.2024814853094</v>
      </c>
      <c r="Q174" s="25">
        <v>-1796.6513475930628</v>
      </c>
      <c r="R174" s="14">
        <v>0</v>
      </c>
      <c r="T174" s="46">
        <f>Q174*$K$212+$L$212*P174+O174*$M$212+$N$212*N174+M174*$O$212+$P$212*L174+$Q$212</f>
        <v>6.7024355700191385E-2</v>
      </c>
      <c r="U174" s="48">
        <v>0</v>
      </c>
      <c r="V174" s="45">
        <f>IF(U174=0,1,0)</f>
        <v>1</v>
      </c>
      <c r="W174">
        <f>SUM($U$6:U174)</f>
        <v>50</v>
      </c>
      <c r="X174">
        <f>SUM($V$6:V174)</f>
        <v>119</v>
      </c>
      <c r="Y174" s="48">
        <f>$W$2-X174</f>
        <v>31</v>
      </c>
      <c r="Z174" s="45">
        <f>$W$3-W174</f>
        <v>0</v>
      </c>
      <c r="AA174" s="45">
        <f>$Z$3*Z174</f>
        <v>0</v>
      </c>
      <c r="AB174" s="45">
        <f>$Z$2*Y174</f>
        <v>124000</v>
      </c>
      <c r="AC174" s="45">
        <f>SUM(AA174,AB174)</f>
        <v>124000</v>
      </c>
      <c r="AD174" s="45">
        <f>AC174/200</f>
        <v>620</v>
      </c>
      <c r="AE174" t="str">
        <f>IF(AD174=$AC$3,T174,"")</f>
        <v/>
      </c>
    </row>
    <row r="175" spans="1:31" x14ac:dyDescent="0.3">
      <c r="A175" s="3"/>
      <c r="B175" s="11">
        <v>170</v>
      </c>
      <c r="C175" s="12">
        <v>37.295600111657478</v>
      </c>
      <c r="D175" s="12">
        <v>21.794202736823113</v>
      </c>
      <c r="E175" s="12">
        <v>0.62069714547501775</v>
      </c>
      <c r="F175" s="13">
        <v>48116.74807817</v>
      </c>
      <c r="G175" s="13">
        <v>-5082.092500290858</v>
      </c>
      <c r="H175" s="13">
        <v>-2942.4699527718126</v>
      </c>
      <c r="I175" s="14">
        <v>0</v>
      </c>
      <c r="J175" s="3"/>
      <c r="K175" s="11">
        <v>81</v>
      </c>
      <c r="L175" s="25">
        <v>45.448915247731875</v>
      </c>
      <c r="M175" s="25">
        <v>31.646028794313985</v>
      </c>
      <c r="N175" s="25">
        <v>0.62210356293021163</v>
      </c>
      <c r="O175" s="25">
        <v>249835.97285613231</v>
      </c>
      <c r="P175" s="25">
        <v>-18532.443760772701</v>
      </c>
      <c r="Q175" s="25">
        <v>-17228.155228443382</v>
      </c>
      <c r="R175" s="14">
        <v>0</v>
      </c>
      <c r="T175" s="46">
        <f>Q175*$K$212+$L$212*P175+O175*$M$212+$N$212*N175+M175*$O$212+$P$212*L175+$Q$212</f>
        <v>6.6481366506645267E-2</v>
      </c>
      <c r="U175" s="48">
        <v>0</v>
      </c>
      <c r="V175" s="45">
        <f>IF(U175=0,1,0)</f>
        <v>1</v>
      </c>
      <c r="W175">
        <f>SUM($U$6:U175)</f>
        <v>50</v>
      </c>
      <c r="X175">
        <f>SUM($V$6:V175)</f>
        <v>120</v>
      </c>
      <c r="Y175" s="48">
        <f>$W$2-X175</f>
        <v>30</v>
      </c>
      <c r="Z175" s="45">
        <f>$W$3-W175</f>
        <v>0</v>
      </c>
      <c r="AA175" s="45">
        <f>$Z$3*Z175</f>
        <v>0</v>
      </c>
      <c r="AB175" s="45">
        <f>$Z$2*Y175</f>
        <v>120000</v>
      </c>
      <c r="AC175" s="45">
        <f>SUM(AA175,AB175)</f>
        <v>120000</v>
      </c>
      <c r="AD175" s="45">
        <f>AC175/200</f>
        <v>600</v>
      </c>
      <c r="AE175" t="str">
        <f>IF(AD175=$AC$3,T175,"")</f>
        <v/>
      </c>
    </row>
    <row r="176" spans="1:31" x14ac:dyDescent="0.3">
      <c r="A176" s="3"/>
      <c r="B176" s="11">
        <v>171</v>
      </c>
      <c r="C176" s="12">
        <v>32.369319600114515</v>
      </c>
      <c r="D176" s="12">
        <v>3.4034284557627545</v>
      </c>
      <c r="E176" s="12">
        <v>2.0235825739821407</v>
      </c>
      <c r="F176" s="13">
        <v>24385.94104501613</v>
      </c>
      <c r="G176" s="13">
        <v>-3679.7639321529314</v>
      </c>
      <c r="H176" s="13">
        <v>-2723.8808747622365</v>
      </c>
      <c r="I176" s="14">
        <v>0</v>
      </c>
      <c r="J176" s="3"/>
      <c r="K176" s="11">
        <v>78</v>
      </c>
      <c r="L176" s="25">
        <v>49.490450649478191</v>
      </c>
      <c r="M176" s="25">
        <v>8.7406865781712195</v>
      </c>
      <c r="N176" s="25">
        <v>0.98250794161298705</v>
      </c>
      <c r="O176" s="25">
        <v>16478.303014302001</v>
      </c>
      <c r="P176" s="25">
        <v>-173.27230610420921</v>
      </c>
      <c r="Q176" s="25">
        <v>706.60667668446649</v>
      </c>
      <c r="R176" s="14">
        <v>0</v>
      </c>
      <c r="T176" s="46">
        <f>Q176*$K$212+$L$212*P176+O176*$M$212+$N$212*N176+M176*$O$212+$P$212*L176+$Q$212</f>
        <v>5.5846298316472476E-2</v>
      </c>
      <c r="U176" s="48">
        <v>0</v>
      </c>
      <c r="V176" s="45">
        <f>IF(U176=0,1,0)</f>
        <v>1</v>
      </c>
      <c r="W176">
        <f>SUM($U$6:U176)</f>
        <v>50</v>
      </c>
      <c r="X176">
        <f>SUM($V$6:V176)</f>
        <v>121</v>
      </c>
      <c r="Y176" s="48">
        <f>$W$2-X176</f>
        <v>29</v>
      </c>
      <c r="Z176" s="45">
        <f>$W$3-W176</f>
        <v>0</v>
      </c>
      <c r="AA176" s="45">
        <f>$Z$3*Z176</f>
        <v>0</v>
      </c>
      <c r="AB176" s="45">
        <f>$Z$2*Y176</f>
        <v>116000</v>
      </c>
      <c r="AC176" s="45">
        <f>SUM(AA176,AB176)</f>
        <v>116000</v>
      </c>
      <c r="AD176" s="45">
        <f>AC176/200</f>
        <v>580</v>
      </c>
      <c r="AE176" t="str">
        <f>IF(AD176=$AC$3,T176,"")</f>
        <v/>
      </c>
    </row>
    <row r="177" spans="1:31" x14ac:dyDescent="0.3">
      <c r="A177" s="3"/>
      <c r="B177" s="11">
        <v>172</v>
      </c>
      <c r="C177" s="12">
        <v>20.189576211003523</v>
      </c>
      <c r="D177" s="12">
        <v>0.31727748169749043</v>
      </c>
      <c r="E177" s="12">
        <v>0.65077206655784081</v>
      </c>
      <c r="F177" s="13">
        <v>17109.460524671937</v>
      </c>
      <c r="G177" s="13">
        <v>-4164.1651931636388</v>
      </c>
      <c r="H177" s="13">
        <v>-6581.2961322824658</v>
      </c>
      <c r="I177" s="14">
        <v>1</v>
      </c>
      <c r="J177" s="3"/>
      <c r="K177" s="11">
        <v>45</v>
      </c>
      <c r="L177" s="25">
        <v>39.565472853080266</v>
      </c>
      <c r="M177" s="25">
        <v>23.895595636133649</v>
      </c>
      <c r="N177" s="25">
        <v>0.37236529901527021</v>
      </c>
      <c r="O177" s="25">
        <v>70301.975519758882</v>
      </c>
      <c r="P177" s="25">
        <v>-6211.3322387703101</v>
      </c>
      <c r="Q177" s="25">
        <v>-21486.69355302678</v>
      </c>
      <c r="R177" s="14">
        <v>0</v>
      </c>
      <c r="T177" s="46">
        <f>Q177*$K$212+$L$212*P177+O177*$M$212+$N$212*N177+M177*$O$212+$P$212*L177+$Q$212</f>
        <v>4.9696702807797366E-2</v>
      </c>
      <c r="U177" s="48">
        <v>0</v>
      </c>
      <c r="V177" s="45">
        <f>IF(U177=0,1,0)</f>
        <v>1</v>
      </c>
      <c r="W177">
        <f>SUM($U$6:U177)</f>
        <v>50</v>
      </c>
      <c r="X177">
        <f>SUM($V$6:V177)</f>
        <v>122</v>
      </c>
      <c r="Y177" s="48">
        <f>$W$2-X177</f>
        <v>28</v>
      </c>
      <c r="Z177" s="45">
        <f>$W$3-W177</f>
        <v>0</v>
      </c>
      <c r="AA177" s="45">
        <f>$Z$3*Z177</f>
        <v>0</v>
      </c>
      <c r="AB177" s="45">
        <f>$Z$2*Y177</f>
        <v>112000</v>
      </c>
      <c r="AC177" s="45">
        <f>SUM(AA177,AB177)</f>
        <v>112000</v>
      </c>
      <c r="AD177" s="45">
        <f>AC177/200</f>
        <v>560</v>
      </c>
      <c r="AE177" t="str">
        <f>IF(AD177=$AC$3,T177,"")</f>
        <v/>
      </c>
    </row>
    <row r="178" spans="1:31" x14ac:dyDescent="0.3">
      <c r="A178" s="3"/>
      <c r="B178" s="11">
        <v>173</v>
      </c>
      <c r="C178" s="12">
        <v>26.837822334453026</v>
      </c>
      <c r="D178" s="12">
        <v>12.786442884859136</v>
      </c>
      <c r="E178" s="12">
        <v>0.33387962814752353</v>
      </c>
      <c r="F178" s="13">
        <v>95717.059781580727</v>
      </c>
      <c r="G178" s="13">
        <v>-5807.6326205318101</v>
      </c>
      <c r="H178" s="13">
        <v>-6871.332575682909</v>
      </c>
      <c r="I178" s="14">
        <v>0</v>
      </c>
      <c r="J178" s="3"/>
      <c r="K178" s="11">
        <v>113</v>
      </c>
      <c r="L178" s="25">
        <v>33.770850446098059</v>
      </c>
      <c r="M178" s="25">
        <v>10.616173508053144</v>
      </c>
      <c r="N178" s="25">
        <v>1.4649753568342121</v>
      </c>
      <c r="O178" s="25">
        <v>48850.008358394487</v>
      </c>
      <c r="P178" s="25">
        <v>-701.97658667182873</v>
      </c>
      <c r="Q178" s="25">
        <v>-66.034885613193637</v>
      </c>
      <c r="R178" s="14">
        <v>0</v>
      </c>
      <c r="T178" s="46">
        <f>Q178*$K$212+$L$212*P178+O178*$M$212+$N$212*N178+M178*$O$212+$P$212*L178+$Q$212</f>
        <v>4.9479588972296429E-2</v>
      </c>
      <c r="U178" s="48">
        <v>0</v>
      </c>
      <c r="V178" s="45">
        <f>IF(U178=0,1,0)</f>
        <v>1</v>
      </c>
      <c r="W178">
        <f>SUM($U$6:U178)</f>
        <v>50</v>
      </c>
      <c r="X178">
        <f>SUM($V$6:V178)</f>
        <v>123</v>
      </c>
      <c r="Y178" s="48">
        <f>$W$2-X178</f>
        <v>27</v>
      </c>
      <c r="Z178" s="45">
        <f>$W$3-W178</f>
        <v>0</v>
      </c>
      <c r="AA178" s="45">
        <f>$Z$3*Z178</f>
        <v>0</v>
      </c>
      <c r="AB178" s="45">
        <f>$Z$2*Y178</f>
        <v>108000</v>
      </c>
      <c r="AC178" s="45">
        <f>SUM(AA178,AB178)</f>
        <v>108000</v>
      </c>
      <c r="AD178" s="45">
        <f>AC178/200</f>
        <v>540</v>
      </c>
      <c r="AE178" t="str">
        <f>IF(AD178=$AC$3,T178,"")</f>
        <v/>
      </c>
    </row>
    <row r="179" spans="1:31" x14ac:dyDescent="0.3">
      <c r="A179" s="3"/>
      <c r="B179" s="11">
        <v>174</v>
      </c>
      <c r="C179" s="12">
        <v>38.123580268695378</v>
      </c>
      <c r="D179" s="12">
        <v>18.288822428974125</v>
      </c>
      <c r="E179" s="12">
        <v>0.89198349959330925</v>
      </c>
      <c r="F179" s="13">
        <v>45261.922521505541</v>
      </c>
      <c r="G179" s="13">
        <v>-717.64096560145413</v>
      </c>
      <c r="H179" s="13">
        <v>-754.01793258968121</v>
      </c>
      <c r="I179" s="14">
        <v>0</v>
      </c>
      <c r="J179" s="3"/>
      <c r="K179" s="11">
        <v>7</v>
      </c>
      <c r="L179" s="25">
        <v>46.846749371494667</v>
      </c>
      <c r="M179" s="25">
        <v>16.900791117598846</v>
      </c>
      <c r="N179" s="25">
        <v>0.99788891819892189</v>
      </c>
      <c r="O179" s="25">
        <v>74282.971881034697</v>
      </c>
      <c r="P179" s="25">
        <v>-4468.4713667422684</v>
      </c>
      <c r="Q179" s="25">
        <v>-8517.3212654058079</v>
      </c>
      <c r="R179" s="14">
        <v>0</v>
      </c>
      <c r="T179" s="46">
        <f>Q179*$K$212+$L$212*P179+O179*$M$212+$N$212*N179+M179*$O$212+$P$212*L179+$Q$212</f>
        <v>3.5465541211561202E-2</v>
      </c>
      <c r="U179" s="48">
        <v>0</v>
      </c>
      <c r="V179" s="45">
        <f>IF(U179=0,1,0)</f>
        <v>1</v>
      </c>
      <c r="W179">
        <f>SUM($U$6:U179)</f>
        <v>50</v>
      </c>
      <c r="X179">
        <f>SUM($V$6:V179)</f>
        <v>124</v>
      </c>
      <c r="Y179" s="48">
        <f>$W$2-X179</f>
        <v>26</v>
      </c>
      <c r="Z179" s="45">
        <f>$W$3-W179</f>
        <v>0</v>
      </c>
      <c r="AA179" s="45">
        <f>$Z$3*Z179</f>
        <v>0</v>
      </c>
      <c r="AB179" s="45">
        <f>$Z$2*Y179</f>
        <v>104000</v>
      </c>
      <c r="AC179" s="45">
        <f>SUM(AA179,AB179)</f>
        <v>104000</v>
      </c>
      <c r="AD179" s="45">
        <f>AC179/200</f>
        <v>520</v>
      </c>
      <c r="AE179" t="str">
        <f>IF(AD179=$AC$3,T179,"")</f>
        <v/>
      </c>
    </row>
    <row r="180" spans="1:31" x14ac:dyDescent="0.3">
      <c r="A180" s="3"/>
      <c r="B180" s="11">
        <v>175</v>
      </c>
      <c r="C180" s="12">
        <v>33.160441661780339</v>
      </c>
      <c r="D180" s="12">
        <v>13.451159061462967</v>
      </c>
      <c r="E180" s="12">
        <v>0.22155076425619624</v>
      </c>
      <c r="F180" s="13">
        <v>25894.591983345621</v>
      </c>
      <c r="G180" s="13">
        <v>-1027.7510200061172</v>
      </c>
      <c r="H180" s="13">
        <v>-1074.3225644056781</v>
      </c>
      <c r="I180" s="14">
        <v>0</v>
      </c>
      <c r="J180" s="3"/>
      <c r="K180" s="11">
        <v>163</v>
      </c>
      <c r="L180" s="25">
        <v>31.652901407727953</v>
      </c>
      <c r="M180" s="25">
        <v>9.7885668887673987</v>
      </c>
      <c r="N180" s="25">
        <v>0.20006011494447423</v>
      </c>
      <c r="O180" s="25">
        <v>29746.858882249864</v>
      </c>
      <c r="P180" s="25">
        <v>-396.03451920990949</v>
      </c>
      <c r="Q180" s="25">
        <v>-194.08914056490551</v>
      </c>
      <c r="R180" s="14">
        <v>0</v>
      </c>
      <c r="T180" s="46">
        <f>Q180*$K$212+$L$212*P180+O180*$M$212+$N$212*N180+M180*$O$212+$P$212*L180+$Q$212</f>
        <v>3.2157395792533072E-2</v>
      </c>
      <c r="U180" s="48">
        <v>0</v>
      </c>
      <c r="V180" s="45">
        <f>IF(U180=0,1,0)</f>
        <v>1</v>
      </c>
      <c r="W180">
        <f>SUM($U$6:U180)</f>
        <v>50</v>
      </c>
      <c r="X180">
        <f>SUM($V$6:V180)</f>
        <v>125</v>
      </c>
      <c r="Y180" s="48">
        <f>$W$2-X180</f>
        <v>25</v>
      </c>
      <c r="Z180" s="45">
        <f>$W$3-W180</f>
        <v>0</v>
      </c>
      <c r="AA180" s="45">
        <f>$Z$3*Z180</f>
        <v>0</v>
      </c>
      <c r="AB180" s="45">
        <f>$Z$2*Y180</f>
        <v>100000</v>
      </c>
      <c r="AC180" s="45">
        <f>SUM(AA180,AB180)</f>
        <v>100000</v>
      </c>
      <c r="AD180" s="45">
        <f>AC180/200</f>
        <v>500</v>
      </c>
      <c r="AE180" t="str">
        <f>IF(AD180=$AC$3,T180,"")</f>
        <v/>
      </c>
    </row>
    <row r="181" spans="1:31" x14ac:dyDescent="0.3">
      <c r="A181" s="3"/>
      <c r="B181" s="11">
        <v>176</v>
      </c>
      <c r="C181" s="12">
        <v>28.523248697238333</v>
      </c>
      <c r="D181" s="12">
        <v>1.3305665024480879</v>
      </c>
      <c r="E181" s="12">
        <v>0.71449627285424333</v>
      </c>
      <c r="F181" s="13">
        <v>30967.944508072665</v>
      </c>
      <c r="G181" s="13">
        <v>-3426.617203408317</v>
      </c>
      <c r="H181" s="13">
        <v>-4259.5665197083099</v>
      </c>
      <c r="I181" s="14">
        <v>0</v>
      </c>
      <c r="J181" s="3"/>
      <c r="K181" s="11">
        <v>44</v>
      </c>
      <c r="L181" s="25">
        <v>35.477684460829117</v>
      </c>
      <c r="M181" s="25">
        <v>13.103107449257873</v>
      </c>
      <c r="N181" s="25">
        <v>3.6961478828542251</v>
      </c>
      <c r="O181" s="25">
        <v>81993.019316148187</v>
      </c>
      <c r="P181" s="25">
        <v>-736.44654053770023</v>
      </c>
      <c r="Q181" s="25">
        <v>492.94841160736894</v>
      </c>
      <c r="R181" s="14">
        <v>0</v>
      </c>
      <c r="T181" s="46">
        <f>Q181*$K$212+$L$212*P181+O181*$M$212+$N$212*N181+M181*$O$212+$P$212*L181+$Q$212</f>
        <v>3.0738291995802247E-2</v>
      </c>
      <c r="U181" s="48">
        <v>0</v>
      </c>
      <c r="V181" s="45">
        <f>IF(U181=0,1,0)</f>
        <v>1</v>
      </c>
      <c r="W181">
        <f>SUM($U$6:U181)</f>
        <v>50</v>
      </c>
      <c r="X181">
        <f>SUM($V$6:V181)</f>
        <v>126</v>
      </c>
      <c r="Y181" s="48">
        <f>$W$2-X181</f>
        <v>24</v>
      </c>
      <c r="Z181" s="45">
        <f>$W$3-W181</f>
        <v>0</v>
      </c>
      <c r="AA181" s="45">
        <f>$Z$3*Z181</f>
        <v>0</v>
      </c>
      <c r="AB181" s="45">
        <f>$Z$2*Y181</f>
        <v>96000</v>
      </c>
      <c r="AC181" s="45">
        <f>SUM(AA181,AB181)</f>
        <v>96000</v>
      </c>
      <c r="AD181" s="45">
        <f>AC181/200</f>
        <v>480</v>
      </c>
      <c r="AE181" t="str">
        <f>IF(AD181=$AC$3,T181,"")</f>
        <v/>
      </c>
    </row>
    <row r="182" spans="1:31" x14ac:dyDescent="0.3">
      <c r="A182" s="3"/>
      <c r="B182" s="11">
        <v>177</v>
      </c>
      <c r="C182" s="12">
        <v>26.602754588821515</v>
      </c>
      <c r="D182" s="12">
        <v>9.7336960286176559</v>
      </c>
      <c r="E182" s="12">
        <v>0.11518160071370698</v>
      </c>
      <c r="F182" s="13">
        <v>31196.19405334855</v>
      </c>
      <c r="G182" s="13">
        <v>-858.56286634110495</v>
      </c>
      <c r="H182" s="13">
        <v>-4226.9176422674254</v>
      </c>
      <c r="I182" s="14">
        <v>0</v>
      </c>
      <c r="J182" s="3"/>
      <c r="K182" s="11">
        <v>38</v>
      </c>
      <c r="L182" s="25">
        <v>49.646213247551849</v>
      </c>
      <c r="M182" s="25">
        <v>15.117785542187583</v>
      </c>
      <c r="N182" s="25">
        <v>0.79901568502432929</v>
      </c>
      <c r="O182" s="25">
        <v>80738.327558575824</v>
      </c>
      <c r="P182" s="25">
        <v>-5167.8351817603516</v>
      </c>
      <c r="Q182" s="25">
        <v>-2203.914640801172</v>
      </c>
      <c r="R182" s="14">
        <v>0</v>
      </c>
      <c r="T182" s="46">
        <f>Q182*$K$212+$L$212*P182+O182*$M$212+$N$212*N182+M182*$O$212+$P$212*L182+$Q$212</f>
        <v>2.5746205545173317E-2</v>
      </c>
      <c r="U182" s="48">
        <v>0</v>
      </c>
      <c r="V182" s="45">
        <f>IF(U182=0,1,0)</f>
        <v>1</v>
      </c>
      <c r="W182">
        <f>SUM($U$6:U182)</f>
        <v>50</v>
      </c>
      <c r="X182">
        <f>SUM($V$6:V182)</f>
        <v>127</v>
      </c>
      <c r="Y182" s="48">
        <f>$W$2-X182</f>
        <v>23</v>
      </c>
      <c r="Z182" s="45">
        <f>$W$3-W182</f>
        <v>0</v>
      </c>
      <c r="AA182" s="45">
        <f>$Z$3*Z182</f>
        <v>0</v>
      </c>
      <c r="AB182" s="45">
        <f>$Z$2*Y182</f>
        <v>92000</v>
      </c>
      <c r="AC182" s="45">
        <f>SUM(AA182,AB182)</f>
        <v>92000</v>
      </c>
      <c r="AD182" s="45">
        <f>AC182/200</f>
        <v>460</v>
      </c>
      <c r="AE182" t="str">
        <f>IF(AD182=$AC$3,T182,"")</f>
        <v/>
      </c>
    </row>
    <row r="183" spans="1:31" x14ac:dyDescent="0.3">
      <c r="A183" s="3"/>
      <c r="B183" s="11">
        <v>178</v>
      </c>
      <c r="C183" s="12">
        <v>36.199846441670395</v>
      </c>
      <c r="D183" s="12">
        <v>6.3279653086915424</v>
      </c>
      <c r="E183" s="12">
        <v>0.65132442865333506</v>
      </c>
      <c r="F183" s="13">
        <v>35807.628866480671</v>
      </c>
      <c r="G183" s="13">
        <v>-3371.4841241971344</v>
      </c>
      <c r="H183" s="13">
        <v>-10031.864660073488</v>
      </c>
      <c r="I183" s="14">
        <v>0</v>
      </c>
      <c r="J183" s="3"/>
      <c r="K183" s="11">
        <v>46</v>
      </c>
      <c r="L183" s="25">
        <v>41.075869656343357</v>
      </c>
      <c r="M183" s="25">
        <v>14.513927786991632</v>
      </c>
      <c r="N183" s="25">
        <v>0.48748654453416917</v>
      </c>
      <c r="O183" s="25">
        <v>35721.612014557359</v>
      </c>
      <c r="P183" s="25">
        <v>-2568.8867307674795</v>
      </c>
      <c r="Q183" s="25">
        <v>-4369.0710611516934</v>
      </c>
      <c r="R183" s="14">
        <v>0</v>
      </c>
      <c r="T183" s="46">
        <f>Q183*$K$212+$L$212*P183+O183*$M$212+$N$212*N183+M183*$O$212+$P$212*L183+$Q$212</f>
        <v>2.5704989405822998E-2</v>
      </c>
      <c r="U183" s="48">
        <v>0</v>
      </c>
      <c r="V183" s="45">
        <f>IF(U183=0,1,0)</f>
        <v>1</v>
      </c>
      <c r="W183">
        <f>SUM($U$6:U183)</f>
        <v>50</v>
      </c>
      <c r="X183">
        <f>SUM($V$6:V183)</f>
        <v>128</v>
      </c>
      <c r="Y183" s="48">
        <f>$W$2-X183</f>
        <v>22</v>
      </c>
      <c r="Z183" s="45">
        <f>$W$3-W183</f>
        <v>0</v>
      </c>
      <c r="AA183" s="45">
        <f>$Z$3*Z183</f>
        <v>0</v>
      </c>
      <c r="AB183" s="45">
        <f>$Z$2*Y183</f>
        <v>88000</v>
      </c>
      <c r="AC183" s="45">
        <f>SUM(AA183,AB183)</f>
        <v>88000</v>
      </c>
      <c r="AD183" s="45">
        <f>AC183/200</f>
        <v>440</v>
      </c>
      <c r="AE183" t="str">
        <f>IF(AD183=$AC$3,T183,"")</f>
        <v/>
      </c>
    </row>
    <row r="184" spans="1:31" x14ac:dyDescent="0.3">
      <c r="A184" s="3"/>
      <c r="B184" s="11">
        <v>179</v>
      </c>
      <c r="C184" s="12">
        <v>28.878029890811099</v>
      </c>
      <c r="D184" s="12">
        <v>0.99368862442695272</v>
      </c>
      <c r="E184" s="12">
        <v>0.8093565117512096</v>
      </c>
      <c r="F184" s="13">
        <v>16539.508056281666</v>
      </c>
      <c r="G184" s="13">
        <v>-523.46212670065654</v>
      </c>
      <c r="H184" s="13">
        <v>-2422.4055718690342</v>
      </c>
      <c r="I184" s="14">
        <v>1</v>
      </c>
      <c r="J184" s="3"/>
      <c r="K184" s="11">
        <v>119</v>
      </c>
      <c r="L184" s="25">
        <v>36.726706268114938</v>
      </c>
      <c r="M184" s="25">
        <v>10.916120299818713</v>
      </c>
      <c r="N184" s="25">
        <v>0.79484549476691757</v>
      </c>
      <c r="O184" s="25">
        <v>73158.883411552597</v>
      </c>
      <c r="P184" s="25">
        <v>-1336.6022528747649</v>
      </c>
      <c r="Q184" s="25">
        <v>-3991.5292164228654</v>
      </c>
      <c r="R184" s="14">
        <v>0</v>
      </c>
      <c r="T184" s="46">
        <f>Q184*$K$212+$L$212*P184+O184*$M$212+$N$212*N184+M184*$O$212+$P$212*L184+$Q$212</f>
        <v>2.5169283928703323E-2</v>
      </c>
      <c r="U184" s="48">
        <v>0</v>
      </c>
      <c r="V184" s="45">
        <f>IF(U184=0,1,0)</f>
        <v>1</v>
      </c>
      <c r="W184">
        <f>SUM($U$6:U184)</f>
        <v>50</v>
      </c>
      <c r="X184">
        <f>SUM($V$6:V184)</f>
        <v>129</v>
      </c>
      <c r="Y184" s="48">
        <f>$W$2-X184</f>
        <v>21</v>
      </c>
      <c r="Z184" s="45">
        <f>$W$3-W184</f>
        <v>0</v>
      </c>
      <c r="AA184" s="45">
        <f>$Z$3*Z184</f>
        <v>0</v>
      </c>
      <c r="AB184" s="45">
        <f>$Z$2*Y184</f>
        <v>84000</v>
      </c>
      <c r="AC184" s="45">
        <f>SUM(AA184,AB184)</f>
        <v>84000</v>
      </c>
      <c r="AD184" s="45">
        <f>AC184/200</f>
        <v>420</v>
      </c>
      <c r="AE184" t="str">
        <f>IF(AD184=$AC$3,T184,"")</f>
        <v/>
      </c>
    </row>
    <row r="185" spans="1:31" x14ac:dyDescent="0.3">
      <c r="A185" s="3"/>
      <c r="B185" s="11">
        <v>180</v>
      </c>
      <c r="C185" s="12">
        <v>25.231528165741395</v>
      </c>
      <c r="D185" s="12">
        <v>1.6422286001723998</v>
      </c>
      <c r="E185" s="12">
        <v>0.85477320194543271</v>
      </c>
      <c r="F185" s="13">
        <v>14781.165292345569</v>
      </c>
      <c r="G185" s="13">
        <v>-457.2151030268821</v>
      </c>
      <c r="H185" s="13">
        <v>-2988.8460964790397</v>
      </c>
      <c r="I185" s="14">
        <v>1</v>
      </c>
      <c r="J185" s="3"/>
      <c r="K185" s="11">
        <v>164</v>
      </c>
      <c r="L185" s="25">
        <v>36.363257005594356</v>
      </c>
      <c r="M185" s="25">
        <v>14.104130764567063</v>
      </c>
      <c r="N185" s="25">
        <v>1.4140142398488664</v>
      </c>
      <c r="O185" s="25">
        <v>53737.474988601818</v>
      </c>
      <c r="P185" s="25">
        <v>-1597.1011202303739</v>
      </c>
      <c r="Q185" s="25">
        <v>-3615.7466631115799</v>
      </c>
      <c r="R185" s="14">
        <v>0</v>
      </c>
      <c r="T185" s="46">
        <f>Q185*$K$212+$L$212*P185+O185*$M$212+$N$212*N185+M185*$O$212+$P$212*L185+$Q$212</f>
        <v>1.3013904144261179E-2</v>
      </c>
      <c r="U185" s="48">
        <v>0</v>
      </c>
      <c r="V185" s="45">
        <f>IF(U185=0,1,0)</f>
        <v>1</v>
      </c>
      <c r="W185">
        <f>SUM($U$6:U185)</f>
        <v>50</v>
      </c>
      <c r="X185">
        <f>SUM($V$6:V185)</f>
        <v>130</v>
      </c>
      <c r="Y185" s="48">
        <f>$W$2-X185</f>
        <v>20</v>
      </c>
      <c r="Z185" s="45">
        <f>$W$3-W185</f>
        <v>0</v>
      </c>
      <c r="AA185" s="45">
        <f>$Z$3*Z185</f>
        <v>0</v>
      </c>
      <c r="AB185" s="45">
        <f>$Z$2*Y185</f>
        <v>80000</v>
      </c>
      <c r="AC185" s="45">
        <f>SUM(AA185,AB185)</f>
        <v>80000</v>
      </c>
      <c r="AD185" s="45">
        <f>AC185/200</f>
        <v>400</v>
      </c>
      <c r="AE185" t="str">
        <f>IF(AD185=$AC$3,T185,"")</f>
        <v/>
      </c>
    </row>
    <row r="186" spans="1:31" x14ac:dyDescent="0.3">
      <c r="A186" s="3"/>
      <c r="B186" s="11">
        <v>181</v>
      </c>
      <c r="C186" s="12">
        <v>27.856429866741472</v>
      </c>
      <c r="D186" s="12">
        <v>2.7538152621166683</v>
      </c>
      <c r="E186" s="12">
        <v>0.55928210739503759</v>
      </c>
      <c r="F186" s="13">
        <v>27109.373958374665</v>
      </c>
      <c r="G186" s="13">
        <v>-826.33161603940448</v>
      </c>
      <c r="H186" s="13">
        <v>-5903.3910427683804</v>
      </c>
      <c r="I186" s="14">
        <v>0</v>
      </c>
      <c r="J186" s="3"/>
      <c r="K186" s="11">
        <v>23</v>
      </c>
      <c r="L186" s="25">
        <v>41.970538388276182</v>
      </c>
      <c r="M186" s="25">
        <v>14.45333719360187</v>
      </c>
      <c r="N186" s="25">
        <v>1.987148095044712</v>
      </c>
      <c r="O186" s="25">
        <v>55837.356761112111</v>
      </c>
      <c r="P186" s="25">
        <v>-1443.2297435038158</v>
      </c>
      <c r="Q186" s="25">
        <v>-3773.8190714044863</v>
      </c>
      <c r="R186" s="14">
        <v>0</v>
      </c>
      <c r="T186" s="46">
        <f>Q186*$K$212+$L$212*P186+O186*$M$212+$N$212*N186+M186*$O$212+$P$212*L186+$Q$212</f>
        <v>8.2391271022904111E-3</v>
      </c>
      <c r="U186" s="48">
        <v>0</v>
      </c>
      <c r="V186" s="45">
        <f>IF(U186=0,1,0)</f>
        <v>1</v>
      </c>
      <c r="W186">
        <f>SUM($U$6:U186)</f>
        <v>50</v>
      </c>
      <c r="X186">
        <f>SUM($V$6:V186)</f>
        <v>131</v>
      </c>
      <c r="Y186" s="48">
        <f>$W$2-X186</f>
        <v>19</v>
      </c>
      <c r="Z186" s="45">
        <f>$W$3-W186</f>
        <v>0</v>
      </c>
      <c r="AA186" s="45">
        <f>$Z$3*Z186</f>
        <v>0</v>
      </c>
      <c r="AB186" s="45">
        <f>$Z$2*Y186</f>
        <v>76000</v>
      </c>
      <c r="AC186" s="45">
        <f>SUM(AA186,AB186)</f>
        <v>76000</v>
      </c>
      <c r="AD186" s="45">
        <f>AC186/200</f>
        <v>380</v>
      </c>
      <c r="AE186" t="str">
        <f>IF(AD186=$AC$3,T186,"")</f>
        <v/>
      </c>
    </row>
    <row r="187" spans="1:31" x14ac:dyDescent="0.3">
      <c r="A187" s="3"/>
      <c r="B187" s="11">
        <v>182</v>
      </c>
      <c r="C187" s="12">
        <v>35.958337041610164</v>
      </c>
      <c r="D187" s="12">
        <v>4.9600829806751463</v>
      </c>
      <c r="E187" s="12">
        <v>0.44533358622627439</v>
      </c>
      <c r="F187" s="13">
        <v>19911.716929399292</v>
      </c>
      <c r="G187" s="13">
        <v>-1345.1050052333371</v>
      </c>
      <c r="H187" s="13">
        <v>-1488.6675370748392</v>
      </c>
      <c r="I187" s="14">
        <v>0</v>
      </c>
      <c r="J187" s="3"/>
      <c r="K187" s="11">
        <v>42</v>
      </c>
      <c r="L187" s="25">
        <v>30.376677616729616</v>
      </c>
      <c r="M187" s="25">
        <v>11.803159616580231</v>
      </c>
      <c r="N187" s="25">
        <v>0.32060028131282137</v>
      </c>
      <c r="O187" s="25">
        <v>32064.929924698248</v>
      </c>
      <c r="P187" s="25">
        <v>-357.07473874797552</v>
      </c>
      <c r="Q187" s="25">
        <v>-219.43359726307153</v>
      </c>
      <c r="R187" s="14">
        <v>0</v>
      </c>
      <c r="T187" s="46">
        <f>Q187*$K$212+$L$212*P187+O187*$M$212+$N$212*N187+M187*$O$212+$P$212*L187+$Q$212</f>
        <v>-1.9328627938395515E-2</v>
      </c>
      <c r="U187" s="48">
        <v>0</v>
      </c>
      <c r="V187" s="45">
        <f>IF(U187=0,1,0)</f>
        <v>1</v>
      </c>
      <c r="W187">
        <f>SUM($U$6:U187)</f>
        <v>50</v>
      </c>
      <c r="X187">
        <f>SUM($V$6:V187)</f>
        <v>132</v>
      </c>
      <c r="Y187" s="48">
        <f>$W$2-X187</f>
        <v>18</v>
      </c>
      <c r="Z187" s="45">
        <f>$W$3-W187</f>
        <v>0</v>
      </c>
      <c r="AA187" s="45">
        <f>$Z$3*Z187</f>
        <v>0</v>
      </c>
      <c r="AB187" s="45">
        <f>$Z$2*Y187</f>
        <v>72000</v>
      </c>
      <c r="AC187" s="45">
        <f>SUM(AA187,AB187)</f>
        <v>72000</v>
      </c>
      <c r="AD187" s="45">
        <f>AC187/200</f>
        <v>360</v>
      </c>
      <c r="AE187" t="str">
        <f>IF(AD187=$AC$3,T187,"")</f>
        <v/>
      </c>
    </row>
    <row r="188" spans="1:31" x14ac:dyDescent="0.3">
      <c r="A188" s="3"/>
      <c r="B188" s="11">
        <v>183</v>
      </c>
      <c r="C188" s="12">
        <v>33.680595104938185</v>
      </c>
      <c r="D188" s="12">
        <v>15.802588495315447</v>
      </c>
      <c r="E188" s="12">
        <v>1.8653056689027754</v>
      </c>
      <c r="F188" s="13">
        <v>59362.356314358367</v>
      </c>
      <c r="G188" s="13">
        <v>-3681.4880330261058</v>
      </c>
      <c r="H188" s="13">
        <v>-5971.5326797329126</v>
      </c>
      <c r="I188" s="14">
        <v>0</v>
      </c>
      <c r="J188" s="3"/>
      <c r="K188" s="11">
        <v>175</v>
      </c>
      <c r="L188" s="25">
        <v>33.160441661780339</v>
      </c>
      <c r="M188" s="25">
        <v>13.451159061462967</v>
      </c>
      <c r="N188" s="25">
        <v>0.22155076425619624</v>
      </c>
      <c r="O188" s="25">
        <v>25894.591983345621</v>
      </c>
      <c r="P188" s="25">
        <v>-1027.7510200061172</v>
      </c>
      <c r="Q188" s="25">
        <v>-1074.3225644056781</v>
      </c>
      <c r="R188" s="14">
        <v>0</v>
      </c>
      <c r="T188" s="46">
        <f>Q188*$K$212+$L$212*P188+O188*$M$212+$N$212*N188+M188*$O$212+$P$212*L188+$Q$212</f>
        <v>-2.6361199422190229E-2</v>
      </c>
      <c r="U188" s="48">
        <v>0</v>
      </c>
      <c r="V188" s="45">
        <f>IF(U188=0,1,0)</f>
        <v>1</v>
      </c>
      <c r="W188">
        <f>SUM($U$6:U188)</f>
        <v>50</v>
      </c>
      <c r="X188">
        <f>SUM($V$6:V188)</f>
        <v>133</v>
      </c>
      <c r="Y188" s="48">
        <f>$W$2-X188</f>
        <v>17</v>
      </c>
      <c r="Z188" s="45">
        <f>$W$3-W188</f>
        <v>0</v>
      </c>
      <c r="AA188" s="45">
        <f>$Z$3*Z188</f>
        <v>0</v>
      </c>
      <c r="AB188" s="45">
        <f>$Z$2*Y188</f>
        <v>68000</v>
      </c>
      <c r="AC188" s="45">
        <f>SUM(AA188,AB188)</f>
        <v>68000</v>
      </c>
      <c r="AD188" s="45">
        <f>AC188/200</f>
        <v>340</v>
      </c>
      <c r="AE188" t="str">
        <f>IF(AD188=$AC$3,T188,"")</f>
        <v/>
      </c>
    </row>
    <row r="189" spans="1:31" x14ac:dyDescent="0.3">
      <c r="A189" s="3"/>
      <c r="B189" s="11">
        <v>184</v>
      </c>
      <c r="C189" s="12">
        <v>29.34648725068211</v>
      </c>
      <c r="D189" s="12">
        <v>0.19564726324482806</v>
      </c>
      <c r="E189" s="12">
        <v>0.97109348367967674</v>
      </c>
      <c r="F189" s="13">
        <v>22488.208553226024</v>
      </c>
      <c r="G189" s="13">
        <v>-677.43494919011141</v>
      </c>
      <c r="H189" s="13">
        <v>-5391.4316735606253</v>
      </c>
      <c r="I189" s="14">
        <v>0</v>
      </c>
      <c r="J189" s="3"/>
      <c r="K189" s="11">
        <v>144</v>
      </c>
      <c r="L189" s="25">
        <v>40.252582221515169</v>
      </c>
      <c r="M189" s="25">
        <v>13.844884894739607</v>
      </c>
      <c r="N189" s="25">
        <v>9.0118849650737104E-2</v>
      </c>
      <c r="O189" s="25">
        <v>65386.320770370585</v>
      </c>
      <c r="P189" s="25">
        <v>-1808.0866179967936</v>
      </c>
      <c r="Q189" s="25">
        <v>-6357.5066836232763</v>
      </c>
      <c r="R189" s="14">
        <v>0</v>
      </c>
      <c r="T189" s="46">
        <f>Q189*$K$212+$L$212*P189+O189*$M$212+$N$212*N189+M189*$O$212+$P$212*L189+$Q$212</f>
        <v>-4.25932398494826E-2</v>
      </c>
      <c r="U189" s="48">
        <v>0</v>
      </c>
      <c r="V189" s="45">
        <f>IF(U189=0,1,0)</f>
        <v>1</v>
      </c>
      <c r="W189">
        <f>SUM($U$6:U189)</f>
        <v>50</v>
      </c>
      <c r="X189">
        <f>SUM($V$6:V189)</f>
        <v>134</v>
      </c>
      <c r="Y189" s="48">
        <f>$W$2-X189</f>
        <v>16</v>
      </c>
      <c r="Z189" s="45">
        <f>$W$3-W189</f>
        <v>0</v>
      </c>
      <c r="AA189" s="45">
        <f>$Z$3*Z189</f>
        <v>0</v>
      </c>
      <c r="AB189" s="45">
        <f>$Z$2*Y189</f>
        <v>64000</v>
      </c>
      <c r="AC189" s="45">
        <f>SUM(AA189,AB189)</f>
        <v>64000</v>
      </c>
      <c r="AD189" s="45">
        <f>AC189/200</f>
        <v>320</v>
      </c>
      <c r="AE189" t="str">
        <f>IF(AD189=$AC$3,T189,"")</f>
        <v/>
      </c>
    </row>
    <row r="190" spans="1:31" x14ac:dyDescent="0.3">
      <c r="A190" s="3"/>
      <c r="B190" s="11">
        <v>185</v>
      </c>
      <c r="C190" s="12">
        <v>38.353278338807101</v>
      </c>
      <c r="D190" s="12">
        <v>19.196674083640975</v>
      </c>
      <c r="E190" s="12">
        <v>2.090933543563728</v>
      </c>
      <c r="F190" s="13">
        <v>73367.400354688318</v>
      </c>
      <c r="G190" s="13">
        <v>-7698.4473152896935</v>
      </c>
      <c r="H190" s="13">
        <v>-32857.822289662028</v>
      </c>
      <c r="I190" s="14">
        <v>0</v>
      </c>
      <c r="J190" s="3"/>
      <c r="K190" s="11">
        <v>60</v>
      </c>
      <c r="L190" s="25">
        <v>37.31321550685643</v>
      </c>
      <c r="M190" s="25">
        <v>13.801877864344853</v>
      </c>
      <c r="N190" s="25">
        <v>0.4285484102887322</v>
      </c>
      <c r="O190" s="25">
        <v>71325.909461063027</v>
      </c>
      <c r="P190" s="25">
        <v>-2050.7734653735561</v>
      </c>
      <c r="Q190" s="25">
        <v>-2719.3932119784386</v>
      </c>
      <c r="R190" s="14">
        <v>0</v>
      </c>
      <c r="T190" s="46">
        <f>Q190*$K$212+$L$212*P190+O190*$M$212+$N$212*N190+M190*$O$212+$P$212*L190+$Q$212</f>
        <v>-5.0636711389411226E-2</v>
      </c>
      <c r="U190" s="48">
        <v>0</v>
      </c>
      <c r="V190" s="45">
        <f>IF(U190=0,1,0)</f>
        <v>1</v>
      </c>
      <c r="W190">
        <f>SUM($U$6:U190)</f>
        <v>50</v>
      </c>
      <c r="X190">
        <f>SUM($V$6:V190)</f>
        <v>135</v>
      </c>
      <c r="Y190" s="48">
        <f>$W$2-X190</f>
        <v>15</v>
      </c>
      <c r="Z190" s="45">
        <f>$W$3-W190</f>
        <v>0</v>
      </c>
      <c r="AA190" s="45">
        <f>$Z$3*Z190</f>
        <v>0</v>
      </c>
      <c r="AB190" s="45">
        <f>$Z$2*Y190</f>
        <v>60000</v>
      </c>
      <c r="AC190" s="45">
        <f>SUM(AA190,AB190)</f>
        <v>60000</v>
      </c>
      <c r="AD190" s="45">
        <f>AC190/200</f>
        <v>300</v>
      </c>
      <c r="AE190" t="str">
        <f>IF(AD190=$AC$3,T190,"")</f>
        <v/>
      </c>
    </row>
    <row r="191" spans="1:31" x14ac:dyDescent="0.3">
      <c r="A191" s="3"/>
      <c r="B191" s="11">
        <v>186</v>
      </c>
      <c r="C191" s="12">
        <v>36.052938290948823</v>
      </c>
      <c r="D191" s="12">
        <v>4.1165472341461431</v>
      </c>
      <c r="E191" s="12">
        <v>4.1947339511007466E-2</v>
      </c>
      <c r="F191" s="13">
        <v>17289.692770534039</v>
      </c>
      <c r="G191" s="13">
        <v>-909.68894684184374</v>
      </c>
      <c r="H191" s="13">
        <v>-3459.7135527116588</v>
      </c>
      <c r="I191" s="14">
        <v>0</v>
      </c>
      <c r="J191" s="3"/>
      <c r="K191" s="11">
        <v>14</v>
      </c>
      <c r="L191" s="25">
        <v>48.818115777712727</v>
      </c>
      <c r="M191" s="25">
        <v>22.368451882766941</v>
      </c>
      <c r="N191" s="25">
        <v>4.2007489201691312E-2</v>
      </c>
      <c r="O191" s="25">
        <v>116698.37428801091</v>
      </c>
      <c r="P191" s="25">
        <v>-8254.7894226495191</v>
      </c>
      <c r="Q191" s="25">
        <v>-9029.9427827554318</v>
      </c>
      <c r="R191" s="14">
        <v>0</v>
      </c>
      <c r="T191" s="46">
        <f>Q191*$K$212+$L$212*P191+O191*$M$212+$N$212*N191+M191*$O$212+$P$212*L191+$Q$212</f>
        <v>-5.857441496154403E-2</v>
      </c>
      <c r="U191" s="48">
        <v>0</v>
      </c>
      <c r="V191" s="45">
        <f>IF(U191=0,1,0)</f>
        <v>1</v>
      </c>
      <c r="W191">
        <f>SUM($U$6:U191)</f>
        <v>50</v>
      </c>
      <c r="X191">
        <f>SUM($V$6:V191)</f>
        <v>136</v>
      </c>
      <c r="Y191" s="48">
        <f>$W$2-X191</f>
        <v>14</v>
      </c>
      <c r="Z191" s="45">
        <f>$W$3-W191</f>
        <v>0</v>
      </c>
      <c r="AA191" s="45">
        <f>$Z$3*Z191</f>
        <v>0</v>
      </c>
      <c r="AB191" s="45">
        <f>$Z$2*Y191</f>
        <v>56000</v>
      </c>
      <c r="AC191" s="45">
        <f>SUM(AA191,AB191)</f>
        <v>56000</v>
      </c>
      <c r="AD191" s="45">
        <f>AC191/200</f>
        <v>280</v>
      </c>
      <c r="AE191" t="str">
        <f>IF(AD191=$AC$3,T191,"")</f>
        <v/>
      </c>
    </row>
    <row r="192" spans="1:31" x14ac:dyDescent="0.3">
      <c r="A192" s="3"/>
      <c r="B192" s="11">
        <v>187</v>
      </c>
      <c r="C192" s="12">
        <v>25.815978758694328</v>
      </c>
      <c r="D192" s="12">
        <v>0.45109928438141389</v>
      </c>
      <c r="E192" s="12">
        <v>0.3394410896900617</v>
      </c>
      <c r="F192" s="13">
        <v>34053.986659787588</v>
      </c>
      <c r="G192" s="13">
        <v>-4387.7821170858861</v>
      </c>
      <c r="H192" s="13">
        <v>-5064.7266096609128</v>
      </c>
      <c r="I192" s="14">
        <v>1</v>
      </c>
      <c r="J192" s="3"/>
      <c r="K192" s="11">
        <v>191</v>
      </c>
      <c r="L192" s="25">
        <v>51.754986683730742</v>
      </c>
      <c r="M192" s="25">
        <v>15.311418638205827</v>
      </c>
      <c r="N192" s="25">
        <v>0.3974035925557402</v>
      </c>
      <c r="O192" s="25">
        <v>46265.460014039949</v>
      </c>
      <c r="P192" s="25">
        <v>-2569.2219678479319</v>
      </c>
      <c r="Q192" s="25">
        <v>-2339.4182200309911</v>
      </c>
      <c r="R192" s="14">
        <v>0</v>
      </c>
      <c r="T192" s="46">
        <f>Q192*$K$212+$L$212*P192+O192*$M$212+$N$212*N192+M192*$O$212+$P$212*L192+$Q$212</f>
        <v>-6.9383266197717453E-2</v>
      </c>
      <c r="U192" s="48">
        <v>0</v>
      </c>
      <c r="V192" s="45">
        <f>IF(U192=0,1,0)</f>
        <v>1</v>
      </c>
      <c r="W192">
        <f>SUM($U$6:U192)</f>
        <v>50</v>
      </c>
      <c r="X192">
        <f>SUM($V$6:V192)</f>
        <v>137</v>
      </c>
      <c r="Y192" s="48">
        <f>$W$2-X192</f>
        <v>13</v>
      </c>
      <c r="Z192" s="45">
        <f>$W$3-W192</f>
        <v>0</v>
      </c>
      <c r="AA192" s="45">
        <f>$Z$3*Z192</f>
        <v>0</v>
      </c>
      <c r="AB192" s="45">
        <f>$Z$2*Y192</f>
        <v>52000</v>
      </c>
      <c r="AC192" s="45">
        <f>SUM(AA192,AB192)</f>
        <v>52000</v>
      </c>
      <c r="AD192" s="45">
        <f>AC192/200</f>
        <v>260</v>
      </c>
      <c r="AE192" t="str">
        <f>IF(AD192=$AC$3,T192,"")</f>
        <v/>
      </c>
    </row>
    <row r="193" spans="1:31" x14ac:dyDescent="0.3">
      <c r="A193" s="3"/>
      <c r="B193" s="11">
        <v>188</v>
      </c>
      <c r="C193" s="12">
        <v>32.227549023862572</v>
      </c>
      <c r="D193" s="12">
        <v>8.161311207755622</v>
      </c>
      <c r="E193" s="12">
        <v>0.49189124841688781</v>
      </c>
      <c r="F193" s="13">
        <v>25633.035822831534</v>
      </c>
      <c r="G193" s="13">
        <v>-485.6098507280625</v>
      </c>
      <c r="H193" s="13">
        <v>-453.25759772100787</v>
      </c>
      <c r="I193" s="14">
        <v>0</v>
      </c>
      <c r="J193" s="3"/>
      <c r="K193" s="11">
        <v>170</v>
      </c>
      <c r="L193" s="25">
        <v>37.295600111657478</v>
      </c>
      <c r="M193" s="25">
        <v>21.794202736823113</v>
      </c>
      <c r="N193" s="25">
        <v>0.62069714547501775</v>
      </c>
      <c r="O193" s="25">
        <v>48116.74807817</v>
      </c>
      <c r="P193" s="25">
        <v>-5082.092500290858</v>
      </c>
      <c r="Q193" s="25">
        <v>-2942.4699527718126</v>
      </c>
      <c r="R193" s="14">
        <v>0</v>
      </c>
      <c r="T193" s="46">
        <f>Q193*$K$212+$L$212*P193+O193*$M$212+$N$212*N193+M193*$O$212+$P$212*L193+$Q$212</f>
        <v>-7.3530099149057393E-2</v>
      </c>
      <c r="U193" s="48">
        <v>0</v>
      </c>
      <c r="V193" s="45">
        <f>IF(U193=0,1,0)</f>
        <v>1</v>
      </c>
      <c r="W193">
        <f>SUM($U$6:U193)</f>
        <v>50</v>
      </c>
      <c r="X193">
        <f>SUM($V$6:V193)</f>
        <v>138</v>
      </c>
      <c r="Y193" s="48">
        <f>$W$2-X193</f>
        <v>12</v>
      </c>
      <c r="Z193" s="45">
        <f>$W$3-W193</f>
        <v>0</v>
      </c>
      <c r="AA193" s="45">
        <f>$Z$3*Z193</f>
        <v>0</v>
      </c>
      <c r="AB193" s="45">
        <f>$Z$2*Y193</f>
        <v>48000</v>
      </c>
      <c r="AC193" s="45">
        <f>SUM(AA193,AB193)</f>
        <v>48000</v>
      </c>
      <c r="AD193" s="45">
        <f>AC193/200</f>
        <v>240</v>
      </c>
      <c r="AE193" t="str">
        <f>IF(AD193=$AC$3,T193,"")</f>
        <v/>
      </c>
    </row>
    <row r="194" spans="1:31" x14ac:dyDescent="0.3">
      <c r="A194" s="3"/>
      <c r="B194" s="11">
        <v>189</v>
      </c>
      <c r="C194" s="12">
        <v>31.074322098712869</v>
      </c>
      <c r="D194" s="12">
        <v>0.49467006840911321</v>
      </c>
      <c r="E194" s="12">
        <v>3.5526817282799314E-2</v>
      </c>
      <c r="F194" s="13">
        <v>16795.955067901967</v>
      </c>
      <c r="G194" s="13">
        <v>-403.70028715426122</v>
      </c>
      <c r="H194" s="13">
        <v>124.57015967965651</v>
      </c>
      <c r="I194" s="14">
        <v>1</v>
      </c>
      <c r="J194" s="3"/>
      <c r="K194" s="11">
        <v>118</v>
      </c>
      <c r="L194" s="25">
        <v>32.679471185238263</v>
      </c>
      <c r="M194" s="25">
        <v>15.822981722182583</v>
      </c>
      <c r="N194" s="25">
        <v>0.39977317688141822</v>
      </c>
      <c r="O194" s="25">
        <v>57887.094977392378</v>
      </c>
      <c r="P194" s="25">
        <v>-1614.0824607150607</v>
      </c>
      <c r="Q194" s="25">
        <v>-2515.7948377927096</v>
      </c>
      <c r="R194" s="14">
        <v>0</v>
      </c>
      <c r="T194" s="46">
        <f>Q194*$K$212+$L$212*P194+O194*$M$212+$N$212*N194+M194*$O$212+$P$212*L194+$Q$212</f>
        <v>-9.460385207589328E-2</v>
      </c>
      <c r="U194" s="48">
        <v>0</v>
      </c>
      <c r="V194" s="45">
        <f>IF(U194=0,1,0)</f>
        <v>1</v>
      </c>
      <c r="W194">
        <f>SUM($U$6:U194)</f>
        <v>50</v>
      </c>
      <c r="X194">
        <f>SUM($V$6:V194)</f>
        <v>139</v>
      </c>
      <c r="Y194" s="48">
        <f>$W$2-X194</f>
        <v>11</v>
      </c>
      <c r="Z194" s="45">
        <f>$W$3-W194</f>
        <v>0</v>
      </c>
      <c r="AA194" s="45">
        <f>$Z$3*Z194</f>
        <v>0</v>
      </c>
      <c r="AB194" s="45">
        <f>$Z$2*Y194</f>
        <v>44000</v>
      </c>
      <c r="AC194" s="45">
        <f>SUM(AA194,AB194)</f>
        <v>44000</v>
      </c>
      <c r="AD194" s="45">
        <f>AC194/200</f>
        <v>220</v>
      </c>
      <c r="AE194" t="str">
        <f>IF(AD194=$AC$3,T194,"")</f>
        <v/>
      </c>
    </row>
    <row r="195" spans="1:31" x14ac:dyDescent="0.3">
      <c r="A195" s="3"/>
      <c r="B195" s="11">
        <v>190</v>
      </c>
      <c r="C195" s="12">
        <v>38.082966147606847</v>
      </c>
      <c r="D195" s="12">
        <v>17.825134388743479</v>
      </c>
      <c r="E195" s="12">
        <v>0.21793672569449671</v>
      </c>
      <c r="F195" s="13">
        <v>67276.616409723734</v>
      </c>
      <c r="G195" s="13">
        <v>-10497.478673070123</v>
      </c>
      <c r="H195" s="13">
        <v>-4908.3722980564889</v>
      </c>
      <c r="I195" s="14">
        <v>0</v>
      </c>
      <c r="J195" s="3"/>
      <c r="K195" s="11">
        <v>91</v>
      </c>
      <c r="L195" s="25">
        <v>45.656076519467156</v>
      </c>
      <c r="M195" s="25">
        <v>18.219485916286267</v>
      </c>
      <c r="N195" s="25">
        <v>1.1608663415911624</v>
      </c>
      <c r="O195" s="25">
        <v>83778.008983611391</v>
      </c>
      <c r="P195" s="25">
        <v>-1645.1754597641234</v>
      </c>
      <c r="Q195" s="25">
        <v>-10597.649430384972</v>
      </c>
      <c r="R195" s="14">
        <v>0</v>
      </c>
      <c r="T195" s="46">
        <f>Q195*$K$212+$L$212*P195+O195*$M$212+$N$212*N195+M195*$O$212+$P$212*L195+$Q$212</f>
        <v>-0.12014877751029573</v>
      </c>
      <c r="U195" s="48">
        <v>0</v>
      </c>
      <c r="V195" s="45">
        <f>IF(U195=0,1,0)</f>
        <v>1</v>
      </c>
      <c r="W195">
        <f>SUM($U$6:U195)</f>
        <v>50</v>
      </c>
      <c r="X195">
        <f>SUM($V$6:V195)</f>
        <v>140</v>
      </c>
      <c r="Y195" s="48">
        <f>$W$2-X195</f>
        <v>10</v>
      </c>
      <c r="Z195" s="45">
        <f>$W$3-W195</f>
        <v>0</v>
      </c>
      <c r="AA195" s="45">
        <f>$Z$3*Z195</f>
        <v>0</v>
      </c>
      <c r="AB195" s="45">
        <f>$Z$2*Y195</f>
        <v>40000</v>
      </c>
      <c r="AC195" s="45">
        <f>SUM(AA195,AB195)</f>
        <v>40000</v>
      </c>
      <c r="AD195" s="45">
        <f>AC195/200</f>
        <v>200</v>
      </c>
      <c r="AE195" t="str">
        <f>IF(AD195=$AC$3,T195,"")</f>
        <v/>
      </c>
    </row>
    <row r="196" spans="1:31" x14ac:dyDescent="0.3">
      <c r="A196" s="3"/>
      <c r="B196" s="11">
        <v>191</v>
      </c>
      <c r="C196" s="12">
        <v>51.754986683730742</v>
      </c>
      <c r="D196" s="12">
        <v>15.311418638205827</v>
      </c>
      <c r="E196" s="12">
        <v>0.3974035925557402</v>
      </c>
      <c r="F196" s="13">
        <v>46265.460014039949</v>
      </c>
      <c r="G196" s="13">
        <v>-2569.2219678479319</v>
      </c>
      <c r="H196" s="13">
        <v>-2339.4182200309911</v>
      </c>
      <c r="I196" s="14">
        <v>0</v>
      </c>
      <c r="J196" s="3"/>
      <c r="K196" s="11">
        <v>86</v>
      </c>
      <c r="L196" s="25">
        <v>38.552951916159735</v>
      </c>
      <c r="M196" s="25">
        <v>16.91530554396461</v>
      </c>
      <c r="N196" s="25">
        <v>0.63348602560836309</v>
      </c>
      <c r="O196" s="25">
        <v>95948.505357777598</v>
      </c>
      <c r="P196" s="25">
        <v>-2874.6129257568628</v>
      </c>
      <c r="Q196" s="25">
        <v>-591.44362361498906</v>
      </c>
      <c r="R196" s="14">
        <v>0</v>
      </c>
      <c r="T196" s="46">
        <f>Q196*$K$212+$L$212*P196+O196*$M$212+$N$212*N196+M196*$O$212+$P$212*L196+$Q$212</f>
        <v>-0.15417924979270448</v>
      </c>
      <c r="U196" s="48">
        <v>0</v>
      </c>
      <c r="V196" s="45">
        <f>IF(U196=0,1,0)</f>
        <v>1</v>
      </c>
      <c r="W196">
        <f>SUM($U$6:U196)</f>
        <v>50</v>
      </c>
      <c r="X196">
        <f>SUM($V$6:V196)</f>
        <v>141</v>
      </c>
      <c r="Y196" s="48">
        <f>$W$2-X196</f>
        <v>9</v>
      </c>
      <c r="Z196" s="45">
        <f>$W$3-W196</f>
        <v>0</v>
      </c>
      <c r="AA196" s="45">
        <f>$Z$3*Z196</f>
        <v>0</v>
      </c>
      <c r="AB196" s="45">
        <f>$Z$2*Y196</f>
        <v>36000</v>
      </c>
      <c r="AC196" s="45">
        <f>SUM(AA196,AB196)</f>
        <v>36000</v>
      </c>
      <c r="AD196" s="45">
        <f>AC196/200</f>
        <v>180</v>
      </c>
      <c r="AE196" t="str">
        <f>IF(AD196=$AC$3,T196,"")</f>
        <v/>
      </c>
    </row>
    <row r="197" spans="1:31" x14ac:dyDescent="0.3">
      <c r="A197" s="3"/>
      <c r="B197" s="11">
        <v>192</v>
      </c>
      <c r="C197" s="12">
        <v>40.012867032787582</v>
      </c>
      <c r="D197" s="12">
        <v>20.181741944400848</v>
      </c>
      <c r="E197" s="12">
        <v>1.6362473290360957</v>
      </c>
      <c r="F197" s="13">
        <v>144700.36491167374</v>
      </c>
      <c r="G197" s="13">
        <v>-6447.4388184168565</v>
      </c>
      <c r="H197" s="13">
        <v>-29135.042519927178</v>
      </c>
      <c r="I197" s="14">
        <v>0</v>
      </c>
      <c r="J197" s="3"/>
      <c r="K197" s="11">
        <v>161</v>
      </c>
      <c r="L197" s="25">
        <v>47.084543108723174</v>
      </c>
      <c r="M197" s="25">
        <v>29.568042939312495</v>
      </c>
      <c r="N197" s="25">
        <v>1.8445870725678315</v>
      </c>
      <c r="O197" s="25">
        <v>149418.10683488334</v>
      </c>
      <c r="P197" s="25">
        <v>-7972.9452354674249</v>
      </c>
      <c r="Q197" s="25">
        <v>-13568.392088970197</v>
      </c>
      <c r="R197" s="14">
        <v>0</v>
      </c>
      <c r="T197" s="46">
        <f>Q197*$K$212+$L$212*P197+O197*$M$212+$N$212*N197+M197*$O$212+$P$212*L197+$Q$212</f>
        <v>-0.18385503693129335</v>
      </c>
      <c r="U197" s="48">
        <v>0</v>
      </c>
      <c r="V197" s="45">
        <f>IF(U197=0,1,0)</f>
        <v>1</v>
      </c>
      <c r="W197">
        <f>SUM($U$6:U197)</f>
        <v>50</v>
      </c>
      <c r="X197">
        <f>SUM($V$6:V197)</f>
        <v>142</v>
      </c>
      <c r="Y197" s="48">
        <f>$W$2-X197</f>
        <v>8</v>
      </c>
      <c r="Z197" s="45">
        <f>$W$3-W197</f>
        <v>0</v>
      </c>
      <c r="AA197" s="45">
        <f>$Z$3*Z197</f>
        <v>0</v>
      </c>
      <c r="AB197" s="45">
        <f>$Z$2*Y197</f>
        <v>32000</v>
      </c>
      <c r="AC197" s="45">
        <f>SUM(AA197,AB197)</f>
        <v>32000</v>
      </c>
      <c r="AD197" s="45">
        <f>AC197/200</f>
        <v>160</v>
      </c>
      <c r="AE197" t="str">
        <f>IF(AD197=$AC$3,T197,"")</f>
        <v/>
      </c>
    </row>
    <row r="198" spans="1:31" x14ac:dyDescent="0.3">
      <c r="A198" s="3"/>
      <c r="B198" s="11">
        <v>193</v>
      </c>
      <c r="C198" s="12">
        <v>28.26545363898077</v>
      </c>
      <c r="D198" s="12">
        <v>6.8514776075412733</v>
      </c>
      <c r="E198" s="12">
        <v>0.39097954841232169</v>
      </c>
      <c r="F198" s="13">
        <v>52053.61609725267</v>
      </c>
      <c r="G198" s="13">
        <v>-2458.758894214076</v>
      </c>
      <c r="H198" s="13">
        <v>-13116.617594203688</v>
      </c>
      <c r="I198" s="14">
        <v>0</v>
      </c>
      <c r="J198" s="3"/>
      <c r="K198" s="11">
        <v>98</v>
      </c>
      <c r="L198" s="25">
        <v>43.684503519349278</v>
      </c>
      <c r="M198" s="25">
        <v>18.1202187906039</v>
      </c>
      <c r="N198" s="25">
        <v>0.85073287893547711</v>
      </c>
      <c r="O198" s="25">
        <v>46788.186823788696</v>
      </c>
      <c r="P198" s="25">
        <v>-943.88441133935805</v>
      </c>
      <c r="Q198" s="25">
        <v>-1547.9050049044254</v>
      </c>
      <c r="R198" s="14">
        <v>0</v>
      </c>
      <c r="T198" s="46">
        <f>Q198*$K$212+$L$212*P198+O198*$M$212+$N$212*N198+M198*$O$212+$P$212*L198+$Q$212</f>
        <v>-0.18754331700582871</v>
      </c>
      <c r="U198" s="48">
        <v>0</v>
      </c>
      <c r="V198" s="45">
        <f>IF(U198=0,1,0)</f>
        <v>1</v>
      </c>
      <c r="W198">
        <f>SUM($U$6:U198)</f>
        <v>50</v>
      </c>
      <c r="X198">
        <f>SUM($V$6:V198)</f>
        <v>143</v>
      </c>
      <c r="Y198" s="48">
        <f>$W$2-X198</f>
        <v>7</v>
      </c>
      <c r="Z198" s="45">
        <f>$W$3-W198</f>
        <v>0</v>
      </c>
      <c r="AA198" s="45">
        <f>$Z$3*Z198</f>
        <v>0</v>
      </c>
      <c r="AB198" s="45">
        <f>$Z$2*Y198</f>
        <v>28000</v>
      </c>
      <c r="AC198" s="45">
        <f>SUM(AA198,AB198)</f>
        <v>28000</v>
      </c>
      <c r="AD198" s="45">
        <f>AC198/200</f>
        <v>140</v>
      </c>
      <c r="AE198" t="str">
        <f>IF(AD198=$AC$3,T198,"")</f>
        <v/>
      </c>
    </row>
    <row r="199" spans="1:31" x14ac:dyDescent="0.3">
      <c r="A199" s="3"/>
      <c r="B199" s="11">
        <v>194</v>
      </c>
      <c r="C199" s="12">
        <v>38.662004608007528</v>
      </c>
      <c r="D199" s="12">
        <v>0.60560254504075361</v>
      </c>
      <c r="E199" s="12">
        <v>0.128400902583544</v>
      </c>
      <c r="F199" s="13">
        <v>30128.621361757178</v>
      </c>
      <c r="G199" s="13">
        <v>-1210.4927928994985</v>
      </c>
      <c r="H199" s="13">
        <v>-2707.1499148268972</v>
      </c>
      <c r="I199" s="14">
        <v>1</v>
      </c>
      <c r="J199" s="3"/>
      <c r="K199" s="11">
        <v>174</v>
      </c>
      <c r="L199" s="25">
        <v>38.123580268695378</v>
      </c>
      <c r="M199" s="25">
        <v>18.288822428974125</v>
      </c>
      <c r="N199" s="25">
        <v>0.89198349959330925</v>
      </c>
      <c r="O199" s="25">
        <v>45261.922521505541</v>
      </c>
      <c r="P199" s="25">
        <v>-717.64096560145413</v>
      </c>
      <c r="Q199" s="25">
        <v>-754.01793258968121</v>
      </c>
      <c r="R199" s="14">
        <v>0</v>
      </c>
      <c r="T199" s="46">
        <f>Q199*$K$212+$L$212*P199+O199*$M$212+$N$212*N199+M199*$O$212+$P$212*L199+$Q$212</f>
        <v>-0.19068479509674896</v>
      </c>
      <c r="U199" s="48">
        <v>0</v>
      </c>
      <c r="V199" s="45">
        <f>IF(U199=0,1,0)</f>
        <v>1</v>
      </c>
      <c r="W199">
        <f>SUM($U$6:U199)</f>
        <v>50</v>
      </c>
      <c r="X199">
        <f>SUM($V$6:V199)</f>
        <v>144</v>
      </c>
      <c r="Y199" s="48">
        <f>$W$2-X199</f>
        <v>6</v>
      </c>
      <c r="Z199" s="45">
        <f>$W$3-W199</f>
        <v>0</v>
      </c>
      <c r="AA199" s="45">
        <f>$Z$3*Z199</f>
        <v>0</v>
      </c>
      <c r="AB199" s="45">
        <f>$Z$2*Y199</f>
        <v>24000</v>
      </c>
      <c r="AC199" s="45">
        <f>SUM(AA199,AB199)</f>
        <v>24000</v>
      </c>
      <c r="AD199" s="45">
        <f>AC199/200</f>
        <v>120</v>
      </c>
      <c r="AE199" t="str">
        <f>IF(AD199=$AC$3,T199,"")</f>
        <v/>
      </c>
    </row>
    <row r="200" spans="1:31" x14ac:dyDescent="0.3">
      <c r="A200" s="3"/>
      <c r="B200" s="11">
        <v>195</v>
      </c>
      <c r="C200" s="12">
        <v>44.133648404470527</v>
      </c>
      <c r="D200" s="12">
        <v>3.8036530328417466E-2</v>
      </c>
      <c r="E200" s="12">
        <v>0.76190061798372311</v>
      </c>
      <c r="F200" s="13">
        <v>25094.200598355783</v>
      </c>
      <c r="G200" s="13">
        <v>-293.20721325332102</v>
      </c>
      <c r="H200" s="13">
        <v>-2250.2048239197902</v>
      </c>
      <c r="I200" s="14">
        <v>0</v>
      </c>
      <c r="J200" s="3"/>
      <c r="K200" s="11">
        <v>24</v>
      </c>
      <c r="L200" s="25">
        <v>46.093282238154274</v>
      </c>
      <c r="M200" s="25">
        <v>25.780530045739642</v>
      </c>
      <c r="N200" s="25">
        <v>0.30161638695601123</v>
      </c>
      <c r="O200" s="25">
        <v>63307.337815523082</v>
      </c>
      <c r="P200" s="25">
        <v>-1931.0206058860053</v>
      </c>
      <c r="Q200" s="25">
        <v>-21382.343117228069</v>
      </c>
      <c r="R200" s="14">
        <v>0</v>
      </c>
      <c r="T200" s="46">
        <f>Q200*$K$212+$L$212*P200+O200*$M$212+$N$212*N200+M200*$O$212+$P$212*L200+$Q$212</f>
        <v>-0.21805576061189047</v>
      </c>
      <c r="U200" s="48">
        <v>0</v>
      </c>
      <c r="V200" s="45">
        <f>IF(U200=0,1,0)</f>
        <v>1</v>
      </c>
      <c r="W200">
        <f>SUM($U$6:U200)</f>
        <v>50</v>
      </c>
      <c r="X200">
        <f>SUM($V$6:V200)</f>
        <v>145</v>
      </c>
      <c r="Y200" s="48">
        <f>$W$2-X200</f>
        <v>5</v>
      </c>
      <c r="Z200" s="45">
        <f>$W$3-W200</f>
        <v>0</v>
      </c>
      <c r="AA200" s="45">
        <f>$Z$3*Z200</f>
        <v>0</v>
      </c>
      <c r="AB200" s="45">
        <f>$Z$2*Y200</f>
        <v>20000</v>
      </c>
      <c r="AC200" s="45">
        <f>SUM(AA200,AB200)</f>
        <v>20000</v>
      </c>
      <c r="AD200" s="45">
        <f>AC200/200</f>
        <v>100</v>
      </c>
      <c r="AE200" t="str">
        <f>IF(AD200=$AC$3,T200,"")</f>
        <v/>
      </c>
    </row>
    <row r="201" spans="1:31" x14ac:dyDescent="0.3">
      <c r="A201" s="3"/>
      <c r="B201" s="11">
        <v>196</v>
      </c>
      <c r="C201" s="12">
        <v>42.1964485179329</v>
      </c>
      <c r="D201" s="12">
        <v>13.251453627958696</v>
      </c>
      <c r="E201" s="12">
        <v>0.58262600132993969</v>
      </c>
      <c r="F201" s="13">
        <v>58643.794323450784</v>
      </c>
      <c r="G201" s="13">
        <v>-5164.7106519313811</v>
      </c>
      <c r="H201" s="13">
        <v>-11395.312939066496</v>
      </c>
      <c r="I201" s="14">
        <v>0</v>
      </c>
      <c r="J201" s="3"/>
      <c r="K201" s="11">
        <v>200</v>
      </c>
      <c r="L201" s="25">
        <v>45.872203519848</v>
      </c>
      <c r="M201" s="25">
        <v>16.413812467531063</v>
      </c>
      <c r="N201" s="25">
        <v>1.2214156780950298E-2</v>
      </c>
      <c r="O201" s="25">
        <v>123171.43473705507</v>
      </c>
      <c r="P201" s="25">
        <v>-1195.0289392025488</v>
      </c>
      <c r="Q201" s="25">
        <v>-6469.8283073230923</v>
      </c>
      <c r="R201" s="14">
        <v>0</v>
      </c>
      <c r="T201" s="46">
        <f>Q201*$K$212+$L$212*P201+O201*$M$212+$N$212*N201+M201*$O$212+$P$212*L201+$Q$212</f>
        <v>-0.26233083218401443</v>
      </c>
      <c r="U201" s="48">
        <v>0</v>
      </c>
      <c r="V201" s="45">
        <f>IF(U201=0,1,0)</f>
        <v>1</v>
      </c>
      <c r="W201">
        <f>SUM($U$6:U201)</f>
        <v>50</v>
      </c>
      <c r="X201">
        <f>SUM($V$6:V201)</f>
        <v>146</v>
      </c>
      <c r="Y201" s="48">
        <f>$W$2-X201</f>
        <v>4</v>
      </c>
      <c r="Z201" s="45">
        <f>$W$3-W201</f>
        <v>0</v>
      </c>
      <c r="AA201" s="45">
        <f>$Z$3*Z201</f>
        <v>0</v>
      </c>
      <c r="AB201" s="45">
        <f>$Z$2*Y201</f>
        <v>16000</v>
      </c>
      <c r="AC201" s="45">
        <f>SUM(AA201,AB201)</f>
        <v>16000</v>
      </c>
      <c r="AD201" s="45">
        <f>AC201/200</f>
        <v>80</v>
      </c>
      <c r="AE201" t="str">
        <f>IF(AD201=$AC$3,T201,"")</f>
        <v/>
      </c>
    </row>
    <row r="202" spans="1:31" x14ac:dyDescent="0.3">
      <c r="A202" s="3"/>
      <c r="B202" s="11">
        <v>197</v>
      </c>
      <c r="C202" s="12">
        <v>24.599520365913456</v>
      </c>
      <c r="D202" s="12">
        <v>7.8204364029995297</v>
      </c>
      <c r="E202" s="12">
        <v>1.9322918069943869</v>
      </c>
      <c r="F202" s="13">
        <v>17453.121524680137</v>
      </c>
      <c r="G202" s="13">
        <v>-983.57754957249847</v>
      </c>
      <c r="H202" s="13">
        <v>-1431.8410312361282</v>
      </c>
      <c r="I202" s="14">
        <v>0</v>
      </c>
      <c r="J202" s="3"/>
      <c r="K202" s="11">
        <v>15</v>
      </c>
      <c r="L202" s="25">
        <v>51.806121009423052</v>
      </c>
      <c r="M202" s="25">
        <v>26.626096662003846</v>
      </c>
      <c r="N202" s="25">
        <v>0.54186192608040029</v>
      </c>
      <c r="O202" s="25">
        <v>165132.22489419524</v>
      </c>
      <c r="P202" s="25">
        <v>-1754.2799676063444</v>
      </c>
      <c r="Q202" s="25">
        <v>-34032.978385516129</v>
      </c>
      <c r="R202" s="14">
        <v>0</v>
      </c>
      <c r="T202" s="46">
        <f>Q202*$K$212+$L$212*P202+O202*$M$212+$N$212*N202+M202*$O$212+$P$212*L202+$Q$212</f>
        <v>-0.30453877662806006</v>
      </c>
      <c r="U202" s="48">
        <v>0</v>
      </c>
      <c r="V202" s="45">
        <f>IF(U202=0,1,0)</f>
        <v>1</v>
      </c>
      <c r="W202">
        <f>SUM($U$6:U202)</f>
        <v>50</v>
      </c>
      <c r="X202">
        <f>SUM($V$6:V202)</f>
        <v>147</v>
      </c>
      <c r="Y202" s="48">
        <f>$W$2-X202</f>
        <v>3</v>
      </c>
      <c r="Z202" s="45">
        <f>$W$3-W202</f>
        <v>0</v>
      </c>
      <c r="AA202" s="45">
        <f>$Z$3*Z202</f>
        <v>0</v>
      </c>
      <c r="AB202" s="45">
        <f>$Z$2*Y202</f>
        <v>12000</v>
      </c>
      <c r="AC202" s="45">
        <f>SUM(AA202,AB202)</f>
        <v>12000</v>
      </c>
      <c r="AD202" s="45">
        <f>AC202/200</f>
        <v>60</v>
      </c>
      <c r="AE202" t="str">
        <f>IF(AD202=$AC$3,T202,"")</f>
        <v/>
      </c>
    </row>
    <row r="203" spans="1:31" x14ac:dyDescent="0.3">
      <c r="A203" s="3"/>
      <c r="B203" s="11">
        <v>198</v>
      </c>
      <c r="C203" s="12">
        <v>24.965291177140625</v>
      </c>
      <c r="D203" s="12">
        <v>2.3694259609887984</v>
      </c>
      <c r="E203" s="12">
        <v>0.31176771925492602</v>
      </c>
      <c r="F203" s="13">
        <v>27214.160156711438</v>
      </c>
      <c r="G203" s="13">
        <v>-1446.0195454275081</v>
      </c>
      <c r="H203" s="13">
        <v>-2100.6933616074475</v>
      </c>
      <c r="I203" s="14">
        <v>0</v>
      </c>
      <c r="J203" s="3"/>
      <c r="K203" s="11">
        <v>100</v>
      </c>
      <c r="L203" s="25">
        <v>53.9744796490805</v>
      </c>
      <c r="M203" s="25">
        <v>31.37192855310369</v>
      </c>
      <c r="N203" s="25">
        <v>0.44979888157932818</v>
      </c>
      <c r="O203" s="25">
        <v>250322.76615469239</v>
      </c>
      <c r="P203" s="25">
        <v>-8504.7371666616345</v>
      </c>
      <c r="Q203" s="25">
        <v>-30319.015161742725</v>
      </c>
      <c r="R203" s="14">
        <v>0</v>
      </c>
      <c r="T203" s="46">
        <f>Q203*$K$212+$L$212*P203+O203*$M$212+$N$212*N203+M203*$O$212+$P$212*L203+$Q$212</f>
        <v>-0.30897239114014441</v>
      </c>
      <c r="U203" s="48">
        <v>0</v>
      </c>
      <c r="V203" s="45">
        <f>IF(U203=0,1,0)</f>
        <v>1</v>
      </c>
      <c r="W203">
        <f>SUM($U$6:U203)</f>
        <v>50</v>
      </c>
      <c r="X203">
        <f>SUM($V$6:V203)</f>
        <v>148</v>
      </c>
      <c r="Y203" s="48">
        <f>$W$2-X203</f>
        <v>2</v>
      </c>
      <c r="Z203" s="45">
        <f>$W$3-W203</f>
        <v>0</v>
      </c>
      <c r="AA203" s="45">
        <f>$Z$3*Z203</f>
        <v>0</v>
      </c>
      <c r="AB203" s="45">
        <f>$Z$2*Y203</f>
        <v>8000</v>
      </c>
      <c r="AC203" s="45">
        <f>SUM(AA203,AB203)</f>
        <v>8000</v>
      </c>
      <c r="AD203" s="45">
        <f>AC203/200</f>
        <v>40</v>
      </c>
      <c r="AE203" t="str">
        <f>IF(AD203=$AC$3,T203,"")</f>
        <v/>
      </c>
    </row>
    <row r="204" spans="1:31" x14ac:dyDescent="0.3">
      <c r="A204" s="3"/>
      <c r="B204" s="11">
        <v>199</v>
      </c>
      <c r="C204" s="12">
        <v>38.961368923816266</v>
      </c>
      <c r="D204" s="12">
        <v>16.692102085593675</v>
      </c>
      <c r="E204" s="12">
        <v>0.69011967894183279</v>
      </c>
      <c r="F204" s="13">
        <v>115210.81642130332</v>
      </c>
      <c r="G204" s="13">
        <v>-3205.9737550110094</v>
      </c>
      <c r="H204" s="13">
        <v>-25826.622271723827</v>
      </c>
      <c r="I204" s="14">
        <v>0</v>
      </c>
      <c r="J204" s="3"/>
      <c r="K204" s="11">
        <v>124</v>
      </c>
      <c r="L204" s="25">
        <v>47.117234091907569</v>
      </c>
      <c r="M204" s="25">
        <v>22.949875469636673</v>
      </c>
      <c r="N204" s="25">
        <v>1.0066981655653706</v>
      </c>
      <c r="O204" s="25">
        <v>97958.239472690228</v>
      </c>
      <c r="P204" s="25">
        <v>-1736.9298462482409</v>
      </c>
      <c r="Q204" s="25">
        <v>-3752.7029012887228</v>
      </c>
      <c r="R204" s="14">
        <v>0</v>
      </c>
      <c r="T204" s="46">
        <f>Q204*$K$212+$L$212*P204+O204*$M$212+$N$212*N204+M204*$O$212+$P$212*L204+$Q$212</f>
        <v>-0.35168738272616118</v>
      </c>
      <c r="U204" s="48">
        <v>0</v>
      </c>
      <c r="V204" s="45">
        <f>IF(U204=0,1,0)</f>
        <v>1</v>
      </c>
      <c r="W204">
        <f>SUM($U$6:U204)</f>
        <v>50</v>
      </c>
      <c r="X204">
        <f>SUM($V$6:V204)</f>
        <v>149</v>
      </c>
      <c r="Y204" s="48">
        <f>$W$2-X204</f>
        <v>1</v>
      </c>
      <c r="Z204" s="45">
        <f>$W$3-W204</f>
        <v>0</v>
      </c>
      <c r="AA204" s="45">
        <f>$Z$3*Z204</f>
        <v>0</v>
      </c>
      <c r="AB204" s="45">
        <f>$Z$2*Y204</f>
        <v>4000</v>
      </c>
      <c r="AC204" s="45">
        <f>SUM(AA204,AB204)</f>
        <v>4000</v>
      </c>
      <c r="AD204" s="45">
        <f>AC204/200</f>
        <v>20</v>
      </c>
      <c r="AE204" t="str">
        <f>IF(AD204=$AC$3,T204,"")</f>
        <v/>
      </c>
    </row>
    <row r="205" spans="1:31" x14ac:dyDescent="0.3">
      <c r="A205" s="3"/>
      <c r="B205" s="15">
        <v>200</v>
      </c>
      <c r="C205" s="16">
        <v>45.872203519848</v>
      </c>
      <c r="D205" s="16">
        <v>16.413812467531063</v>
      </c>
      <c r="E205" s="16">
        <v>1.2214156780950298E-2</v>
      </c>
      <c r="F205" s="17">
        <v>123171.43473705507</v>
      </c>
      <c r="G205" s="17">
        <v>-1195.0289392025488</v>
      </c>
      <c r="H205" s="17">
        <v>-6469.8283073230923</v>
      </c>
      <c r="I205" s="18">
        <v>0</v>
      </c>
      <c r="J205" s="3"/>
      <c r="K205" s="15">
        <v>41</v>
      </c>
      <c r="L205" s="26">
        <v>47.176445032148926</v>
      </c>
      <c r="M205" s="26">
        <v>24.532598224653018</v>
      </c>
      <c r="N205" s="26">
        <v>0.98488375749019585</v>
      </c>
      <c r="O205" s="26">
        <v>117904.27792265589</v>
      </c>
      <c r="P205" s="26">
        <v>-1368.0493075738868</v>
      </c>
      <c r="Q205" s="26">
        <v>-10137.604466064851</v>
      </c>
      <c r="R205" s="18">
        <v>0</v>
      </c>
      <c r="T205" s="46">
        <f>Q205*$K$212+$L$212*P205+O205*$M$212+$N$212*N205+M205*$O$212+$P$212*L205+$Q$212</f>
        <v>-0.385426127676472</v>
      </c>
      <c r="U205" s="49">
        <v>0</v>
      </c>
      <c r="V205" s="45">
        <f>IF(U205=0,1,0)</f>
        <v>1</v>
      </c>
      <c r="W205">
        <f>SUM($U$6:U205)</f>
        <v>50</v>
      </c>
      <c r="X205">
        <f>SUM($V$6:V205)</f>
        <v>150</v>
      </c>
      <c r="Y205" s="48">
        <f>$W$2-X205</f>
        <v>0</v>
      </c>
      <c r="Z205" s="45">
        <f>$W$3-W205</f>
        <v>0</v>
      </c>
      <c r="AA205" s="45">
        <f>$Z$3*Z205</f>
        <v>0</v>
      </c>
      <c r="AB205" s="45">
        <f>$Z$2*Y205</f>
        <v>0</v>
      </c>
      <c r="AC205" s="45">
        <f>SUM(AA205,AB205)</f>
        <v>0</v>
      </c>
      <c r="AD205" s="45">
        <f>AC205/200</f>
        <v>0</v>
      </c>
      <c r="AE205" t="str">
        <f>IF(AD205=$AC$3,T205,"")</f>
        <v/>
      </c>
    </row>
    <row r="206" spans="1:3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31" x14ac:dyDescent="0.3">
      <c r="A207" s="3"/>
      <c r="B207" s="19" t="s">
        <v>5</v>
      </c>
      <c r="C207" s="20">
        <f>AVERAGE(C6:C205)</f>
        <v>34.666146453529812</v>
      </c>
      <c r="D207" s="20">
        <f t="shared" ref="D207:G207" si="0">AVERAGE(D6:D205)</f>
        <v>8.6148571398453964</v>
      </c>
      <c r="E207" s="20">
        <f t="shared" si="0"/>
        <v>0.77970681197760683</v>
      </c>
      <c r="F207" s="20">
        <f>AVERAGE(F6:F205)</f>
        <v>48439.955205073318</v>
      </c>
      <c r="G207" s="20">
        <f t="shared" si="0"/>
        <v>-3202.1093706653883</v>
      </c>
      <c r="H207" s="20">
        <f>AVERAGE(H6:H205)</f>
        <v>-6378.0735865159841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31" x14ac:dyDescent="0.3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19" t="s">
        <v>6</v>
      </c>
      <c r="C209" s="20">
        <f>STDEVP(C6:C205)</f>
        <v>8.20317058019568</v>
      </c>
      <c r="D209" s="20">
        <f t="shared" ref="D209:H209" si="1">STDEVP(D6:D205)</f>
        <v>6.7730121053521914</v>
      </c>
      <c r="E209" s="20">
        <f t="shared" si="1"/>
        <v>0.61904342261776335</v>
      </c>
      <c r="F209" s="20">
        <f t="shared" si="1"/>
        <v>47862.353904342759</v>
      </c>
      <c r="G209" s="20">
        <f t="shared" si="1"/>
        <v>3892.0260177374007</v>
      </c>
      <c r="H209" s="20">
        <f t="shared" si="1"/>
        <v>7472.4438283994141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4" t="s">
        <v>4</v>
      </c>
      <c r="L211" s="44" t="s">
        <v>10</v>
      </c>
      <c r="M211" s="44" t="s">
        <v>11</v>
      </c>
      <c r="N211" s="44" t="s">
        <v>2</v>
      </c>
      <c r="O211" s="44" t="s">
        <v>3</v>
      </c>
      <c r="P211" s="44" t="s">
        <v>1</v>
      </c>
      <c r="Q211" s="44" t="s">
        <v>8</v>
      </c>
      <c r="S211" s="3"/>
      <c r="T211" s="3"/>
    </row>
    <row r="212" spans="1:20" x14ac:dyDescent="0.3">
      <c r="J212" s="43" t="s">
        <v>27</v>
      </c>
      <c r="K212" s="45">
        <f t="array" ref="K212:R222">LINEST(R6:R205,L6:Q205,TRUE,TRUE)</f>
        <v>-9.9870517660212142E-6</v>
      </c>
      <c r="L212" s="45">
        <v>-4.788868123858052E-5</v>
      </c>
      <c r="M212" s="45">
        <v>-1.7446732245301648E-6</v>
      </c>
      <c r="N212" s="45">
        <v>5.2207914186750713E-2</v>
      </c>
      <c r="O212" s="45">
        <v>-2.7634038279999704E-2</v>
      </c>
      <c r="P212" s="45">
        <v>-2.7809000100424571E-3</v>
      </c>
      <c r="Q212" s="45">
        <v>0.41122845949425646</v>
      </c>
      <c r="R212" s="45" t="e">
        <v>#N/A</v>
      </c>
    </row>
    <row r="213" spans="1:20" x14ac:dyDescent="0.3">
      <c r="K213" s="45">
        <v>4.9312719382474566E-6</v>
      </c>
      <c r="L213" s="45">
        <v>1.0149078901443114E-5</v>
      </c>
      <c r="M213" s="45">
        <v>9.7297624718758896E-7</v>
      </c>
      <c r="N213" s="45">
        <v>4.3706130980306686E-2</v>
      </c>
      <c r="O213" s="45">
        <v>5.398227078208191E-3</v>
      </c>
      <c r="P213" s="45">
        <v>3.9633276847770805E-3</v>
      </c>
      <c r="Q213" s="45">
        <v>0.12504231684127462</v>
      </c>
      <c r="R213" s="45" t="e">
        <v>#N/A</v>
      </c>
    </row>
    <row r="214" spans="1:20" x14ac:dyDescent="0.3">
      <c r="K214" s="45">
        <v>0.26009539449329322</v>
      </c>
      <c r="L214" s="45">
        <v>0.37916203425476958</v>
      </c>
      <c r="M214" s="45" t="e">
        <v>#N/A</v>
      </c>
      <c r="N214" s="45" t="e">
        <v>#N/A</v>
      </c>
      <c r="O214" s="45" t="e">
        <v>#N/A</v>
      </c>
      <c r="P214" s="45" t="e">
        <v>#N/A</v>
      </c>
      <c r="Q214" s="45" t="e">
        <v>#N/A</v>
      </c>
      <c r="R214" s="45" t="e">
        <v>#N/A</v>
      </c>
    </row>
    <row r="215" spans="1:20" x14ac:dyDescent="0.3">
      <c r="K215" s="45">
        <v>11.307406108752888</v>
      </c>
      <c r="L215" s="45">
        <v>193</v>
      </c>
      <c r="M215" s="45" t="e">
        <v>#N/A</v>
      </c>
      <c r="N215" s="45" t="e">
        <v>#N/A</v>
      </c>
      <c r="O215" s="45" t="e">
        <v>#N/A</v>
      </c>
      <c r="P215" s="45" t="e">
        <v>#N/A</v>
      </c>
      <c r="Q215" s="45" t="e">
        <v>#N/A</v>
      </c>
      <c r="R215" s="45" t="e">
        <v>#N/A</v>
      </c>
    </row>
    <row r="216" spans="1:20" x14ac:dyDescent="0.3">
      <c r="K216" s="45">
        <v>9.7535772934984948</v>
      </c>
      <c r="L216" s="45">
        <v>27.746422706501505</v>
      </c>
      <c r="M216" s="45" t="e">
        <v>#N/A</v>
      </c>
      <c r="N216" s="45" t="e">
        <v>#N/A</v>
      </c>
      <c r="O216" s="45" t="e">
        <v>#N/A</v>
      </c>
      <c r="P216" s="45" t="e">
        <v>#N/A</v>
      </c>
      <c r="Q216" s="45" t="e">
        <v>#N/A</v>
      </c>
      <c r="R216" s="45" t="e">
        <v>#N/A</v>
      </c>
    </row>
    <row r="217" spans="1:20" x14ac:dyDescent="0.3">
      <c r="K217" s="45" t="e">
        <v>#N/A</v>
      </c>
      <c r="L217" s="45" t="e">
        <v>#N/A</v>
      </c>
      <c r="M217" s="45" t="e">
        <v>#N/A</v>
      </c>
      <c r="N217" s="45" t="e">
        <v>#N/A</v>
      </c>
      <c r="O217" s="45" t="e">
        <v>#N/A</v>
      </c>
      <c r="P217" s="45" t="e">
        <v>#N/A</v>
      </c>
      <c r="Q217" s="45" t="e">
        <v>#N/A</v>
      </c>
      <c r="R217" s="45" t="e">
        <v>#N/A</v>
      </c>
    </row>
    <row r="218" spans="1:20" x14ac:dyDescent="0.3">
      <c r="K218" s="45" t="e">
        <v>#N/A</v>
      </c>
      <c r="L218" s="45" t="e">
        <v>#N/A</v>
      </c>
      <c r="M218" s="45" t="e">
        <v>#N/A</v>
      </c>
      <c r="N218" s="45" t="e">
        <v>#N/A</v>
      </c>
      <c r="O218" s="45" t="e">
        <v>#N/A</v>
      </c>
      <c r="P218" s="45" t="e">
        <v>#N/A</v>
      </c>
      <c r="Q218" s="45" t="e">
        <v>#N/A</v>
      </c>
      <c r="R218" s="45" t="e">
        <v>#N/A</v>
      </c>
    </row>
    <row r="219" spans="1:20" x14ac:dyDescent="0.3">
      <c r="K219" s="45" t="e">
        <v>#N/A</v>
      </c>
      <c r="L219" s="45" t="e">
        <v>#N/A</v>
      </c>
      <c r="M219" s="45" t="e">
        <v>#N/A</v>
      </c>
      <c r="N219" s="45" t="e">
        <v>#N/A</v>
      </c>
      <c r="O219" s="45" t="e">
        <v>#N/A</v>
      </c>
      <c r="P219" s="45" t="e">
        <v>#N/A</v>
      </c>
      <c r="Q219" s="45" t="e">
        <v>#N/A</v>
      </c>
      <c r="R219" s="45" t="e">
        <v>#N/A</v>
      </c>
    </row>
    <row r="220" spans="1:20" x14ac:dyDescent="0.3">
      <c r="K220" s="45" t="e">
        <v>#N/A</v>
      </c>
      <c r="L220" s="45" t="e">
        <v>#N/A</v>
      </c>
      <c r="M220" s="45" t="e">
        <v>#N/A</v>
      </c>
      <c r="N220" s="45" t="e">
        <v>#N/A</v>
      </c>
      <c r="O220" s="45" t="e">
        <v>#N/A</v>
      </c>
      <c r="P220" s="45" t="e">
        <v>#N/A</v>
      </c>
      <c r="Q220" s="45" t="e">
        <v>#N/A</v>
      </c>
      <c r="R220" s="45" t="e">
        <v>#N/A</v>
      </c>
    </row>
    <row r="221" spans="1:20" x14ac:dyDescent="0.3">
      <c r="K221" s="45" t="e">
        <v>#N/A</v>
      </c>
      <c r="L221" s="45" t="e">
        <v>#N/A</v>
      </c>
      <c r="M221" s="45" t="e">
        <v>#N/A</v>
      </c>
      <c r="N221" s="45" t="e">
        <v>#N/A</v>
      </c>
      <c r="O221" s="45" t="e">
        <v>#N/A</v>
      </c>
      <c r="P221" s="45" t="e">
        <v>#N/A</v>
      </c>
      <c r="Q221" s="45" t="e">
        <v>#N/A</v>
      </c>
      <c r="R221" s="45" t="e">
        <v>#N/A</v>
      </c>
    </row>
    <row r="222" spans="1:20" x14ac:dyDescent="0.3">
      <c r="K222" s="45" t="e">
        <v>#N/A</v>
      </c>
      <c r="L222" s="45" t="e">
        <v>#N/A</v>
      </c>
      <c r="M222" s="45" t="e">
        <v>#N/A</v>
      </c>
      <c r="N222" s="45" t="e">
        <v>#N/A</v>
      </c>
      <c r="O222" s="45" t="e">
        <v>#N/A</v>
      </c>
      <c r="P222" s="45" t="e">
        <v>#N/A</v>
      </c>
      <c r="Q222" s="45" t="e">
        <v>#N/A</v>
      </c>
      <c r="R222" s="45" t="e"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tabSelected="1" topLeftCell="S1" workbookViewId="0">
      <selection activeCell="R6" sqref="R6:R205"/>
    </sheetView>
  </sheetViews>
  <sheetFormatPr defaultColWidth="11.19921875" defaultRowHeight="15.6" x14ac:dyDescent="0.3"/>
  <cols>
    <col min="2" max="2" width="23" customWidth="1"/>
    <col min="3" max="3" width="11.69921875" customWidth="1"/>
    <col min="4" max="4" width="23.796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1" max="11" width="24.19921875" customWidth="1"/>
    <col min="12" max="12" width="18.69921875" customWidth="1"/>
    <col min="13" max="13" width="22.69921875" customWidth="1"/>
    <col min="14" max="14" width="20.796875" customWidth="1"/>
    <col min="15" max="15" width="22.3984375" customWidth="1"/>
    <col min="16" max="16" width="21" customWidth="1"/>
    <col min="17" max="17" width="21.69921875" customWidth="1"/>
    <col min="18" max="18" width="27.69921875" customWidth="1"/>
    <col min="20" max="20" width="16.3984375" customWidth="1"/>
    <col min="26" max="26" width="19.19921875" customWidth="1"/>
    <col min="27" max="27" width="16.09765625" customWidth="1"/>
    <col min="28" max="28" width="12.5" customWidth="1"/>
    <col min="29" max="29" width="19.8984375" customWidth="1"/>
    <col min="30" max="30" width="18.19921875" customWidth="1"/>
  </cols>
  <sheetData>
    <row r="1" spans="1:3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31" ht="21" x14ac:dyDescent="0.4">
      <c r="A2" s="3"/>
      <c r="B2" s="4" t="s">
        <v>19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W2" s="52" t="s">
        <v>45</v>
      </c>
      <c r="X2" s="52">
        <v>150</v>
      </c>
      <c r="Z2" s="52" t="s">
        <v>36</v>
      </c>
      <c r="AA2" s="52">
        <v>4000</v>
      </c>
      <c r="AC2" s="3" t="s">
        <v>37</v>
      </c>
      <c r="AD2" s="3">
        <f>MAX(AC6:AC205)</f>
        <v>435300</v>
      </c>
    </row>
    <row r="3" spans="1:3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W3" s="53" t="s">
        <v>46</v>
      </c>
      <c r="X3" s="53">
        <v>50</v>
      </c>
      <c r="Z3" s="53" t="s">
        <v>34</v>
      </c>
      <c r="AA3" s="53">
        <v>-4900</v>
      </c>
      <c r="AC3" s="3" t="s">
        <v>38</v>
      </c>
      <c r="AD3" s="3">
        <f>MAX(AD6:AD205)</f>
        <v>2176.5</v>
      </c>
    </row>
    <row r="4" spans="1:31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31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54" t="s">
        <v>40</v>
      </c>
      <c r="U5" s="50" t="s">
        <v>41</v>
      </c>
      <c r="V5" s="50" t="s">
        <v>42</v>
      </c>
      <c r="W5" s="51" t="s">
        <v>43</v>
      </c>
      <c r="X5" s="51" t="s">
        <v>44</v>
      </c>
      <c r="Y5" s="50" t="s">
        <v>29</v>
      </c>
      <c r="Z5" s="51" t="s">
        <v>30</v>
      </c>
      <c r="AA5" s="51" t="s">
        <v>35</v>
      </c>
      <c r="AB5" s="51" t="s">
        <v>32</v>
      </c>
      <c r="AC5" s="51" t="s">
        <v>31</v>
      </c>
      <c r="AD5" s="56" t="s">
        <v>33</v>
      </c>
      <c r="AE5" s="50" t="s">
        <v>47</v>
      </c>
    </row>
    <row r="6" spans="1:31" x14ac:dyDescent="0.3">
      <c r="A6" s="3"/>
      <c r="B6" s="22">
        <v>201</v>
      </c>
      <c r="C6" s="1">
        <v>25.923831915545904</v>
      </c>
      <c r="D6" s="1">
        <v>0.34994294467971854</v>
      </c>
      <c r="E6" s="1">
        <v>0.23969431516044912</v>
      </c>
      <c r="F6" s="2">
        <v>12180.599689044318</v>
      </c>
      <c r="G6" s="2">
        <v>-2057.2811821821711</v>
      </c>
      <c r="H6" s="2">
        <v>-3696.3128375267497</v>
      </c>
      <c r="I6" s="24">
        <v>1</v>
      </c>
      <c r="J6" s="3"/>
      <c r="K6" s="11">
        <v>244</v>
      </c>
      <c r="L6" s="23">
        <v>1.7075215791958296</v>
      </c>
      <c r="M6" s="23">
        <v>0.93489799885391422</v>
      </c>
      <c r="N6" s="23">
        <v>-0.63001262357256105</v>
      </c>
      <c r="O6" s="23">
        <v>4.8575784832552253</v>
      </c>
      <c r="P6" s="23">
        <v>-6.781217257555844</v>
      </c>
      <c r="Q6" s="23">
        <v>-5.5802273486530511</v>
      </c>
      <c r="R6" s="24">
        <v>1</v>
      </c>
      <c r="S6" s="3"/>
      <c r="T6" s="46">
        <f>Q6*$L$212+P6*$M$212+$N$212*O6+N6*$O$212+$P$212*M6+L6*$Q$212+$R$212</f>
        <v>1.4841118111057834</v>
      </c>
      <c r="U6" s="24">
        <v>1</v>
      </c>
      <c r="V6" s="62">
        <f>IF(U6=0,1,0)</f>
        <v>0</v>
      </c>
      <c r="W6" s="63">
        <f>SUM($U$6:U6)</f>
        <v>1</v>
      </c>
      <c r="X6" s="63">
        <f>SUM($V$6:V6)</f>
        <v>0</v>
      </c>
      <c r="Y6" s="63">
        <v>150</v>
      </c>
      <c r="Z6" s="63">
        <v>49</v>
      </c>
      <c r="AA6" s="63">
        <f>$AA$3*Z6</f>
        <v>-240100</v>
      </c>
      <c r="AB6" s="63">
        <f>$AA$2*Y6</f>
        <v>600000</v>
      </c>
      <c r="AC6" s="64">
        <f>SUM(AA6,AB6)</f>
        <v>359900</v>
      </c>
      <c r="AD6" s="45">
        <f>AC6/200</f>
        <v>1799.5</v>
      </c>
      <c r="AE6" t="str">
        <f>IF(AD6=$AD$3,T6,"")</f>
        <v/>
      </c>
    </row>
    <row r="7" spans="1:31" x14ac:dyDescent="0.3">
      <c r="A7" s="3"/>
      <c r="B7" s="11">
        <v>202</v>
      </c>
      <c r="C7" s="1">
        <v>27.795471483234561</v>
      </c>
      <c r="D7" s="1">
        <v>4.4656222732633939</v>
      </c>
      <c r="E7" s="1">
        <v>0.36551559896246022</v>
      </c>
      <c r="F7" s="2">
        <v>38536.243863883239</v>
      </c>
      <c r="G7" s="2">
        <v>-6970.2662331243509</v>
      </c>
      <c r="H7" s="2">
        <v>-3018.0628998511156</v>
      </c>
      <c r="I7" s="14">
        <v>1</v>
      </c>
      <c r="J7" s="3"/>
      <c r="K7" s="11">
        <v>246</v>
      </c>
      <c r="L7" s="25">
        <v>-0.96390452955833594</v>
      </c>
      <c r="M7" s="25">
        <v>-0.84253017200130165</v>
      </c>
      <c r="N7" s="25">
        <v>1.8728787196259418</v>
      </c>
      <c r="O7" s="25">
        <v>-0.11765431879712397</v>
      </c>
      <c r="P7" s="25">
        <v>-2.0965579990859187</v>
      </c>
      <c r="Q7" s="25">
        <v>-0.30702424537698414</v>
      </c>
      <c r="R7" s="14">
        <v>1</v>
      </c>
      <c r="S7" s="3"/>
      <c r="T7" s="46">
        <f t="shared" ref="T7:T70" si="0">Q7*$L$212+P7*$M$212+$N$212*O7+N7*$O$212+$P$212*M7+L7*$Q$212+$R$212</f>
        <v>0.83667277936293494</v>
      </c>
      <c r="U7" s="14">
        <v>1</v>
      </c>
      <c r="V7" s="65">
        <f t="shared" ref="V7:V70" si="1">IF(U7=0,1,0)</f>
        <v>0</v>
      </c>
      <c r="W7" s="57">
        <f>SUM($U$6:U7)</f>
        <v>2</v>
      </c>
      <c r="X7" s="57">
        <f>SUM($V$6:V7)</f>
        <v>0</v>
      </c>
      <c r="Y7" s="57">
        <v>150</v>
      </c>
      <c r="Z7" s="57">
        <v>48</v>
      </c>
      <c r="AA7" s="57">
        <f t="shared" ref="AA7:AA70" si="2">$AA$3*Z7</f>
        <v>-235200</v>
      </c>
      <c r="AB7" s="57">
        <f t="shared" ref="AB7:AB70" si="3">$AA$2*Y7</f>
        <v>600000</v>
      </c>
      <c r="AC7" s="58">
        <f t="shared" ref="AC7:AC70" si="4">SUM(AA7,AB7)</f>
        <v>364800</v>
      </c>
      <c r="AD7" s="45">
        <f t="shared" ref="AD7:AD70" si="5">AC7/200</f>
        <v>1824</v>
      </c>
      <c r="AE7" t="str">
        <f t="shared" ref="AE7:AE70" si="6">IF(AD7=$AD$3,T7,"")</f>
        <v/>
      </c>
    </row>
    <row r="8" spans="1:31" x14ac:dyDescent="0.3">
      <c r="A8" s="3"/>
      <c r="B8" s="11">
        <v>203</v>
      </c>
      <c r="C8" s="1">
        <v>37.332110214368207</v>
      </c>
      <c r="D8" s="1">
        <v>9.3008934673374561</v>
      </c>
      <c r="E8" s="1">
        <v>2.2172232539428165E-2</v>
      </c>
      <c r="F8" s="2">
        <v>30601.949585857779</v>
      </c>
      <c r="G8" s="2">
        <v>-2891.7701663146454</v>
      </c>
      <c r="H8" s="2">
        <v>-1673.6445208274292</v>
      </c>
      <c r="I8" s="14">
        <v>0</v>
      </c>
      <c r="J8" s="3"/>
      <c r="K8" s="11">
        <v>220</v>
      </c>
      <c r="L8" s="25">
        <v>-1.2919585598536765</v>
      </c>
      <c r="M8" s="25">
        <v>-0.42993370695725669</v>
      </c>
      <c r="N8" s="25">
        <v>0.65736253475716933</v>
      </c>
      <c r="O8" s="25">
        <v>-4.7444093608724654E-2</v>
      </c>
      <c r="P8" s="25">
        <v>-2.1725306374667586</v>
      </c>
      <c r="Q8" s="25">
        <v>-0.68644412849479419</v>
      </c>
      <c r="R8" s="14">
        <v>1</v>
      </c>
      <c r="S8" s="3"/>
      <c r="T8" s="46">
        <f t="shared" si="0"/>
        <v>0.85959981041640154</v>
      </c>
      <c r="U8" s="14">
        <v>1</v>
      </c>
      <c r="V8" s="65">
        <f t="shared" si="1"/>
        <v>0</v>
      </c>
      <c r="W8" s="57">
        <f>SUM($U$6:U8)</f>
        <v>3</v>
      </c>
      <c r="X8" s="57">
        <f>SUM($V$6:V8)</f>
        <v>0</v>
      </c>
      <c r="Y8" s="57">
        <v>150</v>
      </c>
      <c r="Z8" s="57">
        <v>47</v>
      </c>
      <c r="AA8" s="57">
        <f t="shared" si="2"/>
        <v>-230300</v>
      </c>
      <c r="AB8" s="57">
        <f t="shared" si="3"/>
        <v>600000</v>
      </c>
      <c r="AC8" s="58">
        <f t="shared" si="4"/>
        <v>369700</v>
      </c>
      <c r="AD8" s="45">
        <f t="shared" si="5"/>
        <v>1848.5</v>
      </c>
      <c r="AE8" t="str">
        <f t="shared" si="6"/>
        <v/>
      </c>
    </row>
    <row r="9" spans="1:31" x14ac:dyDescent="0.3">
      <c r="A9" s="3"/>
      <c r="B9" s="11">
        <v>204</v>
      </c>
      <c r="C9" s="1">
        <v>27.996472720832426</v>
      </c>
      <c r="D9" s="1">
        <v>8.4250694849388914</v>
      </c>
      <c r="E9" s="1">
        <v>1.0595417903463911</v>
      </c>
      <c r="F9" s="2">
        <v>15587.51277708365</v>
      </c>
      <c r="G9" s="2">
        <v>-38.114035682819321</v>
      </c>
      <c r="H9" s="2">
        <v>-1757.8681939445605</v>
      </c>
      <c r="I9" s="14">
        <v>0</v>
      </c>
      <c r="J9" s="3"/>
      <c r="K9" s="11">
        <v>322</v>
      </c>
      <c r="L9" s="25">
        <v>0.8572047361457088</v>
      </c>
      <c r="M9" s="25">
        <v>3.4218724794820869</v>
      </c>
      <c r="N9" s="25">
        <v>-0.33986570676621042</v>
      </c>
      <c r="O9" s="25">
        <v>2.4244468877616092</v>
      </c>
      <c r="P9" s="25">
        <v>-6.0630254494458491</v>
      </c>
      <c r="Q9" s="25">
        <v>-3.721794707092513</v>
      </c>
      <c r="R9" s="14">
        <v>1</v>
      </c>
      <c r="S9" s="3"/>
      <c r="T9" s="46">
        <f t="shared" si="0"/>
        <v>1.0792807209171567</v>
      </c>
      <c r="U9" s="14">
        <v>1</v>
      </c>
      <c r="V9" s="65">
        <f t="shared" si="1"/>
        <v>0</v>
      </c>
      <c r="W9" s="57">
        <f>SUM($U$6:U9)</f>
        <v>4</v>
      </c>
      <c r="X9" s="57">
        <f>SUM($V$6:V9)</f>
        <v>0</v>
      </c>
      <c r="Y9" s="57">
        <v>150</v>
      </c>
      <c r="Z9" s="57">
        <v>46</v>
      </c>
      <c r="AA9" s="57">
        <f t="shared" si="2"/>
        <v>-225400</v>
      </c>
      <c r="AB9" s="57">
        <f t="shared" si="3"/>
        <v>600000</v>
      </c>
      <c r="AC9" s="58">
        <f t="shared" si="4"/>
        <v>374600</v>
      </c>
      <c r="AD9" s="45">
        <f t="shared" si="5"/>
        <v>1873</v>
      </c>
      <c r="AE9" t="str">
        <f t="shared" si="6"/>
        <v/>
      </c>
    </row>
    <row r="10" spans="1:31" x14ac:dyDescent="0.3">
      <c r="A10" s="3"/>
      <c r="B10" s="11">
        <v>205</v>
      </c>
      <c r="C10" s="1">
        <v>39.243112838383688</v>
      </c>
      <c r="D10" s="1">
        <v>5.3964300445119999</v>
      </c>
      <c r="E10" s="1">
        <v>0.73987613847749789</v>
      </c>
      <c r="F10" s="2">
        <v>27598.755250262671</v>
      </c>
      <c r="G10" s="2">
        <v>-775.59124126531003</v>
      </c>
      <c r="H10" s="2">
        <v>-4374.0530295272365</v>
      </c>
      <c r="I10" s="14">
        <v>0</v>
      </c>
      <c r="J10" s="3"/>
      <c r="K10" s="11">
        <v>222</v>
      </c>
      <c r="L10" s="25">
        <v>-0.53648206295691681</v>
      </c>
      <c r="M10" s="25">
        <v>4.7759713501285161E-2</v>
      </c>
      <c r="N10" s="25">
        <v>0.50108096154826232</v>
      </c>
      <c r="O10" s="25">
        <v>0.31965635314223717</v>
      </c>
      <c r="P10" s="25">
        <v>-2.1525658002340036</v>
      </c>
      <c r="Q10" s="25">
        <v>-0.80415702225242425</v>
      </c>
      <c r="R10" s="14">
        <v>1</v>
      </c>
      <c r="S10" s="3"/>
      <c r="T10" s="46">
        <f t="shared" si="0"/>
        <v>0.73358667702684066</v>
      </c>
      <c r="U10" s="14">
        <v>1</v>
      </c>
      <c r="V10" s="65">
        <f t="shared" si="1"/>
        <v>0</v>
      </c>
      <c r="W10" s="57">
        <f>SUM($U$6:U10)</f>
        <v>5</v>
      </c>
      <c r="X10" s="57">
        <f>SUM($V$6:V10)</f>
        <v>0</v>
      </c>
      <c r="Y10" s="57">
        <v>150</v>
      </c>
      <c r="Z10" s="57">
        <v>45</v>
      </c>
      <c r="AA10" s="57">
        <f t="shared" si="2"/>
        <v>-220500</v>
      </c>
      <c r="AB10" s="57">
        <f t="shared" si="3"/>
        <v>600000</v>
      </c>
      <c r="AC10" s="58">
        <f t="shared" si="4"/>
        <v>379500</v>
      </c>
      <c r="AD10" s="45">
        <f t="shared" si="5"/>
        <v>1897.5</v>
      </c>
      <c r="AE10" t="str">
        <f t="shared" si="6"/>
        <v/>
      </c>
    </row>
    <row r="11" spans="1:31" x14ac:dyDescent="0.3">
      <c r="A11" s="3"/>
      <c r="B11" s="11">
        <v>206</v>
      </c>
      <c r="C11" s="1">
        <v>30.672990066530048</v>
      </c>
      <c r="D11" s="1">
        <v>7.8105199703549912</v>
      </c>
      <c r="E11" s="1">
        <v>2.4667517469900591</v>
      </c>
      <c r="F11" s="2">
        <v>16574.84386036811</v>
      </c>
      <c r="G11" s="2">
        <v>-832.81975287636988</v>
      </c>
      <c r="H11" s="2">
        <v>-3200.1448422761805</v>
      </c>
      <c r="I11" s="14">
        <v>0</v>
      </c>
      <c r="J11" s="3"/>
      <c r="K11" s="11">
        <v>358</v>
      </c>
      <c r="L11" s="25">
        <v>-0.82032307599172838</v>
      </c>
      <c r="M11" s="25">
        <v>-1.1553527270179718</v>
      </c>
      <c r="N11" s="25">
        <v>0.18445026149501809</v>
      </c>
      <c r="O11" s="25">
        <v>-0.52639779085170535</v>
      </c>
      <c r="P11" s="25">
        <v>-0.36893611543438465</v>
      </c>
      <c r="Q11" s="25">
        <v>-0.99695363847158791</v>
      </c>
      <c r="R11" s="14">
        <v>1</v>
      </c>
      <c r="S11" s="3"/>
      <c r="T11" s="46">
        <f t="shared" si="0"/>
        <v>0.6036079394676348</v>
      </c>
      <c r="U11" s="14">
        <v>1</v>
      </c>
      <c r="V11" s="65">
        <f t="shared" si="1"/>
        <v>0</v>
      </c>
      <c r="W11" s="57">
        <f>SUM($U$6:U11)</f>
        <v>6</v>
      </c>
      <c r="X11" s="57">
        <f>SUM($V$6:V11)</f>
        <v>0</v>
      </c>
      <c r="Y11" s="57">
        <v>150</v>
      </c>
      <c r="Z11" s="57">
        <v>44</v>
      </c>
      <c r="AA11" s="57">
        <f t="shared" si="2"/>
        <v>-215600</v>
      </c>
      <c r="AB11" s="57">
        <f t="shared" si="3"/>
        <v>600000</v>
      </c>
      <c r="AC11" s="58">
        <f t="shared" si="4"/>
        <v>384400</v>
      </c>
      <c r="AD11" s="45">
        <f t="shared" si="5"/>
        <v>1922</v>
      </c>
      <c r="AE11" t="str">
        <f t="shared" si="6"/>
        <v/>
      </c>
    </row>
    <row r="12" spans="1:31" x14ac:dyDescent="0.3">
      <c r="A12" s="3"/>
      <c r="B12" s="11">
        <v>207</v>
      </c>
      <c r="C12" s="1">
        <v>36.128017393985274</v>
      </c>
      <c r="D12" s="1">
        <v>0.20003672220703747</v>
      </c>
      <c r="E12" s="1">
        <v>0.94744592698574537</v>
      </c>
      <c r="F12" s="2">
        <v>30115.220710984031</v>
      </c>
      <c r="G12" s="2">
        <v>-245.08071925222333</v>
      </c>
      <c r="H12" s="2">
        <v>1215.0259095615631</v>
      </c>
      <c r="I12" s="14">
        <v>1</v>
      </c>
      <c r="J12" s="3"/>
      <c r="K12" s="11">
        <v>262</v>
      </c>
      <c r="L12" s="25">
        <v>1.4779281333888035</v>
      </c>
      <c r="M12" s="25">
        <v>-0.9324178652776971</v>
      </c>
      <c r="N12" s="25">
        <v>2.8491279600303354</v>
      </c>
      <c r="O12" s="25">
        <v>-0.40111479531747429</v>
      </c>
      <c r="P12" s="25">
        <v>-0.62533167753313057</v>
      </c>
      <c r="Q12" s="25">
        <v>-0.27401792398658015</v>
      </c>
      <c r="R12" s="14">
        <v>0</v>
      </c>
      <c r="S12" s="3"/>
      <c r="T12" s="46">
        <f t="shared" si="0"/>
        <v>0.36801497209123168</v>
      </c>
      <c r="U12" s="14">
        <v>0</v>
      </c>
      <c r="V12" s="65">
        <f t="shared" si="1"/>
        <v>1</v>
      </c>
      <c r="W12" s="57">
        <f>SUM($U$6:U12)</f>
        <v>6</v>
      </c>
      <c r="X12" s="57">
        <f>SUM($V$6:V12)</f>
        <v>1</v>
      </c>
      <c r="Y12" s="57">
        <v>149</v>
      </c>
      <c r="Z12" s="57">
        <v>44</v>
      </c>
      <c r="AA12" s="57">
        <f t="shared" si="2"/>
        <v>-215600</v>
      </c>
      <c r="AB12" s="57">
        <f t="shared" si="3"/>
        <v>596000</v>
      </c>
      <c r="AC12" s="58">
        <f t="shared" si="4"/>
        <v>380400</v>
      </c>
      <c r="AD12" s="45">
        <f t="shared" si="5"/>
        <v>1902</v>
      </c>
      <c r="AE12" t="str">
        <f t="shared" si="6"/>
        <v/>
      </c>
    </row>
    <row r="13" spans="1:31" x14ac:dyDescent="0.3">
      <c r="A13" s="3"/>
      <c r="B13" s="11">
        <v>208</v>
      </c>
      <c r="C13" s="1">
        <v>28.880336542756446</v>
      </c>
      <c r="D13" s="1">
        <v>4.3031770037287789</v>
      </c>
      <c r="E13" s="1">
        <v>0.21335494348551648</v>
      </c>
      <c r="F13" s="2">
        <v>39699.028175213032</v>
      </c>
      <c r="G13" s="2">
        <v>-503.94454107525223</v>
      </c>
      <c r="H13" s="2">
        <v>-2298.1858740367702</v>
      </c>
      <c r="I13" s="14">
        <v>1</v>
      </c>
      <c r="J13" s="3"/>
      <c r="K13" s="11">
        <v>339</v>
      </c>
      <c r="L13" s="25">
        <v>-0.73736406878052252</v>
      </c>
      <c r="M13" s="25">
        <v>-0.5097562071705064</v>
      </c>
      <c r="N13" s="25">
        <v>1.0453935357539059</v>
      </c>
      <c r="O13" s="25">
        <v>0.78696918995319953</v>
      </c>
      <c r="P13" s="25">
        <v>-0.77992897925103877</v>
      </c>
      <c r="Q13" s="25">
        <v>-2.3235670967309079</v>
      </c>
      <c r="R13" s="14">
        <v>1</v>
      </c>
      <c r="S13" s="3"/>
      <c r="T13" s="46">
        <f t="shared" si="0"/>
        <v>0.62897615371649662</v>
      </c>
      <c r="U13" s="14">
        <v>1</v>
      </c>
      <c r="V13" s="65">
        <f t="shared" si="1"/>
        <v>0</v>
      </c>
      <c r="W13" s="57">
        <f>SUM($U$6:U13)</f>
        <v>7</v>
      </c>
      <c r="X13" s="57">
        <f>SUM($V$6:V13)</f>
        <v>1</v>
      </c>
      <c r="Y13" s="57">
        <v>149</v>
      </c>
      <c r="Z13" s="57">
        <v>43</v>
      </c>
      <c r="AA13" s="57">
        <f t="shared" si="2"/>
        <v>-210700</v>
      </c>
      <c r="AB13" s="57">
        <f t="shared" si="3"/>
        <v>596000</v>
      </c>
      <c r="AC13" s="58">
        <f t="shared" si="4"/>
        <v>385300</v>
      </c>
      <c r="AD13" s="45">
        <f t="shared" si="5"/>
        <v>1926.5</v>
      </c>
      <c r="AE13" t="str">
        <f t="shared" si="6"/>
        <v/>
      </c>
    </row>
    <row r="14" spans="1:31" x14ac:dyDescent="0.3">
      <c r="A14" s="3"/>
      <c r="B14" s="11">
        <v>209</v>
      </c>
      <c r="C14" s="1">
        <v>35.005315293464669</v>
      </c>
      <c r="D14" s="1">
        <v>9.8178999019976949</v>
      </c>
      <c r="E14" s="1">
        <v>1.6676801090534175</v>
      </c>
      <c r="F14" s="2">
        <v>30621.421783611233</v>
      </c>
      <c r="G14" s="2">
        <v>-830.78371097602474</v>
      </c>
      <c r="H14" s="2">
        <v>-2705.9209255632936</v>
      </c>
      <c r="I14" s="14">
        <v>0</v>
      </c>
      <c r="J14" s="3"/>
      <c r="K14" s="11">
        <v>380</v>
      </c>
      <c r="L14" s="25">
        <v>0.60935533976002465</v>
      </c>
      <c r="M14" s="25">
        <v>0.43014528524881002</v>
      </c>
      <c r="N14" s="25">
        <v>-1.2127778889351462</v>
      </c>
      <c r="O14" s="25">
        <v>1.0742103260136318</v>
      </c>
      <c r="P14" s="25">
        <v>-1.6793220423391761</v>
      </c>
      <c r="Q14" s="25">
        <v>-4.0698434958504874</v>
      </c>
      <c r="R14" s="14">
        <v>1</v>
      </c>
      <c r="S14" s="3"/>
      <c r="T14" s="46">
        <f t="shared" si="0"/>
        <v>0.69647221247172564</v>
      </c>
      <c r="U14" s="14">
        <v>1</v>
      </c>
      <c r="V14" s="65">
        <f t="shared" si="1"/>
        <v>0</v>
      </c>
      <c r="W14" s="57">
        <f>SUM($U$6:U14)</f>
        <v>8</v>
      </c>
      <c r="X14" s="57">
        <f>SUM($V$6:V14)</f>
        <v>1</v>
      </c>
      <c r="Y14" s="57">
        <v>149</v>
      </c>
      <c r="Z14" s="57">
        <v>42</v>
      </c>
      <c r="AA14" s="57">
        <f t="shared" si="2"/>
        <v>-205800</v>
      </c>
      <c r="AB14" s="57">
        <f t="shared" si="3"/>
        <v>596000</v>
      </c>
      <c r="AC14" s="58">
        <f t="shared" si="4"/>
        <v>390200</v>
      </c>
      <c r="AD14" s="45">
        <f t="shared" si="5"/>
        <v>1951</v>
      </c>
      <c r="AE14" t="str">
        <f t="shared" si="6"/>
        <v/>
      </c>
    </row>
    <row r="15" spans="1:31" x14ac:dyDescent="0.3">
      <c r="A15" s="3"/>
      <c r="B15" s="11">
        <v>210</v>
      </c>
      <c r="C15" s="1">
        <v>43.38495157471494</v>
      </c>
      <c r="D15" s="1">
        <v>10.252315048076431</v>
      </c>
      <c r="E15" s="1">
        <v>0.56789670296159955</v>
      </c>
      <c r="F15" s="2">
        <v>54600.948350662962</v>
      </c>
      <c r="G15" s="2">
        <v>-1861.2532943836395</v>
      </c>
      <c r="H15" s="2">
        <v>-4448.7603048196725</v>
      </c>
      <c r="I15" s="14">
        <v>0</v>
      </c>
      <c r="J15" s="3"/>
      <c r="K15" s="11">
        <v>393</v>
      </c>
      <c r="L15" s="25">
        <v>-4.9166667854673447E-2</v>
      </c>
      <c r="M15" s="25">
        <v>-1.0333031729651634</v>
      </c>
      <c r="N15" s="25">
        <v>1.5857757055285031</v>
      </c>
      <c r="O15" s="25">
        <v>-0.4581256570362191</v>
      </c>
      <c r="P15" s="25">
        <v>-0.60361368077607669</v>
      </c>
      <c r="Q15" s="25">
        <v>0.10168916752868419</v>
      </c>
      <c r="R15" s="14">
        <v>1</v>
      </c>
      <c r="S15" s="3"/>
      <c r="T15" s="46">
        <f t="shared" si="0"/>
        <v>0.48899394474380026</v>
      </c>
      <c r="U15" s="14">
        <v>1</v>
      </c>
      <c r="V15" s="65">
        <f t="shared" si="1"/>
        <v>0</v>
      </c>
      <c r="W15" s="57">
        <f>SUM($U$6:U15)</f>
        <v>9</v>
      </c>
      <c r="X15" s="57">
        <f>SUM($V$6:V15)</f>
        <v>1</v>
      </c>
      <c r="Y15" s="57">
        <v>149</v>
      </c>
      <c r="Z15" s="57">
        <v>41</v>
      </c>
      <c r="AA15" s="57">
        <f t="shared" si="2"/>
        <v>-200900</v>
      </c>
      <c r="AB15" s="57">
        <f t="shared" si="3"/>
        <v>596000</v>
      </c>
      <c r="AC15" s="58">
        <f t="shared" si="4"/>
        <v>395100</v>
      </c>
      <c r="AD15" s="45">
        <f t="shared" si="5"/>
        <v>1975.5</v>
      </c>
      <c r="AE15" t="str">
        <f t="shared" si="6"/>
        <v/>
      </c>
    </row>
    <row r="16" spans="1:31" x14ac:dyDescent="0.3">
      <c r="A16" s="3"/>
      <c r="B16" s="11">
        <v>211</v>
      </c>
      <c r="C16" s="1">
        <v>34.409869118921634</v>
      </c>
      <c r="D16" s="1">
        <v>10.463649235788763</v>
      </c>
      <c r="E16" s="1">
        <v>0.47833261460868409</v>
      </c>
      <c r="F16" s="2">
        <v>32726.754750519591</v>
      </c>
      <c r="G16" s="2">
        <v>-2379.3877691303978</v>
      </c>
      <c r="H16" s="2">
        <v>-6655.5043002596994</v>
      </c>
      <c r="I16" s="14">
        <v>0</v>
      </c>
      <c r="J16" s="3"/>
      <c r="K16" s="11">
        <v>229</v>
      </c>
      <c r="L16" s="25">
        <v>0.67432621660684255</v>
      </c>
      <c r="M16" s="25">
        <v>1.2804570899143086</v>
      </c>
      <c r="N16" s="25">
        <v>7.4181642897356931E-2</v>
      </c>
      <c r="O16" s="25">
        <v>3.5593979536079647</v>
      </c>
      <c r="P16" s="25">
        <v>-4.7049432594383118</v>
      </c>
      <c r="Q16" s="25">
        <v>-0.59345730314726042</v>
      </c>
      <c r="R16" s="14">
        <v>1</v>
      </c>
      <c r="S16" s="3"/>
      <c r="T16" s="46">
        <f t="shared" si="0"/>
        <v>0.85767925796678846</v>
      </c>
      <c r="U16" s="14">
        <v>1</v>
      </c>
      <c r="V16" s="65">
        <f t="shared" si="1"/>
        <v>0</v>
      </c>
      <c r="W16" s="57">
        <f>SUM($U$6:U16)</f>
        <v>10</v>
      </c>
      <c r="X16" s="57">
        <f>SUM($V$6:V16)</f>
        <v>1</v>
      </c>
      <c r="Y16" s="57">
        <v>149</v>
      </c>
      <c r="Z16" s="57">
        <v>40</v>
      </c>
      <c r="AA16" s="57">
        <f t="shared" si="2"/>
        <v>-196000</v>
      </c>
      <c r="AB16" s="57">
        <f t="shared" si="3"/>
        <v>596000</v>
      </c>
      <c r="AC16" s="58">
        <f t="shared" si="4"/>
        <v>400000</v>
      </c>
      <c r="AD16" s="45">
        <f t="shared" si="5"/>
        <v>2000</v>
      </c>
      <c r="AE16" t="str">
        <f t="shared" si="6"/>
        <v/>
      </c>
    </row>
    <row r="17" spans="1:31" x14ac:dyDescent="0.3">
      <c r="A17" s="3"/>
      <c r="B17" s="11">
        <v>212</v>
      </c>
      <c r="C17" s="1">
        <v>32.453739639870115</v>
      </c>
      <c r="D17" s="1">
        <v>1.1360688560426004</v>
      </c>
      <c r="E17" s="1">
        <v>0.82841935701205249</v>
      </c>
      <c r="F17" s="2">
        <v>20581.3421409232</v>
      </c>
      <c r="G17" s="2">
        <v>-119.68472545590643</v>
      </c>
      <c r="H17" s="2">
        <v>-3642.3010021394693</v>
      </c>
      <c r="I17" s="14">
        <v>0</v>
      </c>
      <c r="J17" s="3"/>
      <c r="K17" s="11">
        <v>263</v>
      </c>
      <c r="L17" s="25">
        <v>-0.72360539542307956</v>
      </c>
      <c r="M17" s="25">
        <v>-0.6118800742262368</v>
      </c>
      <c r="N17" s="25">
        <v>-0.45931787650956102</v>
      </c>
      <c r="O17" s="25">
        <v>-0.25613605261359068</v>
      </c>
      <c r="P17" s="25">
        <v>-0.79287639764470608</v>
      </c>
      <c r="Q17" s="25">
        <v>-0.76982244118145571</v>
      </c>
      <c r="R17" s="14">
        <v>0</v>
      </c>
      <c r="S17" s="3"/>
      <c r="T17" s="46">
        <f t="shared" si="0"/>
        <v>0.59373001429197125</v>
      </c>
      <c r="U17" s="14">
        <v>0</v>
      </c>
      <c r="V17" s="65">
        <f t="shared" si="1"/>
        <v>1</v>
      </c>
      <c r="W17" s="57">
        <f>SUM($U$6:U17)</f>
        <v>10</v>
      </c>
      <c r="X17" s="57">
        <f>SUM($V$6:V17)</f>
        <v>2</v>
      </c>
      <c r="Y17" s="57">
        <v>148</v>
      </c>
      <c r="Z17" s="57">
        <v>40</v>
      </c>
      <c r="AA17" s="57">
        <f t="shared" si="2"/>
        <v>-196000</v>
      </c>
      <c r="AB17" s="57">
        <f t="shared" si="3"/>
        <v>592000</v>
      </c>
      <c r="AC17" s="58">
        <f t="shared" si="4"/>
        <v>396000</v>
      </c>
      <c r="AD17" s="45">
        <f t="shared" si="5"/>
        <v>1980</v>
      </c>
      <c r="AE17" t="str">
        <f t="shared" si="6"/>
        <v/>
      </c>
    </row>
    <row r="18" spans="1:31" x14ac:dyDescent="0.3">
      <c r="A18" s="3"/>
      <c r="B18" s="11">
        <v>213</v>
      </c>
      <c r="C18" s="1">
        <v>38.781250592600422</v>
      </c>
      <c r="D18" s="1">
        <v>13.630925001544691</v>
      </c>
      <c r="E18" s="1">
        <v>0.95328526780779477</v>
      </c>
      <c r="F18" s="2">
        <v>43637.389539360738</v>
      </c>
      <c r="G18" s="2">
        <v>-664.50511954859655</v>
      </c>
      <c r="H18" s="2">
        <v>-216.66977019819171</v>
      </c>
      <c r="I18" s="14">
        <v>0</v>
      </c>
      <c r="J18" s="3"/>
      <c r="K18" s="11">
        <v>265</v>
      </c>
      <c r="L18" s="25">
        <v>0.60542406518047232</v>
      </c>
      <c r="M18" s="25">
        <v>0.61832912873894053</v>
      </c>
      <c r="N18" s="25">
        <v>-0.96925143615866804</v>
      </c>
      <c r="O18" s="25">
        <v>1.4970209997389554</v>
      </c>
      <c r="P18" s="25">
        <v>-2.2584680324113853</v>
      </c>
      <c r="Q18" s="25">
        <v>-2.6390662697876786</v>
      </c>
      <c r="R18" s="14">
        <v>1</v>
      </c>
      <c r="S18" s="3"/>
      <c r="T18" s="46">
        <f t="shared" si="0"/>
        <v>0.67993598794801735</v>
      </c>
      <c r="U18" s="14">
        <v>1</v>
      </c>
      <c r="V18" s="65">
        <f t="shared" si="1"/>
        <v>0</v>
      </c>
      <c r="W18" s="57">
        <f>SUM($U$6:U18)</f>
        <v>11</v>
      </c>
      <c r="X18" s="57">
        <f>SUM($V$6:V18)</f>
        <v>2</v>
      </c>
      <c r="Y18" s="57">
        <v>148</v>
      </c>
      <c r="Z18" s="57">
        <v>39</v>
      </c>
      <c r="AA18" s="57">
        <f t="shared" si="2"/>
        <v>-191100</v>
      </c>
      <c r="AB18" s="57">
        <f t="shared" si="3"/>
        <v>592000</v>
      </c>
      <c r="AC18" s="58">
        <f t="shared" si="4"/>
        <v>400900</v>
      </c>
      <c r="AD18" s="45">
        <f t="shared" si="5"/>
        <v>2004.5</v>
      </c>
      <c r="AE18" t="str">
        <f t="shared" si="6"/>
        <v/>
      </c>
    </row>
    <row r="19" spans="1:31" x14ac:dyDescent="0.3">
      <c r="A19" s="3"/>
      <c r="B19" s="11">
        <v>214</v>
      </c>
      <c r="C19" s="1">
        <v>29.13855835639756</v>
      </c>
      <c r="D19" s="1">
        <v>10.582365798825768</v>
      </c>
      <c r="E19" s="1">
        <v>0.70051182842290483</v>
      </c>
      <c r="F19" s="2">
        <v>54916.592663103904</v>
      </c>
      <c r="G19" s="2">
        <v>-9303.6018357532048</v>
      </c>
      <c r="H19" s="2">
        <v>-10578.554672559685</v>
      </c>
      <c r="I19" s="14">
        <v>0</v>
      </c>
      <c r="J19" s="3"/>
      <c r="K19" s="11">
        <v>313</v>
      </c>
      <c r="L19" s="25">
        <v>0.62826177384218629</v>
      </c>
      <c r="M19" s="25">
        <v>-0.23730085022015238</v>
      </c>
      <c r="N19" s="25">
        <v>-0.51640422506555272</v>
      </c>
      <c r="O19" s="25">
        <v>0.39152897676376969</v>
      </c>
      <c r="P19" s="25">
        <v>-1.2172249660463801</v>
      </c>
      <c r="Q19" s="25">
        <v>-1.5385440380025499</v>
      </c>
      <c r="R19" s="14">
        <v>1</v>
      </c>
      <c r="S19" s="3"/>
      <c r="T19" s="46">
        <f t="shared" si="0"/>
        <v>0.54689541512813311</v>
      </c>
      <c r="U19" s="14">
        <v>1</v>
      </c>
      <c r="V19" s="65">
        <f t="shared" si="1"/>
        <v>0</v>
      </c>
      <c r="W19" s="57">
        <f>SUM($U$6:U19)</f>
        <v>12</v>
      </c>
      <c r="X19" s="57">
        <f>SUM($V$6:V19)</f>
        <v>2</v>
      </c>
      <c r="Y19" s="57">
        <v>148</v>
      </c>
      <c r="Z19" s="57">
        <v>38</v>
      </c>
      <c r="AA19" s="57">
        <f t="shared" si="2"/>
        <v>-186200</v>
      </c>
      <c r="AB19" s="57">
        <f t="shared" si="3"/>
        <v>592000</v>
      </c>
      <c r="AC19" s="58">
        <f t="shared" si="4"/>
        <v>405800</v>
      </c>
      <c r="AD19" s="45">
        <f t="shared" si="5"/>
        <v>2029</v>
      </c>
      <c r="AE19" t="str">
        <f t="shared" si="6"/>
        <v/>
      </c>
    </row>
    <row r="20" spans="1:31" x14ac:dyDescent="0.3">
      <c r="A20" s="3"/>
      <c r="B20" s="11">
        <v>215</v>
      </c>
      <c r="C20" s="1">
        <v>42.004124945652819</v>
      </c>
      <c r="D20" s="1">
        <v>4.6019858344397138</v>
      </c>
      <c r="E20" s="1">
        <v>0.53000472386213371</v>
      </c>
      <c r="F20" s="2">
        <v>37702.349853405169</v>
      </c>
      <c r="G20" s="2">
        <v>-3196.3325366273184</v>
      </c>
      <c r="H20" s="2">
        <v>-8647.0512979997275</v>
      </c>
      <c r="I20" s="14">
        <v>1</v>
      </c>
      <c r="J20" s="3"/>
      <c r="K20" s="11">
        <v>346</v>
      </c>
      <c r="L20" s="25">
        <v>-0.50369165818335382</v>
      </c>
      <c r="M20" s="25">
        <v>-0.51331314756147317</v>
      </c>
      <c r="N20" s="25">
        <v>0.12207141005475737</v>
      </c>
      <c r="O20" s="25">
        <v>-0.36705068174618816</v>
      </c>
      <c r="P20" s="25">
        <v>-0.85761191376801305</v>
      </c>
      <c r="Q20" s="25">
        <v>-0.21247101833990578</v>
      </c>
      <c r="R20" s="14">
        <v>1</v>
      </c>
      <c r="S20" s="3"/>
      <c r="T20" s="46">
        <f t="shared" si="0"/>
        <v>0.54059245812930556</v>
      </c>
      <c r="U20" s="14">
        <v>1</v>
      </c>
      <c r="V20" s="65">
        <f t="shared" si="1"/>
        <v>0</v>
      </c>
      <c r="W20" s="57">
        <f>SUM($U$6:U20)</f>
        <v>13</v>
      </c>
      <c r="X20" s="57">
        <f>SUM($V$6:V20)</f>
        <v>2</v>
      </c>
      <c r="Y20" s="57">
        <v>148</v>
      </c>
      <c r="Z20" s="57">
        <v>37</v>
      </c>
      <c r="AA20" s="57">
        <f t="shared" si="2"/>
        <v>-181300</v>
      </c>
      <c r="AB20" s="57">
        <f t="shared" si="3"/>
        <v>592000</v>
      </c>
      <c r="AC20" s="58">
        <f t="shared" si="4"/>
        <v>410700</v>
      </c>
      <c r="AD20" s="45">
        <f t="shared" si="5"/>
        <v>2053.5</v>
      </c>
      <c r="AE20" t="str">
        <f t="shared" si="6"/>
        <v/>
      </c>
    </row>
    <row r="21" spans="1:31" x14ac:dyDescent="0.3">
      <c r="A21" s="3"/>
      <c r="B21" s="11">
        <v>216</v>
      </c>
      <c r="C21" s="1">
        <v>36.864667081754021</v>
      </c>
      <c r="D21" s="1">
        <v>15.135367843267385</v>
      </c>
      <c r="E21" s="1">
        <v>1.227705249987846</v>
      </c>
      <c r="F21" s="2">
        <v>41990.732123605434</v>
      </c>
      <c r="G21" s="2">
        <v>-466.4585054909528</v>
      </c>
      <c r="H21" s="2">
        <v>-257.84082143771764</v>
      </c>
      <c r="I21" s="14">
        <v>0</v>
      </c>
      <c r="J21" s="3"/>
      <c r="K21" s="11">
        <v>381</v>
      </c>
      <c r="L21" s="25">
        <v>-0.94180421709152762</v>
      </c>
      <c r="M21" s="25">
        <v>-1.2360296171457812</v>
      </c>
      <c r="N21" s="25">
        <v>1.8264017274798208</v>
      </c>
      <c r="O21" s="25">
        <v>-0.847735143760037</v>
      </c>
      <c r="P21" s="25">
        <v>0.4350948596068539</v>
      </c>
      <c r="Q21" s="25">
        <v>9.6391960768689833E-2</v>
      </c>
      <c r="R21" s="14">
        <v>1</v>
      </c>
      <c r="S21" s="3"/>
      <c r="T21" s="46">
        <f t="shared" si="0"/>
        <v>0.39853497062048265</v>
      </c>
      <c r="U21" s="14">
        <v>1</v>
      </c>
      <c r="V21" s="65">
        <f t="shared" si="1"/>
        <v>0</v>
      </c>
      <c r="W21" s="57">
        <f>SUM($U$6:U21)</f>
        <v>14</v>
      </c>
      <c r="X21" s="57">
        <f>SUM($V$6:V21)</f>
        <v>2</v>
      </c>
      <c r="Y21" s="57">
        <v>148</v>
      </c>
      <c r="Z21" s="57">
        <v>36</v>
      </c>
      <c r="AA21" s="57">
        <f t="shared" si="2"/>
        <v>-176400</v>
      </c>
      <c r="AB21" s="57">
        <f t="shared" si="3"/>
        <v>592000</v>
      </c>
      <c r="AC21" s="58">
        <f t="shared" si="4"/>
        <v>415600</v>
      </c>
      <c r="AD21" s="45">
        <f t="shared" si="5"/>
        <v>2078</v>
      </c>
      <c r="AE21" t="str">
        <f t="shared" si="6"/>
        <v/>
      </c>
    </row>
    <row r="22" spans="1:31" x14ac:dyDescent="0.3">
      <c r="A22" s="3"/>
      <c r="B22" s="11">
        <v>217</v>
      </c>
      <c r="C22" s="1">
        <v>38.326558972331441</v>
      </c>
      <c r="D22" s="1">
        <v>12.222852678752519</v>
      </c>
      <c r="E22" s="1">
        <v>1.1815020257492919</v>
      </c>
      <c r="F22" s="2">
        <v>62888.707459001002</v>
      </c>
      <c r="G22" s="2">
        <v>-3390.8726439849593</v>
      </c>
      <c r="H22" s="2">
        <v>-4983.4641849681702</v>
      </c>
      <c r="I22" s="14">
        <v>0</v>
      </c>
      <c r="J22" s="3"/>
      <c r="K22" s="11">
        <v>202</v>
      </c>
      <c r="L22" s="25">
        <v>-0.86150763100405625</v>
      </c>
      <c r="M22" s="25">
        <v>-0.63835576483825751</v>
      </c>
      <c r="N22" s="25">
        <v>-0.7654940053280922</v>
      </c>
      <c r="O22" s="25">
        <v>-0.22124942233981273</v>
      </c>
      <c r="P22" s="25">
        <v>-0.95322583125951987</v>
      </c>
      <c r="Q22" s="25">
        <v>0.44078397952259146</v>
      </c>
      <c r="R22" s="14">
        <v>1</v>
      </c>
      <c r="S22" s="3"/>
      <c r="T22" s="46">
        <f t="shared" si="0"/>
        <v>0.56512003136323485</v>
      </c>
      <c r="U22" s="14">
        <v>1</v>
      </c>
      <c r="V22" s="65">
        <f t="shared" si="1"/>
        <v>0</v>
      </c>
      <c r="W22" s="57">
        <f>SUM($U$6:U22)</f>
        <v>15</v>
      </c>
      <c r="X22" s="57">
        <f>SUM($V$6:V22)</f>
        <v>2</v>
      </c>
      <c r="Y22" s="57">
        <v>148</v>
      </c>
      <c r="Z22" s="57">
        <v>35</v>
      </c>
      <c r="AA22" s="57">
        <f t="shared" si="2"/>
        <v>-171500</v>
      </c>
      <c r="AB22" s="57">
        <f t="shared" si="3"/>
        <v>592000</v>
      </c>
      <c r="AC22" s="58">
        <f t="shared" si="4"/>
        <v>420500</v>
      </c>
      <c r="AD22" s="45">
        <f t="shared" si="5"/>
        <v>2102.5</v>
      </c>
      <c r="AE22" t="str">
        <f t="shared" si="6"/>
        <v/>
      </c>
    </row>
    <row r="23" spans="1:31" x14ac:dyDescent="0.3">
      <c r="A23" s="3"/>
      <c r="B23" s="11">
        <v>218</v>
      </c>
      <c r="C23" s="1">
        <v>27.543626052091923</v>
      </c>
      <c r="D23" s="1">
        <v>5.3836858613713128</v>
      </c>
      <c r="E23" s="1">
        <v>0.13461835982432455</v>
      </c>
      <c r="F23" s="2">
        <v>27477.166018931493</v>
      </c>
      <c r="G23" s="2">
        <v>-580.85111731150846</v>
      </c>
      <c r="H23" s="2">
        <v>-4856.9831665107668</v>
      </c>
      <c r="I23" s="14">
        <v>0</v>
      </c>
      <c r="J23" s="3"/>
      <c r="K23" s="11">
        <v>214</v>
      </c>
      <c r="L23" s="25">
        <v>-0.69904338927947995</v>
      </c>
      <c r="M23" s="25">
        <v>0.24314300130744185</v>
      </c>
      <c r="N23" s="25">
        <v>-0.20421069614203793</v>
      </c>
      <c r="O23" s="25">
        <v>0.22459579822855325</v>
      </c>
      <c r="P23" s="25">
        <v>-1.5089857072686954</v>
      </c>
      <c r="Q23" s="25">
        <v>-0.59374445373735174</v>
      </c>
      <c r="R23" s="14">
        <v>0</v>
      </c>
      <c r="S23" s="3"/>
      <c r="T23" s="46">
        <f t="shared" si="0"/>
        <v>0.59647505600309669</v>
      </c>
      <c r="U23" s="14">
        <v>0</v>
      </c>
      <c r="V23" s="65">
        <f t="shared" si="1"/>
        <v>1</v>
      </c>
      <c r="W23" s="57">
        <f>SUM($U$6:U23)</f>
        <v>15</v>
      </c>
      <c r="X23" s="57">
        <f>SUM($V$6:V23)</f>
        <v>3</v>
      </c>
      <c r="Y23" s="57">
        <v>147</v>
      </c>
      <c r="Z23" s="57">
        <v>35</v>
      </c>
      <c r="AA23" s="57">
        <f t="shared" si="2"/>
        <v>-171500</v>
      </c>
      <c r="AB23" s="57">
        <f t="shared" si="3"/>
        <v>588000</v>
      </c>
      <c r="AC23" s="58">
        <f t="shared" si="4"/>
        <v>416500</v>
      </c>
      <c r="AD23" s="45">
        <f t="shared" si="5"/>
        <v>2082.5</v>
      </c>
      <c r="AE23" t="str">
        <f t="shared" si="6"/>
        <v/>
      </c>
    </row>
    <row r="24" spans="1:31" x14ac:dyDescent="0.3">
      <c r="A24" s="3"/>
      <c r="B24" s="11">
        <v>219</v>
      </c>
      <c r="C24" s="1">
        <v>30.217270653938773</v>
      </c>
      <c r="D24" s="1">
        <v>1.3528014247198716</v>
      </c>
      <c r="E24" s="1">
        <v>0.36882110341811986</v>
      </c>
      <c r="F24" s="2">
        <v>25276.836763355153</v>
      </c>
      <c r="G24" s="2">
        <v>-1108.8749132759046</v>
      </c>
      <c r="H24" s="2">
        <v>-3672.6795644201034</v>
      </c>
      <c r="I24" s="14">
        <v>0</v>
      </c>
      <c r="J24" s="3"/>
      <c r="K24" s="11">
        <v>373</v>
      </c>
      <c r="L24" s="25">
        <v>-1.053618947695965</v>
      </c>
      <c r="M24" s="25">
        <v>-1.1773111621643764</v>
      </c>
      <c r="N24" s="25">
        <v>2.3704738342741032</v>
      </c>
      <c r="O24" s="25">
        <v>-0.78859530958182489</v>
      </c>
      <c r="P24" s="25">
        <v>0.55122300484867603</v>
      </c>
      <c r="Q24" s="25">
        <v>0.33529522191706007</v>
      </c>
      <c r="R24" s="14">
        <v>1</v>
      </c>
      <c r="S24" s="3"/>
      <c r="T24" s="46">
        <f t="shared" si="0"/>
        <v>0.35693679708113862</v>
      </c>
      <c r="U24" s="14">
        <v>1</v>
      </c>
      <c r="V24" s="65">
        <f t="shared" si="1"/>
        <v>0</v>
      </c>
      <c r="W24" s="57">
        <f>SUM($U$6:U24)</f>
        <v>16</v>
      </c>
      <c r="X24" s="57">
        <f>SUM($V$6:V24)</f>
        <v>3</v>
      </c>
      <c r="Y24" s="57">
        <v>147</v>
      </c>
      <c r="Z24" s="57">
        <v>34</v>
      </c>
      <c r="AA24" s="57">
        <f t="shared" si="2"/>
        <v>-166600</v>
      </c>
      <c r="AB24" s="57">
        <f t="shared" si="3"/>
        <v>588000</v>
      </c>
      <c r="AC24" s="58">
        <f t="shared" si="4"/>
        <v>421400</v>
      </c>
      <c r="AD24" s="45">
        <f t="shared" si="5"/>
        <v>2107</v>
      </c>
      <c r="AE24" t="str">
        <f t="shared" si="6"/>
        <v/>
      </c>
    </row>
    <row r="25" spans="1:31" x14ac:dyDescent="0.3">
      <c r="A25" s="3"/>
      <c r="B25" s="11">
        <v>220</v>
      </c>
      <c r="C25" s="1">
        <v>24.236946936898715</v>
      </c>
      <c r="D25" s="1">
        <v>5.9118685098886203</v>
      </c>
      <c r="E25" s="1">
        <v>1.2147330408331503</v>
      </c>
      <c r="F25" s="2">
        <v>44921.849846490994</v>
      </c>
      <c r="G25" s="2">
        <v>-12089.468675750588</v>
      </c>
      <c r="H25" s="2">
        <v>-11256.018051819268</v>
      </c>
      <c r="I25" s="14">
        <v>1</v>
      </c>
      <c r="J25" s="3"/>
      <c r="K25" s="11">
        <v>336</v>
      </c>
      <c r="L25" s="25">
        <v>-0.36303035517970383</v>
      </c>
      <c r="M25" s="25">
        <v>-1.0123228165009031</v>
      </c>
      <c r="N25" s="25">
        <v>-0.38039283266207918</v>
      </c>
      <c r="O25" s="25">
        <v>-0.43158300683201589</v>
      </c>
      <c r="P25" s="25">
        <v>3.5832440936596514E-3</v>
      </c>
      <c r="Q25" s="25">
        <v>-0.46885177046500126</v>
      </c>
      <c r="R25" s="14">
        <v>0</v>
      </c>
      <c r="S25" s="3"/>
      <c r="T25" s="46">
        <f t="shared" si="0"/>
        <v>0.44720438618960756</v>
      </c>
      <c r="U25" s="14">
        <v>0</v>
      </c>
      <c r="V25" s="65">
        <f t="shared" si="1"/>
        <v>1</v>
      </c>
      <c r="W25" s="57">
        <f>SUM($U$6:U25)</f>
        <v>16</v>
      </c>
      <c r="X25" s="57">
        <f>SUM($V$6:V25)</f>
        <v>4</v>
      </c>
      <c r="Y25" s="57">
        <v>146</v>
      </c>
      <c r="Z25" s="57">
        <v>34</v>
      </c>
      <c r="AA25" s="57">
        <f t="shared" si="2"/>
        <v>-166600</v>
      </c>
      <c r="AB25" s="57">
        <f t="shared" si="3"/>
        <v>584000</v>
      </c>
      <c r="AC25" s="58">
        <f t="shared" si="4"/>
        <v>417400</v>
      </c>
      <c r="AD25" s="45">
        <f t="shared" si="5"/>
        <v>2087</v>
      </c>
      <c r="AE25" t="str">
        <f t="shared" si="6"/>
        <v/>
      </c>
    </row>
    <row r="26" spans="1:31" x14ac:dyDescent="0.3">
      <c r="A26" s="3"/>
      <c r="B26" s="11">
        <v>221</v>
      </c>
      <c r="C26" s="1">
        <v>42.367829485093978</v>
      </c>
      <c r="D26" s="1">
        <v>19.712514012421526</v>
      </c>
      <c r="E26" s="1">
        <v>0.12335343512699548</v>
      </c>
      <c r="F26" s="2">
        <v>65417.146544979092</v>
      </c>
      <c r="G26" s="2">
        <v>-3026.2354307818582</v>
      </c>
      <c r="H26" s="2">
        <v>-6582.0084153752032</v>
      </c>
      <c r="I26" s="14">
        <v>0</v>
      </c>
      <c r="J26" s="3"/>
      <c r="K26" s="11">
        <v>350</v>
      </c>
      <c r="L26" s="25">
        <v>-1.8988489273163429</v>
      </c>
      <c r="M26" s="25">
        <v>-1.2140318660404108</v>
      </c>
      <c r="N26" s="25">
        <v>-0.21366829544068633</v>
      </c>
      <c r="O26" s="25">
        <v>-0.54254833239153333</v>
      </c>
      <c r="P26" s="25">
        <v>-4.1022269300766509E-2</v>
      </c>
      <c r="Q26" s="25">
        <v>0.83635624409872777</v>
      </c>
      <c r="R26" s="14">
        <v>0</v>
      </c>
      <c r="S26" s="3"/>
      <c r="T26" s="46">
        <f t="shared" si="0"/>
        <v>0.52567356861984482</v>
      </c>
      <c r="U26" s="14">
        <v>0</v>
      </c>
      <c r="V26" s="65">
        <f t="shared" si="1"/>
        <v>1</v>
      </c>
      <c r="W26" s="57">
        <f>SUM($U$6:U26)</f>
        <v>16</v>
      </c>
      <c r="X26" s="57">
        <f>SUM($V$6:V26)</f>
        <v>5</v>
      </c>
      <c r="Y26" s="57">
        <v>145</v>
      </c>
      <c r="Z26" s="57">
        <v>34</v>
      </c>
      <c r="AA26" s="57">
        <f t="shared" si="2"/>
        <v>-166600</v>
      </c>
      <c r="AB26" s="57">
        <f t="shared" si="3"/>
        <v>580000</v>
      </c>
      <c r="AC26" s="58">
        <f t="shared" si="4"/>
        <v>413400</v>
      </c>
      <c r="AD26" s="45">
        <f t="shared" si="5"/>
        <v>2067</v>
      </c>
      <c r="AE26" t="str">
        <f t="shared" si="6"/>
        <v/>
      </c>
    </row>
    <row r="27" spans="1:31" x14ac:dyDescent="0.3">
      <c r="A27" s="3"/>
      <c r="B27" s="11">
        <v>222</v>
      </c>
      <c r="C27" s="1">
        <v>30.482447824936369</v>
      </c>
      <c r="D27" s="1">
        <v>9.2265959366432675</v>
      </c>
      <c r="E27" s="1">
        <v>1.1214579747438858</v>
      </c>
      <c r="F27" s="2">
        <v>58409.116468895925</v>
      </c>
      <c r="G27" s="2">
        <v>-12005.647105452288</v>
      </c>
      <c r="H27" s="2">
        <v>-12116.281855291416</v>
      </c>
      <c r="I27" s="14">
        <v>1</v>
      </c>
      <c r="J27" s="3"/>
      <c r="K27" s="11">
        <v>237</v>
      </c>
      <c r="L27" s="25">
        <v>-2.0233543491443378</v>
      </c>
      <c r="M27" s="25">
        <v>-1.2509826388892096</v>
      </c>
      <c r="N27" s="25">
        <v>-0.65986593180993469</v>
      </c>
      <c r="O27" s="25">
        <v>-0.82958571413310811</v>
      </c>
      <c r="P27" s="25">
        <v>0.2983223949906248</v>
      </c>
      <c r="Q27" s="25">
        <v>0.28892660406984871</v>
      </c>
      <c r="R27" s="14">
        <v>0</v>
      </c>
      <c r="S27" s="3"/>
      <c r="T27" s="46">
        <f t="shared" si="0"/>
        <v>0.52265843722587646</v>
      </c>
      <c r="U27" s="14">
        <v>0</v>
      </c>
      <c r="V27" s="65">
        <f t="shared" si="1"/>
        <v>1</v>
      </c>
      <c r="W27" s="57">
        <f>SUM($U$6:U27)</f>
        <v>16</v>
      </c>
      <c r="X27" s="57">
        <f>SUM($V$6:V27)</f>
        <v>6</v>
      </c>
      <c r="Y27" s="57">
        <v>144</v>
      </c>
      <c r="Z27" s="57">
        <v>34</v>
      </c>
      <c r="AA27" s="57">
        <f t="shared" si="2"/>
        <v>-166600</v>
      </c>
      <c r="AB27" s="57">
        <f t="shared" si="3"/>
        <v>576000</v>
      </c>
      <c r="AC27" s="58">
        <f t="shared" si="4"/>
        <v>409400</v>
      </c>
      <c r="AD27" s="45">
        <f t="shared" si="5"/>
        <v>2047</v>
      </c>
      <c r="AE27" t="str">
        <f t="shared" si="6"/>
        <v/>
      </c>
    </row>
    <row r="28" spans="1:31" x14ac:dyDescent="0.3">
      <c r="A28" s="3"/>
      <c r="B28" s="11">
        <v>223</v>
      </c>
      <c r="C28" s="1">
        <v>26.469083575355416</v>
      </c>
      <c r="D28" s="1">
        <v>2.2740119029313828</v>
      </c>
      <c r="E28" s="1">
        <v>0.71757963655593837</v>
      </c>
      <c r="F28" s="2">
        <v>19708.016495230255</v>
      </c>
      <c r="G28" s="2">
        <v>-576.94177218539619</v>
      </c>
      <c r="H28" s="2">
        <v>-1626.7323289535475</v>
      </c>
      <c r="I28" s="14">
        <v>1</v>
      </c>
      <c r="J28" s="3"/>
      <c r="K28" s="11">
        <v>349</v>
      </c>
      <c r="L28" s="25">
        <v>-0.50660492216467445</v>
      </c>
      <c r="M28" s="25">
        <v>-0.68020352278948548</v>
      </c>
      <c r="N28" s="25">
        <v>-1.2394303795094919</v>
      </c>
      <c r="O28" s="25">
        <v>-0.44178767811163161</v>
      </c>
      <c r="P28" s="25">
        <v>-0.46527683444905543</v>
      </c>
      <c r="Q28" s="25">
        <v>-0.32733082879677083</v>
      </c>
      <c r="R28" s="14">
        <v>1</v>
      </c>
      <c r="S28" s="3"/>
      <c r="T28" s="46">
        <f t="shared" si="0"/>
        <v>0.50723497579905596</v>
      </c>
      <c r="U28" s="14">
        <v>1</v>
      </c>
      <c r="V28" s="65">
        <f t="shared" si="1"/>
        <v>0</v>
      </c>
      <c r="W28" s="57">
        <f>SUM($U$6:U28)</f>
        <v>17</v>
      </c>
      <c r="X28" s="57">
        <f>SUM($V$6:V28)</f>
        <v>6</v>
      </c>
      <c r="Y28" s="57">
        <v>144</v>
      </c>
      <c r="Z28" s="57">
        <v>33</v>
      </c>
      <c r="AA28" s="57">
        <f t="shared" si="2"/>
        <v>-161700</v>
      </c>
      <c r="AB28" s="57">
        <f t="shared" si="3"/>
        <v>576000</v>
      </c>
      <c r="AC28" s="58">
        <f t="shared" si="4"/>
        <v>414300</v>
      </c>
      <c r="AD28" s="45">
        <f t="shared" si="5"/>
        <v>2071.5</v>
      </c>
      <c r="AE28" t="str">
        <f t="shared" si="6"/>
        <v/>
      </c>
    </row>
    <row r="29" spans="1:31" x14ac:dyDescent="0.3">
      <c r="A29" s="3"/>
      <c r="B29" s="11">
        <v>224</v>
      </c>
      <c r="C29" s="1">
        <v>30.159091213499099</v>
      </c>
      <c r="D29" s="1">
        <v>13.787219718822087</v>
      </c>
      <c r="E29" s="1">
        <v>1.0498776082783647</v>
      </c>
      <c r="F29" s="2">
        <v>36701.708505648567</v>
      </c>
      <c r="G29" s="2">
        <v>-579.27253186936002</v>
      </c>
      <c r="H29" s="2">
        <v>-1391.7468025589249</v>
      </c>
      <c r="I29" s="14">
        <v>0</v>
      </c>
      <c r="J29" s="3"/>
      <c r="K29" s="11">
        <v>345</v>
      </c>
      <c r="L29" s="25">
        <v>-0.65551256520635903</v>
      </c>
      <c r="M29" s="25">
        <v>-1.021076805902716</v>
      </c>
      <c r="N29" s="25">
        <v>-0.52204488144186834</v>
      </c>
      <c r="O29" s="25">
        <v>-0.26492752776493605</v>
      </c>
      <c r="P29" s="25">
        <v>-4.2759245417192566E-2</v>
      </c>
      <c r="Q29" s="25">
        <v>-0.36535611995931611</v>
      </c>
      <c r="R29" s="14">
        <v>0</v>
      </c>
      <c r="S29" s="3"/>
      <c r="T29" s="46">
        <f t="shared" si="0"/>
        <v>0.47005115996864677</v>
      </c>
      <c r="U29" s="14">
        <v>0</v>
      </c>
      <c r="V29" s="65">
        <f t="shared" si="1"/>
        <v>1</v>
      </c>
      <c r="W29" s="57">
        <f>SUM($U$6:U29)</f>
        <v>17</v>
      </c>
      <c r="X29" s="57">
        <f>SUM($V$6:V29)</f>
        <v>7</v>
      </c>
      <c r="Y29" s="57">
        <v>143</v>
      </c>
      <c r="Z29" s="57">
        <v>33</v>
      </c>
      <c r="AA29" s="57">
        <f t="shared" si="2"/>
        <v>-161700</v>
      </c>
      <c r="AB29" s="57">
        <f t="shared" si="3"/>
        <v>572000</v>
      </c>
      <c r="AC29" s="58">
        <f t="shared" si="4"/>
        <v>410300</v>
      </c>
      <c r="AD29" s="45">
        <f t="shared" si="5"/>
        <v>2051.5</v>
      </c>
      <c r="AE29" t="str">
        <f t="shared" si="6"/>
        <v/>
      </c>
    </row>
    <row r="30" spans="1:31" x14ac:dyDescent="0.3">
      <c r="A30" s="3"/>
      <c r="B30" s="11">
        <v>225</v>
      </c>
      <c r="C30" s="1">
        <v>16.668825485246735</v>
      </c>
      <c r="D30" s="1">
        <v>2.3889836004140998E-2</v>
      </c>
      <c r="E30" s="1">
        <v>0.66248434452666816</v>
      </c>
      <c r="F30" s="2">
        <v>19835.610638171685</v>
      </c>
      <c r="G30" s="2">
        <v>-168.06531254964924</v>
      </c>
      <c r="H30" s="2">
        <v>-2317.2246041838607</v>
      </c>
      <c r="I30" s="14">
        <v>0</v>
      </c>
      <c r="J30" s="3"/>
      <c r="K30" s="11">
        <v>253</v>
      </c>
      <c r="L30" s="25">
        <v>0.79314694236425121</v>
      </c>
      <c r="M30" s="25">
        <v>1.3227915286279894</v>
      </c>
      <c r="N30" s="25">
        <v>2.3841112388659211</v>
      </c>
      <c r="O30" s="25">
        <v>0.70167037103833052</v>
      </c>
      <c r="P30" s="25">
        <v>-2.396220645790347</v>
      </c>
      <c r="Q30" s="25">
        <v>-0.49811692080079201</v>
      </c>
      <c r="R30" s="14">
        <v>1</v>
      </c>
      <c r="S30" s="3"/>
      <c r="T30" s="46">
        <f t="shared" si="0"/>
        <v>0.47125989535417367</v>
      </c>
      <c r="U30" s="14">
        <v>1</v>
      </c>
      <c r="V30" s="65">
        <f t="shared" si="1"/>
        <v>0</v>
      </c>
      <c r="W30" s="57">
        <f>SUM($U$6:U30)</f>
        <v>18</v>
      </c>
      <c r="X30" s="57">
        <f>SUM($V$6:V30)</f>
        <v>7</v>
      </c>
      <c r="Y30" s="57">
        <v>143</v>
      </c>
      <c r="Z30" s="57">
        <v>32</v>
      </c>
      <c r="AA30" s="57">
        <f t="shared" si="2"/>
        <v>-156800</v>
      </c>
      <c r="AB30" s="57">
        <f t="shared" si="3"/>
        <v>572000</v>
      </c>
      <c r="AC30" s="58">
        <f t="shared" si="4"/>
        <v>415200</v>
      </c>
      <c r="AD30" s="45">
        <f t="shared" si="5"/>
        <v>2076</v>
      </c>
      <c r="AE30" t="str">
        <f t="shared" si="6"/>
        <v/>
      </c>
    </row>
    <row r="31" spans="1:31" x14ac:dyDescent="0.3">
      <c r="A31" s="3"/>
      <c r="B31" s="11">
        <v>226</v>
      </c>
      <c r="C31" s="1">
        <v>41.888813662230362</v>
      </c>
      <c r="D31" s="1">
        <v>6.6073622875280753</v>
      </c>
      <c r="E31" s="1">
        <v>1.1490962512408311</v>
      </c>
      <c r="F31" s="2">
        <v>18651.195652120248</v>
      </c>
      <c r="G31" s="2">
        <v>-820.38289105507647</v>
      </c>
      <c r="H31" s="2">
        <v>-4042.1289998951197</v>
      </c>
      <c r="I31" s="14">
        <v>0</v>
      </c>
      <c r="J31" s="3"/>
      <c r="K31" s="11">
        <v>201</v>
      </c>
      <c r="L31" s="25">
        <v>-1.0879073592883104</v>
      </c>
      <c r="M31" s="25">
        <v>-1.2314763092646017</v>
      </c>
      <c r="N31" s="25">
        <v>-0.97630648716460555</v>
      </c>
      <c r="O31" s="25">
        <v>-0.93860520849446949</v>
      </c>
      <c r="P31" s="25">
        <v>0.21696158613140626</v>
      </c>
      <c r="Q31" s="25">
        <v>0.34797667723637354</v>
      </c>
      <c r="R31" s="14">
        <v>1</v>
      </c>
      <c r="S31" s="3"/>
      <c r="T31" s="46">
        <f t="shared" si="0"/>
        <v>0.46278363190422556</v>
      </c>
      <c r="U31" s="14">
        <v>1</v>
      </c>
      <c r="V31" s="65">
        <f t="shared" si="1"/>
        <v>0</v>
      </c>
      <c r="W31" s="57">
        <f>SUM($U$6:U31)</f>
        <v>19</v>
      </c>
      <c r="X31" s="57">
        <f>SUM($V$6:V31)</f>
        <v>7</v>
      </c>
      <c r="Y31" s="57">
        <v>143</v>
      </c>
      <c r="Z31" s="57">
        <v>31</v>
      </c>
      <c r="AA31" s="57">
        <f t="shared" si="2"/>
        <v>-151900</v>
      </c>
      <c r="AB31" s="57">
        <f t="shared" si="3"/>
        <v>572000</v>
      </c>
      <c r="AC31" s="58">
        <f t="shared" si="4"/>
        <v>420100</v>
      </c>
      <c r="AD31" s="45">
        <f t="shared" si="5"/>
        <v>2100.5</v>
      </c>
      <c r="AE31" t="str">
        <f t="shared" si="6"/>
        <v/>
      </c>
    </row>
    <row r="32" spans="1:31" x14ac:dyDescent="0.3">
      <c r="A32" s="3"/>
      <c r="B32" s="11">
        <v>227</v>
      </c>
      <c r="C32" s="1">
        <v>41.882604359522141</v>
      </c>
      <c r="D32" s="1">
        <v>22.24989298623624</v>
      </c>
      <c r="E32" s="1">
        <v>2.178460298287777</v>
      </c>
      <c r="F32" s="2">
        <v>122141.66398578951</v>
      </c>
      <c r="G32" s="2">
        <v>-2689.7012191661997</v>
      </c>
      <c r="H32" s="2">
        <v>-3534.5669434589463</v>
      </c>
      <c r="I32" s="14">
        <v>0</v>
      </c>
      <c r="J32" s="3"/>
      <c r="K32" s="11">
        <v>250</v>
      </c>
      <c r="L32" s="25">
        <v>-0.21794902248624282</v>
      </c>
      <c r="M32" s="25">
        <v>-1.1612165326770152</v>
      </c>
      <c r="N32" s="25">
        <v>-0.83301692152033335</v>
      </c>
      <c r="O32" s="25">
        <v>-0.4925160248803353</v>
      </c>
      <c r="P32" s="25">
        <v>-0.10164508610746328</v>
      </c>
      <c r="Q32" s="25">
        <v>0.32809500392744656</v>
      </c>
      <c r="R32" s="14">
        <v>1</v>
      </c>
      <c r="S32" s="3"/>
      <c r="T32" s="46">
        <f t="shared" si="0"/>
        <v>0.42997051556125898</v>
      </c>
      <c r="U32" s="14">
        <v>1</v>
      </c>
      <c r="V32" s="65">
        <f t="shared" si="1"/>
        <v>0</v>
      </c>
      <c r="W32" s="57">
        <f>SUM($U$6:U32)</f>
        <v>20</v>
      </c>
      <c r="X32" s="57">
        <f>SUM($V$6:V32)</f>
        <v>7</v>
      </c>
      <c r="Y32" s="57">
        <v>143</v>
      </c>
      <c r="Z32" s="57">
        <v>30</v>
      </c>
      <c r="AA32" s="57">
        <f t="shared" si="2"/>
        <v>-147000</v>
      </c>
      <c r="AB32" s="57">
        <f t="shared" si="3"/>
        <v>572000</v>
      </c>
      <c r="AC32" s="58">
        <f t="shared" si="4"/>
        <v>425000</v>
      </c>
      <c r="AD32" s="45">
        <f t="shared" si="5"/>
        <v>2125</v>
      </c>
      <c r="AE32" t="str">
        <f t="shared" si="6"/>
        <v/>
      </c>
    </row>
    <row r="33" spans="1:31" x14ac:dyDescent="0.3">
      <c r="A33" s="3"/>
      <c r="B33" s="11">
        <v>228</v>
      </c>
      <c r="C33" s="1">
        <v>42.349459077519427</v>
      </c>
      <c r="D33" s="1">
        <v>12.135595871535578</v>
      </c>
      <c r="E33" s="1">
        <v>0.95487386492884385</v>
      </c>
      <c r="F33" s="2">
        <v>81970.359642159237</v>
      </c>
      <c r="G33" s="2">
        <v>-2519.8355050960295</v>
      </c>
      <c r="H33" s="2">
        <v>-2697.5833958122826</v>
      </c>
      <c r="I33" s="14">
        <v>0</v>
      </c>
      <c r="J33" s="3"/>
      <c r="K33" s="11">
        <v>292</v>
      </c>
      <c r="L33" s="25">
        <v>0.57639537396338547</v>
      </c>
      <c r="M33" s="25">
        <v>1.7278672060361631</v>
      </c>
      <c r="N33" s="25">
        <v>0.80556382403859317</v>
      </c>
      <c r="O33" s="25">
        <v>0.77673459649982124</v>
      </c>
      <c r="P33" s="25">
        <v>-2.6213221713144059</v>
      </c>
      <c r="Q33" s="25">
        <v>-1.5458310136501032</v>
      </c>
      <c r="R33" s="14">
        <v>0</v>
      </c>
      <c r="S33" s="3"/>
      <c r="T33" s="46">
        <f t="shared" si="0"/>
        <v>0.55890858283004508</v>
      </c>
      <c r="U33" s="14">
        <v>0</v>
      </c>
      <c r="V33" s="65">
        <f t="shared" si="1"/>
        <v>1</v>
      </c>
      <c r="W33" s="57">
        <f>SUM($U$6:U33)</f>
        <v>20</v>
      </c>
      <c r="X33" s="57">
        <f>SUM($V$6:V33)</f>
        <v>8</v>
      </c>
      <c r="Y33" s="57">
        <v>142</v>
      </c>
      <c r="Z33" s="57">
        <v>30</v>
      </c>
      <c r="AA33" s="57">
        <f t="shared" si="2"/>
        <v>-147000</v>
      </c>
      <c r="AB33" s="57">
        <f t="shared" si="3"/>
        <v>568000</v>
      </c>
      <c r="AC33" s="58">
        <f t="shared" si="4"/>
        <v>421000</v>
      </c>
      <c r="AD33" s="45">
        <f t="shared" si="5"/>
        <v>2105</v>
      </c>
      <c r="AE33" t="str">
        <f t="shared" si="6"/>
        <v/>
      </c>
    </row>
    <row r="34" spans="1:31" x14ac:dyDescent="0.3">
      <c r="A34" s="3"/>
      <c r="B34" s="11">
        <v>229</v>
      </c>
      <c r="C34" s="1">
        <v>40.492162510067345</v>
      </c>
      <c r="D34" s="1">
        <v>17.780316016276156</v>
      </c>
      <c r="E34" s="1">
        <v>0.86666746206202494</v>
      </c>
      <c r="F34" s="2">
        <v>177437.18941161473</v>
      </c>
      <c r="G34" s="2">
        <v>-22721.70174342774</v>
      </c>
      <c r="H34" s="2">
        <v>-10576.456132196639</v>
      </c>
      <c r="I34" s="14">
        <v>1</v>
      </c>
      <c r="J34" s="3"/>
      <c r="K34" s="11">
        <v>290</v>
      </c>
      <c r="L34" s="25">
        <v>-0.8548107609489688</v>
      </c>
      <c r="M34" s="25">
        <v>-0.45695532636440916</v>
      </c>
      <c r="N34" s="25">
        <v>-0.56119890036750564</v>
      </c>
      <c r="O34" s="25">
        <v>0.34891192610412597</v>
      </c>
      <c r="P34" s="25">
        <v>-0.25891375253489113</v>
      </c>
      <c r="Q34" s="25">
        <v>-1.6175881236415994</v>
      </c>
      <c r="R34" s="14">
        <v>0</v>
      </c>
      <c r="S34" s="3"/>
      <c r="T34" s="46">
        <f t="shared" si="0"/>
        <v>0.51712078239146719</v>
      </c>
      <c r="U34" s="14">
        <v>0</v>
      </c>
      <c r="V34" s="65">
        <f t="shared" si="1"/>
        <v>1</v>
      </c>
      <c r="W34" s="57">
        <f>SUM($U$6:U34)</f>
        <v>20</v>
      </c>
      <c r="X34" s="57">
        <f>SUM($V$6:V34)</f>
        <v>9</v>
      </c>
      <c r="Y34" s="57">
        <v>141</v>
      </c>
      <c r="Z34" s="57">
        <v>30</v>
      </c>
      <c r="AA34" s="57">
        <f t="shared" si="2"/>
        <v>-147000</v>
      </c>
      <c r="AB34" s="57">
        <f t="shared" si="3"/>
        <v>564000</v>
      </c>
      <c r="AC34" s="58">
        <f t="shared" si="4"/>
        <v>417000</v>
      </c>
      <c r="AD34" s="45">
        <f t="shared" si="5"/>
        <v>2085</v>
      </c>
      <c r="AE34" t="str">
        <f t="shared" si="6"/>
        <v/>
      </c>
    </row>
    <row r="35" spans="1:31" x14ac:dyDescent="0.3">
      <c r="A35" s="3"/>
      <c r="B35" s="11">
        <v>230</v>
      </c>
      <c r="C35" s="1">
        <v>24.032384850659604</v>
      </c>
      <c r="D35" s="1">
        <v>2.3008727528893029</v>
      </c>
      <c r="E35" s="1">
        <v>0.52578965129498889</v>
      </c>
      <c r="F35" s="2">
        <v>26688.048153952706</v>
      </c>
      <c r="G35" s="2">
        <v>-1800.357146913937</v>
      </c>
      <c r="H35" s="2">
        <v>-1898.4399081926495</v>
      </c>
      <c r="I35" s="14">
        <v>1</v>
      </c>
      <c r="J35" s="3"/>
      <c r="K35" s="11">
        <v>370</v>
      </c>
      <c r="L35" s="25">
        <v>-0.72338302443412028</v>
      </c>
      <c r="M35" s="25">
        <v>-1.1234994183712554</v>
      </c>
      <c r="N35" s="25">
        <v>-0.13076576766316195</v>
      </c>
      <c r="O35" s="25">
        <v>-0.82049446558931771</v>
      </c>
      <c r="P35" s="25">
        <v>0.19760931536094023</v>
      </c>
      <c r="Q35" s="25">
        <v>0.37173628797401204</v>
      </c>
      <c r="R35" s="14">
        <v>1</v>
      </c>
      <c r="S35" s="3"/>
      <c r="T35" s="46">
        <f t="shared" si="0"/>
        <v>0.41137409458773988</v>
      </c>
      <c r="U35" s="14">
        <v>1</v>
      </c>
      <c r="V35" s="65">
        <f t="shared" si="1"/>
        <v>0</v>
      </c>
      <c r="W35" s="57">
        <f>SUM($U$6:U35)</f>
        <v>21</v>
      </c>
      <c r="X35" s="57">
        <f>SUM($V$6:V35)</f>
        <v>9</v>
      </c>
      <c r="Y35" s="57">
        <v>141</v>
      </c>
      <c r="Z35" s="57">
        <v>29</v>
      </c>
      <c r="AA35" s="57">
        <f t="shared" si="2"/>
        <v>-142100</v>
      </c>
      <c r="AB35" s="57">
        <f t="shared" si="3"/>
        <v>564000</v>
      </c>
      <c r="AC35" s="58">
        <f t="shared" si="4"/>
        <v>421900</v>
      </c>
      <c r="AD35" s="45">
        <f t="shared" si="5"/>
        <v>2109.5</v>
      </c>
      <c r="AE35" t="str">
        <f t="shared" si="6"/>
        <v/>
      </c>
    </row>
    <row r="36" spans="1:31" x14ac:dyDescent="0.3">
      <c r="A36" s="3"/>
      <c r="B36" s="11">
        <v>231</v>
      </c>
      <c r="C36" s="1">
        <v>49.276574897187167</v>
      </c>
      <c r="D36" s="1">
        <v>30.498453317707689</v>
      </c>
      <c r="E36" s="1">
        <v>0.54521295621464405</v>
      </c>
      <c r="F36" s="2">
        <v>100877.05857364797</v>
      </c>
      <c r="G36" s="2">
        <v>-3766.070312843111</v>
      </c>
      <c r="H36" s="2">
        <v>-10455.907603943377</v>
      </c>
      <c r="I36" s="14">
        <v>0</v>
      </c>
      <c r="J36" s="3"/>
      <c r="K36" s="11">
        <v>248</v>
      </c>
      <c r="L36" s="25">
        <v>-0.21411242937668787</v>
      </c>
      <c r="M36" s="25">
        <v>-0.90435678309130663</v>
      </c>
      <c r="N36" s="25">
        <v>7.7487408268961624E-2</v>
      </c>
      <c r="O36" s="25">
        <v>-0.54251396813220232</v>
      </c>
      <c r="P36" s="25">
        <v>-0.17067000643750099</v>
      </c>
      <c r="Q36" s="25">
        <v>0.40208220025723462</v>
      </c>
      <c r="R36" s="14">
        <v>0</v>
      </c>
      <c r="S36" s="3"/>
      <c r="T36" s="46">
        <f t="shared" si="0"/>
        <v>0.40120868967493423</v>
      </c>
      <c r="U36" s="14">
        <v>0</v>
      </c>
      <c r="V36" s="65">
        <f t="shared" si="1"/>
        <v>1</v>
      </c>
      <c r="W36" s="57">
        <f>SUM($U$6:U36)</f>
        <v>21</v>
      </c>
      <c r="X36" s="57">
        <f>SUM($V$6:V36)</f>
        <v>10</v>
      </c>
      <c r="Y36" s="57">
        <v>140</v>
      </c>
      <c r="Z36" s="57">
        <v>29</v>
      </c>
      <c r="AA36" s="57">
        <f t="shared" si="2"/>
        <v>-142100</v>
      </c>
      <c r="AB36" s="57">
        <f t="shared" si="3"/>
        <v>560000</v>
      </c>
      <c r="AC36" s="58">
        <f t="shared" si="4"/>
        <v>417900</v>
      </c>
      <c r="AD36" s="45">
        <f t="shared" si="5"/>
        <v>2089.5</v>
      </c>
      <c r="AE36" t="str">
        <f t="shared" si="6"/>
        <v/>
      </c>
    </row>
    <row r="37" spans="1:31" x14ac:dyDescent="0.3">
      <c r="A37" s="3"/>
      <c r="B37" s="11">
        <v>232</v>
      </c>
      <c r="C37" s="1">
        <v>34.362712693120933</v>
      </c>
      <c r="D37" s="1">
        <v>6.5783505367221569</v>
      </c>
      <c r="E37" s="1">
        <v>3.0721688387761708</v>
      </c>
      <c r="F37" s="2">
        <v>31822.489782610672</v>
      </c>
      <c r="G37" s="2">
        <v>-240.66252814524461</v>
      </c>
      <c r="H37" s="2">
        <v>-8407.3553719452575</v>
      </c>
      <c r="I37" s="14">
        <v>0</v>
      </c>
      <c r="J37" s="3"/>
      <c r="K37" s="11">
        <v>317</v>
      </c>
      <c r="L37" s="25">
        <v>0.15297437411369746</v>
      </c>
      <c r="M37" s="25">
        <v>-0.51185731816390256</v>
      </c>
      <c r="N37" s="25">
        <v>1.6882818079414799</v>
      </c>
      <c r="O37" s="25">
        <v>-0.44780642938881865</v>
      </c>
      <c r="P37" s="25">
        <v>-0.1727850802779283</v>
      </c>
      <c r="Q37" s="25">
        <v>-1.6599007761852712E-2</v>
      </c>
      <c r="R37" s="14">
        <v>0</v>
      </c>
      <c r="S37" s="3"/>
      <c r="T37" s="46">
        <f t="shared" si="0"/>
        <v>0.33370498198487364</v>
      </c>
      <c r="U37" s="14">
        <v>0</v>
      </c>
      <c r="V37" s="65">
        <f t="shared" si="1"/>
        <v>1</v>
      </c>
      <c r="W37" s="57">
        <f>SUM($U$6:U37)</f>
        <v>21</v>
      </c>
      <c r="X37" s="57">
        <f>SUM($V$6:V37)</f>
        <v>11</v>
      </c>
      <c r="Y37" s="57">
        <v>139</v>
      </c>
      <c r="Z37" s="57">
        <v>29</v>
      </c>
      <c r="AA37" s="57">
        <f t="shared" si="2"/>
        <v>-142100</v>
      </c>
      <c r="AB37" s="57">
        <f t="shared" si="3"/>
        <v>556000</v>
      </c>
      <c r="AC37" s="58">
        <f t="shared" si="4"/>
        <v>413900</v>
      </c>
      <c r="AD37" s="45">
        <f t="shared" si="5"/>
        <v>2069.5</v>
      </c>
      <c r="AE37" t="str">
        <f t="shared" si="6"/>
        <v/>
      </c>
    </row>
    <row r="38" spans="1:31" x14ac:dyDescent="0.3">
      <c r="A38" s="3"/>
      <c r="B38" s="11">
        <v>233</v>
      </c>
      <c r="C38" s="1">
        <v>48.594707780449191</v>
      </c>
      <c r="D38" s="1">
        <v>22.957874537060807</v>
      </c>
      <c r="E38" s="1">
        <v>1.1642743692924773</v>
      </c>
      <c r="F38" s="2">
        <v>81548.525390438153</v>
      </c>
      <c r="G38" s="2">
        <v>-585.6808909590236</v>
      </c>
      <c r="H38" s="2">
        <v>-11415.561503729492</v>
      </c>
      <c r="I38" s="14">
        <v>0</v>
      </c>
      <c r="J38" s="3"/>
      <c r="K38" s="11">
        <v>255</v>
      </c>
      <c r="L38" s="25">
        <v>9.1378628646976261E-3</v>
      </c>
      <c r="M38" s="25">
        <v>-1.1822066719597377</v>
      </c>
      <c r="N38" s="25">
        <v>-0.19421033778191163</v>
      </c>
      <c r="O38" s="25">
        <v>-0.40087504035825955</v>
      </c>
      <c r="P38" s="25">
        <v>5.0580222642726561E-2</v>
      </c>
      <c r="Q38" s="25">
        <v>0.28646001842099483</v>
      </c>
      <c r="R38" s="14">
        <v>1</v>
      </c>
      <c r="S38" s="3"/>
      <c r="T38" s="46">
        <f t="shared" si="0"/>
        <v>0.37915273449424836</v>
      </c>
      <c r="U38" s="14">
        <v>1</v>
      </c>
      <c r="V38" s="65">
        <f t="shared" si="1"/>
        <v>0</v>
      </c>
      <c r="W38" s="57">
        <f>SUM($U$6:U38)</f>
        <v>22</v>
      </c>
      <c r="X38" s="57">
        <f>SUM($V$6:V38)</f>
        <v>11</v>
      </c>
      <c r="Y38" s="57">
        <v>139</v>
      </c>
      <c r="Z38" s="57">
        <v>28</v>
      </c>
      <c r="AA38" s="57">
        <f t="shared" si="2"/>
        <v>-137200</v>
      </c>
      <c r="AB38" s="57">
        <f t="shared" si="3"/>
        <v>556000</v>
      </c>
      <c r="AC38" s="58">
        <f t="shared" si="4"/>
        <v>418800</v>
      </c>
      <c r="AD38" s="45">
        <f t="shared" si="5"/>
        <v>2094</v>
      </c>
      <c r="AE38" t="str">
        <f t="shared" si="6"/>
        <v/>
      </c>
    </row>
    <row r="39" spans="1:31" x14ac:dyDescent="0.3">
      <c r="A39" s="3"/>
      <c r="B39" s="11">
        <v>234</v>
      </c>
      <c r="C39" s="1">
        <v>44.667365864298581</v>
      </c>
      <c r="D39" s="1">
        <v>13.923319423449568</v>
      </c>
      <c r="E39" s="1">
        <v>0.4126001988870836</v>
      </c>
      <c r="F39" s="2">
        <v>55271.376764880115</v>
      </c>
      <c r="G39" s="2">
        <v>-3110.309388461641</v>
      </c>
      <c r="H39" s="2">
        <v>-14359.7239202894</v>
      </c>
      <c r="I39" s="14">
        <v>0</v>
      </c>
      <c r="J39" s="3"/>
      <c r="K39" s="11">
        <v>311</v>
      </c>
      <c r="L39" s="25">
        <v>1.2589382130297457</v>
      </c>
      <c r="M39" s="25">
        <v>-1.0677807489214064</v>
      </c>
      <c r="N39" s="25">
        <v>0.63200085600325329</v>
      </c>
      <c r="O39" s="25">
        <v>-0.75217251867156965</v>
      </c>
      <c r="P39" s="25">
        <v>1.0270970344666881E-2</v>
      </c>
      <c r="Q39" s="25">
        <v>0.49835052603419044</v>
      </c>
      <c r="R39" s="14">
        <v>1</v>
      </c>
      <c r="S39" s="3"/>
      <c r="T39" s="46">
        <f t="shared" si="0"/>
        <v>0.26337359152651324</v>
      </c>
      <c r="U39" s="14">
        <v>1</v>
      </c>
      <c r="V39" s="65">
        <f t="shared" si="1"/>
        <v>0</v>
      </c>
      <c r="W39" s="57">
        <f>SUM($U$6:U39)</f>
        <v>23</v>
      </c>
      <c r="X39" s="57">
        <f>SUM($V$6:V39)</f>
        <v>11</v>
      </c>
      <c r="Y39" s="57">
        <v>139</v>
      </c>
      <c r="Z39" s="57">
        <v>27</v>
      </c>
      <c r="AA39" s="57">
        <f t="shared" si="2"/>
        <v>-132300</v>
      </c>
      <c r="AB39" s="57">
        <f t="shared" si="3"/>
        <v>556000</v>
      </c>
      <c r="AC39" s="58">
        <f t="shared" si="4"/>
        <v>423700</v>
      </c>
      <c r="AD39" s="45">
        <f t="shared" si="5"/>
        <v>2118.5</v>
      </c>
      <c r="AE39" t="str">
        <f t="shared" si="6"/>
        <v/>
      </c>
    </row>
    <row r="40" spans="1:31" x14ac:dyDescent="0.3">
      <c r="A40" s="3"/>
      <c r="B40" s="11">
        <v>235</v>
      </c>
      <c r="C40" s="1">
        <v>44.508341219439593</v>
      </c>
      <c r="D40" s="1">
        <v>19.265854910415882</v>
      </c>
      <c r="E40" s="1">
        <v>0.38941611809850429</v>
      </c>
      <c r="F40" s="2">
        <v>94642.149490260839</v>
      </c>
      <c r="G40" s="2">
        <v>-4416.5346930087662</v>
      </c>
      <c r="H40" s="2">
        <v>-9770.1546048881901</v>
      </c>
      <c r="I40" s="14">
        <v>0</v>
      </c>
      <c r="J40" s="3"/>
      <c r="K40" s="11">
        <v>320</v>
      </c>
      <c r="L40" s="25">
        <v>-1.4681898072936155</v>
      </c>
      <c r="M40" s="25">
        <v>-1.2567607692526979</v>
      </c>
      <c r="N40" s="25">
        <v>1.0001593651614753</v>
      </c>
      <c r="O40" s="25">
        <v>-0.61679756516450279</v>
      </c>
      <c r="P40" s="25">
        <v>0.53198005106806145</v>
      </c>
      <c r="Q40" s="25">
        <v>0.57258133993706928</v>
      </c>
      <c r="R40" s="14">
        <v>0</v>
      </c>
      <c r="S40" s="3"/>
      <c r="T40" s="46">
        <f t="shared" si="0"/>
        <v>0.39502450373634157</v>
      </c>
      <c r="U40" s="14">
        <v>0</v>
      </c>
      <c r="V40" s="65">
        <f t="shared" si="1"/>
        <v>1</v>
      </c>
      <c r="W40" s="57">
        <f>SUM($U$6:U40)</f>
        <v>23</v>
      </c>
      <c r="X40" s="57">
        <f>SUM($V$6:V40)</f>
        <v>12</v>
      </c>
      <c r="Y40" s="57">
        <v>138</v>
      </c>
      <c r="Z40" s="57">
        <v>27</v>
      </c>
      <c r="AA40" s="57">
        <f t="shared" si="2"/>
        <v>-132300</v>
      </c>
      <c r="AB40" s="57">
        <f t="shared" si="3"/>
        <v>552000</v>
      </c>
      <c r="AC40" s="58">
        <f t="shared" si="4"/>
        <v>419700</v>
      </c>
      <c r="AD40" s="45">
        <f t="shared" si="5"/>
        <v>2098.5</v>
      </c>
      <c r="AE40" t="str">
        <f t="shared" si="6"/>
        <v/>
      </c>
    </row>
    <row r="41" spans="1:31" x14ac:dyDescent="0.3">
      <c r="A41" s="3"/>
      <c r="B41" s="11">
        <v>236</v>
      </c>
      <c r="C41" s="1">
        <v>39.80960945718985</v>
      </c>
      <c r="D41" s="1">
        <v>3.4813853845845495</v>
      </c>
      <c r="E41" s="1">
        <v>0.48429379236130182</v>
      </c>
      <c r="F41" s="2">
        <v>23456.299287001319</v>
      </c>
      <c r="G41" s="2">
        <v>-1415.2954892539101</v>
      </c>
      <c r="H41" s="2">
        <v>-3745.898743329305</v>
      </c>
      <c r="I41" s="14">
        <v>0</v>
      </c>
      <c r="J41" s="3"/>
      <c r="K41" s="11">
        <v>273</v>
      </c>
      <c r="L41" s="25">
        <v>-1.1431635242450249</v>
      </c>
      <c r="M41" s="25">
        <v>-0.83796900111858885</v>
      </c>
      <c r="N41" s="25">
        <v>-0.96630815410311399</v>
      </c>
      <c r="O41" s="25">
        <v>-0.82062679549678785</v>
      </c>
      <c r="P41" s="25">
        <v>9.4116099485789306E-2</v>
      </c>
      <c r="Q41" s="25">
        <v>-6.5565866303206974E-2</v>
      </c>
      <c r="R41" s="14">
        <v>1</v>
      </c>
      <c r="S41" s="3"/>
      <c r="T41" s="46">
        <f t="shared" si="0"/>
        <v>0.46495646147010372</v>
      </c>
      <c r="U41" s="14">
        <v>1</v>
      </c>
      <c r="V41" s="65">
        <f t="shared" si="1"/>
        <v>0</v>
      </c>
      <c r="W41" s="57">
        <f>SUM($U$6:U41)</f>
        <v>24</v>
      </c>
      <c r="X41" s="57">
        <f>SUM($V$6:V41)</f>
        <v>12</v>
      </c>
      <c r="Y41" s="57">
        <v>138</v>
      </c>
      <c r="Z41" s="57">
        <v>26</v>
      </c>
      <c r="AA41" s="57">
        <f t="shared" si="2"/>
        <v>-127400</v>
      </c>
      <c r="AB41" s="57">
        <f t="shared" si="3"/>
        <v>552000</v>
      </c>
      <c r="AC41" s="58">
        <f t="shared" si="4"/>
        <v>424600</v>
      </c>
      <c r="AD41" s="45">
        <f t="shared" si="5"/>
        <v>2123</v>
      </c>
      <c r="AE41" t="str">
        <f t="shared" si="6"/>
        <v/>
      </c>
    </row>
    <row r="42" spans="1:31" x14ac:dyDescent="0.3">
      <c r="A42" s="3"/>
      <c r="B42" s="11">
        <v>237</v>
      </c>
      <c r="C42" s="1">
        <v>18.190520515580065</v>
      </c>
      <c r="D42" s="1">
        <v>0.21458800146124468</v>
      </c>
      <c r="E42" s="1">
        <v>0.42855863939255429</v>
      </c>
      <c r="F42" s="2">
        <v>16185.974785983233</v>
      </c>
      <c r="G42" s="2">
        <v>-1715.6910815561205</v>
      </c>
      <c r="H42" s="2">
        <v>-4127.8597897420032</v>
      </c>
      <c r="I42" s="14">
        <v>0</v>
      </c>
      <c r="J42" s="3"/>
      <c r="K42" s="11">
        <v>291</v>
      </c>
      <c r="L42" s="25">
        <v>-2.1657331454218678</v>
      </c>
      <c r="M42" s="25">
        <v>-1.1852663074987659</v>
      </c>
      <c r="N42" s="25">
        <v>-0.16335415819128213</v>
      </c>
      <c r="O42" s="25">
        <v>-0.77489195818743373</v>
      </c>
      <c r="P42" s="25">
        <v>0.46844820416706245</v>
      </c>
      <c r="Q42" s="25">
        <v>0.5614535059566601</v>
      </c>
      <c r="R42" s="14">
        <v>1</v>
      </c>
      <c r="S42" s="3"/>
      <c r="T42" s="46">
        <f t="shared" si="0"/>
        <v>0.47085178331177818</v>
      </c>
      <c r="U42" s="14">
        <v>1</v>
      </c>
      <c r="V42" s="65">
        <f t="shared" si="1"/>
        <v>0</v>
      </c>
      <c r="W42" s="57">
        <f>SUM($U$6:U42)</f>
        <v>25</v>
      </c>
      <c r="X42" s="57">
        <f>SUM($V$6:V42)</f>
        <v>12</v>
      </c>
      <c r="Y42" s="57">
        <v>138</v>
      </c>
      <c r="Z42" s="57">
        <v>25</v>
      </c>
      <c r="AA42" s="57">
        <f t="shared" si="2"/>
        <v>-122500</v>
      </c>
      <c r="AB42" s="57">
        <f t="shared" si="3"/>
        <v>552000</v>
      </c>
      <c r="AC42" s="58">
        <f t="shared" si="4"/>
        <v>429500</v>
      </c>
      <c r="AD42" s="45">
        <f t="shared" si="5"/>
        <v>2147.5</v>
      </c>
      <c r="AE42" t="str">
        <f t="shared" si="6"/>
        <v/>
      </c>
    </row>
    <row r="43" spans="1:31" x14ac:dyDescent="0.3">
      <c r="A43" s="3"/>
      <c r="B43" s="11">
        <v>238</v>
      </c>
      <c r="C43" s="1">
        <v>34.444818091975861</v>
      </c>
      <c r="D43" s="1">
        <v>9.4304177395677424</v>
      </c>
      <c r="E43" s="1">
        <v>0.73805129976754591</v>
      </c>
      <c r="F43" s="2">
        <v>42971.208680153941</v>
      </c>
      <c r="G43" s="2">
        <v>-1770.8044556590044</v>
      </c>
      <c r="H43" s="2">
        <v>-8394.3169403522534</v>
      </c>
      <c r="I43" s="14">
        <v>0</v>
      </c>
      <c r="J43" s="3"/>
      <c r="K43" s="11">
        <v>334</v>
      </c>
      <c r="L43" s="25">
        <v>-1.9356392536363967</v>
      </c>
      <c r="M43" s="25">
        <v>-1.2449526846855234</v>
      </c>
      <c r="N43" s="25">
        <v>-1.2081862540388224</v>
      </c>
      <c r="O43" s="25">
        <v>-0.29539501457698331</v>
      </c>
      <c r="P43" s="25">
        <v>0.33905190976128569</v>
      </c>
      <c r="Q43" s="25">
        <v>2.4991998315092787E-2</v>
      </c>
      <c r="R43" s="14">
        <v>1</v>
      </c>
      <c r="S43" s="3"/>
      <c r="T43" s="46">
        <f t="shared" si="0"/>
        <v>0.51039689906432639</v>
      </c>
      <c r="U43" s="14">
        <v>1</v>
      </c>
      <c r="V43" s="65">
        <f t="shared" si="1"/>
        <v>0</v>
      </c>
      <c r="W43" s="57">
        <f>SUM($U$6:U43)</f>
        <v>26</v>
      </c>
      <c r="X43" s="57">
        <f>SUM($V$6:V43)</f>
        <v>12</v>
      </c>
      <c r="Y43" s="57">
        <v>138</v>
      </c>
      <c r="Z43" s="57">
        <v>24</v>
      </c>
      <c r="AA43" s="57">
        <f t="shared" si="2"/>
        <v>-117600</v>
      </c>
      <c r="AB43" s="57">
        <f t="shared" si="3"/>
        <v>552000</v>
      </c>
      <c r="AC43" s="58">
        <f t="shared" si="4"/>
        <v>434400</v>
      </c>
      <c r="AD43" s="45">
        <f t="shared" si="5"/>
        <v>2172</v>
      </c>
      <c r="AE43" t="str">
        <f t="shared" si="6"/>
        <v/>
      </c>
    </row>
    <row r="44" spans="1:31" x14ac:dyDescent="0.3">
      <c r="A44" s="3"/>
      <c r="B44" s="11">
        <v>239</v>
      </c>
      <c r="C44" s="1">
        <v>27.041006776595307</v>
      </c>
      <c r="D44" s="1">
        <v>2.2376216194636571</v>
      </c>
      <c r="E44" s="1">
        <v>0.15652090962716897</v>
      </c>
      <c r="F44" s="2">
        <v>10966.296524988698</v>
      </c>
      <c r="G44" s="2">
        <v>-1662.3950572939705</v>
      </c>
      <c r="H44" s="2">
        <v>-2910.2197172513725</v>
      </c>
      <c r="I44" s="14">
        <v>1</v>
      </c>
      <c r="J44" s="3"/>
      <c r="K44" s="11">
        <v>342</v>
      </c>
      <c r="L44" s="25">
        <v>-1.3848781565603379</v>
      </c>
      <c r="M44" s="25">
        <v>-1.2750255077988621</v>
      </c>
      <c r="N44" s="25">
        <v>-2.7037231701079908E-2</v>
      </c>
      <c r="O44" s="25">
        <v>-0.83340454212716897</v>
      </c>
      <c r="P44" s="25">
        <v>0.61807824208394258</v>
      </c>
      <c r="Q44" s="25">
        <v>0.53157499836473598</v>
      </c>
      <c r="R44" s="14">
        <v>0</v>
      </c>
      <c r="S44" s="3"/>
      <c r="T44" s="46">
        <f t="shared" si="0"/>
        <v>0.39252436938153795</v>
      </c>
      <c r="U44" s="14">
        <v>0</v>
      </c>
      <c r="V44" s="65">
        <f t="shared" si="1"/>
        <v>1</v>
      </c>
      <c r="W44" s="57">
        <f>SUM($U$6:U44)</f>
        <v>26</v>
      </c>
      <c r="X44" s="57">
        <f>SUM($V$6:V44)</f>
        <v>13</v>
      </c>
      <c r="Y44" s="57">
        <v>137</v>
      </c>
      <c r="Z44" s="57">
        <v>24</v>
      </c>
      <c r="AA44" s="57">
        <f t="shared" si="2"/>
        <v>-117600</v>
      </c>
      <c r="AB44" s="57">
        <f t="shared" si="3"/>
        <v>548000</v>
      </c>
      <c r="AC44" s="58">
        <f t="shared" si="4"/>
        <v>430400</v>
      </c>
      <c r="AD44" s="45">
        <f t="shared" si="5"/>
        <v>2152</v>
      </c>
      <c r="AE44" t="str">
        <f t="shared" si="6"/>
        <v/>
      </c>
    </row>
    <row r="45" spans="1:31" x14ac:dyDescent="0.3">
      <c r="A45" s="3"/>
      <c r="B45" s="11">
        <v>240</v>
      </c>
      <c r="C45" s="1">
        <v>31.872393756100433</v>
      </c>
      <c r="D45" s="1">
        <v>14.528294095274321</v>
      </c>
      <c r="E45" s="1">
        <v>0.17897284220311524</v>
      </c>
      <c r="F45" s="2">
        <v>38345.653479377004</v>
      </c>
      <c r="G45" s="2">
        <v>-313.69459175828973</v>
      </c>
      <c r="H45" s="2">
        <v>-3389.5141924394884</v>
      </c>
      <c r="I45" s="14">
        <v>0</v>
      </c>
      <c r="J45" s="3"/>
      <c r="K45" s="11">
        <v>337</v>
      </c>
      <c r="L45" s="25">
        <v>-0.36189765352850078</v>
      </c>
      <c r="M45" s="25">
        <v>-0.36715779015231165</v>
      </c>
      <c r="N45" s="25">
        <v>-0.21002099242646349</v>
      </c>
      <c r="O45" s="25">
        <v>-0.43902358870079988</v>
      </c>
      <c r="P45" s="25">
        <v>-0.499826262766984</v>
      </c>
      <c r="Q45" s="25">
        <v>0.29795394883028131</v>
      </c>
      <c r="R45" s="14">
        <v>1</v>
      </c>
      <c r="S45" s="3"/>
      <c r="T45" s="46">
        <f t="shared" si="0"/>
        <v>0.41679496676030037</v>
      </c>
      <c r="U45" s="14">
        <v>1</v>
      </c>
      <c r="V45" s="65">
        <f t="shared" si="1"/>
        <v>0</v>
      </c>
      <c r="W45" s="57">
        <f>SUM($U$6:U45)</f>
        <v>27</v>
      </c>
      <c r="X45" s="57">
        <f>SUM($V$6:V45)</f>
        <v>13</v>
      </c>
      <c r="Y45" s="57">
        <v>137</v>
      </c>
      <c r="Z45" s="57">
        <v>23</v>
      </c>
      <c r="AA45" s="57">
        <f t="shared" si="2"/>
        <v>-112700</v>
      </c>
      <c r="AB45" s="57">
        <f t="shared" si="3"/>
        <v>548000</v>
      </c>
      <c r="AC45" s="58">
        <f t="shared" si="4"/>
        <v>435300</v>
      </c>
      <c r="AD45" s="45">
        <f t="shared" si="5"/>
        <v>2176.5</v>
      </c>
      <c r="AE45" s="67">
        <f t="shared" si="6"/>
        <v>0.41679496676030037</v>
      </c>
    </row>
    <row r="46" spans="1:31" x14ac:dyDescent="0.3">
      <c r="A46" s="3"/>
      <c r="B46" s="11">
        <v>241</v>
      </c>
      <c r="C46" s="1">
        <v>48.068721991883962</v>
      </c>
      <c r="D46" s="1">
        <v>22.897982769939848</v>
      </c>
      <c r="E46" s="1">
        <v>1.386958361477505</v>
      </c>
      <c r="F46" s="2">
        <v>140039.39285478738</v>
      </c>
      <c r="G46" s="2">
        <v>-6668.7586110979373</v>
      </c>
      <c r="H46" s="2">
        <v>-26621.687558912075</v>
      </c>
      <c r="I46" s="14">
        <v>0</v>
      </c>
      <c r="J46" s="3"/>
      <c r="K46" s="11">
        <v>225</v>
      </c>
      <c r="L46" s="25">
        <v>-2.2074236258076927</v>
      </c>
      <c r="M46" s="25">
        <v>-1.2784646146912324</v>
      </c>
      <c r="N46" s="25">
        <v>-0.26792541924706131</v>
      </c>
      <c r="O46" s="25">
        <v>-0.73024883666743456</v>
      </c>
      <c r="P46" s="25">
        <v>0.66693988170046625</v>
      </c>
      <c r="Q46" s="25">
        <v>0.53668212554034278</v>
      </c>
      <c r="R46" s="14">
        <v>0</v>
      </c>
      <c r="S46" s="3"/>
      <c r="T46" s="46">
        <f t="shared" si="0"/>
        <v>0.44850385163282352</v>
      </c>
      <c r="U46" s="14">
        <v>0</v>
      </c>
      <c r="V46" s="65">
        <f t="shared" si="1"/>
        <v>1</v>
      </c>
      <c r="W46" s="57">
        <f>SUM($U$6:U46)</f>
        <v>27</v>
      </c>
      <c r="X46" s="57">
        <f>SUM($V$6:V46)</f>
        <v>14</v>
      </c>
      <c r="Y46" s="57">
        <v>136</v>
      </c>
      <c r="Z46" s="57">
        <v>23</v>
      </c>
      <c r="AA46" s="57">
        <f t="shared" si="2"/>
        <v>-112700</v>
      </c>
      <c r="AB46" s="57">
        <f t="shared" si="3"/>
        <v>544000</v>
      </c>
      <c r="AC46" s="58">
        <f t="shared" si="4"/>
        <v>431300</v>
      </c>
      <c r="AD46" s="45">
        <f t="shared" si="5"/>
        <v>2156.5</v>
      </c>
      <c r="AE46" t="str">
        <f t="shared" si="6"/>
        <v/>
      </c>
    </row>
    <row r="47" spans="1:31" x14ac:dyDescent="0.3">
      <c r="A47" s="3"/>
      <c r="B47" s="11">
        <v>242</v>
      </c>
      <c r="C47" s="1">
        <v>30.126478635464441</v>
      </c>
      <c r="D47" s="1">
        <v>5.3574650510164119</v>
      </c>
      <c r="E47" s="1">
        <v>0.28072942575933507</v>
      </c>
      <c r="F47" s="2">
        <v>23221.581645385766</v>
      </c>
      <c r="G47" s="2">
        <v>-207.18204113132822</v>
      </c>
      <c r="H47" s="2">
        <v>-962.3068784366402</v>
      </c>
      <c r="I47" s="14">
        <v>0</v>
      </c>
      <c r="J47" s="3"/>
      <c r="K47" s="11">
        <v>343</v>
      </c>
      <c r="L47" s="25">
        <v>0.28898705916890094</v>
      </c>
      <c r="M47" s="25">
        <v>-0.63486595176717098</v>
      </c>
      <c r="N47" s="25">
        <v>-0.1467684579796544</v>
      </c>
      <c r="O47" s="25">
        <v>-0.41893033925107909</v>
      </c>
      <c r="P47" s="25">
        <v>5.7159657072342052E-2</v>
      </c>
      <c r="Q47" s="25">
        <v>-0.59826506054164874</v>
      </c>
      <c r="R47" s="14">
        <v>0</v>
      </c>
      <c r="S47" s="3"/>
      <c r="T47" s="46">
        <f t="shared" si="0"/>
        <v>0.34435912443119621</v>
      </c>
      <c r="U47" s="14">
        <v>0</v>
      </c>
      <c r="V47" s="65">
        <f t="shared" si="1"/>
        <v>1</v>
      </c>
      <c r="W47" s="57">
        <f>SUM($U$6:U47)</f>
        <v>27</v>
      </c>
      <c r="X47" s="57">
        <f>SUM($V$6:V47)</f>
        <v>15</v>
      </c>
      <c r="Y47" s="57">
        <v>135</v>
      </c>
      <c r="Z47" s="57">
        <v>23</v>
      </c>
      <c r="AA47" s="57">
        <f t="shared" si="2"/>
        <v>-112700</v>
      </c>
      <c r="AB47" s="57">
        <f t="shared" si="3"/>
        <v>540000</v>
      </c>
      <c r="AC47" s="58">
        <f t="shared" si="4"/>
        <v>427300</v>
      </c>
      <c r="AD47" s="45">
        <f t="shared" si="5"/>
        <v>2136.5</v>
      </c>
      <c r="AE47" t="str">
        <f t="shared" si="6"/>
        <v/>
      </c>
    </row>
    <row r="48" spans="1:31" x14ac:dyDescent="0.3">
      <c r="A48" s="3"/>
      <c r="B48" s="11">
        <v>243</v>
      </c>
      <c r="C48" s="1">
        <v>39.763372214598299</v>
      </c>
      <c r="D48" s="1">
        <v>8.2250617182361978</v>
      </c>
      <c r="E48" s="1">
        <v>1.7526159459743769</v>
      </c>
      <c r="F48" s="2">
        <v>33101.740559176804</v>
      </c>
      <c r="G48" s="2">
        <v>-1211.5845508417322</v>
      </c>
      <c r="H48" s="2">
        <v>589.24898785068717</v>
      </c>
      <c r="I48" s="14">
        <v>0</v>
      </c>
      <c r="J48" s="3"/>
      <c r="K48" s="11">
        <v>302</v>
      </c>
      <c r="L48" s="25">
        <v>-1.0014897893887538</v>
      </c>
      <c r="M48" s="25">
        <v>-0.90470104284823516</v>
      </c>
      <c r="N48" s="25">
        <v>2.4766578414443701</v>
      </c>
      <c r="O48" s="25">
        <v>-0.61167591198706617</v>
      </c>
      <c r="P48" s="25">
        <v>0.52652514579469867</v>
      </c>
      <c r="Q48" s="25">
        <v>0.68067116831013585</v>
      </c>
      <c r="R48" s="14">
        <v>0</v>
      </c>
      <c r="S48" s="3"/>
      <c r="T48" s="46">
        <f t="shared" si="0"/>
        <v>0.29643270244034003</v>
      </c>
      <c r="U48" s="14">
        <v>0</v>
      </c>
      <c r="V48" s="65">
        <f t="shared" si="1"/>
        <v>1</v>
      </c>
      <c r="W48" s="57">
        <f>SUM($U$6:U48)</f>
        <v>27</v>
      </c>
      <c r="X48" s="57">
        <f>SUM($V$6:V48)</f>
        <v>16</v>
      </c>
      <c r="Y48" s="57">
        <v>134</v>
      </c>
      <c r="Z48" s="57">
        <v>23</v>
      </c>
      <c r="AA48" s="57">
        <f t="shared" si="2"/>
        <v>-112700</v>
      </c>
      <c r="AB48" s="57">
        <f t="shared" si="3"/>
        <v>536000</v>
      </c>
      <c r="AC48" s="58">
        <f t="shared" si="4"/>
        <v>423300</v>
      </c>
      <c r="AD48" s="45">
        <f t="shared" si="5"/>
        <v>2116.5</v>
      </c>
      <c r="AE48" t="str">
        <f t="shared" si="6"/>
        <v/>
      </c>
    </row>
    <row r="49" spans="1:31" x14ac:dyDescent="0.3">
      <c r="A49" s="3"/>
      <c r="B49" s="11">
        <v>244</v>
      </c>
      <c r="C49" s="1">
        <v>49.033556691186021</v>
      </c>
      <c r="D49" s="1">
        <v>15.382472236885635</v>
      </c>
      <c r="E49" s="1">
        <v>0.4463762825199496</v>
      </c>
      <c r="F49" s="2">
        <v>225132.32866391144</v>
      </c>
      <c r="G49" s="2">
        <v>-31438.85504965204</v>
      </c>
      <c r="H49" s="2">
        <v>-47020.533152516364</v>
      </c>
      <c r="I49" s="14">
        <v>1</v>
      </c>
      <c r="J49" s="3"/>
      <c r="K49" s="11">
        <v>252</v>
      </c>
      <c r="L49" s="25">
        <v>-1.1336837153002888</v>
      </c>
      <c r="M49" s="25">
        <v>-0.97669109049582647</v>
      </c>
      <c r="N49" s="25">
        <v>0.22370999994625512</v>
      </c>
      <c r="O49" s="25">
        <v>-0.92528767922423816</v>
      </c>
      <c r="P49" s="25">
        <v>0.38984207058842713</v>
      </c>
      <c r="Q49" s="25">
        <v>0.65680727359559876</v>
      </c>
      <c r="R49" s="14">
        <v>1</v>
      </c>
      <c r="S49" s="3"/>
      <c r="T49" s="46">
        <f t="shared" si="0"/>
        <v>0.37298326061226272</v>
      </c>
      <c r="U49" s="14">
        <v>1</v>
      </c>
      <c r="V49" s="65">
        <f t="shared" si="1"/>
        <v>0</v>
      </c>
      <c r="W49" s="57">
        <f>SUM($U$6:U49)</f>
        <v>28</v>
      </c>
      <c r="X49" s="57">
        <f>SUM($V$6:V49)</f>
        <v>16</v>
      </c>
      <c r="Y49" s="57">
        <v>134</v>
      </c>
      <c r="Z49" s="57">
        <v>22</v>
      </c>
      <c r="AA49" s="57">
        <f t="shared" si="2"/>
        <v>-107800</v>
      </c>
      <c r="AB49" s="57">
        <f t="shared" si="3"/>
        <v>536000</v>
      </c>
      <c r="AC49" s="58">
        <f t="shared" si="4"/>
        <v>428200</v>
      </c>
      <c r="AD49" s="45">
        <f t="shared" si="5"/>
        <v>2141</v>
      </c>
      <c r="AE49" t="str">
        <f t="shared" si="6"/>
        <v/>
      </c>
    </row>
    <row r="50" spans="1:31" x14ac:dyDescent="0.3">
      <c r="A50" s="3"/>
      <c r="B50" s="11">
        <v>245</v>
      </c>
      <c r="C50" s="1">
        <v>47.292004885309915</v>
      </c>
      <c r="D50" s="1">
        <v>6.7451456339634905</v>
      </c>
      <c r="E50" s="1">
        <v>1.2896895863769224</v>
      </c>
      <c r="F50" s="2">
        <v>32693.395608427709</v>
      </c>
      <c r="G50" s="2">
        <v>-3879.8439834883038</v>
      </c>
      <c r="H50" s="2">
        <v>-3486.5978493066918</v>
      </c>
      <c r="I50" s="14">
        <v>0</v>
      </c>
      <c r="J50" s="3"/>
      <c r="K50" s="11">
        <v>312</v>
      </c>
      <c r="L50" s="25">
        <v>-1.1051626533869989</v>
      </c>
      <c r="M50" s="25">
        <v>-1.1056592571085688</v>
      </c>
      <c r="N50" s="25">
        <v>1.9948113160137892</v>
      </c>
      <c r="O50" s="25">
        <v>-0.74321874008351752</v>
      </c>
      <c r="P50" s="25">
        <v>0.64316602768219999</v>
      </c>
      <c r="Q50" s="25">
        <v>0.92235456025006146</v>
      </c>
      <c r="R50" s="14">
        <v>0</v>
      </c>
      <c r="S50" s="3"/>
      <c r="T50" s="46">
        <f t="shared" si="0"/>
        <v>0.30024555826000299</v>
      </c>
      <c r="U50" s="14">
        <v>0</v>
      </c>
      <c r="V50" s="65">
        <f t="shared" si="1"/>
        <v>1</v>
      </c>
      <c r="W50" s="57">
        <f>SUM($U$6:U50)</f>
        <v>28</v>
      </c>
      <c r="X50" s="57">
        <f>SUM($V$6:V50)</f>
        <v>17</v>
      </c>
      <c r="Y50" s="57">
        <v>133</v>
      </c>
      <c r="Z50" s="57">
        <v>22</v>
      </c>
      <c r="AA50" s="57">
        <f t="shared" si="2"/>
        <v>-107800</v>
      </c>
      <c r="AB50" s="57">
        <f t="shared" si="3"/>
        <v>532000</v>
      </c>
      <c r="AC50" s="58">
        <f t="shared" si="4"/>
        <v>424200</v>
      </c>
      <c r="AD50" s="45">
        <f t="shared" si="5"/>
        <v>2121</v>
      </c>
      <c r="AE50" t="str">
        <f t="shared" si="6"/>
        <v/>
      </c>
    </row>
    <row r="51" spans="1:31" x14ac:dyDescent="0.3">
      <c r="A51" s="3"/>
      <c r="B51" s="11">
        <v>246</v>
      </c>
      <c r="C51" s="1">
        <v>26.948959482556862</v>
      </c>
      <c r="D51" s="1">
        <v>3.0488505986293499</v>
      </c>
      <c r="E51" s="1">
        <v>1.9402015023302068</v>
      </c>
      <c r="F51" s="2">
        <v>42342.326898164451</v>
      </c>
      <c r="G51" s="2">
        <v>-11770.500593289134</v>
      </c>
      <c r="H51" s="2">
        <v>-8483.1596049277814</v>
      </c>
      <c r="I51" s="14">
        <v>1</v>
      </c>
      <c r="J51" s="3"/>
      <c r="K51" s="11">
        <v>366</v>
      </c>
      <c r="L51" s="25">
        <v>-0.5251865229066851</v>
      </c>
      <c r="M51" s="25">
        <v>-0.74178869911807865</v>
      </c>
      <c r="N51" s="25">
        <v>3.9035705455731214E-2</v>
      </c>
      <c r="O51" s="25">
        <v>0.16268122813016708</v>
      </c>
      <c r="P51" s="25">
        <v>-0.33454352334525872</v>
      </c>
      <c r="Q51" s="25">
        <v>0.47551111997362411</v>
      </c>
      <c r="R51" s="14">
        <v>0</v>
      </c>
      <c r="S51" s="3"/>
      <c r="T51" s="46">
        <f t="shared" si="0"/>
        <v>0.41050972035750405</v>
      </c>
      <c r="U51" s="14">
        <v>0</v>
      </c>
      <c r="V51" s="65">
        <f t="shared" si="1"/>
        <v>1</v>
      </c>
      <c r="W51" s="57">
        <f>SUM($U$6:U51)</f>
        <v>28</v>
      </c>
      <c r="X51" s="57">
        <f>SUM($V$6:V51)</f>
        <v>18</v>
      </c>
      <c r="Y51" s="57">
        <v>132</v>
      </c>
      <c r="Z51" s="57">
        <v>22</v>
      </c>
      <c r="AA51" s="57">
        <f t="shared" si="2"/>
        <v>-107800</v>
      </c>
      <c r="AB51" s="57">
        <f t="shared" si="3"/>
        <v>528000</v>
      </c>
      <c r="AC51" s="58">
        <f t="shared" si="4"/>
        <v>420200</v>
      </c>
      <c r="AD51" s="45">
        <f t="shared" si="5"/>
        <v>2101</v>
      </c>
      <c r="AE51" t="str">
        <f t="shared" si="6"/>
        <v/>
      </c>
    </row>
    <row r="52" spans="1:31" x14ac:dyDescent="0.3">
      <c r="A52" s="3"/>
      <c r="B52" s="11">
        <v>247</v>
      </c>
      <c r="C52" s="1">
        <v>24.911717354252179</v>
      </c>
      <c r="D52" s="1">
        <v>7.4087884932694372</v>
      </c>
      <c r="E52" s="1">
        <v>0.55104542253393629</v>
      </c>
      <c r="F52" s="2">
        <v>19123.718897803727</v>
      </c>
      <c r="G52" s="2">
        <v>-740.07521925080721</v>
      </c>
      <c r="H52" s="2">
        <v>-2415.0524934692403</v>
      </c>
      <c r="I52" s="14">
        <v>0</v>
      </c>
      <c r="J52" s="3"/>
      <c r="K52" s="11">
        <v>289</v>
      </c>
      <c r="L52" s="25">
        <v>0.34856997329898248</v>
      </c>
      <c r="M52" s="25">
        <v>-1.26149574581618</v>
      </c>
      <c r="N52" s="25">
        <v>0.65644447376485537</v>
      </c>
      <c r="O52" s="25">
        <v>-0.56077616444139167</v>
      </c>
      <c r="P52" s="25">
        <v>0.5945378831694863</v>
      </c>
      <c r="Q52" s="25">
        <v>0.37048255334558555</v>
      </c>
      <c r="R52" s="14">
        <v>0</v>
      </c>
      <c r="S52" s="3"/>
      <c r="T52" s="46">
        <f t="shared" si="0"/>
        <v>0.25021541807072445</v>
      </c>
      <c r="U52" s="14">
        <v>0</v>
      </c>
      <c r="V52" s="65">
        <f t="shared" si="1"/>
        <v>1</v>
      </c>
      <c r="W52" s="57">
        <f>SUM($U$6:U52)</f>
        <v>28</v>
      </c>
      <c r="X52" s="57">
        <f>SUM($V$6:V52)</f>
        <v>19</v>
      </c>
      <c r="Y52" s="57">
        <v>131</v>
      </c>
      <c r="Z52" s="57">
        <v>22</v>
      </c>
      <c r="AA52" s="57">
        <f t="shared" si="2"/>
        <v>-107800</v>
      </c>
      <c r="AB52" s="57">
        <f t="shared" si="3"/>
        <v>524000</v>
      </c>
      <c r="AC52" s="58">
        <f t="shared" si="4"/>
        <v>416200</v>
      </c>
      <c r="AD52" s="45">
        <f t="shared" si="5"/>
        <v>2081</v>
      </c>
      <c r="AE52" t="str">
        <f t="shared" si="6"/>
        <v/>
      </c>
    </row>
    <row r="53" spans="1:31" x14ac:dyDescent="0.3">
      <c r="A53" s="3"/>
      <c r="B53" s="11">
        <v>248</v>
      </c>
      <c r="C53" s="1">
        <v>33.147467638354641</v>
      </c>
      <c r="D53" s="1">
        <v>2.6198340899099906</v>
      </c>
      <c r="E53" s="1">
        <v>0.8686404744727706</v>
      </c>
      <c r="F53" s="2">
        <v>26732.987769326541</v>
      </c>
      <c r="G53" s="2">
        <v>-3684.7369138547124</v>
      </c>
      <c r="H53" s="2">
        <v>-3300.9014128563849</v>
      </c>
      <c r="I53" s="14">
        <v>0</v>
      </c>
      <c r="J53" s="3"/>
      <c r="K53" s="11">
        <v>254</v>
      </c>
      <c r="L53" s="25">
        <v>-0.73240511796649743</v>
      </c>
      <c r="M53" s="25">
        <v>-1.1867950045600368</v>
      </c>
      <c r="N53" s="25">
        <v>0.34769907731545657</v>
      </c>
      <c r="O53" s="25">
        <v>-0.7954976483454399</v>
      </c>
      <c r="P53" s="25">
        <v>0.54675210475266045</v>
      </c>
      <c r="Q53" s="25">
        <v>0.77040975827633329</v>
      </c>
      <c r="R53" s="14">
        <v>1</v>
      </c>
      <c r="S53" s="3"/>
      <c r="T53" s="46">
        <f t="shared" si="0"/>
        <v>0.32345416509420472</v>
      </c>
      <c r="U53" s="14">
        <v>1</v>
      </c>
      <c r="V53" s="65">
        <f t="shared" si="1"/>
        <v>0</v>
      </c>
      <c r="W53" s="57">
        <f>SUM($U$6:U53)</f>
        <v>29</v>
      </c>
      <c r="X53" s="57">
        <f>SUM($V$6:V53)</f>
        <v>19</v>
      </c>
      <c r="Y53" s="57">
        <v>131</v>
      </c>
      <c r="Z53" s="57">
        <v>21</v>
      </c>
      <c r="AA53" s="57">
        <f t="shared" si="2"/>
        <v>-102900</v>
      </c>
      <c r="AB53" s="57">
        <f t="shared" si="3"/>
        <v>524000</v>
      </c>
      <c r="AC53" s="58">
        <f t="shared" si="4"/>
        <v>421100</v>
      </c>
      <c r="AD53" s="45">
        <f t="shared" si="5"/>
        <v>2105.5</v>
      </c>
      <c r="AE53" t="str">
        <f t="shared" si="6"/>
        <v/>
      </c>
    </row>
    <row r="54" spans="1:31" x14ac:dyDescent="0.3">
      <c r="A54" s="3"/>
      <c r="B54" s="11">
        <v>249</v>
      </c>
      <c r="C54" s="1">
        <v>22.736360650615335</v>
      </c>
      <c r="D54" s="1">
        <v>2.9511972132087081</v>
      </c>
      <c r="E54" s="1">
        <v>0.1525081757573257</v>
      </c>
      <c r="F54" s="2">
        <v>34396.18660650972</v>
      </c>
      <c r="G54" s="2">
        <v>-666.25937669418522</v>
      </c>
      <c r="H54" s="2">
        <v>-11682.597378619203</v>
      </c>
      <c r="I54" s="14">
        <v>0</v>
      </c>
      <c r="J54" s="3"/>
      <c r="K54" s="11">
        <v>239</v>
      </c>
      <c r="L54" s="25">
        <v>-0.95277018365147959</v>
      </c>
      <c r="M54" s="25">
        <v>-0.95943835054561089</v>
      </c>
      <c r="N54" s="25">
        <v>-1.1156628147542733</v>
      </c>
      <c r="O54" s="25">
        <v>-0.97165647429175228</v>
      </c>
      <c r="P54" s="25">
        <v>0.31101657914585018</v>
      </c>
      <c r="Q54" s="25">
        <v>0.45554053796967631</v>
      </c>
      <c r="R54" s="14">
        <v>1</v>
      </c>
      <c r="S54" s="3"/>
      <c r="T54" s="46">
        <f t="shared" si="0"/>
        <v>0.39674811226297724</v>
      </c>
      <c r="U54" s="14">
        <v>1</v>
      </c>
      <c r="V54" s="65">
        <f t="shared" si="1"/>
        <v>0</v>
      </c>
      <c r="W54" s="57">
        <f>SUM($U$6:U54)</f>
        <v>30</v>
      </c>
      <c r="X54" s="57">
        <f>SUM($V$6:V54)</f>
        <v>19</v>
      </c>
      <c r="Y54" s="57">
        <v>131</v>
      </c>
      <c r="Z54" s="57">
        <v>20</v>
      </c>
      <c r="AA54" s="57">
        <f t="shared" si="2"/>
        <v>-98000</v>
      </c>
      <c r="AB54" s="57">
        <f t="shared" si="3"/>
        <v>524000</v>
      </c>
      <c r="AC54" s="58">
        <f t="shared" si="4"/>
        <v>426000</v>
      </c>
      <c r="AD54" s="45">
        <f t="shared" si="5"/>
        <v>2130</v>
      </c>
      <c r="AE54" t="str">
        <f t="shared" si="6"/>
        <v/>
      </c>
    </row>
    <row r="55" spans="1:31" x14ac:dyDescent="0.3">
      <c r="A55" s="3"/>
      <c r="B55" s="11">
        <v>250</v>
      </c>
      <c r="C55" s="1">
        <v>33.115750641504057</v>
      </c>
      <c r="D55" s="1">
        <v>0.8374774144427144</v>
      </c>
      <c r="E55" s="1">
        <v>0.32521523378791634</v>
      </c>
      <c r="F55" s="2">
        <v>28569.911688046985</v>
      </c>
      <c r="G55" s="2">
        <v>-3394.9385476408152</v>
      </c>
      <c r="H55" s="2">
        <v>-3841.6111421911828</v>
      </c>
      <c r="I55" s="14">
        <v>1</v>
      </c>
      <c r="J55" s="3"/>
      <c r="K55" s="11">
        <v>362</v>
      </c>
      <c r="L55" s="25">
        <v>-5.4853948128707218E-2</v>
      </c>
      <c r="M55" s="25">
        <v>-0.88477667380700598</v>
      </c>
      <c r="N55" s="25">
        <v>-0.5154517533022267</v>
      </c>
      <c r="O55" s="25">
        <v>-0.228460745926961</v>
      </c>
      <c r="P55" s="25">
        <v>0.19084019825064272</v>
      </c>
      <c r="Q55" s="25">
        <v>-0.24133772320582084</v>
      </c>
      <c r="R55" s="14">
        <v>0</v>
      </c>
      <c r="S55" s="3"/>
      <c r="T55" s="46">
        <f t="shared" si="0"/>
        <v>0.3514769531131014</v>
      </c>
      <c r="U55" s="14">
        <v>0</v>
      </c>
      <c r="V55" s="65">
        <f t="shared" si="1"/>
        <v>1</v>
      </c>
      <c r="W55" s="57">
        <f>SUM($U$6:U55)</f>
        <v>30</v>
      </c>
      <c r="X55" s="57">
        <f>SUM($V$6:V55)</f>
        <v>20</v>
      </c>
      <c r="Y55" s="57">
        <v>130</v>
      </c>
      <c r="Z55" s="57">
        <v>20</v>
      </c>
      <c r="AA55" s="57">
        <f t="shared" si="2"/>
        <v>-98000</v>
      </c>
      <c r="AB55" s="57">
        <f t="shared" si="3"/>
        <v>520000</v>
      </c>
      <c r="AC55" s="58">
        <f t="shared" si="4"/>
        <v>422000</v>
      </c>
      <c r="AD55" s="45">
        <f t="shared" si="5"/>
        <v>2110</v>
      </c>
      <c r="AE55" t="str">
        <f t="shared" si="6"/>
        <v/>
      </c>
    </row>
    <row r="56" spans="1:31" x14ac:dyDescent="0.3">
      <c r="A56" s="3"/>
      <c r="B56" s="11">
        <v>251</v>
      </c>
      <c r="C56" s="1">
        <v>19.97815107427655</v>
      </c>
      <c r="D56" s="1">
        <v>1.4671784111609008</v>
      </c>
      <c r="E56" s="1">
        <v>0.67711552153869525</v>
      </c>
      <c r="F56" s="2">
        <v>15303.783949722001</v>
      </c>
      <c r="G56" s="2">
        <v>-139.99616735403669</v>
      </c>
      <c r="H56" s="2">
        <v>-2862.2669331813358</v>
      </c>
      <c r="I56" s="14">
        <v>0</v>
      </c>
      <c r="J56" s="3"/>
      <c r="K56" s="11">
        <v>348</v>
      </c>
      <c r="L56" s="25">
        <v>0.29026745046618219</v>
      </c>
      <c r="M56" s="25">
        <v>0.85132710233452369</v>
      </c>
      <c r="N56" s="25">
        <v>-1.031581749580111</v>
      </c>
      <c r="O56" s="25">
        <v>1.1894505904246222</v>
      </c>
      <c r="P56" s="25">
        <v>-0.41354137418450038</v>
      </c>
      <c r="Q56" s="25">
        <v>-4.9556361659307893</v>
      </c>
      <c r="R56" s="14">
        <v>1</v>
      </c>
      <c r="S56" s="3"/>
      <c r="T56" s="46">
        <f t="shared" si="0"/>
        <v>0.47946219314671257</v>
      </c>
      <c r="U56" s="14">
        <v>1</v>
      </c>
      <c r="V56" s="65">
        <f t="shared" si="1"/>
        <v>0</v>
      </c>
      <c r="W56" s="57">
        <f>SUM($U$6:U56)</f>
        <v>31</v>
      </c>
      <c r="X56" s="57">
        <f>SUM($V$6:V56)</f>
        <v>20</v>
      </c>
      <c r="Y56" s="57">
        <v>130</v>
      </c>
      <c r="Z56" s="57">
        <v>19</v>
      </c>
      <c r="AA56" s="57">
        <f t="shared" si="2"/>
        <v>-93100</v>
      </c>
      <c r="AB56" s="57">
        <f t="shared" si="3"/>
        <v>520000</v>
      </c>
      <c r="AC56" s="58">
        <f t="shared" si="4"/>
        <v>426900</v>
      </c>
      <c r="AD56" s="45">
        <f t="shared" si="5"/>
        <v>2134.5</v>
      </c>
      <c r="AE56" t="str">
        <f t="shared" si="6"/>
        <v/>
      </c>
    </row>
    <row r="57" spans="1:31" x14ac:dyDescent="0.3">
      <c r="A57" s="3"/>
      <c r="B57" s="11">
        <v>252</v>
      </c>
      <c r="C57" s="1">
        <v>25.545400192920113</v>
      </c>
      <c r="D57" s="1">
        <v>2.1179043952976855</v>
      </c>
      <c r="E57" s="1">
        <v>0.95591193983107914</v>
      </c>
      <c r="F57" s="2">
        <v>12669.885576895998</v>
      </c>
      <c r="G57" s="2">
        <v>-1331.449385399794</v>
      </c>
      <c r="H57" s="2">
        <v>-1439.3316779302243</v>
      </c>
      <c r="I57" s="14">
        <v>1</v>
      </c>
      <c r="J57" s="3"/>
      <c r="K57" s="11">
        <v>251</v>
      </c>
      <c r="L57" s="25">
        <v>-1.8071166291535634</v>
      </c>
      <c r="M57" s="25">
        <v>-1.0704687925881802</v>
      </c>
      <c r="N57" s="25">
        <v>-0.24341100765555063</v>
      </c>
      <c r="O57" s="25">
        <v>-0.85359744750932254</v>
      </c>
      <c r="P57" s="25">
        <v>0.67362546290705383</v>
      </c>
      <c r="Q57" s="25">
        <v>0.46210208450207274</v>
      </c>
      <c r="R57" s="14">
        <v>0</v>
      </c>
      <c r="S57" s="3"/>
      <c r="T57" s="46">
        <f t="shared" si="0"/>
        <v>0.39828047063148897</v>
      </c>
      <c r="U57" s="14">
        <v>0</v>
      </c>
      <c r="V57" s="65">
        <f t="shared" si="1"/>
        <v>1</v>
      </c>
      <c r="W57" s="57">
        <f>SUM($U$6:U57)</f>
        <v>31</v>
      </c>
      <c r="X57" s="57">
        <f>SUM($V$6:V57)</f>
        <v>21</v>
      </c>
      <c r="Y57" s="57">
        <v>129</v>
      </c>
      <c r="Z57" s="57">
        <v>19</v>
      </c>
      <c r="AA57" s="57">
        <f t="shared" si="2"/>
        <v>-93100</v>
      </c>
      <c r="AB57" s="57">
        <f t="shared" si="3"/>
        <v>516000</v>
      </c>
      <c r="AC57" s="58">
        <f t="shared" si="4"/>
        <v>422900</v>
      </c>
      <c r="AD57" s="45">
        <f t="shared" si="5"/>
        <v>2114.5</v>
      </c>
      <c r="AE57" t="str">
        <f t="shared" si="6"/>
        <v/>
      </c>
    </row>
    <row r="58" spans="1:31" x14ac:dyDescent="0.3">
      <c r="A58" s="3"/>
      <c r="B58" s="11">
        <v>253</v>
      </c>
      <c r="C58" s="1">
        <v>41.474449783441763</v>
      </c>
      <c r="D58" s="1">
        <v>18.074075819301704</v>
      </c>
      <c r="E58" s="1">
        <v>2.2453254273072591</v>
      </c>
      <c r="F58" s="2">
        <v>72444.307541153263</v>
      </c>
      <c r="G58" s="2">
        <v>-13028.622225520625</v>
      </c>
      <c r="H58" s="2">
        <v>-9879.6940586149994</v>
      </c>
      <c r="I58" s="14">
        <v>1</v>
      </c>
      <c r="J58" s="3"/>
      <c r="K58" s="11">
        <v>230</v>
      </c>
      <c r="L58" s="25">
        <v>-1.3167030681133454</v>
      </c>
      <c r="M58" s="25">
        <v>-0.95032307607987343</v>
      </c>
      <c r="N58" s="25">
        <v>-0.49695620532135315</v>
      </c>
      <c r="O58" s="25">
        <v>-0.54373714799083628</v>
      </c>
      <c r="P58" s="25">
        <v>0.27815641375225025</v>
      </c>
      <c r="Q58" s="25">
        <v>0.59398589471855034</v>
      </c>
      <c r="R58" s="14">
        <v>1</v>
      </c>
      <c r="S58" s="3"/>
      <c r="T58" s="46">
        <f t="shared" si="0"/>
        <v>0.40334434917077444</v>
      </c>
      <c r="U58" s="14">
        <v>1</v>
      </c>
      <c r="V58" s="65">
        <f t="shared" si="1"/>
        <v>0</v>
      </c>
      <c r="W58" s="57">
        <f>SUM($U$6:U58)</f>
        <v>32</v>
      </c>
      <c r="X58" s="57">
        <f>SUM($V$6:V58)</f>
        <v>21</v>
      </c>
      <c r="Y58" s="57">
        <v>129</v>
      </c>
      <c r="Z58" s="57">
        <v>18</v>
      </c>
      <c r="AA58" s="57">
        <f t="shared" si="2"/>
        <v>-88200</v>
      </c>
      <c r="AB58" s="57">
        <f t="shared" si="3"/>
        <v>516000</v>
      </c>
      <c r="AC58" s="58">
        <f t="shared" si="4"/>
        <v>427800</v>
      </c>
      <c r="AD58" s="45">
        <f t="shared" si="5"/>
        <v>2139</v>
      </c>
      <c r="AE58" t="str">
        <f t="shared" si="6"/>
        <v/>
      </c>
    </row>
    <row r="59" spans="1:31" x14ac:dyDescent="0.3">
      <c r="A59" s="3"/>
      <c r="B59" s="11">
        <v>254</v>
      </c>
      <c r="C59" s="1">
        <v>28.862757974787922</v>
      </c>
      <c r="D59" s="1">
        <v>0.65998771361380615</v>
      </c>
      <c r="E59" s="1">
        <v>1.0299135585023971</v>
      </c>
      <c r="F59" s="2">
        <v>17438.369970978078</v>
      </c>
      <c r="G59" s="2">
        <v>-672.66888516974348</v>
      </c>
      <c r="H59" s="2">
        <v>-609.10737169104175</v>
      </c>
      <c r="I59" s="14">
        <v>1</v>
      </c>
      <c r="J59" s="3"/>
      <c r="K59" s="11">
        <v>361</v>
      </c>
      <c r="L59" s="25">
        <v>0.11673075802631334</v>
      </c>
      <c r="M59" s="25">
        <v>0.31014855120087598</v>
      </c>
      <c r="N59" s="25">
        <v>-0.28573856478256443</v>
      </c>
      <c r="O59" s="25">
        <v>1.1704078049777191</v>
      </c>
      <c r="P59" s="25">
        <v>-0.60147128620457979</v>
      </c>
      <c r="Q59" s="25">
        <v>-2.6121389295448405</v>
      </c>
      <c r="R59" s="14">
        <v>0</v>
      </c>
      <c r="S59" s="3"/>
      <c r="T59" s="46">
        <f t="shared" si="0"/>
        <v>0.44358410652645835</v>
      </c>
      <c r="U59" s="14">
        <v>0</v>
      </c>
      <c r="V59" s="65">
        <f t="shared" si="1"/>
        <v>1</v>
      </c>
      <c r="W59" s="57">
        <f>SUM($U$6:U59)</f>
        <v>32</v>
      </c>
      <c r="X59" s="57">
        <f>SUM($V$6:V59)</f>
        <v>22</v>
      </c>
      <c r="Y59" s="57">
        <v>128</v>
      </c>
      <c r="Z59" s="57">
        <v>18</v>
      </c>
      <c r="AA59" s="57">
        <f t="shared" si="2"/>
        <v>-88200</v>
      </c>
      <c r="AB59" s="57">
        <f t="shared" si="3"/>
        <v>512000</v>
      </c>
      <c r="AC59" s="58">
        <f t="shared" si="4"/>
        <v>423800</v>
      </c>
      <c r="AD59" s="45">
        <f t="shared" si="5"/>
        <v>2119</v>
      </c>
      <c r="AE59" t="str">
        <f t="shared" si="6"/>
        <v/>
      </c>
    </row>
    <row r="60" spans="1:31" x14ac:dyDescent="0.3">
      <c r="A60" s="3"/>
      <c r="B60" s="11">
        <v>255</v>
      </c>
      <c r="C60" s="1">
        <v>34.993070915459342</v>
      </c>
      <c r="D60" s="1">
        <v>0.69182627630258009</v>
      </c>
      <c r="E60" s="1">
        <v>0.70648044051071779</v>
      </c>
      <c r="F60" s="2">
        <v>31936.800512966893</v>
      </c>
      <c r="G60" s="2">
        <v>-2755.8266796186563</v>
      </c>
      <c r="H60" s="2">
        <v>-4145.8859743351868</v>
      </c>
      <c r="I60" s="14">
        <v>1</v>
      </c>
      <c r="J60" s="3"/>
      <c r="K60" s="11">
        <v>249</v>
      </c>
      <c r="L60" s="25">
        <v>-1.4734744528421864</v>
      </c>
      <c r="M60" s="25">
        <v>-0.85660323856008502</v>
      </c>
      <c r="N60" s="25">
        <v>-1.1223861159358304</v>
      </c>
      <c r="O60" s="25">
        <v>-0.33393473592527073</v>
      </c>
      <c r="P60" s="25">
        <v>0.54827873796892079</v>
      </c>
      <c r="Q60" s="25">
        <v>-0.74481446416640051</v>
      </c>
      <c r="R60" s="14">
        <v>0</v>
      </c>
      <c r="S60" s="3"/>
      <c r="T60" s="46">
        <f t="shared" si="0"/>
        <v>0.43453599675798271</v>
      </c>
      <c r="U60" s="14">
        <v>0</v>
      </c>
      <c r="V60" s="65">
        <f t="shared" si="1"/>
        <v>1</v>
      </c>
      <c r="W60" s="57">
        <f>SUM($U$6:U60)</f>
        <v>32</v>
      </c>
      <c r="X60" s="57">
        <f>SUM($V$6:V60)</f>
        <v>23</v>
      </c>
      <c r="Y60" s="57">
        <v>127</v>
      </c>
      <c r="Z60" s="57">
        <v>18</v>
      </c>
      <c r="AA60" s="57">
        <f t="shared" si="2"/>
        <v>-88200</v>
      </c>
      <c r="AB60" s="57">
        <f t="shared" si="3"/>
        <v>508000</v>
      </c>
      <c r="AC60" s="58">
        <f t="shared" si="4"/>
        <v>419800</v>
      </c>
      <c r="AD60" s="45">
        <f t="shared" si="5"/>
        <v>2099</v>
      </c>
      <c r="AE60" t="str">
        <f t="shared" si="6"/>
        <v/>
      </c>
    </row>
    <row r="61" spans="1:31" x14ac:dyDescent="0.3">
      <c r="A61" s="3"/>
      <c r="B61" s="11">
        <v>256</v>
      </c>
      <c r="C61" s="1">
        <v>30.334947975892256</v>
      </c>
      <c r="D61" s="1">
        <v>5.4983941152555875</v>
      </c>
      <c r="E61" s="1">
        <v>1.3933046803516005</v>
      </c>
      <c r="F61" s="2">
        <v>23034.272959528153</v>
      </c>
      <c r="G61" s="2">
        <v>-482.58136405681756</v>
      </c>
      <c r="H61" s="2">
        <v>-1782.0750680992912</v>
      </c>
      <c r="I61" s="14">
        <v>0</v>
      </c>
      <c r="J61" s="3"/>
      <c r="K61" s="11">
        <v>215</v>
      </c>
      <c r="L61" s="25">
        <v>0.85721820633714962</v>
      </c>
      <c r="M61" s="25">
        <v>-0.61870408082995876</v>
      </c>
      <c r="N61" s="25">
        <v>-0.48989388738793371</v>
      </c>
      <c r="O61" s="25">
        <v>-0.24394659830287424</v>
      </c>
      <c r="P61" s="25">
        <v>-5.4340595518462154E-2</v>
      </c>
      <c r="Q61" s="25">
        <v>-0.32945011680906139</v>
      </c>
      <c r="R61" s="14">
        <v>1</v>
      </c>
      <c r="S61" s="3"/>
      <c r="T61" s="46">
        <f t="shared" si="0"/>
        <v>0.29818064842531095</v>
      </c>
      <c r="U61" s="14">
        <v>1</v>
      </c>
      <c r="V61" s="65">
        <f t="shared" si="1"/>
        <v>0</v>
      </c>
      <c r="W61" s="57">
        <f>SUM($U$6:U61)</f>
        <v>33</v>
      </c>
      <c r="X61" s="57">
        <f>SUM($V$6:V61)</f>
        <v>23</v>
      </c>
      <c r="Y61" s="57">
        <v>127</v>
      </c>
      <c r="Z61" s="57">
        <v>17</v>
      </c>
      <c r="AA61" s="57">
        <f t="shared" si="2"/>
        <v>-83300</v>
      </c>
      <c r="AB61" s="57">
        <f t="shared" si="3"/>
        <v>508000</v>
      </c>
      <c r="AC61" s="58">
        <f t="shared" si="4"/>
        <v>424700</v>
      </c>
      <c r="AD61" s="45">
        <f t="shared" si="5"/>
        <v>2123.5</v>
      </c>
      <c r="AE61" t="str">
        <f t="shared" si="6"/>
        <v/>
      </c>
    </row>
    <row r="62" spans="1:31" x14ac:dyDescent="0.3">
      <c r="A62" s="3"/>
      <c r="B62" s="11">
        <v>257</v>
      </c>
      <c r="C62" s="1">
        <v>39.733773474871953</v>
      </c>
      <c r="D62" s="1">
        <v>9.6152485022570744</v>
      </c>
      <c r="E62" s="1">
        <v>0.22591740080201733</v>
      </c>
      <c r="F62" s="2">
        <v>37849.149636688679</v>
      </c>
      <c r="G62" s="2">
        <v>-5312.3587230322892</v>
      </c>
      <c r="H62" s="2">
        <v>-4687.3120225127868</v>
      </c>
      <c r="I62" s="14">
        <v>0</v>
      </c>
      <c r="J62" s="3"/>
      <c r="K62" s="11">
        <v>369</v>
      </c>
      <c r="L62" s="25">
        <v>0.84452255121283959</v>
      </c>
      <c r="M62" s="25">
        <v>-0.91791188023202563</v>
      </c>
      <c r="N62" s="25">
        <v>-0.42224067947246374</v>
      </c>
      <c r="O62" s="25">
        <v>-0.5146298672413695</v>
      </c>
      <c r="P62" s="25">
        <v>7.7281672227592054E-3</v>
      </c>
      <c r="Q62" s="25">
        <v>0.62561318318429826</v>
      </c>
      <c r="R62" s="14">
        <v>0</v>
      </c>
      <c r="S62" s="3"/>
      <c r="T62" s="46">
        <f t="shared" si="0"/>
        <v>0.27258954276555558</v>
      </c>
      <c r="U62" s="14">
        <v>0</v>
      </c>
      <c r="V62" s="65">
        <f t="shared" si="1"/>
        <v>1</v>
      </c>
      <c r="W62" s="57">
        <f>SUM($U$6:U62)</f>
        <v>33</v>
      </c>
      <c r="X62" s="57">
        <f>SUM($V$6:V62)</f>
        <v>24</v>
      </c>
      <c r="Y62" s="57">
        <v>126</v>
      </c>
      <c r="Z62" s="57">
        <v>17</v>
      </c>
      <c r="AA62" s="57">
        <f t="shared" si="2"/>
        <v>-83300</v>
      </c>
      <c r="AB62" s="57">
        <f t="shared" si="3"/>
        <v>504000</v>
      </c>
      <c r="AC62" s="58">
        <f t="shared" si="4"/>
        <v>420700</v>
      </c>
      <c r="AD62" s="45">
        <f t="shared" si="5"/>
        <v>2103.5</v>
      </c>
      <c r="AE62" t="str">
        <f t="shared" si="6"/>
        <v/>
      </c>
    </row>
    <row r="63" spans="1:31" x14ac:dyDescent="0.3">
      <c r="A63" s="3"/>
      <c r="B63" s="11">
        <v>258</v>
      </c>
      <c r="C63" s="1">
        <v>20.927546608205574</v>
      </c>
      <c r="D63" s="1">
        <v>3.0507830124343776</v>
      </c>
      <c r="E63" s="1">
        <v>1.2081748413531794</v>
      </c>
      <c r="F63" s="2">
        <v>22988.597925252074</v>
      </c>
      <c r="G63" s="2">
        <v>-658.75536392103413</v>
      </c>
      <c r="H63" s="2">
        <v>-531.75694444740475</v>
      </c>
      <c r="I63" s="14">
        <v>1</v>
      </c>
      <c r="J63" s="3"/>
      <c r="K63" s="11">
        <v>219</v>
      </c>
      <c r="L63" s="25">
        <v>-0.56855877286275791</v>
      </c>
      <c r="M63" s="25">
        <v>-1.0869519379091965</v>
      </c>
      <c r="N63" s="25">
        <v>-0.75995566096406719</v>
      </c>
      <c r="O63" s="25">
        <v>-0.58214792064419341</v>
      </c>
      <c r="P63" s="25">
        <v>0.44285543090016971</v>
      </c>
      <c r="Q63" s="25">
        <v>0.3512105003440289</v>
      </c>
      <c r="R63" s="14">
        <v>0</v>
      </c>
      <c r="S63" s="3"/>
      <c r="T63" s="46">
        <f t="shared" si="0"/>
        <v>0.34636687677972122</v>
      </c>
      <c r="U63" s="14">
        <v>0</v>
      </c>
      <c r="V63" s="65">
        <f t="shared" si="1"/>
        <v>1</v>
      </c>
      <c r="W63" s="57">
        <f>SUM($U$6:U63)</f>
        <v>33</v>
      </c>
      <c r="X63" s="57">
        <f>SUM($V$6:V63)</f>
        <v>25</v>
      </c>
      <c r="Y63" s="57">
        <v>125</v>
      </c>
      <c r="Z63" s="57">
        <v>17</v>
      </c>
      <c r="AA63" s="57">
        <f t="shared" si="2"/>
        <v>-83300</v>
      </c>
      <c r="AB63" s="57">
        <f t="shared" si="3"/>
        <v>500000</v>
      </c>
      <c r="AC63" s="58">
        <f t="shared" si="4"/>
        <v>416700</v>
      </c>
      <c r="AD63" s="45">
        <f t="shared" si="5"/>
        <v>2083.5</v>
      </c>
      <c r="AE63" t="str">
        <f t="shared" si="6"/>
        <v/>
      </c>
    </row>
    <row r="64" spans="1:31" x14ac:dyDescent="0.3">
      <c r="A64" s="3"/>
      <c r="B64" s="11">
        <v>259</v>
      </c>
      <c r="C64" s="1">
        <v>35.723142570050811</v>
      </c>
      <c r="D64" s="1">
        <v>2.5100313413123434</v>
      </c>
      <c r="E64" s="1">
        <v>1.1332623824285208</v>
      </c>
      <c r="F64" s="2">
        <v>30095.113368053964</v>
      </c>
      <c r="G64" s="2">
        <v>-623.67244488697486</v>
      </c>
      <c r="H64" s="2">
        <v>-5566.4863098477526</v>
      </c>
      <c r="I64" s="14">
        <v>0</v>
      </c>
      <c r="J64" s="3"/>
      <c r="K64" s="11">
        <v>387</v>
      </c>
      <c r="L64" s="25">
        <v>0.28370606943216758</v>
      </c>
      <c r="M64" s="25">
        <v>0.26357586922686305</v>
      </c>
      <c r="N64" s="25">
        <v>1.2541942246908542</v>
      </c>
      <c r="O64" s="25">
        <v>-0.41001818559475572</v>
      </c>
      <c r="P64" s="25">
        <v>0.15857459735439883</v>
      </c>
      <c r="Q64" s="25">
        <v>-1.897011136310697</v>
      </c>
      <c r="R64" s="14">
        <v>0</v>
      </c>
      <c r="S64" s="3"/>
      <c r="T64" s="46">
        <f t="shared" si="0"/>
        <v>0.28547512809086578</v>
      </c>
      <c r="U64" s="14">
        <v>0</v>
      </c>
      <c r="V64" s="65">
        <f t="shared" si="1"/>
        <v>1</v>
      </c>
      <c r="W64" s="57">
        <f>SUM($U$6:U64)</f>
        <v>33</v>
      </c>
      <c r="X64" s="57">
        <f>SUM($V$6:V64)</f>
        <v>26</v>
      </c>
      <c r="Y64" s="57">
        <v>124</v>
      </c>
      <c r="Z64" s="57">
        <v>17</v>
      </c>
      <c r="AA64" s="57">
        <f t="shared" si="2"/>
        <v>-83300</v>
      </c>
      <c r="AB64" s="57">
        <f t="shared" si="3"/>
        <v>496000</v>
      </c>
      <c r="AC64" s="58">
        <f t="shared" si="4"/>
        <v>412700</v>
      </c>
      <c r="AD64" s="45">
        <f t="shared" si="5"/>
        <v>2063.5</v>
      </c>
      <c r="AE64" t="str">
        <f t="shared" si="6"/>
        <v/>
      </c>
    </row>
    <row r="65" spans="1:31" x14ac:dyDescent="0.3">
      <c r="A65" s="3"/>
      <c r="B65" s="11">
        <v>260</v>
      </c>
      <c r="C65" s="1">
        <v>32.46935782623256</v>
      </c>
      <c r="D65" s="1">
        <v>14.762509029060007</v>
      </c>
      <c r="E65" s="1">
        <v>6.3226025696018871E-7</v>
      </c>
      <c r="F65" s="2">
        <v>29222.067226256164</v>
      </c>
      <c r="G65" s="2">
        <v>-982.53665339374049</v>
      </c>
      <c r="H65" s="2">
        <v>-2054.5190708825667</v>
      </c>
      <c r="I65" s="14">
        <v>0</v>
      </c>
      <c r="J65" s="3"/>
      <c r="K65" s="11">
        <v>294</v>
      </c>
      <c r="L65" s="25">
        <v>-1.0684736175524798</v>
      </c>
      <c r="M65" s="25">
        <v>-0.93889073678281165</v>
      </c>
      <c r="N65" s="25">
        <v>0.21736288504721674</v>
      </c>
      <c r="O65" s="25">
        <v>-0.65208657636619216</v>
      </c>
      <c r="P65" s="25">
        <v>0.33996725936394062</v>
      </c>
      <c r="Q65" s="25">
        <v>0.90315926742967578</v>
      </c>
      <c r="R65" s="14">
        <v>0</v>
      </c>
      <c r="S65" s="3"/>
      <c r="T65" s="46">
        <f t="shared" si="0"/>
        <v>0.34841120422138</v>
      </c>
      <c r="U65" s="14">
        <v>0</v>
      </c>
      <c r="V65" s="65">
        <f t="shared" si="1"/>
        <v>1</v>
      </c>
      <c r="W65" s="57">
        <f>SUM($U$6:U65)</f>
        <v>33</v>
      </c>
      <c r="X65" s="57">
        <f>SUM($V$6:V65)</f>
        <v>27</v>
      </c>
      <c r="Y65" s="57">
        <v>123</v>
      </c>
      <c r="Z65" s="57">
        <v>17</v>
      </c>
      <c r="AA65" s="57">
        <f t="shared" si="2"/>
        <v>-83300</v>
      </c>
      <c r="AB65" s="57">
        <f t="shared" si="3"/>
        <v>492000</v>
      </c>
      <c r="AC65" s="58">
        <f t="shared" si="4"/>
        <v>408700</v>
      </c>
      <c r="AD65" s="45">
        <f t="shared" si="5"/>
        <v>2043.5</v>
      </c>
      <c r="AE65" t="str">
        <f t="shared" si="6"/>
        <v/>
      </c>
    </row>
    <row r="66" spans="1:31" x14ac:dyDescent="0.3">
      <c r="A66" s="3"/>
      <c r="B66" s="11">
        <v>261</v>
      </c>
      <c r="C66" s="1">
        <v>31.487017834388624</v>
      </c>
      <c r="D66" s="1">
        <v>13.874103712921642</v>
      </c>
      <c r="E66" s="1">
        <v>0.25384989277219366</v>
      </c>
      <c r="F66" s="2">
        <v>53945.833028985879</v>
      </c>
      <c r="G66" s="2">
        <v>-5357.1446517086579</v>
      </c>
      <c r="H66" s="2">
        <v>-18443.585368182114</v>
      </c>
      <c r="I66" s="14">
        <v>1</v>
      </c>
      <c r="J66" s="3"/>
      <c r="K66" s="11">
        <v>386</v>
      </c>
      <c r="L66" s="25">
        <v>-0.26208864232660056</v>
      </c>
      <c r="M66" s="25">
        <v>-1.1927336248576417</v>
      </c>
      <c r="N66" s="25">
        <v>0.21814366529747642</v>
      </c>
      <c r="O66" s="25">
        <v>-0.56434578036433802</v>
      </c>
      <c r="P66" s="25">
        <v>0.63608466200163905</v>
      </c>
      <c r="Q66" s="25">
        <v>0.47733971356252736</v>
      </c>
      <c r="R66" s="14">
        <v>0</v>
      </c>
      <c r="S66" s="3"/>
      <c r="T66" s="46">
        <f t="shared" si="0"/>
        <v>0.28066134795270492</v>
      </c>
      <c r="U66" s="14">
        <v>0</v>
      </c>
      <c r="V66" s="65">
        <f t="shared" si="1"/>
        <v>1</v>
      </c>
      <c r="W66" s="57">
        <f>SUM($U$6:U66)</f>
        <v>33</v>
      </c>
      <c r="X66" s="57">
        <f>SUM($V$6:V66)</f>
        <v>28</v>
      </c>
      <c r="Y66" s="57">
        <v>122</v>
      </c>
      <c r="Z66" s="57">
        <v>17</v>
      </c>
      <c r="AA66" s="57">
        <f t="shared" si="2"/>
        <v>-83300</v>
      </c>
      <c r="AB66" s="57">
        <f t="shared" si="3"/>
        <v>488000</v>
      </c>
      <c r="AC66" s="58">
        <f t="shared" si="4"/>
        <v>404700</v>
      </c>
      <c r="AD66" s="45">
        <f t="shared" si="5"/>
        <v>2023.5</v>
      </c>
      <c r="AE66" t="str">
        <f t="shared" si="6"/>
        <v/>
      </c>
    </row>
    <row r="67" spans="1:31" x14ac:dyDescent="0.3">
      <c r="A67" s="3"/>
      <c r="B67" s="11">
        <v>262</v>
      </c>
      <c r="C67" s="1">
        <v>47.135514759285442</v>
      </c>
      <c r="D67" s="1">
        <v>2.425117489755944</v>
      </c>
      <c r="E67" s="1">
        <v>2.522865923660234</v>
      </c>
      <c r="F67" s="2">
        <v>31927.991918241409</v>
      </c>
      <c r="G67" s="2">
        <v>-5593.6157482465778</v>
      </c>
      <c r="H67" s="2">
        <v>-8241.9443678238804</v>
      </c>
      <c r="I67" s="14">
        <v>0</v>
      </c>
      <c r="J67" s="3"/>
      <c r="K67" s="11">
        <v>267</v>
      </c>
      <c r="L67" s="25">
        <v>-0.13149371540211874</v>
      </c>
      <c r="M67" s="25">
        <v>0.11471661371114476</v>
      </c>
      <c r="N67" s="25">
        <v>-0.94412438507630203</v>
      </c>
      <c r="O67" s="25">
        <v>0.32571565073214787</v>
      </c>
      <c r="P67" s="25">
        <v>-0.80617232579858578</v>
      </c>
      <c r="Q67" s="25">
        <v>-0.69119397496818602</v>
      </c>
      <c r="R67" s="14">
        <v>1</v>
      </c>
      <c r="S67" s="3"/>
      <c r="T67" s="46">
        <f t="shared" si="0"/>
        <v>0.44083506226142766</v>
      </c>
      <c r="U67" s="14">
        <v>1</v>
      </c>
      <c r="V67" s="65">
        <f t="shared" si="1"/>
        <v>0</v>
      </c>
      <c r="W67" s="57">
        <f>SUM($U$6:U67)</f>
        <v>34</v>
      </c>
      <c r="X67" s="57">
        <f>SUM($V$6:V67)</f>
        <v>28</v>
      </c>
      <c r="Y67" s="57">
        <v>122</v>
      </c>
      <c r="Z67" s="57">
        <v>16</v>
      </c>
      <c r="AA67" s="57">
        <f t="shared" si="2"/>
        <v>-78400</v>
      </c>
      <c r="AB67" s="57">
        <f t="shared" si="3"/>
        <v>488000</v>
      </c>
      <c r="AC67" s="58">
        <f t="shared" si="4"/>
        <v>409600</v>
      </c>
      <c r="AD67" s="45">
        <f t="shared" si="5"/>
        <v>2048</v>
      </c>
      <c r="AE67" t="str">
        <f t="shared" si="6"/>
        <v/>
      </c>
    </row>
    <row r="68" spans="1:31" x14ac:dyDescent="0.3">
      <c r="A68" s="3"/>
      <c r="B68" s="11">
        <v>263</v>
      </c>
      <c r="C68" s="1">
        <v>28.935505009520508</v>
      </c>
      <c r="D68" s="1">
        <v>4.6493377988607412</v>
      </c>
      <c r="E68" s="1">
        <v>0.54825370470400137</v>
      </c>
      <c r="F68" s="2">
        <v>37254.509427915887</v>
      </c>
      <c r="G68" s="2">
        <v>-6297.045551916628</v>
      </c>
      <c r="H68" s="2">
        <v>-11865.359493603917</v>
      </c>
      <c r="I68" s="14">
        <v>0</v>
      </c>
      <c r="J68" s="3"/>
      <c r="K68" s="11">
        <v>212</v>
      </c>
      <c r="L68" s="25">
        <v>-0.29802806840863783</v>
      </c>
      <c r="M68" s="25">
        <v>-1.1181857947930418</v>
      </c>
      <c r="N68" s="25">
        <v>1.0097270941524959E-2</v>
      </c>
      <c r="O68" s="25">
        <v>-0.70995129414228109</v>
      </c>
      <c r="P68" s="25">
        <v>0.67846329438665509</v>
      </c>
      <c r="Q68" s="25">
        <v>0.35536730487284524</v>
      </c>
      <c r="R68" s="14">
        <v>0</v>
      </c>
      <c r="S68" s="3"/>
      <c r="T68" s="46">
        <f t="shared" si="0"/>
        <v>0.28065988219747373</v>
      </c>
      <c r="U68" s="14">
        <v>0</v>
      </c>
      <c r="V68" s="65">
        <f t="shared" si="1"/>
        <v>1</v>
      </c>
      <c r="W68" s="57">
        <f>SUM($U$6:U68)</f>
        <v>34</v>
      </c>
      <c r="X68" s="57">
        <f>SUM($V$6:V68)</f>
        <v>29</v>
      </c>
      <c r="Y68" s="57">
        <v>121</v>
      </c>
      <c r="Z68" s="57">
        <v>16</v>
      </c>
      <c r="AA68" s="57">
        <f t="shared" si="2"/>
        <v>-78400</v>
      </c>
      <c r="AB68" s="57">
        <f t="shared" si="3"/>
        <v>484000</v>
      </c>
      <c r="AC68" s="58">
        <f t="shared" si="4"/>
        <v>405600</v>
      </c>
      <c r="AD68" s="45">
        <f t="shared" si="5"/>
        <v>2028</v>
      </c>
      <c r="AE68" t="str">
        <f t="shared" si="6"/>
        <v/>
      </c>
    </row>
    <row r="69" spans="1:31" x14ac:dyDescent="0.3">
      <c r="A69" s="3"/>
      <c r="B69" s="11">
        <v>264</v>
      </c>
      <c r="C69" s="1">
        <v>34.563470283182163</v>
      </c>
      <c r="D69" s="1">
        <v>13.88953958062443</v>
      </c>
      <c r="E69" s="1">
        <v>0.97140398197002753</v>
      </c>
      <c r="F69" s="2">
        <v>77485.880801918625</v>
      </c>
      <c r="G69" s="2">
        <v>-3489.146837840387</v>
      </c>
      <c r="H69" s="2">
        <v>-8333.0052359559304</v>
      </c>
      <c r="I69" s="14">
        <v>0</v>
      </c>
      <c r="J69" s="3"/>
      <c r="K69" s="11">
        <v>303</v>
      </c>
      <c r="L69" s="25">
        <v>-1.39862870719654</v>
      </c>
      <c r="M69" s="25">
        <v>-1.0661922363693521</v>
      </c>
      <c r="N69" s="25">
        <v>-0.52061892886535721</v>
      </c>
      <c r="O69" s="25">
        <v>-2.5362001196901181E-2</v>
      </c>
      <c r="P69" s="25">
        <v>0.2551370231936565</v>
      </c>
      <c r="Q69" s="25">
        <v>0.63720034228796785</v>
      </c>
      <c r="R69" s="14">
        <v>0</v>
      </c>
      <c r="S69" s="3"/>
      <c r="T69" s="46">
        <f t="shared" si="0"/>
        <v>0.40867459029981534</v>
      </c>
      <c r="U69" s="14">
        <v>0</v>
      </c>
      <c r="V69" s="65">
        <f t="shared" si="1"/>
        <v>1</v>
      </c>
      <c r="W69" s="57">
        <f>SUM($U$6:U69)</f>
        <v>34</v>
      </c>
      <c r="X69" s="57">
        <f>SUM($V$6:V69)</f>
        <v>30</v>
      </c>
      <c r="Y69" s="57">
        <v>120</v>
      </c>
      <c r="Z69" s="57">
        <v>16</v>
      </c>
      <c r="AA69" s="57">
        <f t="shared" si="2"/>
        <v>-78400</v>
      </c>
      <c r="AB69" s="57">
        <f t="shared" si="3"/>
        <v>480000</v>
      </c>
      <c r="AC69" s="58">
        <f t="shared" si="4"/>
        <v>401600</v>
      </c>
      <c r="AD69" s="45">
        <f t="shared" si="5"/>
        <v>2008</v>
      </c>
      <c r="AE69" t="str">
        <f t="shared" si="6"/>
        <v/>
      </c>
    </row>
    <row r="70" spans="1:31" x14ac:dyDescent="0.3">
      <c r="A70" s="3"/>
      <c r="B70" s="11">
        <v>265</v>
      </c>
      <c r="C70" s="1">
        <v>39.922550550345576</v>
      </c>
      <c r="D70" s="1">
        <v>13.185792376360105</v>
      </c>
      <c r="E70" s="1">
        <v>0.24390505053590056</v>
      </c>
      <c r="F70" s="2">
        <v>101665.48142564026</v>
      </c>
      <c r="G70" s="2">
        <v>-12450.273389940074</v>
      </c>
      <c r="H70" s="2">
        <v>-25526.07884457472</v>
      </c>
      <c r="I70" s="14">
        <v>1</v>
      </c>
      <c r="J70" s="3"/>
      <c r="K70" s="11">
        <v>232</v>
      </c>
      <c r="L70" s="25">
        <v>-6.7112357916540438E-2</v>
      </c>
      <c r="M70" s="25">
        <v>-0.33388536328274693</v>
      </c>
      <c r="N70" s="25">
        <v>3.7694802829158807</v>
      </c>
      <c r="O70" s="25">
        <v>-0.40398638392082303</v>
      </c>
      <c r="P70" s="25">
        <v>0.64964849014386239</v>
      </c>
      <c r="Q70" s="25">
        <v>-0.29665168804348319</v>
      </c>
      <c r="R70" s="14">
        <v>0</v>
      </c>
      <c r="S70" s="3"/>
      <c r="T70" s="46">
        <f t="shared" si="0"/>
        <v>0.17122515713430209</v>
      </c>
      <c r="U70" s="14">
        <v>0</v>
      </c>
      <c r="V70" s="65">
        <f t="shared" si="1"/>
        <v>1</v>
      </c>
      <c r="W70" s="57">
        <f>SUM($U$6:U70)</f>
        <v>34</v>
      </c>
      <c r="X70" s="57">
        <f>SUM($V$6:V70)</f>
        <v>31</v>
      </c>
      <c r="Y70" s="57">
        <v>119</v>
      </c>
      <c r="Z70" s="57">
        <v>16</v>
      </c>
      <c r="AA70" s="57">
        <f t="shared" si="2"/>
        <v>-78400</v>
      </c>
      <c r="AB70" s="57">
        <f t="shared" si="3"/>
        <v>476000</v>
      </c>
      <c r="AC70" s="58">
        <f t="shared" si="4"/>
        <v>397600</v>
      </c>
      <c r="AD70" s="45">
        <f t="shared" si="5"/>
        <v>1988</v>
      </c>
      <c r="AE70" t="str">
        <f t="shared" si="6"/>
        <v/>
      </c>
    </row>
    <row r="71" spans="1:31" x14ac:dyDescent="0.3">
      <c r="A71" s="3"/>
      <c r="B71" s="11">
        <v>266</v>
      </c>
      <c r="C71" s="1">
        <v>34.701515525026331</v>
      </c>
      <c r="D71" s="1">
        <v>16.658200770941839</v>
      </c>
      <c r="E71" s="1">
        <v>1.8047136037843541</v>
      </c>
      <c r="F71" s="2">
        <v>54845.48971585909</v>
      </c>
      <c r="G71" s="2">
        <v>-1609.5040186567358</v>
      </c>
      <c r="H71" s="2">
        <v>-4500.3918194738426</v>
      </c>
      <c r="I71" s="14">
        <v>0</v>
      </c>
      <c r="J71" s="3"/>
      <c r="K71" s="11">
        <v>280</v>
      </c>
      <c r="L71" s="25">
        <v>0.1806085466760956</v>
      </c>
      <c r="M71" s="25">
        <v>-1.1568253688287922</v>
      </c>
      <c r="N71" s="25">
        <v>-0.21157096263232855</v>
      </c>
      <c r="O71" s="25">
        <v>-0.60458064662736533</v>
      </c>
      <c r="P71" s="25">
        <v>0.53123504831393897</v>
      </c>
      <c r="Q71" s="25">
        <v>0.50279725407863052</v>
      </c>
      <c r="R71" s="14">
        <v>0</v>
      </c>
      <c r="S71" s="3"/>
      <c r="T71" s="46">
        <f t="shared" ref="T71:T134" si="7">Q71*$L$212+P71*$M$212+$N$212*O71+N71*$O$212+$P$212*M71+L71*$Q$212+$R$212</f>
        <v>0.2639456047117959</v>
      </c>
      <c r="U71" s="14">
        <v>0</v>
      </c>
      <c r="V71" s="65">
        <f t="shared" ref="V71:V134" si="8">IF(U71=0,1,0)</f>
        <v>1</v>
      </c>
      <c r="W71" s="57">
        <f>SUM($U$6:U71)</f>
        <v>34</v>
      </c>
      <c r="X71" s="57">
        <f>SUM($V$6:V71)</f>
        <v>32</v>
      </c>
      <c r="Y71" s="57">
        <v>118</v>
      </c>
      <c r="Z71" s="57">
        <v>16</v>
      </c>
      <c r="AA71" s="57">
        <f t="shared" ref="AA71:AA134" si="9">$AA$3*Z71</f>
        <v>-78400</v>
      </c>
      <c r="AB71" s="57">
        <f t="shared" ref="AB71:AB134" si="10">$AA$2*Y71</f>
        <v>472000</v>
      </c>
      <c r="AC71" s="58">
        <f t="shared" ref="AC71:AC134" si="11">SUM(AA71,AB71)</f>
        <v>393600</v>
      </c>
      <c r="AD71" s="45">
        <f t="shared" ref="AD71:AD134" si="12">AC71/200</f>
        <v>1968</v>
      </c>
      <c r="AE71" t="str">
        <f t="shared" ref="AE71:AE134" si="13">IF(AD71=$AD$3,T71,"")</f>
        <v/>
      </c>
    </row>
    <row r="72" spans="1:31" x14ac:dyDescent="0.3">
      <c r="A72" s="3"/>
      <c r="B72" s="11">
        <v>267</v>
      </c>
      <c r="C72" s="1">
        <v>33.830473997409136</v>
      </c>
      <c r="D72" s="1">
        <v>9.6912116588423505</v>
      </c>
      <c r="E72" s="1">
        <v>0.25890187519163316</v>
      </c>
      <c r="F72" s="2">
        <v>58631.734999771921</v>
      </c>
      <c r="G72" s="2">
        <v>-6352.8679742804379</v>
      </c>
      <c r="H72" s="2">
        <v>-11290.730655194071</v>
      </c>
      <c r="I72" s="14">
        <v>1</v>
      </c>
      <c r="J72" s="3"/>
      <c r="K72" s="11">
        <v>259</v>
      </c>
      <c r="L72" s="25">
        <v>9.7449751051408476E-2</v>
      </c>
      <c r="M72" s="25">
        <v>-0.92018072388655747</v>
      </c>
      <c r="N72" s="25">
        <v>0.52085914537703171</v>
      </c>
      <c r="O72" s="25">
        <v>-0.45100263052170558</v>
      </c>
      <c r="P72" s="25">
        <v>0.55842220293560652</v>
      </c>
      <c r="Q72" s="25">
        <v>9.2074324531157159E-2</v>
      </c>
      <c r="R72" s="14">
        <v>0</v>
      </c>
      <c r="S72" s="3"/>
      <c r="T72" s="46">
        <f t="shared" si="7"/>
        <v>0.25110683493253155</v>
      </c>
      <c r="U72" s="14">
        <v>0</v>
      </c>
      <c r="V72" s="65">
        <f t="shared" si="8"/>
        <v>1</v>
      </c>
      <c r="W72" s="57">
        <f>SUM($U$6:U72)</f>
        <v>34</v>
      </c>
      <c r="X72" s="57">
        <f>SUM($V$6:V72)</f>
        <v>33</v>
      </c>
      <c r="Y72" s="57">
        <v>117</v>
      </c>
      <c r="Z72" s="57">
        <v>16</v>
      </c>
      <c r="AA72" s="57">
        <f t="shared" si="9"/>
        <v>-78400</v>
      </c>
      <c r="AB72" s="57">
        <f t="shared" si="10"/>
        <v>468000</v>
      </c>
      <c r="AC72" s="58">
        <f t="shared" si="11"/>
        <v>389600</v>
      </c>
      <c r="AD72" s="45">
        <f t="shared" si="12"/>
        <v>1948</v>
      </c>
      <c r="AE72" t="str">
        <f t="shared" si="13"/>
        <v/>
      </c>
    </row>
    <row r="73" spans="1:31" x14ac:dyDescent="0.3">
      <c r="A73" s="3"/>
      <c r="B73" s="11">
        <v>268</v>
      </c>
      <c r="C73" s="1">
        <v>35.066417867544594</v>
      </c>
      <c r="D73" s="1">
        <v>7.837198040742793</v>
      </c>
      <c r="E73" s="1">
        <v>0.93285862113905238</v>
      </c>
      <c r="F73" s="2">
        <v>26496.906255432423</v>
      </c>
      <c r="G73" s="2">
        <v>-964.14610282887418</v>
      </c>
      <c r="H73" s="2">
        <v>-1309.4392971696943</v>
      </c>
      <c r="I73" s="14">
        <v>0</v>
      </c>
      <c r="J73" s="3"/>
      <c r="K73" s="11">
        <v>258</v>
      </c>
      <c r="L73" s="25">
        <v>-1.692274597265311</v>
      </c>
      <c r="M73" s="25">
        <v>-0.84225168715430809</v>
      </c>
      <c r="N73" s="25">
        <v>0.64637432777839521</v>
      </c>
      <c r="O73" s="25">
        <v>-0.64442988801815471</v>
      </c>
      <c r="P73" s="25">
        <v>0.55006606303423888</v>
      </c>
      <c r="Q73" s="25">
        <v>0.78099388675818726</v>
      </c>
      <c r="R73" s="14">
        <v>1</v>
      </c>
      <c r="S73" s="3"/>
      <c r="T73" s="46">
        <f t="shared" si="7"/>
        <v>0.35080831524705069</v>
      </c>
      <c r="U73" s="14">
        <v>1</v>
      </c>
      <c r="V73" s="65">
        <f t="shared" si="8"/>
        <v>0</v>
      </c>
      <c r="W73" s="57">
        <f>SUM($U$6:U73)</f>
        <v>35</v>
      </c>
      <c r="X73" s="57">
        <f>SUM($V$6:V73)</f>
        <v>33</v>
      </c>
      <c r="Y73" s="57">
        <v>117</v>
      </c>
      <c r="Z73" s="57">
        <v>15</v>
      </c>
      <c r="AA73" s="57">
        <f t="shared" si="9"/>
        <v>-73500</v>
      </c>
      <c r="AB73" s="57">
        <f t="shared" si="10"/>
        <v>468000</v>
      </c>
      <c r="AC73" s="58">
        <f t="shared" si="11"/>
        <v>394500</v>
      </c>
      <c r="AD73" s="45">
        <f t="shared" si="12"/>
        <v>1972.5</v>
      </c>
      <c r="AE73" t="str">
        <f t="shared" si="13"/>
        <v/>
      </c>
    </row>
    <row r="74" spans="1:31" x14ac:dyDescent="0.3">
      <c r="A74" s="3"/>
      <c r="B74" s="11">
        <v>269</v>
      </c>
      <c r="C74" s="1">
        <v>32.380587712214265</v>
      </c>
      <c r="D74" s="1">
        <v>1.677614245403197</v>
      </c>
      <c r="E74" s="1">
        <v>0.12558021806308434</v>
      </c>
      <c r="F74" s="2">
        <v>38102.150197940638</v>
      </c>
      <c r="G74" s="2">
        <v>-1225.8436306215681</v>
      </c>
      <c r="H74" s="2">
        <v>-1648.5087143097494</v>
      </c>
      <c r="I74" s="14">
        <v>0</v>
      </c>
      <c r="J74" s="3"/>
      <c r="K74" s="11">
        <v>372</v>
      </c>
      <c r="L74" s="25">
        <v>-0.69438331522498431</v>
      </c>
      <c r="M74" s="25">
        <v>-0.97303860044039436</v>
      </c>
      <c r="N74" s="25">
        <v>1.8880809368490332</v>
      </c>
      <c r="O74" s="25">
        <v>-0.11156666487240643</v>
      </c>
      <c r="P74" s="25">
        <v>0.48125539783221577</v>
      </c>
      <c r="Q74" s="25">
        <v>0.95642928446208431</v>
      </c>
      <c r="R74" s="14">
        <v>1</v>
      </c>
      <c r="S74" s="3"/>
      <c r="T74" s="46">
        <f t="shared" si="7"/>
        <v>0.25981328516617602</v>
      </c>
      <c r="U74" s="14">
        <v>1</v>
      </c>
      <c r="V74" s="65">
        <f t="shared" si="8"/>
        <v>0</v>
      </c>
      <c r="W74" s="57">
        <f>SUM($U$6:U74)</f>
        <v>36</v>
      </c>
      <c r="X74" s="57">
        <f>SUM($V$6:V74)</f>
        <v>33</v>
      </c>
      <c r="Y74" s="57">
        <v>117</v>
      </c>
      <c r="Z74" s="57">
        <v>14</v>
      </c>
      <c r="AA74" s="57">
        <f t="shared" si="9"/>
        <v>-68600</v>
      </c>
      <c r="AB74" s="57">
        <f t="shared" si="10"/>
        <v>468000</v>
      </c>
      <c r="AC74" s="58">
        <f t="shared" si="11"/>
        <v>399400</v>
      </c>
      <c r="AD74" s="45">
        <f t="shared" si="12"/>
        <v>1997</v>
      </c>
      <c r="AE74" t="str">
        <f t="shared" si="13"/>
        <v/>
      </c>
    </row>
    <row r="75" spans="1:31" x14ac:dyDescent="0.3">
      <c r="A75" s="3"/>
      <c r="B75" s="11">
        <v>270</v>
      </c>
      <c r="C75" s="1">
        <v>45.635168885739731</v>
      </c>
      <c r="D75" s="1">
        <v>16.928814959389896</v>
      </c>
      <c r="E75" s="1">
        <v>0.29441377296751625</v>
      </c>
      <c r="F75" s="2">
        <v>77522.88072993682</v>
      </c>
      <c r="G75" s="2">
        <v>-8983.6875394633262</v>
      </c>
      <c r="H75" s="2">
        <v>-10935.139932446784</v>
      </c>
      <c r="I75" s="14">
        <v>0</v>
      </c>
      <c r="J75" s="3"/>
      <c r="K75" s="11">
        <v>347</v>
      </c>
      <c r="L75" s="25">
        <v>0.39106926381603674</v>
      </c>
      <c r="M75" s="25">
        <v>-0.32909298450906982</v>
      </c>
      <c r="N75" s="25">
        <v>1.4860886257036132</v>
      </c>
      <c r="O75" s="25">
        <v>0.52529342743439322</v>
      </c>
      <c r="P75" s="25">
        <v>0.24686922314723209</v>
      </c>
      <c r="Q75" s="25">
        <v>-1.2860971448612564</v>
      </c>
      <c r="R75" s="14">
        <v>1</v>
      </c>
      <c r="S75" s="3"/>
      <c r="T75" s="46">
        <f t="shared" si="7"/>
        <v>0.26047720320303258</v>
      </c>
      <c r="U75" s="14">
        <v>1</v>
      </c>
      <c r="V75" s="65">
        <f t="shared" si="8"/>
        <v>0</v>
      </c>
      <c r="W75" s="57">
        <f>SUM($U$6:U75)</f>
        <v>37</v>
      </c>
      <c r="X75" s="57">
        <f>SUM($V$6:V75)</f>
        <v>33</v>
      </c>
      <c r="Y75" s="57">
        <v>117</v>
      </c>
      <c r="Z75" s="57">
        <v>13</v>
      </c>
      <c r="AA75" s="57">
        <f t="shared" si="9"/>
        <v>-63700</v>
      </c>
      <c r="AB75" s="57">
        <f t="shared" si="10"/>
        <v>468000</v>
      </c>
      <c r="AC75" s="58">
        <f t="shared" si="11"/>
        <v>404300</v>
      </c>
      <c r="AD75" s="45">
        <f t="shared" si="12"/>
        <v>2021.5</v>
      </c>
      <c r="AE75" t="str">
        <f t="shared" si="13"/>
        <v/>
      </c>
    </row>
    <row r="76" spans="1:31" x14ac:dyDescent="0.3">
      <c r="A76" s="3"/>
      <c r="B76" s="11">
        <v>271</v>
      </c>
      <c r="C76" s="1">
        <v>23.640546759937092</v>
      </c>
      <c r="D76" s="1">
        <v>3.6670218321569976</v>
      </c>
      <c r="E76" s="1">
        <v>0.79057681513569333</v>
      </c>
      <c r="F76" s="2">
        <v>19566.64786347219</v>
      </c>
      <c r="G76" s="2">
        <v>-681.12913268146485</v>
      </c>
      <c r="H76" s="2">
        <v>-3837.8678745270618</v>
      </c>
      <c r="I76" s="14">
        <v>1</v>
      </c>
      <c r="J76" s="3"/>
      <c r="K76" s="11">
        <v>271</v>
      </c>
      <c r="L76" s="25">
        <v>-1.3641011028645291</v>
      </c>
      <c r="M76" s="25">
        <v>-0.75344401408996653</v>
      </c>
      <c r="N76" s="25">
        <v>-5.3307583395448131E-2</v>
      </c>
      <c r="O76" s="25">
        <v>-0.73756954571218214</v>
      </c>
      <c r="P76" s="25">
        <v>0.54473702123753143</v>
      </c>
      <c r="Q76" s="25">
        <v>0.32860720828508033</v>
      </c>
      <c r="R76" s="14">
        <v>1</v>
      </c>
      <c r="S76" s="3"/>
      <c r="T76" s="46">
        <f t="shared" si="7"/>
        <v>0.35166203849525857</v>
      </c>
      <c r="U76" s="14">
        <v>1</v>
      </c>
      <c r="V76" s="65">
        <f t="shared" si="8"/>
        <v>0</v>
      </c>
      <c r="W76" s="57">
        <f>SUM($U$6:U76)</f>
        <v>38</v>
      </c>
      <c r="X76" s="57">
        <f>SUM($V$6:V76)</f>
        <v>33</v>
      </c>
      <c r="Y76" s="57">
        <v>117</v>
      </c>
      <c r="Z76" s="57">
        <v>12</v>
      </c>
      <c r="AA76" s="57">
        <f t="shared" si="9"/>
        <v>-58800</v>
      </c>
      <c r="AB76" s="57">
        <f t="shared" si="10"/>
        <v>468000</v>
      </c>
      <c r="AC76" s="58">
        <f t="shared" si="11"/>
        <v>409200</v>
      </c>
      <c r="AD76" s="45">
        <f t="shared" si="12"/>
        <v>2046</v>
      </c>
      <c r="AE76" t="str">
        <f t="shared" si="13"/>
        <v/>
      </c>
    </row>
    <row r="77" spans="1:31" x14ac:dyDescent="0.3">
      <c r="A77" s="3"/>
      <c r="B77" s="11">
        <v>272</v>
      </c>
      <c r="C77" s="1">
        <v>28.755658455619358</v>
      </c>
      <c r="D77" s="1">
        <v>7.6410932929611857</v>
      </c>
      <c r="E77" s="1">
        <v>0.46210931402815847</v>
      </c>
      <c r="F77" s="2">
        <v>24632.860872679728</v>
      </c>
      <c r="G77" s="2">
        <v>-1015.7481233850523</v>
      </c>
      <c r="H77" s="2">
        <v>-3726.9163832307927</v>
      </c>
      <c r="I77" s="14">
        <v>0</v>
      </c>
      <c r="J77" s="3"/>
      <c r="K77" s="11">
        <v>223</v>
      </c>
      <c r="L77" s="25">
        <v>-1.0219519105157362</v>
      </c>
      <c r="M77" s="25">
        <v>-0.95419405840839189</v>
      </c>
      <c r="N77" s="25">
        <v>-0.17561373000635525</v>
      </c>
      <c r="O77" s="25">
        <v>-0.73372173211674629</v>
      </c>
      <c r="P77" s="25">
        <v>0.56955263476769902</v>
      </c>
      <c r="Q77" s="25">
        <v>0.63116458953172916</v>
      </c>
      <c r="R77" s="14">
        <v>1</v>
      </c>
      <c r="S77" s="3"/>
      <c r="T77" s="46">
        <f t="shared" si="7"/>
        <v>0.32557279779481374</v>
      </c>
      <c r="U77" s="14">
        <v>1</v>
      </c>
      <c r="V77" s="65">
        <f t="shared" si="8"/>
        <v>0</v>
      </c>
      <c r="W77" s="57">
        <f>SUM($U$6:U77)</f>
        <v>39</v>
      </c>
      <c r="X77" s="57">
        <f>SUM($V$6:V77)</f>
        <v>33</v>
      </c>
      <c r="Y77" s="57">
        <v>117</v>
      </c>
      <c r="Z77" s="57">
        <v>11</v>
      </c>
      <c r="AA77" s="57">
        <f t="shared" si="9"/>
        <v>-53900</v>
      </c>
      <c r="AB77" s="57">
        <f t="shared" si="10"/>
        <v>468000</v>
      </c>
      <c r="AC77" s="58">
        <f t="shared" si="11"/>
        <v>414100</v>
      </c>
      <c r="AD77" s="45">
        <f t="shared" si="12"/>
        <v>2070.5</v>
      </c>
      <c r="AE77" t="str">
        <f t="shared" si="13"/>
        <v/>
      </c>
    </row>
    <row r="78" spans="1:31" x14ac:dyDescent="0.3">
      <c r="A78" s="3"/>
      <c r="B78" s="11">
        <v>273</v>
      </c>
      <c r="C78" s="1">
        <v>25.467030904893317</v>
      </c>
      <c r="D78" s="1">
        <v>3.0805006854329946</v>
      </c>
      <c r="E78" s="1">
        <v>0.2456617184693887</v>
      </c>
      <c r="F78" s="2">
        <v>16515.125364158517</v>
      </c>
      <c r="G78" s="2">
        <v>-2573.0430426295293</v>
      </c>
      <c r="H78" s="2">
        <v>-6718.5448976390744</v>
      </c>
      <c r="I78" s="14">
        <v>1</v>
      </c>
      <c r="J78" s="3"/>
      <c r="K78" s="11">
        <v>367</v>
      </c>
      <c r="L78" s="25">
        <v>-0.48823249467098767</v>
      </c>
      <c r="M78" s="25">
        <v>-1.2441421878795511</v>
      </c>
      <c r="N78" s="25">
        <v>-1.0999508471346513</v>
      </c>
      <c r="O78" s="25">
        <v>-0.66426823495350817</v>
      </c>
      <c r="P78" s="25">
        <v>0.51432968831278847</v>
      </c>
      <c r="Q78" s="25">
        <v>0.87258991475544789</v>
      </c>
      <c r="R78" s="14">
        <v>1</v>
      </c>
      <c r="S78" s="3"/>
      <c r="T78" s="46">
        <f t="shared" si="7"/>
        <v>0.31845828653407482</v>
      </c>
      <c r="U78" s="14">
        <v>1</v>
      </c>
      <c r="V78" s="65">
        <f t="shared" si="8"/>
        <v>0</v>
      </c>
      <c r="W78" s="57">
        <f>SUM($U$6:U78)</f>
        <v>40</v>
      </c>
      <c r="X78" s="57">
        <f>SUM($V$6:V78)</f>
        <v>33</v>
      </c>
      <c r="Y78" s="57">
        <v>117</v>
      </c>
      <c r="Z78" s="57">
        <v>10</v>
      </c>
      <c r="AA78" s="57">
        <f t="shared" si="9"/>
        <v>-49000</v>
      </c>
      <c r="AB78" s="57">
        <f t="shared" si="10"/>
        <v>468000</v>
      </c>
      <c r="AC78" s="58">
        <f t="shared" si="11"/>
        <v>419000</v>
      </c>
      <c r="AD78" s="45">
        <f t="shared" si="12"/>
        <v>2095</v>
      </c>
      <c r="AE78" t="str">
        <f t="shared" si="13"/>
        <v/>
      </c>
    </row>
    <row r="79" spans="1:31" x14ac:dyDescent="0.3">
      <c r="A79" s="3"/>
      <c r="B79" s="11">
        <v>274</v>
      </c>
      <c r="C79" s="1">
        <v>29.878411010636551</v>
      </c>
      <c r="D79" s="1">
        <v>2.4294948045681046</v>
      </c>
      <c r="E79" s="1">
        <v>0.89853704434611903</v>
      </c>
      <c r="F79" s="2">
        <v>16495.244389727293</v>
      </c>
      <c r="G79" s="2">
        <v>-265.9587123438921</v>
      </c>
      <c r="H79" s="2">
        <v>1126.9432282970124</v>
      </c>
      <c r="I79" s="14">
        <v>0</v>
      </c>
      <c r="J79" s="3"/>
      <c r="K79" s="11">
        <v>378</v>
      </c>
      <c r="L79" s="25">
        <v>-1.41568908013495</v>
      </c>
      <c r="M79" s="25">
        <v>-1.1350188163040273</v>
      </c>
      <c r="N79" s="25">
        <v>-1.1250891682837978</v>
      </c>
      <c r="O79" s="25">
        <v>-0.85931712373195712</v>
      </c>
      <c r="P79" s="25">
        <v>0.66493550243805055</v>
      </c>
      <c r="Q79" s="25">
        <v>0.77769653936151129</v>
      </c>
      <c r="R79" s="14">
        <v>0</v>
      </c>
      <c r="S79" s="3"/>
      <c r="T79" s="46">
        <f t="shared" si="7"/>
        <v>0.36418506571509141</v>
      </c>
      <c r="U79" s="14">
        <v>0</v>
      </c>
      <c r="V79" s="65">
        <f t="shared" si="8"/>
        <v>1</v>
      </c>
      <c r="W79" s="57">
        <f>SUM($U$6:U79)</f>
        <v>40</v>
      </c>
      <c r="X79" s="57">
        <f>SUM($V$6:V79)</f>
        <v>34</v>
      </c>
      <c r="Y79" s="57">
        <v>116</v>
      </c>
      <c r="Z79" s="57">
        <v>10</v>
      </c>
      <c r="AA79" s="57">
        <f t="shared" si="9"/>
        <v>-49000</v>
      </c>
      <c r="AB79" s="57">
        <f t="shared" si="10"/>
        <v>464000</v>
      </c>
      <c r="AC79" s="58">
        <f t="shared" si="11"/>
        <v>415000</v>
      </c>
      <c r="AD79" s="45">
        <f t="shared" si="12"/>
        <v>2075</v>
      </c>
      <c r="AE79" t="str">
        <f t="shared" si="13"/>
        <v/>
      </c>
    </row>
    <row r="80" spans="1:31" x14ac:dyDescent="0.3">
      <c r="A80" s="3"/>
      <c r="B80" s="11">
        <v>275</v>
      </c>
      <c r="C80" s="1">
        <v>23.681441383921474</v>
      </c>
      <c r="D80" s="1">
        <v>3.3202051940343136</v>
      </c>
      <c r="E80" s="1">
        <v>0.58215808448724371</v>
      </c>
      <c r="F80" s="2">
        <v>35399.142574070553</v>
      </c>
      <c r="G80" s="2">
        <v>-334.37517857166893</v>
      </c>
      <c r="H80" s="2">
        <v>-2881.3579340504357</v>
      </c>
      <c r="I80" s="14">
        <v>0</v>
      </c>
      <c r="J80" s="3"/>
      <c r="K80" s="11">
        <v>376</v>
      </c>
      <c r="L80" s="25">
        <v>-1.3831257673267048</v>
      </c>
      <c r="M80" s="25">
        <v>-0.64803915363616149</v>
      </c>
      <c r="N80" s="25">
        <v>1.1155585456060568</v>
      </c>
      <c r="O80" s="25">
        <v>-0.64703929313959208</v>
      </c>
      <c r="P80" s="25">
        <v>0.51848851226859394</v>
      </c>
      <c r="Q80" s="25">
        <v>0.65232514964684662</v>
      </c>
      <c r="R80" s="14">
        <v>0</v>
      </c>
      <c r="S80" s="3"/>
      <c r="T80" s="46">
        <f t="shared" si="7"/>
        <v>0.31248629038840536</v>
      </c>
      <c r="U80" s="14">
        <v>0</v>
      </c>
      <c r="V80" s="65">
        <f t="shared" si="8"/>
        <v>1</v>
      </c>
      <c r="W80" s="57">
        <f>SUM($U$6:U80)</f>
        <v>40</v>
      </c>
      <c r="X80" s="57">
        <f>SUM($V$6:V80)</f>
        <v>35</v>
      </c>
      <c r="Y80" s="57">
        <v>115</v>
      </c>
      <c r="Z80" s="57">
        <v>10</v>
      </c>
      <c r="AA80" s="57">
        <f t="shared" si="9"/>
        <v>-49000</v>
      </c>
      <c r="AB80" s="57">
        <f t="shared" si="10"/>
        <v>460000</v>
      </c>
      <c r="AC80" s="58">
        <f t="shared" si="11"/>
        <v>411000</v>
      </c>
      <c r="AD80" s="45">
        <f t="shared" si="12"/>
        <v>2055</v>
      </c>
      <c r="AE80" t="str">
        <f t="shared" si="13"/>
        <v/>
      </c>
    </row>
    <row r="81" spans="1:31" x14ac:dyDescent="0.3">
      <c r="A81" s="3"/>
      <c r="B81" s="11">
        <v>276</v>
      </c>
      <c r="C81" s="1">
        <v>28.006758649933708</v>
      </c>
      <c r="D81" s="1">
        <v>7.1696235031519224</v>
      </c>
      <c r="E81" s="1">
        <v>0.54731314730515823</v>
      </c>
      <c r="F81" s="2">
        <v>21383.393989760545</v>
      </c>
      <c r="G81" s="2">
        <v>-1387.768556901573</v>
      </c>
      <c r="H81" s="2">
        <v>-3139.100533716376</v>
      </c>
      <c r="I81" s="14">
        <v>0</v>
      </c>
      <c r="J81" s="3"/>
      <c r="K81" s="11">
        <v>245</v>
      </c>
      <c r="L81" s="25">
        <v>1.496857697938917</v>
      </c>
      <c r="M81" s="25">
        <v>-0.30984811669836121</v>
      </c>
      <c r="N81" s="25">
        <v>0.78295158391072517</v>
      </c>
      <c r="O81" s="25">
        <v>-0.3802818093256749</v>
      </c>
      <c r="P81" s="25">
        <v>-0.21714111016810564</v>
      </c>
      <c r="Q81" s="25">
        <v>0.37667270981160622</v>
      </c>
      <c r="R81" s="14">
        <v>0</v>
      </c>
      <c r="S81" s="3"/>
      <c r="T81" s="46">
        <f t="shared" si="7"/>
        <v>0.19019361265015475</v>
      </c>
      <c r="U81" s="14">
        <v>0</v>
      </c>
      <c r="V81" s="65">
        <f t="shared" si="8"/>
        <v>1</v>
      </c>
      <c r="W81" s="57">
        <f>SUM($U$6:U81)</f>
        <v>40</v>
      </c>
      <c r="X81" s="57">
        <f>SUM($V$6:V81)</f>
        <v>36</v>
      </c>
      <c r="Y81" s="57">
        <v>114</v>
      </c>
      <c r="Z81" s="57">
        <v>10</v>
      </c>
      <c r="AA81" s="57">
        <f t="shared" si="9"/>
        <v>-49000</v>
      </c>
      <c r="AB81" s="57">
        <f t="shared" si="10"/>
        <v>456000</v>
      </c>
      <c r="AC81" s="58">
        <f t="shared" si="11"/>
        <v>407000</v>
      </c>
      <c r="AD81" s="45">
        <f t="shared" si="12"/>
        <v>2035</v>
      </c>
      <c r="AE81" t="str">
        <f t="shared" si="13"/>
        <v/>
      </c>
    </row>
    <row r="82" spans="1:31" x14ac:dyDescent="0.3">
      <c r="A82" s="3"/>
      <c r="B82" s="11">
        <v>277</v>
      </c>
      <c r="C82" s="1">
        <v>41.869917140036662</v>
      </c>
      <c r="D82" s="1">
        <v>7.4959484341013294</v>
      </c>
      <c r="E82" s="1">
        <v>0.54721448626925429</v>
      </c>
      <c r="F82" s="2">
        <v>43723.453316194551</v>
      </c>
      <c r="G82" s="2">
        <v>-1306.0825969660909</v>
      </c>
      <c r="H82" s="2">
        <v>-1129.3401815418486</v>
      </c>
      <c r="I82" s="14">
        <v>0</v>
      </c>
      <c r="J82" s="3"/>
      <c r="K82" s="11">
        <v>359</v>
      </c>
      <c r="L82" s="25">
        <v>0.50146279357548607</v>
      </c>
      <c r="M82" s="25">
        <v>-0.48589666497282719</v>
      </c>
      <c r="N82" s="25">
        <v>0.94027491406426433</v>
      </c>
      <c r="O82" s="25">
        <v>-0.61603116553027615</v>
      </c>
      <c r="P82" s="25">
        <v>0.27146778481547434</v>
      </c>
      <c r="Q82" s="25">
        <v>0.39704506375684268</v>
      </c>
      <c r="R82" s="14">
        <v>0</v>
      </c>
      <c r="S82" s="3"/>
      <c r="T82" s="46">
        <f t="shared" si="7"/>
        <v>0.20388051291835155</v>
      </c>
      <c r="U82" s="14">
        <v>0</v>
      </c>
      <c r="V82" s="65">
        <f t="shared" si="8"/>
        <v>1</v>
      </c>
      <c r="W82" s="57">
        <f>SUM($U$6:U82)</f>
        <v>40</v>
      </c>
      <c r="X82" s="57">
        <f>SUM($V$6:V82)</f>
        <v>37</v>
      </c>
      <c r="Y82" s="57">
        <v>113</v>
      </c>
      <c r="Z82" s="57">
        <v>10</v>
      </c>
      <c r="AA82" s="57">
        <f t="shared" si="9"/>
        <v>-49000</v>
      </c>
      <c r="AB82" s="57">
        <f t="shared" si="10"/>
        <v>452000</v>
      </c>
      <c r="AC82" s="58">
        <f t="shared" si="11"/>
        <v>403000</v>
      </c>
      <c r="AD82" s="45">
        <f t="shared" si="12"/>
        <v>2015</v>
      </c>
      <c r="AE82" t="str">
        <f t="shared" si="13"/>
        <v/>
      </c>
    </row>
    <row r="83" spans="1:31" x14ac:dyDescent="0.3">
      <c r="A83" s="3"/>
      <c r="B83" s="11">
        <v>278</v>
      </c>
      <c r="C83" s="1">
        <v>49.47973108913569</v>
      </c>
      <c r="D83" s="1">
        <v>8.706801765755392</v>
      </c>
      <c r="E83" s="1">
        <v>0.26598052503032676</v>
      </c>
      <c r="F83" s="2">
        <v>68045.477360226199</v>
      </c>
      <c r="G83" s="2">
        <v>-2565.9052092370193</v>
      </c>
      <c r="H83" s="2">
        <v>-11141.35076859495</v>
      </c>
      <c r="I83" s="14">
        <v>1</v>
      </c>
      <c r="J83" s="3"/>
      <c r="K83" s="11">
        <v>392</v>
      </c>
      <c r="L83" s="25">
        <v>-1.1275187705478737</v>
      </c>
      <c r="M83" s="25">
        <v>-0.80361203488669708</v>
      </c>
      <c r="N83" s="25">
        <v>-0.59338810967381572</v>
      </c>
      <c r="O83" s="25">
        <v>-0.32410893370623889</v>
      </c>
      <c r="P83" s="25">
        <v>0.50735812804673963</v>
      </c>
      <c r="Q83" s="25">
        <v>0.11685962704695842</v>
      </c>
      <c r="R83" s="14">
        <v>0</v>
      </c>
      <c r="S83" s="3"/>
      <c r="T83" s="46">
        <f t="shared" si="7"/>
        <v>0.34972596625768876</v>
      </c>
      <c r="U83" s="14">
        <v>0</v>
      </c>
      <c r="V83" s="65">
        <f t="shared" si="8"/>
        <v>1</v>
      </c>
      <c r="W83" s="57">
        <f>SUM($U$6:U83)</f>
        <v>40</v>
      </c>
      <c r="X83" s="57">
        <f>SUM($V$6:V83)</f>
        <v>38</v>
      </c>
      <c r="Y83" s="57">
        <v>112</v>
      </c>
      <c r="Z83" s="57">
        <v>10</v>
      </c>
      <c r="AA83" s="57">
        <f t="shared" si="9"/>
        <v>-49000</v>
      </c>
      <c r="AB83" s="57">
        <f t="shared" si="10"/>
        <v>448000</v>
      </c>
      <c r="AC83" s="58">
        <f t="shared" si="11"/>
        <v>399000</v>
      </c>
      <c r="AD83" s="45">
        <f t="shared" si="12"/>
        <v>1995</v>
      </c>
      <c r="AE83" t="str">
        <f t="shared" si="13"/>
        <v/>
      </c>
    </row>
    <row r="84" spans="1:31" x14ac:dyDescent="0.3">
      <c r="A84" s="3"/>
      <c r="B84" s="11">
        <v>279</v>
      </c>
      <c r="C84" s="1">
        <v>32.190072818035098</v>
      </c>
      <c r="D84" s="1">
        <v>3.4551143817064021</v>
      </c>
      <c r="E84" s="1">
        <v>1.5630640428650138</v>
      </c>
      <c r="F84" s="2">
        <v>54010.326865681775</v>
      </c>
      <c r="G84" s="2">
        <v>-393.85901682598956</v>
      </c>
      <c r="H84" s="2">
        <v>-1573.4316045496219</v>
      </c>
      <c r="I84" s="14">
        <v>1</v>
      </c>
      <c r="J84" s="3"/>
      <c r="K84" s="11">
        <v>285</v>
      </c>
      <c r="L84" s="25">
        <v>-2.7263238492915835E-2</v>
      </c>
      <c r="M84" s="25">
        <v>-0.48735230936505847</v>
      </c>
      <c r="N84" s="25">
        <v>-0.37425777515502939</v>
      </c>
      <c r="O84" s="25">
        <v>-0.4737590025662245</v>
      </c>
      <c r="P84" s="25">
        <v>0.15193543665786624</v>
      </c>
      <c r="Q84" s="25">
        <v>0.15746637483291423</v>
      </c>
      <c r="R84" s="14">
        <v>0</v>
      </c>
      <c r="S84" s="3"/>
      <c r="T84" s="46">
        <f t="shared" si="7"/>
        <v>0.2910172100718581</v>
      </c>
      <c r="U84" s="14">
        <v>0</v>
      </c>
      <c r="V84" s="65">
        <f t="shared" si="8"/>
        <v>1</v>
      </c>
      <c r="W84" s="57">
        <f>SUM($U$6:U84)</f>
        <v>40</v>
      </c>
      <c r="X84" s="57">
        <f>SUM($V$6:V84)</f>
        <v>39</v>
      </c>
      <c r="Y84" s="57">
        <v>111</v>
      </c>
      <c r="Z84" s="57">
        <v>10</v>
      </c>
      <c r="AA84" s="57">
        <f t="shared" si="9"/>
        <v>-49000</v>
      </c>
      <c r="AB84" s="57">
        <f t="shared" si="10"/>
        <v>444000</v>
      </c>
      <c r="AC84" s="58">
        <f t="shared" si="11"/>
        <v>395000</v>
      </c>
      <c r="AD84" s="45">
        <f t="shared" si="12"/>
        <v>1975</v>
      </c>
      <c r="AE84" t="str">
        <f t="shared" si="13"/>
        <v/>
      </c>
    </row>
    <row r="85" spans="1:31" x14ac:dyDescent="0.3">
      <c r="A85" s="3"/>
      <c r="B85" s="11">
        <v>280</v>
      </c>
      <c r="C85" s="1">
        <v>36.410613767441482</v>
      </c>
      <c r="D85" s="1">
        <v>0.86794781788496067</v>
      </c>
      <c r="E85" s="1">
        <v>0.69611892829258204</v>
      </c>
      <c r="F85" s="2">
        <v>24452.658642407121</v>
      </c>
      <c r="G85" s="2">
        <v>-737.81662576675012</v>
      </c>
      <c r="H85" s="2">
        <v>-2564.8604193719307</v>
      </c>
      <c r="I85" s="14">
        <v>0</v>
      </c>
      <c r="J85" s="3"/>
      <c r="K85" s="11">
        <v>207</v>
      </c>
      <c r="L85" s="25">
        <v>0.14642475228046228</v>
      </c>
      <c r="M85" s="25">
        <v>-1.2530796590854658</v>
      </c>
      <c r="N85" s="25">
        <v>0.20952526803720042</v>
      </c>
      <c r="O85" s="25">
        <v>-0.45045534286296379</v>
      </c>
      <c r="P85" s="25">
        <v>0.64859615402083204</v>
      </c>
      <c r="Q85" s="25">
        <v>1.0200122712138628</v>
      </c>
      <c r="R85" s="14">
        <v>1</v>
      </c>
      <c r="S85" s="3"/>
      <c r="T85" s="46">
        <f t="shared" si="7"/>
        <v>0.2151455246103883</v>
      </c>
      <c r="U85" s="14">
        <v>1</v>
      </c>
      <c r="V85" s="65">
        <f t="shared" si="8"/>
        <v>0</v>
      </c>
      <c r="W85" s="57">
        <f>SUM($U$6:U85)</f>
        <v>41</v>
      </c>
      <c r="X85" s="57">
        <f>SUM($V$6:V85)</f>
        <v>39</v>
      </c>
      <c r="Y85" s="57">
        <v>111</v>
      </c>
      <c r="Z85" s="57">
        <v>9</v>
      </c>
      <c r="AA85" s="57">
        <f t="shared" si="9"/>
        <v>-44100</v>
      </c>
      <c r="AB85" s="57">
        <f t="shared" si="10"/>
        <v>444000</v>
      </c>
      <c r="AC85" s="58">
        <f t="shared" si="11"/>
        <v>399900</v>
      </c>
      <c r="AD85" s="45">
        <f t="shared" si="12"/>
        <v>1999.5</v>
      </c>
      <c r="AE85" t="str">
        <f t="shared" si="13"/>
        <v/>
      </c>
    </row>
    <row r="86" spans="1:31" x14ac:dyDescent="0.3">
      <c r="A86" s="3"/>
      <c r="B86" s="11">
        <v>281</v>
      </c>
      <c r="C86" s="1">
        <v>45.189097477849536</v>
      </c>
      <c r="D86" s="1">
        <v>8.4293858383765734</v>
      </c>
      <c r="E86" s="1">
        <v>0.25332200372357211</v>
      </c>
      <c r="F86" s="2">
        <v>69448.230940647642</v>
      </c>
      <c r="G86" s="2">
        <v>-1557.3950131743181</v>
      </c>
      <c r="H86" s="2">
        <v>-7387.9584394273443</v>
      </c>
      <c r="I86" s="14">
        <v>0</v>
      </c>
      <c r="J86" s="3"/>
      <c r="K86" s="11">
        <v>315</v>
      </c>
      <c r="L86" s="25">
        <v>-0.54340858674975989</v>
      </c>
      <c r="M86" s="25">
        <v>-0.93543418045407667</v>
      </c>
      <c r="N86" s="25">
        <v>-1.1519508465474175</v>
      </c>
      <c r="O86" s="25">
        <v>-0.63965193177602608</v>
      </c>
      <c r="P86" s="25">
        <v>0.5100930373650977</v>
      </c>
      <c r="Q86" s="25">
        <v>0.41536768528074869</v>
      </c>
      <c r="R86" s="14">
        <v>0</v>
      </c>
      <c r="S86" s="3"/>
      <c r="T86" s="46">
        <f t="shared" si="7"/>
        <v>0.31452172169722614</v>
      </c>
      <c r="U86" s="14">
        <v>0</v>
      </c>
      <c r="V86" s="65">
        <f t="shared" si="8"/>
        <v>1</v>
      </c>
      <c r="W86" s="57">
        <f>SUM($U$6:U86)</f>
        <v>41</v>
      </c>
      <c r="X86" s="57">
        <f>SUM($V$6:V86)</f>
        <v>40</v>
      </c>
      <c r="Y86" s="57">
        <v>110</v>
      </c>
      <c r="Z86" s="57">
        <v>9</v>
      </c>
      <c r="AA86" s="57">
        <f t="shared" si="9"/>
        <v>-44100</v>
      </c>
      <c r="AB86" s="57">
        <f t="shared" si="10"/>
        <v>440000</v>
      </c>
      <c r="AC86" s="58">
        <f t="shared" si="11"/>
        <v>395900</v>
      </c>
      <c r="AD86" s="45">
        <f t="shared" si="12"/>
        <v>1979.5</v>
      </c>
      <c r="AE86" t="str">
        <f t="shared" si="13"/>
        <v/>
      </c>
    </row>
    <row r="87" spans="1:31" x14ac:dyDescent="0.3">
      <c r="A87" s="3"/>
      <c r="B87" s="11">
        <v>282</v>
      </c>
      <c r="C87" s="1">
        <v>34.811143482953597</v>
      </c>
      <c r="D87" s="1">
        <v>17.987866938812108</v>
      </c>
      <c r="E87" s="1">
        <v>0.12869083741131354</v>
      </c>
      <c r="F87" s="2">
        <v>52717.024303783954</v>
      </c>
      <c r="G87" s="2">
        <v>-1726.7310924008123</v>
      </c>
      <c r="H87" s="2">
        <v>-10154.449299645477</v>
      </c>
      <c r="I87" s="14">
        <v>0</v>
      </c>
      <c r="J87" s="3"/>
      <c r="K87" s="11">
        <v>287</v>
      </c>
      <c r="L87" s="25">
        <v>-1.1246370090655116</v>
      </c>
      <c r="M87" s="25">
        <v>-0.88286923093759928</v>
      </c>
      <c r="N87" s="25">
        <v>-1.2231019721438319</v>
      </c>
      <c r="O87" s="25">
        <v>-0.21535404880429729</v>
      </c>
      <c r="P87" s="25">
        <v>0.3147246419589485</v>
      </c>
      <c r="Q87" s="25">
        <v>0.4871274358991925</v>
      </c>
      <c r="R87" s="14">
        <v>0</v>
      </c>
      <c r="S87" s="3"/>
      <c r="T87" s="46">
        <f t="shared" si="7"/>
        <v>0.37463468743012324</v>
      </c>
      <c r="U87" s="14">
        <v>0</v>
      </c>
      <c r="V87" s="65">
        <f t="shared" si="8"/>
        <v>1</v>
      </c>
      <c r="W87" s="57">
        <f>SUM($U$6:U87)</f>
        <v>41</v>
      </c>
      <c r="X87" s="57">
        <f>SUM($V$6:V87)</f>
        <v>41</v>
      </c>
      <c r="Y87" s="57">
        <v>109</v>
      </c>
      <c r="Z87" s="57">
        <v>9</v>
      </c>
      <c r="AA87" s="57">
        <f t="shared" si="9"/>
        <v>-44100</v>
      </c>
      <c r="AB87" s="57">
        <f t="shared" si="10"/>
        <v>436000</v>
      </c>
      <c r="AC87" s="58">
        <f t="shared" si="11"/>
        <v>391900</v>
      </c>
      <c r="AD87" s="45">
        <f t="shared" si="12"/>
        <v>1959.5</v>
      </c>
      <c r="AE87" t="str">
        <f t="shared" si="13"/>
        <v/>
      </c>
    </row>
    <row r="88" spans="1:31" x14ac:dyDescent="0.3">
      <c r="A88" s="3"/>
      <c r="B88" s="11">
        <v>283</v>
      </c>
      <c r="C88" s="1">
        <v>44.973538460834028</v>
      </c>
      <c r="D88" s="1">
        <v>17.072228633703908</v>
      </c>
      <c r="E88" s="1">
        <v>1.3603447155425952</v>
      </c>
      <c r="F88" s="2">
        <v>30033.417333801255</v>
      </c>
      <c r="G88" s="2">
        <v>-4352.4083479515239</v>
      </c>
      <c r="H88" s="2">
        <v>-9668.937914912136</v>
      </c>
      <c r="I88" s="14">
        <v>0</v>
      </c>
      <c r="J88" s="3"/>
      <c r="K88" s="11">
        <v>206</v>
      </c>
      <c r="L88" s="25">
        <v>-0.51343344159401472</v>
      </c>
      <c r="M88" s="25">
        <v>-0.15631443344227638</v>
      </c>
      <c r="N88" s="25">
        <v>2.7551091383128044</v>
      </c>
      <c r="O88" s="25">
        <v>-0.81900135965040077</v>
      </c>
      <c r="P88" s="25">
        <v>0.50860695911689402</v>
      </c>
      <c r="Q88" s="25">
        <v>0.41586907288888636</v>
      </c>
      <c r="R88" s="14">
        <v>0</v>
      </c>
      <c r="S88" s="3"/>
      <c r="T88" s="46">
        <f t="shared" si="7"/>
        <v>0.19113325139799806</v>
      </c>
      <c r="U88" s="14">
        <v>0</v>
      </c>
      <c r="V88" s="65">
        <f t="shared" si="8"/>
        <v>1</v>
      </c>
      <c r="W88" s="57">
        <f>SUM($U$6:U88)</f>
        <v>41</v>
      </c>
      <c r="X88" s="57">
        <f>SUM($V$6:V88)</f>
        <v>42</v>
      </c>
      <c r="Y88" s="57">
        <v>108</v>
      </c>
      <c r="Z88" s="57">
        <v>9</v>
      </c>
      <c r="AA88" s="57">
        <f t="shared" si="9"/>
        <v>-44100</v>
      </c>
      <c r="AB88" s="57">
        <f t="shared" si="10"/>
        <v>432000</v>
      </c>
      <c r="AC88" s="58">
        <f t="shared" si="11"/>
        <v>387900</v>
      </c>
      <c r="AD88" s="45">
        <f t="shared" si="12"/>
        <v>1939.5</v>
      </c>
      <c r="AE88" t="str">
        <f t="shared" si="13"/>
        <v/>
      </c>
    </row>
    <row r="89" spans="1:31" x14ac:dyDescent="0.3">
      <c r="A89" s="3"/>
      <c r="B89" s="11">
        <v>284</v>
      </c>
      <c r="C89" s="1">
        <v>31.764964047009265</v>
      </c>
      <c r="D89" s="1">
        <v>14.688058233596381</v>
      </c>
      <c r="E89" s="1">
        <v>1.1800497810863875</v>
      </c>
      <c r="F89" s="2">
        <v>27608.866888869681</v>
      </c>
      <c r="G89" s="2">
        <v>-386.67314659358487</v>
      </c>
      <c r="H89" s="2">
        <v>-1070.534846491295</v>
      </c>
      <c r="I89" s="14">
        <v>0</v>
      </c>
      <c r="J89" s="3"/>
      <c r="K89" s="11">
        <v>236</v>
      </c>
      <c r="L89" s="25">
        <v>0.59176233605056294</v>
      </c>
      <c r="M89" s="25">
        <v>-0.78019653343345807</v>
      </c>
      <c r="N89" s="25">
        <v>-0.566482161053245</v>
      </c>
      <c r="O89" s="25">
        <v>-0.63169985281895691</v>
      </c>
      <c r="P89" s="25">
        <v>0.36987138989023866</v>
      </c>
      <c r="Q89" s="25">
        <v>0.34119166496681913</v>
      </c>
      <c r="R89" s="14">
        <v>0</v>
      </c>
      <c r="S89" s="3"/>
      <c r="T89" s="46">
        <f t="shared" si="7"/>
        <v>0.23006173071111966</v>
      </c>
      <c r="U89" s="14">
        <v>0</v>
      </c>
      <c r="V89" s="65">
        <f t="shared" si="8"/>
        <v>1</v>
      </c>
      <c r="W89" s="57">
        <f>SUM($U$6:U89)</f>
        <v>41</v>
      </c>
      <c r="X89" s="57">
        <f>SUM($V$6:V89)</f>
        <v>43</v>
      </c>
      <c r="Y89" s="57">
        <v>107</v>
      </c>
      <c r="Z89" s="57">
        <v>9</v>
      </c>
      <c r="AA89" s="57">
        <f t="shared" si="9"/>
        <v>-44100</v>
      </c>
      <c r="AB89" s="57">
        <f t="shared" si="10"/>
        <v>428000</v>
      </c>
      <c r="AC89" s="58">
        <f t="shared" si="11"/>
        <v>383900</v>
      </c>
      <c r="AD89" s="45">
        <f t="shared" si="12"/>
        <v>1919.5</v>
      </c>
      <c r="AE89" t="str">
        <f t="shared" si="13"/>
        <v/>
      </c>
    </row>
    <row r="90" spans="1:31" x14ac:dyDescent="0.3">
      <c r="A90" s="3"/>
      <c r="B90" s="11">
        <v>285</v>
      </c>
      <c r="C90" s="1">
        <v>34.692144133768089</v>
      </c>
      <c r="D90" s="1">
        <v>5.5134392913652324</v>
      </c>
      <c r="E90" s="1">
        <v>0.5990209603215132</v>
      </c>
      <c r="F90" s="2">
        <v>29259.044494154496</v>
      </c>
      <c r="G90" s="2">
        <v>-2330.2908689519504</v>
      </c>
      <c r="H90" s="2">
        <v>-5088.5912202472973</v>
      </c>
      <c r="I90" s="14">
        <v>0</v>
      </c>
      <c r="J90" s="3"/>
      <c r="K90" s="11">
        <v>274</v>
      </c>
      <c r="L90" s="25">
        <v>-0.60954835894255166</v>
      </c>
      <c r="M90" s="25">
        <v>-0.93178703980825817</v>
      </c>
      <c r="N90" s="25">
        <v>0.12757885466778293</v>
      </c>
      <c r="O90" s="25">
        <v>-0.82116792179019282</v>
      </c>
      <c r="P90" s="25">
        <v>0.64362337992058105</v>
      </c>
      <c r="Q90" s="25">
        <v>1.0079596110185451</v>
      </c>
      <c r="R90" s="14">
        <v>0</v>
      </c>
      <c r="S90" s="3"/>
      <c r="T90" s="46">
        <f t="shared" si="7"/>
        <v>0.25231428225781849</v>
      </c>
      <c r="U90" s="14">
        <v>0</v>
      </c>
      <c r="V90" s="65">
        <f t="shared" si="8"/>
        <v>1</v>
      </c>
      <c r="W90" s="57">
        <f>SUM($U$6:U90)</f>
        <v>41</v>
      </c>
      <c r="X90" s="57">
        <f>SUM($V$6:V90)</f>
        <v>44</v>
      </c>
      <c r="Y90" s="57">
        <v>106</v>
      </c>
      <c r="Z90" s="57">
        <v>9</v>
      </c>
      <c r="AA90" s="57">
        <f t="shared" si="9"/>
        <v>-44100</v>
      </c>
      <c r="AB90" s="57">
        <f t="shared" si="10"/>
        <v>424000</v>
      </c>
      <c r="AC90" s="58">
        <f t="shared" si="11"/>
        <v>379900</v>
      </c>
      <c r="AD90" s="45">
        <f t="shared" si="12"/>
        <v>1899.5</v>
      </c>
      <c r="AE90" t="str">
        <f t="shared" si="13"/>
        <v/>
      </c>
    </row>
    <row r="91" spans="1:31" x14ac:dyDescent="0.3">
      <c r="A91" s="3"/>
      <c r="B91" s="11">
        <v>286</v>
      </c>
      <c r="C91" s="1">
        <v>28.485214766470566</v>
      </c>
      <c r="D91" s="1">
        <v>9.1699378180334694</v>
      </c>
      <c r="E91" s="1">
        <v>1.0274496589393731</v>
      </c>
      <c r="F91" s="2">
        <v>31945.50619542013</v>
      </c>
      <c r="G91" s="2">
        <v>-1896.632228640214</v>
      </c>
      <c r="H91" s="2">
        <v>-2349.3821120702955</v>
      </c>
      <c r="I91" s="14">
        <v>0</v>
      </c>
      <c r="J91" s="3"/>
      <c r="K91" s="11">
        <v>389</v>
      </c>
      <c r="L91" s="25">
        <v>2.5758028343097279</v>
      </c>
      <c r="M91" s="25">
        <v>0.51863452558999912</v>
      </c>
      <c r="N91" s="25">
        <v>-0.61782121074422769</v>
      </c>
      <c r="O91" s="25">
        <v>5.0877463118747492</v>
      </c>
      <c r="P91" s="25">
        <v>-2.7737247636667215</v>
      </c>
      <c r="Q91" s="25">
        <v>-1.9168480277332467</v>
      </c>
      <c r="R91" s="14">
        <v>0</v>
      </c>
      <c r="S91" s="3"/>
      <c r="T91" s="46">
        <f t="shared" si="7"/>
        <v>0.46413139986937813</v>
      </c>
      <c r="U91" s="14">
        <v>0</v>
      </c>
      <c r="V91" s="65">
        <f t="shared" si="8"/>
        <v>1</v>
      </c>
      <c r="W91" s="57">
        <f>SUM($U$6:U91)</f>
        <v>41</v>
      </c>
      <c r="X91" s="57">
        <f>SUM($V$6:V91)</f>
        <v>45</v>
      </c>
      <c r="Y91" s="57">
        <v>105</v>
      </c>
      <c r="Z91" s="57">
        <v>9</v>
      </c>
      <c r="AA91" s="57">
        <f t="shared" si="9"/>
        <v>-44100</v>
      </c>
      <c r="AB91" s="57">
        <f t="shared" si="10"/>
        <v>420000</v>
      </c>
      <c r="AC91" s="58">
        <f t="shared" si="11"/>
        <v>375900</v>
      </c>
      <c r="AD91" s="45">
        <f t="shared" si="12"/>
        <v>1879.5</v>
      </c>
      <c r="AE91" t="str">
        <f t="shared" si="13"/>
        <v/>
      </c>
    </row>
    <row r="92" spans="1:31" x14ac:dyDescent="0.3">
      <c r="A92" s="3"/>
      <c r="B92" s="11">
        <v>287</v>
      </c>
      <c r="C92" s="1">
        <v>25.620189034207968</v>
      </c>
      <c r="D92" s="1">
        <v>2.7689367892717378</v>
      </c>
      <c r="E92" s="1">
        <v>9.2396942224498749E-2</v>
      </c>
      <c r="F92" s="2">
        <v>38752.839826693678</v>
      </c>
      <c r="G92" s="2">
        <v>-1646.8269039383952</v>
      </c>
      <c r="H92" s="2">
        <v>-2679.3778435592585</v>
      </c>
      <c r="I92" s="14">
        <v>0</v>
      </c>
      <c r="J92" s="3"/>
      <c r="K92" s="11">
        <v>397</v>
      </c>
      <c r="L92" s="25">
        <v>-1.3470220204632455</v>
      </c>
      <c r="M92" s="25">
        <v>-0.85320353891073308</v>
      </c>
      <c r="N92" s="25">
        <v>-0.20824536035448082</v>
      </c>
      <c r="O92" s="25">
        <v>-0.7987827847246538</v>
      </c>
      <c r="P92" s="25">
        <v>0.67780665675613183</v>
      </c>
      <c r="Q92" s="25">
        <v>0.86800813979196922</v>
      </c>
      <c r="R92" s="14">
        <v>0</v>
      </c>
      <c r="S92" s="3"/>
      <c r="T92" s="46">
        <f t="shared" si="7"/>
        <v>0.30680895257813734</v>
      </c>
      <c r="U92" s="14">
        <v>0</v>
      </c>
      <c r="V92" s="65">
        <f t="shared" si="8"/>
        <v>1</v>
      </c>
      <c r="W92" s="57">
        <f>SUM($U$6:U92)</f>
        <v>41</v>
      </c>
      <c r="X92" s="57">
        <f>SUM($V$6:V92)</f>
        <v>46</v>
      </c>
      <c r="Y92" s="57">
        <v>104</v>
      </c>
      <c r="Z92" s="57">
        <v>9</v>
      </c>
      <c r="AA92" s="57">
        <f t="shared" si="9"/>
        <v>-44100</v>
      </c>
      <c r="AB92" s="57">
        <f t="shared" si="10"/>
        <v>416000</v>
      </c>
      <c r="AC92" s="58">
        <f t="shared" si="11"/>
        <v>371900</v>
      </c>
      <c r="AD92" s="45">
        <f t="shared" si="12"/>
        <v>1859.5</v>
      </c>
      <c r="AE92" t="str">
        <f t="shared" si="13"/>
        <v/>
      </c>
    </row>
    <row r="93" spans="1:31" x14ac:dyDescent="0.3">
      <c r="A93" s="3"/>
      <c r="B93" s="11">
        <v>288</v>
      </c>
      <c r="C93" s="1">
        <v>34.326748353273437</v>
      </c>
      <c r="D93" s="1">
        <v>9.2825482203791516</v>
      </c>
      <c r="E93" s="1">
        <v>1.8408536088673917</v>
      </c>
      <c r="F93" s="2">
        <v>33107.876808144778</v>
      </c>
      <c r="G93" s="2">
        <v>-112.41191500265171</v>
      </c>
      <c r="H93" s="2">
        <v>-1512.7525659103474</v>
      </c>
      <c r="I93" s="14">
        <v>0</v>
      </c>
      <c r="J93" s="3"/>
      <c r="K93" s="11">
        <v>269</v>
      </c>
      <c r="L93" s="25">
        <v>-0.30687676814263959</v>
      </c>
      <c r="M93" s="25">
        <v>-1.0401423733976076</v>
      </c>
      <c r="N93" s="25">
        <v>-1.1675036780904531</v>
      </c>
      <c r="O93" s="25">
        <v>-0.23306471324794759</v>
      </c>
      <c r="P93" s="25">
        <v>0.41499552091733716</v>
      </c>
      <c r="Q93" s="25">
        <v>0.62818485084516129</v>
      </c>
      <c r="R93" s="14">
        <v>0</v>
      </c>
      <c r="S93" s="3"/>
      <c r="T93" s="46">
        <f t="shared" si="7"/>
        <v>0.29961693103290393</v>
      </c>
      <c r="U93" s="14">
        <v>0</v>
      </c>
      <c r="V93" s="65">
        <f t="shared" si="8"/>
        <v>1</v>
      </c>
      <c r="W93" s="57">
        <f>SUM($U$6:U93)</f>
        <v>41</v>
      </c>
      <c r="X93" s="57">
        <f>SUM($V$6:V93)</f>
        <v>47</v>
      </c>
      <c r="Y93" s="57">
        <v>103</v>
      </c>
      <c r="Z93" s="57">
        <v>9</v>
      </c>
      <c r="AA93" s="57">
        <f t="shared" si="9"/>
        <v>-44100</v>
      </c>
      <c r="AB93" s="57">
        <f t="shared" si="10"/>
        <v>412000</v>
      </c>
      <c r="AC93" s="58">
        <f t="shared" si="11"/>
        <v>367900</v>
      </c>
      <c r="AD93" s="45">
        <f t="shared" si="12"/>
        <v>1839.5</v>
      </c>
      <c r="AE93" t="str">
        <f t="shared" si="13"/>
        <v/>
      </c>
    </row>
    <row r="94" spans="1:31" x14ac:dyDescent="0.3">
      <c r="A94" s="3"/>
      <c r="B94" s="11">
        <v>289</v>
      </c>
      <c r="C94" s="1">
        <v>37.799145698531674</v>
      </c>
      <c r="D94" s="1">
        <v>0.14163727118369263</v>
      </c>
      <c r="E94" s="1">
        <v>1.2141851054753612</v>
      </c>
      <c r="F94" s="2">
        <v>26062.034865529535</v>
      </c>
      <c r="G94" s="2">
        <v>-472.04220646818084</v>
      </c>
      <c r="H94" s="2">
        <v>-3531.8364580568186</v>
      </c>
      <c r="I94" s="14">
        <v>0</v>
      </c>
      <c r="J94" s="3"/>
      <c r="K94" s="11">
        <v>261</v>
      </c>
      <c r="L94" s="25">
        <v>-0.41496594355612498</v>
      </c>
      <c r="M94" s="25">
        <v>0.71752334725855837</v>
      </c>
      <c r="N94" s="25">
        <v>-0.95258893828903479</v>
      </c>
      <c r="O94" s="25">
        <v>0.19817337288845246</v>
      </c>
      <c r="P94" s="25">
        <v>-0.56900838347135807</v>
      </c>
      <c r="Q94" s="25">
        <v>-1.6699440089639916</v>
      </c>
      <c r="R94" s="14">
        <v>1</v>
      </c>
      <c r="S94" s="3"/>
      <c r="T94" s="46">
        <f t="shared" si="7"/>
        <v>0.4108644775503788</v>
      </c>
      <c r="U94" s="14">
        <v>1</v>
      </c>
      <c r="V94" s="65">
        <f t="shared" si="8"/>
        <v>0</v>
      </c>
      <c r="W94" s="57">
        <f>SUM($U$6:U94)</f>
        <v>42</v>
      </c>
      <c r="X94" s="57">
        <f>SUM($V$6:V94)</f>
        <v>47</v>
      </c>
      <c r="Y94" s="57">
        <v>103</v>
      </c>
      <c r="Z94" s="57">
        <v>8</v>
      </c>
      <c r="AA94" s="57">
        <f t="shared" si="9"/>
        <v>-39200</v>
      </c>
      <c r="AB94" s="57">
        <f t="shared" si="10"/>
        <v>412000</v>
      </c>
      <c r="AC94" s="58">
        <f t="shared" si="11"/>
        <v>372800</v>
      </c>
      <c r="AD94" s="45">
        <f t="shared" si="12"/>
        <v>1864</v>
      </c>
      <c r="AE94" t="str">
        <f t="shared" si="13"/>
        <v/>
      </c>
    </row>
    <row r="95" spans="1:31" x14ac:dyDescent="0.3">
      <c r="A95" s="3"/>
      <c r="B95" s="11">
        <v>290</v>
      </c>
      <c r="C95" s="1">
        <v>27.850834301334032</v>
      </c>
      <c r="D95" s="1">
        <v>5.7243647697738087</v>
      </c>
      <c r="E95" s="1">
        <v>0.48744705272022087</v>
      </c>
      <c r="F95" s="2">
        <v>59483.965917379144</v>
      </c>
      <c r="G95" s="2">
        <v>-4055.2247510784669</v>
      </c>
      <c r="H95" s="2">
        <v>-18060.960562998669</v>
      </c>
      <c r="I95" s="14">
        <v>0</v>
      </c>
      <c r="J95" s="3"/>
      <c r="K95" s="11">
        <v>327</v>
      </c>
      <c r="L95" s="25">
        <v>-1.8052954581792655</v>
      </c>
      <c r="M95" s="25">
        <v>-0.4429162242315256</v>
      </c>
      <c r="N95" s="25">
        <v>-8.3837265287045215E-2</v>
      </c>
      <c r="O95" s="25">
        <v>-0.41777886943140502</v>
      </c>
      <c r="P95" s="25">
        <v>0.40744598203059457</v>
      </c>
      <c r="Q95" s="25">
        <v>0.45218568286634797</v>
      </c>
      <c r="R95" s="14">
        <v>0</v>
      </c>
      <c r="S95" s="3"/>
      <c r="T95" s="46">
        <f t="shared" si="7"/>
        <v>0.35819307893716201</v>
      </c>
      <c r="U95" s="14">
        <v>0</v>
      </c>
      <c r="V95" s="65">
        <f t="shared" si="8"/>
        <v>1</v>
      </c>
      <c r="W95" s="57">
        <f>SUM($U$6:U95)</f>
        <v>42</v>
      </c>
      <c r="X95" s="57">
        <f>SUM($V$6:V95)</f>
        <v>48</v>
      </c>
      <c r="Y95" s="57">
        <v>102</v>
      </c>
      <c r="Z95" s="57">
        <v>8</v>
      </c>
      <c r="AA95" s="57">
        <f t="shared" si="9"/>
        <v>-39200</v>
      </c>
      <c r="AB95" s="57">
        <f t="shared" si="10"/>
        <v>408000</v>
      </c>
      <c r="AC95" s="58">
        <f t="shared" si="11"/>
        <v>368800</v>
      </c>
      <c r="AD95" s="45">
        <f t="shared" si="12"/>
        <v>1844</v>
      </c>
      <c r="AE95" t="str">
        <f t="shared" si="13"/>
        <v/>
      </c>
    </row>
    <row r="96" spans="1:31" x14ac:dyDescent="0.3">
      <c r="A96" s="3"/>
      <c r="B96" s="11">
        <v>291</v>
      </c>
      <c r="C96" s="1">
        <v>17.013479400149357</v>
      </c>
      <c r="D96" s="1">
        <v>0.67059538342707259</v>
      </c>
      <c r="E96" s="1">
        <v>0.72489663719649666</v>
      </c>
      <c r="F96" s="2">
        <v>18195.422814578211</v>
      </c>
      <c r="G96" s="2">
        <v>-1001.4246787205354</v>
      </c>
      <c r="H96" s="2">
        <v>-2136.1915732733005</v>
      </c>
      <c r="I96" s="14">
        <v>1</v>
      </c>
      <c r="J96" s="3"/>
      <c r="K96" s="11">
        <v>257</v>
      </c>
      <c r="L96" s="25">
        <v>0.58258896416457306</v>
      </c>
      <c r="M96" s="25">
        <v>0.10376937871222482</v>
      </c>
      <c r="N96" s="25">
        <v>-0.99938958900705954</v>
      </c>
      <c r="O96" s="25">
        <v>-0.23995095800487651</v>
      </c>
      <c r="P96" s="25">
        <v>-0.55834115577376842</v>
      </c>
      <c r="Q96" s="25">
        <v>0.2123748056879837</v>
      </c>
      <c r="R96" s="14">
        <v>0</v>
      </c>
      <c r="S96" s="3"/>
      <c r="T96" s="46">
        <f t="shared" si="7"/>
        <v>0.30025741997755162</v>
      </c>
      <c r="U96" s="14">
        <v>0</v>
      </c>
      <c r="V96" s="65">
        <f t="shared" si="8"/>
        <v>1</v>
      </c>
      <c r="W96" s="57">
        <f>SUM($U$6:U96)</f>
        <v>42</v>
      </c>
      <c r="X96" s="57">
        <f>SUM($V$6:V96)</f>
        <v>49</v>
      </c>
      <c r="Y96" s="57">
        <v>101</v>
      </c>
      <c r="Z96" s="57">
        <v>8</v>
      </c>
      <c r="AA96" s="57">
        <f t="shared" si="9"/>
        <v>-39200</v>
      </c>
      <c r="AB96" s="57">
        <f t="shared" si="10"/>
        <v>404000</v>
      </c>
      <c r="AC96" s="58">
        <f t="shared" si="11"/>
        <v>364800</v>
      </c>
      <c r="AD96" s="45">
        <f t="shared" si="12"/>
        <v>1824</v>
      </c>
      <c r="AE96" t="str">
        <f t="shared" si="13"/>
        <v/>
      </c>
    </row>
    <row r="97" spans="1:31" x14ac:dyDescent="0.3">
      <c r="A97" s="3"/>
      <c r="B97" s="11">
        <v>292</v>
      </c>
      <c r="C97" s="1">
        <v>39.682571255794919</v>
      </c>
      <c r="D97" s="1">
        <v>20.884906783913291</v>
      </c>
      <c r="E97" s="1">
        <v>1.3031854717141773</v>
      </c>
      <c r="F97" s="2">
        <v>75202.166409383557</v>
      </c>
      <c r="G97" s="2">
        <v>-13973.701973779895</v>
      </c>
      <c r="H97" s="2">
        <v>-17536.548645179748</v>
      </c>
      <c r="I97" s="14">
        <v>0</v>
      </c>
      <c r="J97" s="3"/>
      <c r="K97" s="11">
        <v>275</v>
      </c>
      <c r="L97" s="25">
        <v>-1.3591543535447419</v>
      </c>
      <c r="M97" s="25">
        <v>-0.80342460217680112</v>
      </c>
      <c r="N97" s="25">
        <v>-0.40251137898184475</v>
      </c>
      <c r="O97" s="25">
        <v>-0.306635981175995</v>
      </c>
      <c r="P97" s="25">
        <v>0.62732777000278939</v>
      </c>
      <c r="Q97" s="25">
        <v>0.45948979633190801</v>
      </c>
      <c r="R97" s="14">
        <v>0</v>
      </c>
      <c r="S97" s="3"/>
      <c r="T97" s="46">
        <f t="shared" si="7"/>
        <v>0.32210548636768388</v>
      </c>
      <c r="U97" s="14">
        <v>0</v>
      </c>
      <c r="V97" s="65">
        <f t="shared" si="8"/>
        <v>1</v>
      </c>
      <c r="W97" s="57">
        <f>SUM($U$6:U97)</f>
        <v>42</v>
      </c>
      <c r="X97" s="57">
        <f>SUM($V$6:V97)</f>
        <v>50</v>
      </c>
      <c r="Y97" s="57">
        <v>100</v>
      </c>
      <c r="Z97" s="57">
        <v>8</v>
      </c>
      <c r="AA97" s="57">
        <f t="shared" si="9"/>
        <v>-39200</v>
      </c>
      <c r="AB97" s="57">
        <f t="shared" si="10"/>
        <v>400000</v>
      </c>
      <c r="AC97" s="58">
        <f t="shared" si="11"/>
        <v>360800</v>
      </c>
      <c r="AD97" s="45">
        <f t="shared" si="12"/>
        <v>1804</v>
      </c>
      <c r="AE97" t="str">
        <f t="shared" si="13"/>
        <v/>
      </c>
    </row>
    <row r="98" spans="1:31" x14ac:dyDescent="0.3">
      <c r="A98" s="3"/>
      <c r="B98" s="11">
        <v>293</v>
      </c>
      <c r="C98" s="1">
        <v>34.752827111124581</v>
      </c>
      <c r="D98" s="1">
        <v>8.690012187785527</v>
      </c>
      <c r="E98" s="1">
        <v>1.7803065286063755</v>
      </c>
      <c r="F98" s="2">
        <v>45687.945311392745</v>
      </c>
      <c r="G98" s="2">
        <v>-2364.2557872586622</v>
      </c>
      <c r="H98" s="2">
        <v>-5004.3073667063063</v>
      </c>
      <c r="I98" s="14">
        <v>0</v>
      </c>
      <c r="J98" s="3"/>
      <c r="K98" s="11">
        <v>353</v>
      </c>
      <c r="L98" s="25">
        <v>-0.98705879257079976</v>
      </c>
      <c r="M98" s="25">
        <v>-0.8310618404382899</v>
      </c>
      <c r="N98" s="25">
        <v>-0.62471092168234132</v>
      </c>
      <c r="O98" s="25">
        <v>-0.66906548226960405</v>
      </c>
      <c r="P98" s="25">
        <v>0.56680492777897662</v>
      </c>
      <c r="Q98" s="25">
        <v>0.91475266367001651</v>
      </c>
      <c r="R98" s="14">
        <v>0</v>
      </c>
      <c r="S98" s="3"/>
      <c r="T98" s="46">
        <f t="shared" si="7"/>
        <v>0.29255930562496291</v>
      </c>
      <c r="U98" s="14">
        <v>0</v>
      </c>
      <c r="V98" s="65">
        <f t="shared" si="8"/>
        <v>1</v>
      </c>
      <c r="W98" s="57">
        <f>SUM($U$6:U98)</f>
        <v>42</v>
      </c>
      <c r="X98" s="57">
        <f>SUM($V$6:V98)</f>
        <v>51</v>
      </c>
      <c r="Y98" s="57">
        <v>99</v>
      </c>
      <c r="Z98" s="57">
        <v>8</v>
      </c>
      <c r="AA98" s="57">
        <f t="shared" si="9"/>
        <v>-39200</v>
      </c>
      <c r="AB98" s="57">
        <f t="shared" si="10"/>
        <v>396000</v>
      </c>
      <c r="AC98" s="58">
        <f t="shared" si="11"/>
        <v>356800</v>
      </c>
      <c r="AD98" s="45">
        <f t="shared" si="12"/>
        <v>1784</v>
      </c>
      <c r="AE98" t="str">
        <f t="shared" si="13"/>
        <v/>
      </c>
    </row>
    <row r="99" spans="1:31" x14ac:dyDescent="0.3">
      <c r="A99" s="3"/>
      <c r="B99" s="11">
        <v>294</v>
      </c>
      <c r="C99" s="1">
        <v>26.084490058807255</v>
      </c>
      <c r="D99" s="1">
        <v>2.3802020611798795</v>
      </c>
      <c r="E99" s="1">
        <v>0.95212372891453956</v>
      </c>
      <c r="F99" s="2">
        <v>22707.291274419535</v>
      </c>
      <c r="G99" s="2">
        <v>-1540.8467847589486</v>
      </c>
      <c r="H99" s="2">
        <v>361.04631332880922</v>
      </c>
      <c r="I99" s="14">
        <v>0</v>
      </c>
      <c r="J99" s="3"/>
      <c r="K99" s="11">
        <v>398</v>
      </c>
      <c r="L99" s="25">
        <v>-0.25175833370895728</v>
      </c>
      <c r="M99" s="25">
        <v>-0.70923177546595173</v>
      </c>
      <c r="N99" s="25">
        <v>-0.12266431759151598</v>
      </c>
      <c r="O99" s="25">
        <v>-0.46984379967758644</v>
      </c>
      <c r="P99" s="25">
        <v>0.60174932009711812</v>
      </c>
      <c r="Q99" s="25">
        <v>0.3189604323998706</v>
      </c>
      <c r="R99" s="14">
        <v>0</v>
      </c>
      <c r="S99" s="3"/>
      <c r="T99" s="46">
        <f t="shared" si="7"/>
        <v>0.2377477806061617</v>
      </c>
      <c r="U99" s="14">
        <v>0</v>
      </c>
      <c r="V99" s="65">
        <f t="shared" si="8"/>
        <v>1</v>
      </c>
      <c r="W99" s="57">
        <f>SUM($U$6:U99)</f>
        <v>42</v>
      </c>
      <c r="X99" s="57">
        <f>SUM($V$6:V99)</f>
        <v>52</v>
      </c>
      <c r="Y99" s="57">
        <v>98</v>
      </c>
      <c r="Z99" s="57">
        <v>8</v>
      </c>
      <c r="AA99" s="57">
        <f t="shared" si="9"/>
        <v>-39200</v>
      </c>
      <c r="AB99" s="57">
        <f t="shared" si="10"/>
        <v>392000</v>
      </c>
      <c r="AC99" s="58">
        <f t="shared" si="11"/>
        <v>352800</v>
      </c>
      <c r="AD99" s="45">
        <f t="shared" si="12"/>
        <v>1764</v>
      </c>
      <c r="AE99" t="str">
        <f t="shared" si="13"/>
        <v/>
      </c>
    </row>
    <row r="100" spans="1:31" x14ac:dyDescent="0.3">
      <c r="A100" s="3"/>
      <c r="B100" s="11">
        <v>295</v>
      </c>
      <c r="C100" s="1">
        <v>42.039620144188774</v>
      </c>
      <c r="D100" s="1">
        <v>7.530809030545548</v>
      </c>
      <c r="E100" s="1">
        <v>0.45171556584279693</v>
      </c>
      <c r="F100" s="2">
        <v>22080.009072280191</v>
      </c>
      <c r="G100" s="2">
        <v>-400.91506684516924</v>
      </c>
      <c r="H100" s="2">
        <v>-1754.0829936566938</v>
      </c>
      <c r="I100" s="14">
        <v>0</v>
      </c>
      <c r="J100" s="3"/>
      <c r="K100" s="11">
        <v>256</v>
      </c>
      <c r="L100" s="25">
        <v>-0.55432413379259315</v>
      </c>
      <c r="M100" s="25">
        <v>-0.48952050623675541</v>
      </c>
      <c r="N100" s="25">
        <v>0.95655778515484502</v>
      </c>
      <c r="O100" s="25">
        <v>-0.64318669130843298</v>
      </c>
      <c r="P100" s="25">
        <v>0.59202763950453607</v>
      </c>
      <c r="Q100" s="25">
        <v>0.60990850125360097</v>
      </c>
      <c r="R100" s="14">
        <v>0</v>
      </c>
      <c r="S100" s="3"/>
      <c r="T100" s="46">
        <f t="shared" si="7"/>
        <v>0.21613681796748402</v>
      </c>
      <c r="U100" s="14">
        <v>0</v>
      </c>
      <c r="V100" s="65">
        <f t="shared" si="8"/>
        <v>1</v>
      </c>
      <c r="W100" s="57">
        <f>SUM($U$6:U100)</f>
        <v>42</v>
      </c>
      <c r="X100" s="57">
        <f>SUM($V$6:V100)</f>
        <v>53</v>
      </c>
      <c r="Y100" s="57">
        <v>97</v>
      </c>
      <c r="Z100" s="57">
        <v>8</v>
      </c>
      <c r="AA100" s="57">
        <f t="shared" si="9"/>
        <v>-39200</v>
      </c>
      <c r="AB100" s="57">
        <f t="shared" si="10"/>
        <v>388000</v>
      </c>
      <c r="AC100" s="58">
        <f t="shared" si="11"/>
        <v>348800</v>
      </c>
      <c r="AD100" s="45">
        <f t="shared" si="12"/>
        <v>1744</v>
      </c>
      <c r="AE100" t="str">
        <f t="shared" si="13"/>
        <v/>
      </c>
    </row>
    <row r="101" spans="1:31" x14ac:dyDescent="0.3">
      <c r="A101" s="3"/>
      <c r="B101" s="11">
        <v>296</v>
      </c>
      <c r="C101" s="1">
        <v>36.85936294043573</v>
      </c>
      <c r="D101" s="1">
        <v>15.01738439148939</v>
      </c>
      <c r="E101" s="1">
        <v>0.70254984138283982</v>
      </c>
      <c r="F101" s="2">
        <v>40213.306075290726</v>
      </c>
      <c r="G101" s="2">
        <v>-5712.0553758574133</v>
      </c>
      <c r="H101" s="2">
        <v>-8996.958971262593</v>
      </c>
      <c r="I101" s="14">
        <v>0</v>
      </c>
      <c r="J101" s="3"/>
      <c r="K101" s="11">
        <v>356</v>
      </c>
      <c r="L101" s="25">
        <v>0.27799159438476351</v>
      </c>
      <c r="M101" s="25">
        <v>-0.87519607780848874</v>
      </c>
      <c r="N101" s="25">
        <v>-0.58481920268667609</v>
      </c>
      <c r="O101" s="25">
        <v>-0.50527035436391454</v>
      </c>
      <c r="P101" s="25">
        <v>0.5766923289360566</v>
      </c>
      <c r="Q101" s="25">
        <v>0.55018616514146246</v>
      </c>
      <c r="R101" s="14">
        <v>0</v>
      </c>
      <c r="S101" s="3"/>
      <c r="T101" s="46">
        <f t="shared" si="7"/>
        <v>0.21042847391085651</v>
      </c>
      <c r="U101" s="14">
        <v>0</v>
      </c>
      <c r="V101" s="65">
        <f t="shared" si="8"/>
        <v>1</v>
      </c>
      <c r="W101" s="57">
        <f>SUM($U$6:U101)</f>
        <v>42</v>
      </c>
      <c r="X101" s="57">
        <f>SUM($V$6:V101)</f>
        <v>54</v>
      </c>
      <c r="Y101" s="57">
        <v>96</v>
      </c>
      <c r="Z101" s="57">
        <v>8</v>
      </c>
      <c r="AA101" s="57">
        <f t="shared" si="9"/>
        <v>-39200</v>
      </c>
      <c r="AB101" s="57">
        <f t="shared" si="10"/>
        <v>384000</v>
      </c>
      <c r="AC101" s="58">
        <f t="shared" si="11"/>
        <v>344800</v>
      </c>
      <c r="AD101" s="45">
        <f t="shared" si="12"/>
        <v>1724</v>
      </c>
      <c r="AE101" t="str">
        <f t="shared" si="13"/>
        <v/>
      </c>
    </row>
    <row r="102" spans="1:31" x14ac:dyDescent="0.3">
      <c r="A102" s="3"/>
      <c r="B102" s="11">
        <v>297</v>
      </c>
      <c r="C102" s="1">
        <v>37.647227694032708</v>
      </c>
      <c r="D102" s="1">
        <v>15.01483205681256</v>
      </c>
      <c r="E102" s="1">
        <v>0.62904322188556783</v>
      </c>
      <c r="F102" s="2">
        <v>35803.385349357457</v>
      </c>
      <c r="G102" s="2">
        <v>-899.61307170206885</v>
      </c>
      <c r="H102" s="2">
        <v>-3194.2161395279454</v>
      </c>
      <c r="I102" s="14">
        <v>0</v>
      </c>
      <c r="J102" s="3"/>
      <c r="K102" s="11">
        <v>400</v>
      </c>
      <c r="L102" s="25">
        <v>0.77607807855607225</v>
      </c>
      <c r="M102" s="25">
        <v>-0.33587884685811109</v>
      </c>
      <c r="N102" s="25">
        <v>0.97937105561655347</v>
      </c>
      <c r="O102" s="25">
        <v>0.19056360399317127</v>
      </c>
      <c r="P102" s="25">
        <v>0.41459835483039187</v>
      </c>
      <c r="Q102" s="25">
        <v>-0.61733207884106123</v>
      </c>
      <c r="R102" s="14">
        <v>0</v>
      </c>
      <c r="S102" s="3"/>
      <c r="T102" s="46">
        <f t="shared" si="7"/>
        <v>0.17207733658834332</v>
      </c>
      <c r="U102" s="14">
        <v>0</v>
      </c>
      <c r="V102" s="65">
        <f t="shared" si="8"/>
        <v>1</v>
      </c>
      <c r="W102" s="57">
        <f>SUM($U$6:U102)</f>
        <v>42</v>
      </c>
      <c r="X102" s="57">
        <f>SUM($V$6:V102)</f>
        <v>55</v>
      </c>
      <c r="Y102" s="57">
        <v>95</v>
      </c>
      <c r="Z102" s="57">
        <v>8</v>
      </c>
      <c r="AA102" s="57">
        <f t="shared" si="9"/>
        <v>-39200</v>
      </c>
      <c r="AB102" s="57">
        <f t="shared" si="10"/>
        <v>380000</v>
      </c>
      <c r="AC102" s="58">
        <f t="shared" si="11"/>
        <v>340800</v>
      </c>
      <c r="AD102" s="45">
        <f t="shared" si="12"/>
        <v>1704</v>
      </c>
      <c r="AE102" t="str">
        <f t="shared" si="13"/>
        <v/>
      </c>
    </row>
    <row r="103" spans="1:31" x14ac:dyDescent="0.3">
      <c r="A103" s="3"/>
      <c r="B103" s="11">
        <v>298</v>
      </c>
      <c r="C103" s="1">
        <v>32.680401514354607</v>
      </c>
      <c r="D103" s="1">
        <v>12.317331334304058</v>
      </c>
      <c r="E103" s="1">
        <v>0.25623707383184458</v>
      </c>
      <c r="F103" s="2">
        <v>39620.74123963873</v>
      </c>
      <c r="G103" s="2">
        <v>-335.01755674797369</v>
      </c>
      <c r="H103" s="2">
        <v>-1878.1916940849771</v>
      </c>
      <c r="I103" s="14">
        <v>0</v>
      </c>
      <c r="J103" s="3"/>
      <c r="K103" s="11">
        <v>321</v>
      </c>
      <c r="L103" s="25">
        <v>-0.45529269647580045</v>
      </c>
      <c r="M103" s="25">
        <v>0.3163272792978789</v>
      </c>
      <c r="N103" s="25">
        <v>-1.3185753994434262</v>
      </c>
      <c r="O103" s="25">
        <v>2.2352556515572629E-2</v>
      </c>
      <c r="P103" s="25">
        <v>-0.67108940554142493</v>
      </c>
      <c r="Q103" s="25">
        <v>3.8204673139634694E-2</v>
      </c>
      <c r="R103" s="14">
        <v>0</v>
      </c>
      <c r="S103" s="3"/>
      <c r="T103" s="46">
        <f t="shared" si="7"/>
        <v>0.38501337240608041</v>
      </c>
      <c r="U103" s="14">
        <v>0</v>
      </c>
      <c r="V103" s="65">
        <f t="shared" si="8"/>
        <v>1</v>
      </c>
      <c r="W103" s="57">
        <f>SUM($U$6:U103)</f>
        <v>42</v>
      </c>
      <c r="X103" s="57">
        <f>SUM($V$6:V103)</f>
        <v>56</v>
      </c>
      <c r="Y103" s="57">
        <v>94</v>
      </c>
      <c r="Z103" s="57">
        <v>8</v>
      </c>
      <c r="AA103" s="57">
        <f t="shared" si="9"/>
        <v>-39200</v>
      </c>
      <c r="AB103" s="57">
        <f t="shared" si="10"/>
        <v>376000</v>
      </c>
      <c r="AC103" s="58">
        <f t="shared" si="11"/>
        <v>336800</v>
      </c>
      <c r="AD103" s="45">
        <f t="shared" si="12"/>
        <v>1684</v>
      </c>
      <c r="AE103" t="str">
        <f t="shared" si="13"/>
        <v/>
      </c>
    </row>
    <row r="104" spans="1:31" x14ac:dyDescent="0.3">
      <c r="A104" s="3"/>
      <c r="B104" s="11">
        <v>299</v>
      </c>
      <c r="C104" s="1">
        <v>37.330123445175317</v>
      </c>
      <c r="D104" s="1">
        <v>23.029017498370042</v>
      </c>
      <c r="E104" s="1">
        <v>0.69904727978783587</v>
      </c>
      <c r="F104" s="2">
        <v>94114.469669736776</v>
      </c>
      <c r="G104" s="2">
        <v>-1187.0008223276307</v>
      </c>
      <c r="H104" s="2">
        <v>-24603.203635011621</v>
      </c>
      <c r="I104" s="14">
        <v>0</v>
      </c>
      <c r="J104" s="3"/>
      <c r="K104" s="11">
        <v>293</v>
      </c>
      <c r="L104" s="25">
        <v>-1.9922824332963197E-2</v>
      </c>
      <c r="M104" s="25">
        <v>-2.9568673830182142E-2</v>
      </c>
      <c r="N104" s="25">
        <v>1.604976062576704</v>
      </c>
      <c r="O104" s="25">
        <v>-2.6592278686334434E-2</v>
      </c>
      <c r="P104" s="25">
        <v>0.1438455850456366</v>
      </c>
      <c r="Q104" s="25">
        <v>0.1689992281940699</v>
      </c>
      <c r="R104" s="14">
        <v>0</v>
      </c>
      <c r="S104" s="3"/>
      <c r="T104" s="46">
        <f t="shared" si="7"/>
        <v>0.20442651496382619</v>
      </c>
      <c r="U104" s="14">
        <v>0</v>
      </c>
      <c r="V104" s="65">
        <f t="shared" si="8"/>
        <v>1</v>
      </c>
      <c r="W104" s="57">
        <f>SUM($U$6:U104)</f>
        <v>42</v>
      </c>
      <c r="X104" s="57">
        <f>SUM($V$6:V104)</f>
        <v>57</v>
      </c>
      <c r="Y104" s="57">
        <v>93</v>
      </c>
      <c r="Z104" s="57">
        <v>8</v>
      </c>
      <c r="AA104" s="57">
        <f t="shared" si="9"/>
        <v>-39200</v>
      </c>
      <c r="AB104" s="57">
        <f t="shared" si="10"/>
        <v>372000</v>
      </c>
      <c r="AC104" s="58">
        <f t="shared" si="11"/>
        <v>332800</v>
      </c>
      <c r="AD104" s="45">
        <f t="shared" si="12"/>
        <v>1664</v>
      </c>
      <c r="AE104" t="str">
        <f t="shared" si="13"/>
        <v/>
      </c>
    </row>
    <row r="105" spans="1:31" x14ac:dyDescent="0.3">
      <c r="A105" s="3"/>
      <c r="B105" s="11">
        <v>300</v>
      </c>
      <c r="C105" s="1">
        <v>32.178508338951595</v>
      </c>
      <c r="D105" s="1">
        <v>5.4502119561979008</v>
      </c>
      <c r="E105" s="1">
        <v>2.0078647309409514</v>
      </c>
      <c r="F105" s="2">
        <v>55883.155792086887</v>
      </c>
      <c r="G105" s="2">
        <v>-884.02611140944828</v>
      </c>
      <c r="H105" s="2">
        <v>-2477.2900007045973</v>
      </c>
      <c r="I105" s="14">
        <v>0</v>
      </c>
      <c r="J105" s="3"/>
      <c r="K105" s="11">
        <v>341</v>
      </c>
      <c r="L105" s="25">
        <v>-1.3749277398454705</v>
      </c>
      <c r="M105" s="25">
        <v>-0.38810482159347032</v>
      </c>
      <c r="N105" s="25">
        <v>-1.2557129514469685</v>
      </c>
      <c r="O105" s="25">
        <v>-0.74119939776166177</v>
      </c>
      <c r="P105" s="25">
        <v>0.33893191079600216</v>
      </c>
      <c r="Q105" s="25">
        <v>0.56160550902182049</v>
      </c>
      <c r="R105" s="14">
        <v>0</v>
      </c>
      <c r="S105" s="3"/>
      <c r="T105" s="46">
        <f t="shared" si="7"/>
        <v>0.34377093698272598</v>
      </c>
      <c r="U105" s="14">
        <v>0</v>
      </c>
      <c r="V105" s="65">
        <f t="shared" si="8"/>
        <v>1</v>
      </c>
      <c r="W105" s="57">
        <f>SUM($U$6:U105)</f>
        <v>42</v>
      </c>
      <c r="X105" s="57">
        <f>SUM($V$6:V105)</f>
        <v>58</v>
      </c>
      <c r="Y105" s="57">
        <v>92</v>
      </c>
      <c r="Z105" s="57">
        <v>8</v>
      </c>
      <c r="AA105" s="57">
        <f t="shared" si="9"/>
        <v>-39200</v>
      </c>
      <c r="AB105" s="57">
        <f t="shared" si="10"/>
        <v>368000</v>
      </c>
      <c r="AC105" s="58">
        <f t="shared" si="11"/>
        <v>328800</v>
      </c>
      <c r="AD105" s="45">
        <f t="shared" si="12"/>
        <v>1644</v>
      </c>
      <c r="AE105" t="str">
        <f t="shared" si="13"/>
        <v/>
      </c>
    </row>
    <row r="106" spans="1:31" x14ac:dyDescent="0.3">
      <c r="A106" s="3"/>
      <c r="B106" s="11">
        <v>301</v>
      </c>
      <c r="C106" s="1">
        <v>47.491248185820687</v>
      </c>
      <c r="D106" s="1">
        <v>1.5618465687200853</v>
      </c>
      <c r="E106" s="1">
        <v>0.15896837464603694</v>
      </c>
      <c r="F106" s="2">
        <v>31968.803823720878</v>
      </c>
      <c r="G106" s="2">
        <v>-943.97703860183867</v>
      </c>
      <c r="H106" s="2">
        <v>-986.7515793874461</v>
      </c>
      <c r="I106" s="14">
        <v>0</v>
      </c>
      <c r="J106" s="3"/>
      <c r="K106" s="11">
        <v>301</v>
      </c>
      <c r="L106" s="25">
        <v>1.5209588282403046</v>
      </c>
      <c r="M106" s="25">
        <v>-1.056825934467194</v>
      </c>
      <c r="N106" s="25">
        <v>-1.1115621081071569</v>
      </c>
      <c r="O106" s="25">
        <v>-0.40000396469821575</v>
      </c>
      <c r="P106" s="25">
        <v>0.48213123086644338</v>
      </c>
      <c r="Q106" s="25">
        <v>0.71873538546263327</v>
      </c>
      <c r="R106" s="14">
        <v>0</v>
      </c>
      <c r="S106" s="3"/>
      <c r="T106" s="46">
        <f t="shared" si="7"/>
        <v>0.14031566758391517</v>
      </c>
      <c r="U106" s="14">
        <v>0</v>
      </c>
      <c r="V106" s="65">
        <f t="shared" si="8"/>
        <v>1</v>
      </c>
      <c r="W106" s="57">
        <f>SUM($U$6:U106)</f>
        <v>42</v>
      </c>
      <c r="X106" s="57">
        <f>SUM($V$6:V106)</f>
        <v>59</v>
      </c>
      <c r="Y106" s="57">
        <v>91</v>
      </c>
      <c r="Z106" s="57">
        <v>8</v>
      </c>
      <c r="AA106" s="57">
        <f t="shared" si="9"/>
        <v>-39200</v>
      </c>
      <c r="AB106" s="57">
        <f t="shared" si="10"/>
        <v>364000</v>
      </c>
      <c r="AC106" s="58">
        <f t="shared" si="11"/>
        <v>324800</v>
      </c>
      <c r="AD106" s="45">
        <f t="shared" si="12"/>
        <v>1624</v>
      </c>
      <c r="AE106" t="str">
        <f t="shared" si="13"/>
        <v/>
      </c>
    </row>
    <row r="107" spans="1:31" x14ac:dyDescent="0.3">
      <c r="A107" s="3"/>
      <c r="B107" s="11">
        <v>302</v>
      </c>
      <c r="C107" s="1">
        <v>26.638243299310624</v>
      </c>
      <c r="D107" s="1">
        <v>2.6174452622449094</v>
      </c>
      <c r="E107" s="1">
        <v>2.3005609249708425</v>
      </c>
      <c r="F107" s="2">
        <v>24191.978666367981</v>
      </c>
      <c r="G107" s="2">
        <v>-757.59096304343598</v>
      </c>
      <c r="H107" s="2">
        <v>-1264.9306911100712</v>
      </c>
      <c r="I107" s="14">
        <v>0</v>
      </c>
      <c r="J107" s="3"/>
      <c r="K107" s="11">
        <v>279</v>
      </c>
      <c r="L107" s="25">
        <v>-0.3299220814716009</v>
      </c>
      <c r="M107" s="25">
        <v>-0.78398251146665809</v>
      </c>
      <c r="N107" s="25">
        <v>1.2409881410138035</v>
      </c>
      <c r="O107" s="25">
        <v>0.19992878537688191</v>
      </c>
      <c r="P107" s="25">
        <v>0.61315975639363451</v>
      </c>
      <c r="Q107" s="25">
        <v>0.63845791337453228</v>
      </c>
      <c r="R107" s="14">
        <v>1</v>
      </c>
      <c r="S107" s="3"/>
      <c r="T107" s="46">
        <f t="shared" si="7"/>
        <v>0.19727546488394881</v>
      </c>
      <c r="U107" s="14">
        <v>1</v>
      </c>
      <c r="V107" s="65">
        <f t="shared" si="8"/>
        <v>0</v>
      </c>
      <c r="W107" s="57">
        <f>SUM($U$6:U107)</f>
        <v>43</v>
      </c>
      <c r="X107" s="57">
        <f>SUM($V$6:V107)</f>
        <v>59</v>
      </c>
      <c r="Y107" s="57">
        <v>91</v>
      </c>
      <c r="Z107" s="57">
        <v>7</v>
      </c>
      <c r="AA107" s="57">
        <f t="shared" si="9"/>
        <v>-34300</v>
      </c>
      <c r="AB107" s="57">
        <f t="shared" si="10"/>
        <v>364000</v>
      </c>
      <c r="AC107" s="58">
        <f t="shared" si="11"/>
        <v>329700</v>
      </c>
      <c r="AD107" s="45">
        <f t="shared" si="12"/>
        <v>1648.5</v>
      </c>
      <c r="AE107" t="str">
        <f t="shared" si="13"/>
        <v/>
      </c>
    </row>
    <row r="108" spans="1:31" x14ac:dyDescent="0.3">
      <c r="A108" s="3"/>
      <c r="B108" s="11">
        <v>303</v>
      </c>
      <c r="C108" s="1">
        <v>23.355108120345825</v>
      </c>
      <c r="D108" s="1">
        <v>1.4968535491960875</v>
      </c>
      <c r="E108" s="1">
        <v>0.51166679562429118</v>
      </c>
      <c r="F108" s="2">
        <v>45733.145693648847</v>
      </c>
      <c r="G108" s="2">
        <v>-1897.0031371334585</v>
      </c>
      <c r="H108" s="2">
        <v>-1582.6221260934392</v>
      </c>
      <c r="I108" s="14">
        <v>0</v>
      </c>
      <c r="J108" s="3"/>
      <c r="K108" s="11">
        <v>304</v>
      </c>
      <c r="L108" s="25">
        <v>1.0897284801897069</v>
      </c>
      <c r="M108" s="25">
        <v>-0.27636062296743419</v>
      </c>
      <c r="N108" s="25">
        <v>-0.62578696219257657</v>
      </c>
      <c r="O108" s="25">
        <v>-0.48035026203653708</v>
      </c>
      <c r="P108" s="25">
        <v>0.2144296549226119</v>
      </c>
      <c r="Q108" s="25">
        <v>-0.1110685097570062</v>
      </c>
      <c r="R108" s="14">
        <v>0</v>
      </c>
      <c r="S108" s="3"/>
      <c r="T108" s="46">
        <f t="shared" si="7"/>
        <v>0.18228198913598909</v>
      </c>
      <c r="U108" s="14">
        <v>0</v>
      </c>
      <c r="V108" s="65">
        <f t="shared" si="8"/>
        <v>1</v>
      </c>
      <c r="W108" s="57">
        <f>SUM($U$6:U108)</f>
        <v>43</v>
      </c>
      <c r="X108" s="57">
        <f>SUM($V$6:V108)</f>
        <v>60</v>
      </c>
      <c r="Y108" s="57">
        <v>90</v>
      </c>
      <c r="Z108" s="57">
        <v>7</v>
      </c>
      <c r="AA108" s="57">
        <f t="shared" si="9"/>
        <v>-34300</v>
      </c>
      <c r="AB108" s="57">
        <f t="shared" si="10"/>
        <v>360000</v>
      </c>
      <c r="AC108" s="58">
        <f t="shared" si="11"/>
        <v>325700</v>
      </c>
      <c r="AD108" s="45">
        <f t="shared" si="12"/>
        <v>1628.5</v>
      </c>
      <c r="AE108" t="str">
        <f t="shared" si="13"/>
        <v/>
      </c>
    </row>
    <row r="109" spans="1:31" x14ac:dyDescent="0.3">
      <c r="A109" s="3"/>
      <c r="B109" s="11">
        <v>304</v>
      </c>
      <c r="C109" s="1">
        <v>43.926280205000971</v>
      </c>
      <c r="D109" s="1">
        <v>6.9775162490258174</v>
      </c>
      <c r="E109" s="1">
        <v>0.44889832549914355</v>
      </c>
      <c r="F109" s="2">
        <v>29016.881689286362</v>
      </c>
      <c r="G109" s="2">
        <v>-2067.9113940558859</v>
      </c>
      <c r="H109" s="2">
        <v>-7051.0851646908732</v>
      </c>
      <c r="I109" s="14">
        <v>0</v>
      </c>
      <c r="J109" s="3"/>
      <c r="K109" s="11">
        <v>300</v>
      </c>
      <c r="L109" s="25">
        <v>-0.33132095920824084</v>
      </c>
      <c r="M109" s="25">
        <v>-0.49646415420598783</v>
      </c>
      <c r="N109" s="25">
        <v>1.986247878813256</v>
      </c>
      <c r="O109" s="25">
        <v>0.25090400183989336</v>
      </c>
      <c r="P109" s="25">
        <v>0.49641049692038774</v>
      </c>
      <c r="Q109" s="25">
        <v>0.51477981959782804</v>
      </c>
      <c r="R109" s="14">
        <v>0</v>
      </c>
      <c r="S109" s="3"/>
      <c r="T109" s="46">
        <f t="shared" si="7"/>
        <v>0.18467158812205819</v>
      </c>
      <c r="U109" s="14">
        <v>0</v>
      </c>
      <c r="V109" s="65">
        <f t="shared" si="8"/>
        <v>1</v>
      </c>
      <c r="W109" s="57">
        <f>SUM($U$6:U109)</f>
        <v>43</v>
      </c>
      <c r="X109" s="57">
        <f>SUM($V$6:V109)</f>
        <v>61</v>
      </c>
      <c r="Y109" s="57">
        <v>89</v>
      </c>
      <c r="Z109" s="57">
        <v>7</v>
      </c>
      <c r="AA109" s="57">
        <f t="shared" si="9"/>
        <v>-34300</v>
      </c>
      <c r="AB109" s="57">
        <f t="shared" si="10"/>
        <v>356000</v>
      </c>
      <c r="AC109" s="58">
        <f t="shared" si="11"/>
        <v>321700</v>
      </c>
      <c r="AD109" s="45">
        <f t="shared" si="12"/>
        <v>1608.5</v>
      </c>
      <c r="AE109" t="str">
        <f t="shared" si="13"/>
        <v/>
      </c>
    </row>
    <row r="110" spans="1:31" x14ac:dyDescent="0.3">
      <c r="A110" s="3"/>
      <c r="B110" s="11">
        <v>305</v>
      </c>
      <c r="C110" s="1">
        <v>33.612845659522037</v>
      </c>
      <c r="D110" s="1">
        <v>11.648910105650263</v>
      </c>
      <c r="E110" s="1">
        <v>0.68988302863883044</v>
      </c>
      <c r="F110" s="2">
        <v>41203.756304734467</v>
      </c>
      <c r="G110" s="2">
        <v>-3102.1436238818442</v>
      </c>
      <c r="H110" s="2">
        <v>-5431.0081206789855</v>
      </c>
      <c r="I110" s="14">
        <v>0</v>
      </c>
      <c r="J110" s="3"/>
      <c r="K110" s="11">
        <v>316</v>
      </c>
      <c r="L110" s="25">
        <v>-1.1385845577776361</v>
      </c>
      <c r="M110" s="25">
        <v>-0.3540045212754323</v>
      </c>
      <c r="N110" s="25">
        <v>0.38496664088285015</v>
      </c>
      <c r="O110" s="25">
        <v>-0.57101006316580094</v>
      </c>
      <c r="P110" s="25">
        <v>0.54856371012495653</v>
      </c>
      <c r="Q110" s="25">
        <v>0.54187272789330432</v>
      </c>
      <c r="R110" s="14">
        <v>0</v>
      </c>
      <c r="S110" s="3"/>
      <c r="T110" s="46">
        <f t="shared" si="7"/>
        <v>0.26210378143819857</v>
      </c>
      <c r="U110" s="14">
        <v>0</v>
      </c>
      <c r="V110" s="65">
        <f t="shared" si="8"/>
        <v>1</v>
      </c>
      <c r="W110" s="57">
        <f>SUM($U$6:U110)</f>
        <v>43</v>
      </c>
      <c r="X110" s="57">
        <f>SUM($V$6:V110)</f>
        <v>62</v>
      </c>
      <c r="Y110" s="57">
        <v>88</v>
      </c>
      <c r="Z110" s="57">
        <v>7</v>
      </c>
      <c r="AA110" s="57">
        <f t="shared" si="9"/>
        <v>-34300</v>
      </c>
      <c r="AB110" s="57">
        <f t="shared" si="10"/>
        <v>352000</v>
      </c>
      <c r="AC110" s="58">
        <f t="shared" si="11"/>
        <v>317700</v>
      </c>
      <c r="AD110" s="45">
        <f t="shared" si="12"/>
        <v>1588.5</v>
      </c>
      <c r="AE110" t="str">
        <f t="shared" si="13"/>
        <v/>
      </c>
    </row>
    <row r="111" spans="1:31" x14ac:dyDescent="0.3">
      <c r="A111" s="3"/>
      <c r="B111" s="11">
        <v>306</v>
      </c>
      <c r="C111" s="1">
        <v>52.283920986631507</v>
      </c>
      <c r="D111" s="1">
        <v>1.2791286923719498</v>
      </c>
      <c r="E111" s="1">
        <v>0.23236293706782918</v>
      </c>
      <c r="F111" s="2">
        <v>21335.584435103094</v>
      </c>
      <c r="G111" s="2">
        <v>-60.34677701830303</v>
      </c>
      <c r="H111" s="2">
        <v>-1374.2229521978788</v>
      </c>
      <c r="I111" s="14">
        <v>0</v>
      </c>
      <c r="J111" s="3"/>
      <c r="K111" s="11">
        <v>333</v>
      </c>
      <c r="L111" s="25">
        <v>-0.81873031112258787</v>
      </c>
      <c r="M111" s="25">
        <v>0.13904330697124503</v>
      </c>
      <c r="N111" s="25">
        <v>-0.97946435677934707</v>
      </c>
      <c r="O111" s="25">
        <v>-0.20943191956046384</v>
      </c>
      <c r="P111" s="25">
        <v>-0.28035441367800096</v>
      </c>
      <c r="Q111" s="25">
        <v>0.30581040566726775</v>
      </c>
      <c r="R111" s="14">
        <v>0</v>
      </c>
      <c r="S111" s="3"/>
      <c r="T111" s="46">
        <f t="shared" si="7"/>
        <v>0.34938246778196236</v>
      </c>
      <c r="U111" s="14">
        <v>0</v>
      </c>
      <c r="V111" s="65">
        <f t="shared" si="8"/>
        <v>1</v>
      </c>
      <c r="W111" s="57">
        <f>SUM($U$6:U111)</f>
        <v>43</v>
      </c>
      <c r="X111" s="57">
        <f>SUM($V$6:V111)</f>
        <v>63</v>
      </c>
      <c r="Y111" s="57">
        <v>87</v>
      </c>
      <c r="Z111" s="57">
        <v>7</v>
      </c>
      <c r="AA111" s="57">
        <f t="shared" si="9"/>
        <v>-34300</v>
      </c>
      <c r="AB111" s="57">
        <f t="shared" si="10"/>
        <v>348000</v>
      </c>
      <c r="AC111" s="58">
        <f t="shared" si="11"/>
        <v>313700</v>
      </c>
      <c r="AD111" s="45">
        <f t="shared" si="12"/>
        <v>1568.5</v>
      </c>
      <c r="AE111" t="str">
        <f t="shared" si="13"/>
        <v/>
      </c>
    </row>
    <row r="112" spans="1:31" x14ac:dyDescent="0.3">
      <c r="A112" s="3"/>
      <c r="B112" s="11">
        <v>307</v>
      </c>
      <c r="C112" s="1">
        <v>43.877876868660067</v>
      </c>
      <c r="D112" s="1">
        <v>17.050283935762387</v>
      </c>
      <c r="E112" s="1">
        <v>1.1515655190192711</v>
      </c>
      <c r="F112" s="2">
        <v>77604.683801698717</v>
      </c>
      <c r="G112" s="2">
        <v>-1809.0917515723702</v>
      </c>
      <c r="H112" s="2">
        <v>-6142.9362557096838</v>
      </c>
      <c r="I112" s="14">
        <v>0</v>
      </c>
      <c r="J112" s="3"/>
      <c r="K112" s="11">
        <v>276</v>
      </c>
      <c r="L112" s="25">
        <v>-0.83594963471222206</v>
      </c>
      <c r="M112" s="25">
        <v>-0.2486755799748509</v>
      </c>
      <c r="N112" s="25">
        <v>-0.46089377236412743</v>
      </c>
      <c r="O112" s="25">
        <v>-0.68812080763462102</v>
      </c>
      <c r="P112" s="25">
        <v>0.37642782544704922</v>
      </c>
      <c r="Q112" s="25">
        <v>0.42422197833371122</v>
      </c>
      <c r="R112" s="14">
        <v>0</v>
      </c>
      <c r="S112" s="3"/>
      <c r="T112" s="46">
        <f t="shared" si="7"/>
        <v>0.27617559564854888</v>
      </c>
      <c r="U112" s="14">
        <v>0</v>
      </c>
      <c r="V112" s="65">
        <f t="shared" si="8"/>
        <v>1</v>
      </c>
      <c r="W112" s="57">
        <f>SUM($U$6:U112)</f>
        <v>43</v>
      </c>
      <c r="X112" s="57">
        <f>SUM($V$6:V112)</f>
        <v>64</v>
      </c>
      <c r="Y112" s="57">
        <v>86</v>
      </c>
      <c r="Z112" s="57">
        <v>7</v>
      </c>
      <c r="AA112" s="57">
        <f t="shared" si="9"/>
        <v>-34300</v>
      </c>
      <c r="AB112" s="57">
        <f t="shared" si="10"/>
        <v>344000</v>
      </c>
      <c r="AC112" s="58">
        <f t="shared" si="11"/>
        <v>309700</v>
      </c>
      <c r="AD112" s="45">
        <f t="shared" si="12"/>
        <v>1548.5</v>
      </c>
      <c r="AE112" t="str">
        <f t="shared" si="13"/>
        <v/>
      </c>
    </row>
    <row r="113" spans="1:31" x14ac:dyDescent="0.3">
      <c r="A113" s="3"/>
      <c r="B113" s="11">
        <v>308</v>
      </c>
      <c r="C113" s="1">
        <v>38.300486622349041</v>
      </c>
      <c r="D113" s="1">
        <v>16.6241537206412</v>
      </c>
      <c r="E113" s="1">
        <v>0.4011679027333197</v>
      </c>
      <c r="F113" s="2">
        <v>90962.909739556679</v>
      </c>
      <c r="G113" s="2">
        <v>-326.49903366192541</v>
      </c>
      <c r="H113" s="2">
        <v>525.50544211236979</v>
      </c>
      <c r="I113" s="14">
        <v>0</v>
      </c>
      <c r="J113" s="3"/>
      <c r="K113" s="11">
        <v>226</v>
      </c>
      <c r="L113" s="25">
        <v>0.84326977113325374</v>
      </c>
      <c r="M113" s="25">
        <v>-0.32970440940879936</v>
      </c>
      <c r="N113" s="25">
        <v>0.54738865676438531</v>
      </c>
      <c r="O113" s="25">
        <v>-0.76248659711889111</v>
      </c>
      <c r="P113" s="25">
        <v>0.51156920285755347</v>
      </c>
      <c r="Q113" s="25">
        <v>0.30065744676748718</v>
      </c>
      <c r="R113" s="14">
        <v>0</v>
      </c>
      <c r="S113" s="3"/>
      <c r="T113" s="46">
        <f t="shared" si="7"/>
        <v>0.12574687767758475</v>
      </c>
      <c r="U113" s="14">
        <v>0</v>
      </c>
      <c r="V113" s="65">
        <f t="shared" si="8"/>
        <v>1</v>
      </c>
      <c r="W113" s="57">
        <f>SUM($U$6:U113)</f>
        <v>43</v>
      </c>
      <c r="X113" s="57">
        <f>SUM($V$6:V113)</f>
        <v>65</v>
      </c>
      <c r="Y113" s="57">
        <v>85</v>
      </c>
      <c r="Z113" s="57">
        <v>7</v>
      </c>
      <c r="AA113" s="57">
        <f t="shared" si="9"/>
        <v>-34300</v>
      </c>
      <c r="AB113" s="57">
        <f t="shared" si="10"/>
        <v>340000</v>
      </c>
      <c r="AC113" s="58">
        <f t="shared" si="11"/>
        <v>305700</v>
      </c>
      <c r="AD113" s="45">
        <f t="shared" si="12"/>
        <v>1528.5</v>
      </c>
      <c r="AE113" t="str">
        <f t="shared" si="13"/>
        <v/>
      </c>
    </row>
    <row r="114" spans="1:31" x14ac:dyDescent="0.3">
      <c r="A114" s="3"/>
      <c r="B114" s="11">
        <v>309</v>
      </c>
      <c r="C114" s="1">
        <v>35.975635542720475</v>
      </c>
      <c r="D114" s="1">
        <v>9.8456975747226121</v>
      </c>
      <c r="E114" s="1">
        <v>0.44561067114158298</v>
      </c>
      <c r="F114" s="2">
        <v>30316.529462731163</v>
      </c>
      <c r="G114" s="2">
        <v>-32.398978591629742</v>
      </c>
      <c r="H114" s="2">
        <v>-1586.3785745202899</v>
      </c>
      <c r="I114" s="14">
        <v>0</v>
      </c>
      <c r="J114" s="3"/>
      <c r="K114" s="11">
        <v>205</v>
      </c>
      <c r="L114" s="25">
        <v>0.52323702659151505</v>
      </c>
      <c r="M114" s="25">
        <v>-0.50421479612745368</v>
      </c>
      <c r="N114" s="25">
        <v>-0.1382561322746953</v>
      </c>
      <c r="O114" s="25">
        <v>-0.51894925054100838</v>
      </c>
      <c r="P114" s="25">
        <v>0.52223779322464892</v>
      </c>
      <c r="Q114" s="25">
        <v>0.25523912522705883</v>
      </c>
      <c r="R114" s="14">
        <v>0</v>
      </c>
      <c r="S114" s="3"/>
      <c r="T114" s="46">
        <f t="shared" si="7"/>
        <v>0.17122356787257709</v>
      </c>
      <c r="U114" s="14">
        <v>0</v>
      </c>
      <c r="V114" s="65">
        <f t="shared" si="8"/>
        <v>1</v>
      </c>
      <c r="W114" s="57">
        <f>SUM($U$6:U114)</f>
        <v>43</v>
      </c>
      <c r="X114" s="57">
        <f>SUM($V$6:V114)</f>
        <v>66</v>
      </c>
      <c r="Y114" s="57">
        <v>84</v>
      </c>
      <c r="Z114" s="57">
        <v>7</v>
      </c>
      <c r="AA114" s="57">
        <f t="shared" si="9"/>
        <v>-34300</v>
      </c>
      <c r="AB114" s="57">
        <f t="shared" si="10"/>
        <v>336000</v>
      </c>
      <c r="AC114" s="58">
        <f t="shared" si="11"/>
        <v>301700</v>
      </c>
      <c r="AD114" s="45">
        <f t="shared" si="12"/>
        <v>1508.5</v>
      </c>
      <c r="AE114" t="str">
        <f t="shared" si="13"/>
        <v/>
      </c>
    </row>
    <row r="115" spans="1:31" x14ac:dyDescent="0.3">
      <c r="A115" s="3"/>
      <c r="B115" s="11">
        <v>310</v>
      </c>
      <c r="C115" s="1">
        <v>28.715719339234617</v>
      </c>
      <c r="D115" s="1">
        <v>10.610542103426228</v>
      </c>
      <c r="E115" s="1">
        <v>1.0183856120434018</v>
      </c>
      <c r="F115" s="2">
        <v>27053.030743841446</v>
      </c>
      <c r="G115" s="2">
        <v>18.367796373946874</v>
      </c>
      <c r="H115" s="2">
        <v>118.62307057962494</v>
      </c>
      <c r="I115" s="14">
        <v>0</v>
      </c>
      <c r="J115" s="3"/>
      <c r="K115" s="11">
        <v>306</v>
      </c>
      <c r="L115" s="25">
        <v>2.1006964222680247</v>
      </c>
      <c r="M115" s="25">
        <v>-1.0975690943081653</v>
      </c>
      <c r="N115" s="25">
        <v>-0.98859014827729219</v>
      </c>
      <c r="O115" s="25">
        <v>-0.68942210235690071</v>
      </c>
      <c r="P115" s="25">
        <v>0.69259655958398347</v>
      </c>
      <c r="Q115" s="25">
        <v>0.6657163274043173</v>
      </c>
      <c r="R115" s="14">
        <v>0</v>
      </c>
      <c r="S115" s="3"/>
      <c r="T115" s="46">
        <f t="shared" si="7"/>
        <v>6.9945942119252119E-2</v>
      </c>
      <c r="U115" s="14">
        <v>0</v>
      </c>
      <c r="V115" s="65">
        <f t="shared" si="8"/>
        <v>1</v>
      </c>
      <c r="W115" s="57">
        <f>SUM($U$6:U115)</f>
        <v>43</v>
      </c>
      <c r="X115" s="57">
        <f>SUM($V$6:V115)</f>
        <v>67</v>
      </c>
      <c r="Y115" s="57">
        <v>83</v>
      </c>
      <c r="Z115" s="57">
        <v>7</v>
      </c>
      <c r="AA115" s="57">
        <f t="shared" si="9"/>
        <v>-34300</v>
      </c>
      <c r="AB115" s="57">
        <f t="shared" si="10"/>
        <v>332000</v>
      </c>
      <c r="AC115" s="58">
        <f t="shared" si="11"/>
        <v>297700</v>
      </c>
      <c r="AD115" s="45">
        <f t="shared" si="12"/>
        <v>1488.5</v>
      </c>
      <c r="AE115" t="str">
        <f t="shared" si="13"/>
        <v/>
      </c>
    </row>
    <row r="116" spans="1:31" x14ac:dyDescent="0.3">
      <c r="A116" s="3"/>
      <c r="B116" s="11">
        <v>311</v>
      </c>
      <c r="C116" s="1">
        <v>45.325131845069258</v>
      </c>
      <c r="D116" s="1">
        <v>1.4858308180917232</v>
      </c>
      <c r="E116" s="1">
        <v>1.1995961810400637</v>
      </c>
      <c r="F116" s="2">
        <v>19030.13478775632</v>
      </c>
      <c r="G116" s="2">
        <v>-2925.0634625577304</v>
      </c>
      <c r="H116" s="2">
        <v>-2597.3577869788533</v>
      </c>
      <c r="I116" s="14">
        <v>1</v>
      </c>
      <c r="J116" s="3"/>
      <c r="K116" s="11">
        <v>218</v>
      </c>
      <c r="L116" s="25">
        <v>-0.89197168945027561</v>
      </c>
      <c r="M116" s="25">
        <v>-0.50605139131361809</v>
      </c>
      <c r="N116" s="25">
        <v>-1.1523603490899677</v>
      </c>
      <c r="O116" s="25">
        <v>-0.52225870251459316</v>
      </c>
      <c r="P116" s="25">
        <v>0.56862149688932551</v>
      </c>
      <c r="Q116" s="25">
        <v>0.18915811184760822</v>
      </c>
      <c r="R116" s="14">
        <v>0</v>
      </c>
      <c r="S116" s="3"/>
      <c r="T116" s="46">
        <f t="shared" si="7"/>
        <v>0.28998508855240751</v>
      </c>
      <c r="U116" s="14">
        <v>0</v>
      </c>
      <c r="V116" s="65">
        <f t="shared" si="8"/>
        <v>1</v>
      </c>
      <c r="W116" s="57">
        <f>SUM($U$6:U116)</f>
        <v>43</v>
      </c>
      <c r="X116" s="57">
        <f>SUM($V$6:V116)</f>
        <v>68</v>
      </c>
      <c r="Y116" s="57">
        <v>82</v>
      </c>
      <c r="Z116" s="57">
        <v>7</v>
      </c>
      <c r="AA116" s="57">
        <f t="shared" si="9"/>
        <v>-34300</v>
      </c>
      <c r="AB116" s="57">
        <f t="shared" si="10"/>
        <v>328000</v>
      </c>
      <c r="AC116" s="58">
        <f t="shared" si="11"/>
        <v>293700</v>
      </c>
      <c r="AD116" s="45">
        <f t="shared" si="12"/>
        <v>1468.5</v>
      </c>
      <c r="AE116" t="str">
        <f t="shared" si="13"/>
        <v/>
      </c>
    </row>
    <row r="117" spans="1:31" x14ac:dyDescent="0.3">
      <c r="A117" s="3"/>
      <c r="B117" s="11">
        <v>312</v>
      </c>
      <c r="C117" s="1">
        <v>25.781182931680245</v>
      </c>
      <c r="D117" s="1">
        <v>1.2229908362221487</v>
      </c>
      <c r="E117" s="1">
        <v>2.0129757312619123</v>
      </c>
      <c r="F117" s="2">
        <v>19359.096520611318</v>
      </c>
      <c r="G117" s="2">
        <v>-267.87888741737822</v>
      </c>
      <c r="H117" s="2">
        <v>501.32844456607859</v>
      </c>
      <c r="I117" s="14">
        <v>0</v>
      </c>
      <c r="J117" s="3"/>
      <c r="K117" s="11">
        <v>383</v>
      </c>
      <c r="L117" s="25">
        <v>-0.54907890843713203</v>
      </c>
      <c r="M117" s="25">
        <v>-0.16665770931896778</v>
      </c>
      <c r="N117" s="25">
        <v>0.67593765294740127</v>
      </c>
      <c r="O117" s="25">
        <v>-0.34190547943503236</v>
      </c>
      <c r="P117" s="25">
        <v>0.56613163157200397</v>
      </c>
      <c r="Q117" s="25">
        <v>-0.13960160629582355</v>
      </c>
      <c r="R117" s="14">
        <v>0</v>
      </c>
      <c r="S117" s="3"/>
      <c r="T117" s="46">
        <f t="shared" si="7"/>
        <v>0.22064061070233448</v>
      </c>
      <c r="U117" s="14">
        <v>0</v>
      </c>
      <c r="V117" s="65">
        <f t="shared" si="8"/>
        <v>1</v>
      </c>
      <c r="W117" s="57">
        <f>SUM($U$6:U117)</f>
        <v>43</v>
      </c>
      <c r="X117" s="57">
        <f>SUM($V$6:V117)</f>
        <v>69</v>
      </c>
      <c r="Y117" s="57">
        <v>81</v>
      </c>
      <c r="Z117" s="57">
        <v>7</v>
      </c>
      <c r="AA117" s="57">
        <f t="shared" si="9"/>
        <v>-34300</v>
      </c>
      <c r="AB117" s="57">
        <f t="shared" si="10"/>
        <v>324000</v>
      </c>
      <c r="AC117" s="58">
        <f t="shared" si="11"/>
        <v>289700</v>
      </c>
      <c r="AD117" s="45">
        <f t="shared" si="12"/>
        <v>1448.5</v>
      </c>
      <c r="AE117" t="str">
        <f t="shared" si="13"/>
        <v/>
      </c>
    </row>
    <row r="118" spans="1:31" x14ac:dyDescent="0.3">
      <c r="A118" s="3"/>
      <c r="B118" s="11">
        <v>313</v>
      </c>
      <c r="C118" s="1">
        <v>40.111349183146686</v>
      </c>
      <c r="D118" s="1">
        <v>7.2485530572865153</v>
      </c>
      <c r="E118" s="1">
        <v>0.51418229868329823</v>
      </c>
      <c r="F118" s="2">
        <v>61049.715918487382</v>
      </c>
      <c r="G118" s="2">
        <v>-8078.6560375211411</v>
      </c>
      <c r="H118" s="2">
        <v>-17483.294314356139</v>
      </c>
      <c r="I118" s="14">
        <v>1</v>
      </c>
      <c r="J118" s="3"/>
      <c r="K118" s="11">
        <v>296</v>
      </c>
      <c r="L118" s="25">
        <v>0.23489073465053886</v>
      </c>
      <c r="M118" s="25">
        <v>0.88228430270879221</v>
      </c>
      <c r="N118" s="25">
        <v>-0.20079602290777859</v>
      </c>
      <c r="O118" s="25">
        <v>-0.17560264273110154</v>
      </c>
      <c r="P118" s="25">
        <v>-0.65354193270662997</v>
      </c>
      <c r="Q118" s="25">
        <v>-0.3773292029702226</v>
      </c>
      <c r="R118" s="14">
        <v>0</v>
      </c>
      <c r="S118" s="3"/>
      <c r="T118" s="46">
        <f t="shared" si="7"/>
        <v>0.28042380364236769</v>
      </c>
      <c r="U118" s="14">
        <v>0</v>
      </c>
      <c r="V118" s="65">
        <f t="shared" si="8"/>
        <v>1</v>
      </c>
      <c r="W118" s="57">
        <f>SUM($U$6:U118)</f>
        <v>43</v>
      </c>
      <c r="X118" s="57">
        <f>SUM($V$6:V118)</f>
        <v>70</v>
      </c>
      <c r="Y118" s="57">
        <v>80</v>
      </c>
      <c r="Z118" s="57">
        <v>7</v>
      </c>
      <c r="AA118" s="57">
        <f t="shared" si="9"/>
        <v>-34300</v>
      </c>
      <c r="AB118" s="57">
        <f t="shared" si="10"/>
        <v>320000</v>
      </c>
      <c r="AC118" s="58">
        <f t="shared" si="11"/>
        <v>285700</v>
      </c>
      <c r="AD118" s="45">
        <f t="shared" si="12"/>
        <v>1428.5</v>
      </c>
      <c r="AE118" t="str">
        <f t="shared" si="13"/>
        <v/>
      </c>
    </row>
    <row r="119" spans="1:31" x14ac:dyDescent="0.3">
      <c r="A119" s="3"/>
      <c r="B119" s="11">
        <v>314</v>
      </c>
      <c r="C119" s="1">
        <v>22.208425276451745</v>
      </c>
      <c r="D119" s="1">
        <v>7.1057418589988934</v>
      </c>
      <c r="E119" s="1">
        <v>7.9296813465334084E-2</v>
      </c>
      <c r="F119" s="2">
        <v>32151.318768970476</v>
      </c>
      <c r="G119" s="2">
        <v>-1062.2992964415223</v>
      </c>
      <c r="H119" s="2">
        <v>-2443.3625353421785</v>
      </c>
      <c r="I119" s="14">
        <v>1</v>
      </c>
      <c r="J119" s="3"/>
      <c r="K119" s="11">
        <v>382</v>
      </c>
      <c r="L119" s="25">
        <v>1.3224919072364236</v>
      </c>
      <c r="M119" s="25">
        <v>-0.91286514353124426</v>
      </c>
      <c r="N119" s="25">
        <v>-0.96770010800659623</v>
      </c>
      <c r="O119" s="25">
        <v>-0.10071464266813433</v>
      </c>
      <c r="P119" s="25">
        <v>0.52678027418528306</v>
      </c>
      <c r="Q119" s="25">
        <v>0.50433515474221147</v>
      </c>
      <c r="R119" s="14">
        <v>0</v>
      </c>
      <c r="S119" s="3"/>
      <c r="T119" s="46">
        <f t="shared" si="7"/>
        <v>0.13266406713212003</v>
      </c>
      <c r="U119" s="14">
        <v>0</v>
      </c>
      <c r="V119" s="65">
        <f t="shared" si="8"/>
        <v>1</v>
      </c>
      <c r="W119" s="57">
        <f>SUM($U$6:U119)</f>
        <v>43</v>
      </c>
      <c r="X119" s="57">
        <f>SUM($V$6:V119)</f>
        <v>71</v>
      </c>
      <c r="Y119" s="57">
        <v>79</v>
      </c>
      <c r="Z119" s="57">
        <v>7</v>
      </c>
      <c r="AA119" s="57">
        <f t="shared" si="9"/>
        <v>-34300</v>
      </c>
      <c r="AB119" s="57">
        <f t="shared" si="10"/>
        <v>316000</v>
      </c>
      <c r="AC119" s="58">
        <f t="shared" si="11"/>
        <v>281700</v>
      </c>
      <c r="AD119" s="45">
        <f t="shared" si="12"/>
        <v>1408.5</v>
      </c>
      <c r="AE119" t="str">
        <f t="shared" si="13"/>
        <v/>
      </c>
    </row>
    <row r="120" spans="1:31" x14ac:dyDescent="0.3">
      <c r="A120" s="3"/>
      <c r="B120" s="11">
        <v>315</v>
      </c>
      <c r="C120" s="1">
        <v>30.425186466473317</v>
      </c>
      <c r="D120" s="1">
        <v>2.4041871980360292</v>
      </c>
      <c r="E120" s="1">
        <v>0.13486276724828253</v>
      </c>
      <c r="F120" s="2">
        <v>23164.139988243598</v>
      </c>
      <c r="G120" s="2">
        <v>-826.58051281153189</v>
      </c>
      <c r="H120" s="2">
        <v>-3203.8090594831624</v>
      </c>
      <c r="I120" s="14">
        <v>0</v>
      </c>
      <c r="J120" s="3"/>
      <c r="K120" s="11">
        <v>247</v>
      </c>
      <c r="L120" s="25">
        <v>-1.2103360926968538</v>
      </c>
      <c r="M120" s="25">
        <v>-0.21420893235217581</v>
      </c>
      <c r="N120" s="25">
        <v>-0.45464037723017103</v>
      </c>
      <c r="O120" s="25">
        <v>-0.74962531844419933</v>
      </c>
      <c r="P120" s="25">
        <v>0.53069709070799465</v>
      </c>
      <c r="Q120" s="25">
        <v>0.52329599457504539</v>
      </c>
      <c r="R120" s="14">
        <v>0</v>
      </c>
      <c r="S120" s="3"/>
      <c r="T120" s="46">
        <f t="shared" si="7"/>
        <v>0.26871821967599596</v>
      </c>
      <c r="U120" s="14">
        <v>0</v>
      </c>
      <c r="V120" s="65">
        <f t="shared" si="8"/>
        <v>1</v>
      </c>
      <c r="W120" s="57">
        <f>SUM($U$6:U120)</f>
        <v>43</v>
      </c>
      <c r="X120" s="57">
        <f>SUM($V$6:V120)</f>
        <v>72</v>
      </c>
      <c r="Y120" s="57">
        <v>78</v>
      </c>
      <c r="Z120" s="57">
        <v>7</v>
      </c>
      <c r="AA120" s="57">
        <f t="shared" si="9"/>
        <v>-34300</v>
      </c>
      <c r="AB120" s="57">
        <f t="shared" si="10"/>
        <v>312000</v>
      </c>
      <c r="AC120" s="58">
        <f t="shared" si="11"/>
        <v>277700</v>
      </c>
      <c r="AD120" s="45">
        <f t="shared" si="12"/>
        <v>1388.5</v>
      </c>
      <c r="AE120" t="str">
        <f t="shared" si="13"/>
        <v/>
      </c>
    </row>
    <row r="121" spans="1:31" x14ac:dyDescent="0.3">
      <c r="A121" s="3"/>
      <c r="B121" s="11">
        <v>316</v>
      </c>
      <c r="C121" s="1">
        <v>25.50488507938563</v>
      </c>
      <c r="D121" s="1">
        <v>6.4387431610594392</v>
      </c>
      <c r="E121" s="1">
        <v>1.052156324449524</v>
      </c>
      <c r="F121" s="2">
        <v>25686.041532085204</v>
      </c>
      <c r="G121" s="2">
        <v>-665.06293249923738</v>
      </c>
      <c r="H121" s="2">
        <v>-2279.2908895334999</v>
      </c>
      <c r="I121" s="14">
        <v>0</v>
      </c>
      <c r="J121" s="3"/>
      <c r="K121" s="11">
        <v>364</v>
      </c>
      <c r="L121" s="25">
        <v>-0.30654473131393045</v>
      </c>
      <c r="M121" s="25">
        <v>9.8905841068433281E-2</v>
      </c>
      <c r="N121" s="25">
        <v>-0.67801252427657455</v>
      </c>
      <c r="O121" s="25">
        <v>-0.40415475868141726</v>
      </c>
      <c r="P121" s="25">
        <v>5.9758935866221372E-2</v>
      </c>
      <c r="Q121" s="25">
        <v>0.20675851927629746</v>
      </c>
      <c r="R121" s="14">
        <v>1</v>
      </c>
      <c r="S121" s="3"/>
      <c r="T121" s="46">
        <f t="shared" si="7"/>
        <v>0.25784942238255198</v>
      </c>
      <c r="U121" s="14">
        <v>1</v>
      </c>
      <c r="V121" s="65">
        <f t="shared" si="8"/>
        <v>0</v>
      </c>
      <c r="W121" s="57">
        <f>SUM($U$6:U121)</f>
        <v>44</v>
      </c>
      <c r="X121" s="57">
        <f>SUM($V$6:V121)</f>
        <v>72</v>
      </c>
      <c r="Y121" s="57">
        <v>78</v>
      </c>
      <c r="Z121" s="57">
        <v>6</v>
      </c>
      <c r="AA121" s="57">
        <f t="shared" si="9"/>
        <v>-29400</v>
      </c>
      <c r="AB121" s="57">
        <f t="shared" si="10"/>
        <v>312000</v>
      </c>
      <c r="AC121" s="58">
        <f t="shared" si="11"/>
        <v>282600</v>
      </c>
      <c r="AD121" s="45">
        <f t="shared" si="12"/>
        <v>1413</v>
      </c>
      <c r="AE121" t="str">
        <f t="shared" si="13"/>
        <v/>
      </c>
    </row>
    <row r="122" spans="1:31" x14ac:dyDescent="0.3">
      <c r="A122" s="3"/>
      <c r="B122" s="11">
        <v>317</v>
      </c>
      <c r="C122" s="1">
        <v>36.182162915578346</v>
      </c>
      <c r="D122" s="1">
        <v>5.3433983796013198</v>
      </c>
      <c r="E122" s="1">
        <v>1.8300267147100053</v>
      </c>
      <c r="F122" s="2">
        <v>30212.541764667501</v>
      </c>
      <c r="G122" s="2">
        <v>-3693.6169667464337</v>
      </c>
      <c r="H122" s="2">
        <v>-6360.6876177084505</v>
      </c>
      <c r="I122" s="14">
        <v>0</v>
      </c>
      <c r="J122" s="3"/>
      <c r="K122" s="11">
        <v>208</v>
      </c>
      <c r="L122" s="25">
        <v>-0.73027875609618564</v>
      </c>
      <c r="M122" s="25">
        <v>-0.66176614718673166</v>
      </c>
      <c r="N122" s="25">
        <v>-1.0204378784922006</v>
      </c>
      <c r="O122" s="25">
        <v>-0.18960041204627537</v>
      </c>
      <c r="P122" s="25">
        <v>0.58693930304854114</v>
      </c>
      <c r="Q122" s="25">
        <v>0.53928726132548133</v>
      </c>
      <c r="R122" s="14">
        <v>1</v>
      </c>
      <c r="S122" s="3"/>
      <c r="T122" s="46">
        <f t="shared" si="7"/>
        <v>0.25830861025917573</v>
      </c>
      <c r="U122" s="14">
        <v>1</v>
      </c>
      <c r="V122" s="65">
        <f t="shared" si="8"/>
        <v>0</v>
      </c>
      <c r="W122" s="57">
        <f>SUM($U$6:U122)</f>
        <v>45</v>
      </c>
      <c r="X122" s="57">
        <f>SUM($V$6:V122)</f>
        <v>72</v>
      </c>
      <c r="Y122" s="57">
        <v>78</v>
      </c>
      <c r="Z122" s="57">
        <v>5</v>
      </c>
      <c r="AA122" s="57">
        <f t="shared" si="9"/>
        <v>-24500</v>
      </c>
      <c r="AB122" s="57">
        <f t="shared" si="10"/>
        <v>312000</v>
      </c>
      <c r="AC122" s="58">
        <f t="shared" si="11"/>
        <v>287500</v>
      </c>
      <c r="AD122" s="45">
        <f t="shared" si="12"/>
        <v>1437.5</v>
      </c>
      <c r="AE122" t="str">
        <f t="shared" si="13"/>
        <v/>
      </c>
    </row>
    <row r="123" spans="1:31" x14ac:dyDescent="0.3">
      <c r="A123" s="3"/>
      <c r="B123" s="11">
        <v>318</v>
      </c>
      <c r="C123" s="1">
        <v>45.421958204217944</v>
      </c>
      <c r="D123" s="1">
        <v>23.104442407763731</v>
      </c>
      <c r="E123" s="1">
        <v>0.66241032984959536</v>
      </c>
      <c r="F123" s="2">
        <v>106131.45576900005</v>
      </c>
      <c r="G123" s="2">
        <v>-7420.0674974378981</v>
      </c>
      <c r="H123" s="2">
        <v>-10169.720093130718</v>
      </c>
      <c r="I123" s="14">
        <v>0</v>
      </c>
      <c r="J123" s="3"/>
      <c r="K123" s="11">
        <v>270</v>
      </c>
      <c r="L123" s="25">
        <v>1.2964413215222275</v>
      </c>
      <c r="M123" s="25">
        <v>1.1577452044346919</v>
      </c>
      <c r="N123" s="25">
        <v>-0.88462450493965694</v>
      </c>
      <c r="O123" s="25">
        <v>0.83990049124392241</v>
      </c>
      <c r="P123" s="25">
        <v>-1.4327876972442</v>
      </c>
      <c r="Q123" s="25">
        <v>-0.64253725734388634</v>
      </c>
      <c r="R123" s="14">
        <v>0</v>
      </c>
      <c r="S123" s="3"/>
      <c r="T123" s="46">
        <f t="shared" si="7"/>
        <v>0.29873122912293193</v>
      </c>
      <c r="U123" s="14">
        <v>0</v>
      </c>
      <c r="V123" s="65">
        <f t="shared" si="8"/>
        <v>1</v>
      </c>
      <c r="W123" s="57">
        <f>SUM($U$6:U123)</f>
        <v>45</v>
      </c>
      <c r="X123" s="57">
        <f>SUM($V$6:V123)</f>
        <v>73</v>
      </c>
      <c r="Y123" s="57">
        <v>77</v>
      </c>
      <c r="Z123" s="57">
        <v>5</v>
      </c>
      <c r="AA123" s="57">
        <f t="shared" si="9"/>
        <v>-24500</v>
      </c>
      <c r="AB123" s="57">
        <f t="shared" si="10"/>
        <v>308000</v>
      </c>
      <c r="AC123" s="58">
        <f t="shared" si="11"/>
        <v>283500</v>
      </c>
      <c r="AD123" s="45">
        <f t="shared" si="12"/>
        <v>1417.5</v>
      </c>
      <c r="AE123" t="str">
        <f t="shared" si="13"/>
        <v/>
      </c>
    </row>
    <row r="124" spans="1:31" x14ac:dyDescent="0.3">
      <c r="A124" s="3"/>
      <c r="B124" s="11">
        <v>319</v>
      </c>
      <c r="C124" s="1">
        <v>34.728150794480285</v>
      </c>
      <c r="D124" s="1">
        <v>13.658931739337415</v>
      </c>
      <c r="E124" s="1">
        <v>0.3062361635221964</v>
      </c>
      <c r="F124" s="2">
        <v>55466.202393833475</v>
      </c>
      <c r="G124" s="2">
        <v>-789.7361560434988</v>
      </c>
      <c r="H124" s="2">
        <v>-364.55736907686378</v>
      </c>
      <c r="I124" s="14">
        <v>0</v>
      </c>
      <c r="J124" s="3"/>
      <c r="K124" s="11">
        <v>272</v>
      </c>
      <c r="L124" s="25">
        <v>-0.74536023093682269</v>
      </c>
      <c r="M124" s="25">
        <v>-0.18073092343415878</v>
      </c>
      <c r="N124" s="25">
        <v>-0.60365206422334416</v>
      </c>
      <c r="O124" s="25">
        <v>-0.59967584856185496</v>
      </c>
      <c r="P124" s="25">
        <v>0.4650366092718371</v>
      </c>
      <c r="Q124" s="25">
        <v>0.34378908744179326</v>
      </c>
      <c r="R124" s="14">
        <v>0</v>
      </c>
      <c r="S124" s="3"/>
      <c r="T124" s="46">
        <f t="shared" si="7"/>
        <v>0.24701834016712193</v>
      </c>
      <c r="U124" s="14">
        <v>0</v>
      </c>
      <c r="V124" s="65">
        <f t="shared" si="8"/>
        <v>1</v>
      </c>
      <c r="W124" s="57">
        <f>SUM($U$6:U124)</f>
        <v>45</v>
      </c>
      <c r="X124" s="57">
        <f>SUM($V$6:V124)</f>
        <v>74</v>
      </c>
      <c r="Y124" s="57">
        <v>76</v>
      </c>
      <c r="Z124" s="57">
        <v>5</v>
      </c>
      <c r="AA124" s="57">
        <f t="shared" si="9"/>
        <v>-24500</v>
      </c>
      <c r="AB124" s="57">
        <f t="shared" si="10"/>
        <v>304000</v>
      </c>
      <c r="AC124" s="58">
        <f t="shared" si="11"/>
        <v>279500</v>
      </c>
      <c r="AD124" s="45">
        <f t="shared" si="12"/>
        <v>1397.5</v>
      </c>
      <c r="AE124" t="str">
        <f t="shared" si="13"/>
        <v/>
      </c>
    </row>
    <row r="125" spans="1:31" x14ac:dyDescent="0.3">
      <c r="A125" s="3"/>
      <c r="B125" s="11">
        <v>320</v>
      </c>
      <c r="C125" s="1">
        <v>22.780048652296575</v>
      </c>
      <c r="D125" s="1">
        <v>0.17449340025691179</v>
      </c>
      <c r="E125" s="1">
        <v>1.4193278395328712</v>
      </c>
      <c r="F125" s="2">
        <v>24003.809181522767</v>
      </c>
      <c r="G125" s="2">
        <v>-734.68876151225675</v>
      </c>
      <c r="H125" s="2">
        <v>-2054.8676632171605</v>
      </c>
      <c r="I125" s="14">
        <v>0</v>
      </c>
      <c r="J125" s="3"/>
      <c r="K125" s="11">
        <v>286</v>
      </c>
      <c r="L125" s="25">
        <v>-0.77807399634149954</v>
      </c>
      <c r="M125" s="25">
        <v>3.9594574414129821E-2</v>
      </c>
      <c r="N125" s="25">
        <v>0.34357083473056671</v>
      </c>
      <c r="O125" s="25">
        <v>-0.40063808649597388</v>
      </c>
      <c r="P125" s="25">
        <v>0.25522536713268701</v>
      </c>
      <c r="Q125" s="25">
        <v>0.53228190168567424</v>
      </c>
      <c r="R125" s="14">
        <v>0</v>
      </c>
      <c r="S125" s="3"/>
      <c r="T125" s="46">
        <f t="shared" si="7"/>
        <v>0.23683217911588825</v>
      </c>
      <c r="U125" s="14">
        <v>0</v>
      </c>
      <c r="V125" s="65">
        <f t="shared" si="8"/>
        <v>1</v>
      </c>
      <c r="W125" s="57">
        <f>SUM($U$6:U125)</f>
        <v>45</v>
      </c>
      <c r="X125" s="57">
        <f>SUM($V$6:V125)</f>
        <v>75</v>
      </c>
      <c r="Y125" s="57">
        <v>75</v>
      </c>
      <c r="Z125" s="57">
        <v>5</v>
      </c>
      <c r="AA125" s="57">
        <f t="shared" si="9"/>
        <v>-24500</v>
      </c>
      <c r="AB125" s="57">
        <f t="shared" si="10"/>
        <v>300000</v>
      </c>
      <c r="AC125" s="58">
        <f t="shared" si="11"/>
        <v>275500</v>
      </c>
      <c r="AD125" s="45">
        <f t="shared" si="12"/>
        <v>1377.5</v>
      </c>
      <c r="AE125" t="str">
        <f t="shared" si="13"/>
        <v/>
      </c>
    </row>
    <row r="126" spans="1:31" x14ac:dyDescent="0.3">
      <c r="A126" s="3"/>
      <c r="B126" s="11">
        <v>321</v>
      </c>
      <c r="C126" s="1">
        <v>31.153637812367997</v>
      </c>
      <c r="D126" s="1">
        <v>11.090193462077394</v>
      </c>
      <c r="E126" s="1">
        <v>3.5414599019940388E-2</v>
      </c>
      <c r="F126" s="2">
        <v>47486.178051233619</v>
      </c>
      <c r="G126" s="2">
        <v>-5785.7277384532945</v>
      </c>
      <c r="H126" s="2">
        <v>-5960.1739486310435</v>
      </c>
      <c r="I126" s="14">
        <v>0</v>
      </c>
      <c r="J126" s="3"/>
      <c r="K126" s="11">
        <v>340</v>
      </c>
      <c r="L126" s="25">
        <v>2.9372665162086595</v>
      </c>
      <c r="M126" s="25">
        <v>1.3694157145332384</v>
      </c>
      <c r="N126" s="25">
        <v>-8.7660753589008628E-2</v>
      </c>
      <c r="O126" s="25">
        <v>0.85084947924555587</v>
      </c>
      <c r="P126" s="25">
        <v>-1.408851163448485</v>
      </c>
      <c r="Q126" s="25">
        <v>-1.3104993763728896</v>
      </c>
      <c r="R126" s="14">
        <v>0</v>
      </c>
      <c r="S126" s="3"/>
      <c r="T126" s="46">
        <f t="shared" si="7"/>
        <v>0.17010791164684236</v>
      </c>
      <c r="U126" s="14">
        <v>0</v>
      </c>
      <c r="V126" s="65">
        <f t="shared" si="8"/>
        <v>1</v>
      </c>
      <c r="W126" s="57">
        <f>SUM($U$6:U126)</f>
        <v>45</v>
      </c>
      <c r="X126" s="57">
        <f>SUM($V$6:V126)</f>
        <v>76</v>
      </c>
      <c r="Y126" s="57">
        <v>74</v>
      </c>
      <c r="Z126" s="57">
        <v>5</v>
      </c>
      <c r="AA126" s="57">
        <f t="shared" si="9"/>
        <v>-24500</v>
      </c>
      <c r="AB126" s="57">
        <f t="shared" si="10"/>
        <v>296000</v>
      </c>
      <c r="AC126" s="58">
        <f t="shared" si="11"/>
        <v>271500</v>
      </c>
      <c r="AD126" s="45">
        <f t="shared" si="12"/>
        <v>1357.5</v>
      </c>
      <c r="AE126" t="str">
        <f t="shared" si="13"/>
        <v/>
      </c>
    </row>
    <row r="127" spans="1:31" x14ac:dyDescent="0.3">
      <c r="A127" s="3"/>
      <c r="B127" s="11">
        <v>322</v>
      </c>
      <c r="C127" s="1">
        <v>42.004013587995829</v>
      </c>
      <c r="D127" s="1">
        <v>32.639654704803988</v>
      </c>
      <c r="E127" s="1">
        <v>0.61954751624263549</v>
      </c>
      <c r="F127" s="2">
        <v>135739.09897361297</v>
      </c>
      <c r="G127" s="2">
        <v>-28423.555479245893</v>
      </c>
      <c r="H127" s="2">
        <v>-33438.823607447703</v>
      </c>
      <c r="I127" s="14">
        <v>1</v>
      </c>
      <c r="J127" s="3"/>
      <c r="K127" s="11">
        <v>375</v>
      </c>
      <c r="L127" s="25">
        <v>0.98485579841694793</v>
      </c>
      <c r="M127" s="25">
        <v>-0.6054721483680402</v>
      </c>
      <c r="N127" s="25">
        <v>5.7766035580515053E-2</v>
      </c>
      <c r="O127" s="25">
        <v>-0.4655121544167653</v>
      </c>
      <c r="P127" s="25">
        <v>0.67505139284202453</v>
      </c>
      <c r="Q127" s="25">
        <v>0.59850366447929149</v>
      </c>
      <c r="R127" s="14">
        <v>0</v>
      </c>
      <c r="S127" s="3"/>
      <c r="T127" s="46">
        <f t="shared" si="7"/>
        <v>9.2166619844877812E-2</v>
      </c>
      <c r="U127" s="14">
        <v>0</v>
      </c>
      <c r="V127" s="65">
        <f t="shared" si="8"/>
        <v>1</v>
      </c>
      <c r="W127" s="57">
        <f>SUM($U$6:U127)</f>
        <v>45</v>
      </c>
      <c r="X127" s="57">
        <f>SUM($V$6:V127)</f>
        <v>77</v>
      </c>
      <c r="Y127" s="57">
        <v>73</v>
      </c>
      <c r="Z127" s="57">
        <v>5</v>
      </c>
      <c r="AA127" s="57">
        <f t="shared" si="9"/>
        <v>-24500</v>
      </c>
      <c r="AB127" s="57">
        <f t="shared" si="10"/>
        <v>292000</v>
      </c>
      <c r="AC127" s="58">
        <f t="shared" si="11"/>
        <v>267500</v>
      </c>
      <c r="AD127" s="45">
        <f t="shared" si="12"/>
        <v>1337.5</v>
      </c>
      <c r="AE127" t="str">
        <f t="shared" si="13"/>
        <v/>
      </c>
    </row>
    <row r="128" spans="1:31" x14ac:dyDescent="0.3">
      <c r="A128" s="3"/>
      <c r="B128" s="11">
        <v>323</v>
      </c>
      <c r="C128" s="1">
        <v>38.504222613618154</v>
      </c>
      <c r="D128" s="1">
        <v>14.249419574264428</v>
      </c>
      <c r="E128" s="1">
        <v>0.23887253180830517</v>
      </c>
      <c r="F128" s="2">
        <v>28179.077574465613</v>
      </c>
      <c r="G128" s="2">
        <v>-1161.2417686716669</v>
      </c>
      <c r="H128" s="2">
        <v>-3523.6357829750286</v>
      </c>
      <c r="I128" s="14">
        <v>0</v>
      </c>
      <c r="J128" s="3"/>
      <c r="K128" s="11">
        <v>238</v>
      </c>
      <c r="L128" s="25">
        <v>-5.7180616617449567E-2</v>
      </c>
      <c r="M128" s="25">
        <v>7.7132968574130115E-2</v>
      </c>
      <c r="N128" s="25">
        <v>-0.14131363388151144</v>
      </c>
      <c r="O128" s="25">
        <v>-0.10053722683288746</v>
      </c>
      <c r="P128" s="25">
        <v>0.28519534977545857</v>
      </c>
      <c r="Q128" s="25">
        <v>-0.29486759401711732</v>
      </c>
      <c r="R128" s="14">
        <v>0</v>
      </c>
      <c r="S128" s="3"/>
      <c r="T128" s="46">
        <f t="shared" si="7"/>
        <v>0.21370343875723707</v>
      </c>
      <c r="U128" s="14">
        <v>0</v>
      </c>
      <c r="V128" s="65">
        <f t="shared" si="8"/>
        <v>1</v>
      </c>
      <c r="W128" s="57">
        <f>SUM($U$6:U128)</f>
        <v>45</v>
      </c>
      <c r="X128" s="57">
        <f>SUM($V$6:V128)</f>
        <v>78</v>
      </c>
      <c r="Y128" s="57">
        <v>72</v>
      </c>
      <c r="Z128" s="57">
        <v>5</v>
      </c>
      <c r="AA128" s="57">
        <f t="shared" si="9"/>
        <v>-24500</v>
      </c>
      <c r="AB128" s="57">
        <f t="shared" si="10"/>
        <v>288000</v>
      </c>
      <c r="AC128" s="58">
        <f t="shared" si="11"/>
        <v>263500</v>
      </c>
      <c r="AD128" s="45">
        <f t="shared" si="12"/>
        <v>1317.5</v>
      </c>
      <c r="AE128" t="str">
        <f t="shared" si="13"/>
        <v/>
      </c>
    </row>
    <row r="129" spans="1:31" x14ac:dyDescent="0.3">
      <c r="A129" s="3"/>
      <c r="B129" s="11">
        <v>324</v>
      </c>
      <c r="C129" s="1">
        <v>48.833519282982543</v>
      </c>
      <c r="D129" s="1">
        <v>18.39032584285934</v>
      </c>
      <c r="E129" s="1">
        <v>0.39903674724978977</v>
      </c>
      <c r="F129" s="2">
        <v>159470.79119194378</v>
      </c>
      <c r="G129" s="2">
        <v>-2000.5052634967788</v>
      </c>
      <c r="H129" s="2">
        <v>-7776.6066904892305</v>
      </c>
      <c r="I129" s="14">
        <v>0</v>
      </c>
      <c r="J129" s="3"/>
      <c r="K129" s="11">
        <v>242</v>
      </c>
      <c r="L129" s="25">
        <v>-0.57954127647500631</v>
      </c>
      <c r="M129" s="25">
        <v>-0.50983013598038274</v>
      </c>
      <c r="N129" s="25">
        <v>-0.9075525113158176</v>
      </c>
      <c r="O129" s="25">
        <v>-0.63808846761465354</v>
      </c>
      <c r="P129" s="25">
        <v>0.65762295866464326</v>
      </c>
      <c r="Q129" s="25">
        <v>0.72208023906956809</v>
      </c>
      <c r="R129" s="14">
        <v>0</v>
      </c>
      <c r="S129" s="3"/>
      <c r="T129" s="46">
        <f t="shared" si="7"/>
        <v>0.21688309916849777</v>
      </c>
      <c r="U129" s="14">
        <v>0</v>
      </c>
      <c r="V129" s="65">
        <f t="shared" si="8"/>
        <v>1</v>
      </c>
      <c r="W129" s="57">
        <f>SUM($U$6:U129)</f>
        <v>45</v>
      </c>
      <c r="X129" s="57">
        <f>SUM($V$6:V129)</f>
        <v>79</v>
      </c>
      <c r="Y129" s="57">
        <v>71</v>
      </c>
      <c r="Z129" s="57">
        <v>5</v>
      </c>
      <c r="AA129" s="57">
        <f t="shared" si="9"/>
        <v>-24500</v>
      </c>
      <c r="AB129" s="57">
        <f t="shared" si="10"/>
        <v>284000</v>
      </c>
      <c r="AC129" s="58">
        <f t="shared" si="11"/>
        <v>259500</v>
      </c>
      <c r="AD129" s="45">
        <f t="shared" si="12"/>
        <v>1297.5</v>
      </c>
      <c r="AE129" t="str">
        <f t="shared" si="13"/>
        <v/>
      </c>
    </row>
    <row r="130" spans="1:31" x14ac:dyDescent="0.3">
      <c r="A130" s="3"/>
      <c r="B130" s="11">
        <v>325</v>
      </c>
      <c r="C130" s="1">
        <v>47.256949088748314</v>
      </c>
      <c r="D130" s="1">
        <v>22.771526658142925</v>
      </c>
      <c r="E130" s="1">
        <v>0.74506740855415965</v>
      </c>
      <c r="F130" s="2">
        <v>78771.89608224183</v>
      </c>
      <c r="G130" s="2">
        <v>-3112.9856836081649</v>
      </c>
      <c r="H130" s="2">
        <v>-6374.7774219360663</v>
      </c>
      <c r="I130" s="14">
        <v>0</v>
      </c>
      <c r="J130" s="3"/>
      <c r="K130" s="11">
        <v>314</v>
      </c>
      <c r="L130" s="25">
        <v>-1.5373352662838935</v>
      </c>
      <c r="M130" s="25">
        <v>-0.25788171887293004</v>
      </c>
      <c r="N130" s="25">
        <v>-1.2450511255195285</v>
      </c>
      <c r="O130" s="25">
        <v>-0.39503621846648096</v>
      </c>
      <c r="P130" s="25">
        <v>0.45394893112695406</v>
      </c>
      <c r="Q130" s="25">
        <v>0.51942223290122747</v>
      </c>
      <c r="R130" s="14">
        <v>1</v>
      </c>
      <c r="S130" s="3"/>
      <c r="T130" s="46">
        <f t="shared" si="7"/>
        <v>0.31033172788804458</v>
      </c>
      <c r="U130" s="14">
        <v>1</v>
      </c>
      <c r="V130" s="65">
        <f t="shared" si="8"/>
        <v>0</v>
      </c>
      <c r="W130" s="57">
        <f>SUM($U$6:U130)</f>
        <v>46</v>
      </c>
      <c r="X130" s="57">
        <f>SUM($V$6:V130)</f>
        <v>79</v>
      </c>
      <c r="Y130" s="57">
        <v>71</v>
      </c>
      <c r="Z130" s="57">
        <v>4</v>
      </c>
      <c r="AA130" s="57">
        <f t="shared" si="9"/>
        <v>-19600</v>
      </c>
      <c r="AB130" s="57">
        <f t="shared" si="10"/>
        <v>284000</v>
      </c>
      <c r="AC130" s="58">
        <f t="shared" si="11"/>
        <v>264400</v>
      </c>
      <c r="AD130" s="45">
        <f t="shared" si="12"/>
        <v>1322</v>
      </c>
      <c r="AE130" t="str">
        <f t="shared" si="13"/>
        <v/>
      </c>
    </row>
    <row r="131" spans="1:31" x14ac:dyDescent="0.3">
      <c r="A131" s="3"/>
      <c r="B131" s="11">
        <v>326</v>
      </c>
      <c r="C131" s="1">
        <v>46.354238466013818</v>
      </c>
      <c r="D131" s="1">
        <v>11.239994337588538</v>
      </c>
      <c r="E131" s="1">
        <v>1.5373614092865673</v>
      </c>
      <c r="F131" s="2">
        <v>53443.782491611186</v>
      </c>
      <c r="G131" s="2">
        <v>-1318.3494269945538</v>
      </c>
      <c r="H131" s="2">
        <v>-13742.586836845423</v>
      </c>
      <c r="I131" s="14">
        <v>0</v>
      </c>
      <c r="J131" s="3"/>
      <c r="K131" s="11">
        <v>355</v>
      </c>
      <c r="L131" s="25">
        <v>-0.51903027071430397</v>
      </c>
      <c r="M131" s="25">
        <v>-0.33083120572814556</v>
      </c>
      <c r="N131" s="25">
        <v>-0.1719401580846156</v>
      </c>
      <c r="O131" s="25">
        <v>-0.82370524744006235</v>
      </c>
      <c r="P131" s="25">
        <v>0.69937569361584107</v>
      </c>
      <c r="Q131" s="25">
        <v>0.72502077264382991</v>
      </c>
      <c r="R131" s="14">
        <v>0</v>
      </c>
      <c r="S131" s="3"/>
      <c r="T131" s="46">
        <f t="shared" si="7"/>
        <v>0.18214996236812975</v>
      </c>
      <c r="U131" s="14">
        <v>0</v>
      </c>
      <c r="V131" s="65">
        <f t="shared" si="8"/>
        <v>1</v>
      </c>
      <c r="W131" s="57">
        <f>SUM($U$6:U131)</f>
        <v>46</v>
      </c>
      <c r="X131" s="57">
        <f>SUM($V$6:V131)</f>
        <v>80</v>
      </c>
      <c r="Y131" s="57">
        <v>70</v>
      </c>
      <c r="Z131" s="57">
        <v>4</v>
      </c>
      <c r="AA131" s="57">
        <f t="shared" si="9"/>
        <v>-19600</v>
      </c>
      <c r="AB131" s="57">
        <f t="shared" si="10"/>
        <v>280000</v>
      </c>
      <c r="AC131" s="58">
        <f t="shared" si="11"/>
        <v>260400</v>
      </c>
      <c r="AD131" s="45">
        <f t="shared" si="12"/>
        <v>1302</v>
      </c>
      <c r="AE131" t="str">
        <f t="shared" si="13"/>
        <v/>
      </c>
    </row>
    <row r="132" spans="1:31" x14ac:dyDescent="0.3">
      <c r="A132" s="3"/>
      <c r="B132" s="11">
        <v>327</v>
      </c>
      <c r="C132" s="1">
        <v>19.993206638525031</v>
      </c>
      <c r="D132" s="1">
        <v>5.8217824751343068</v>
      </c>
      <c r="E132" s="1">
        <v>0.77235548527797315</v>
      </c>
      <c r="F132" s="2">
        <v>31315.754007393618</v>
      </c>
      <c r="G132" s="2">
        <v>-1257.5400675690541</v>
      </c>
      <c r="H132" s="2">
        <v>-2934.7375106651471</v>
      </c>
      <c r="I132" s="14">
        <v>0</v>
      </c>
      <c r="J132" s="3"/>
      <c r="K132" s="11">
        <v>211</v>
      </c>
      <c r="L132" s="25">
        <v>-6.1408160285519216E-2</v>
      </c>
      <c r="M132" s="25">
        <v>0.22603446906298152</v>
      </c>
      <c r="N132" s="25">
        <v>-0.57647006324851635</v>
      </c>
      <c r="O132" s="25">
        <v>-0.37937383024377436</v>
      </c>
      <c r="P132" s="25">
        <v>0.14024141067854853</v>
      </c>
      <c r="Q132" s="25">
        <v>-5.6939801703272716E-2</v>
      </c>
      <c r="R132" s="14">
        <v>0</v>
      </c>
      <c r="S132" s="3"/>
      <c r="T132" s="46">
        <f t="shared" si="7"/>
        <v>0.2219909874755453</v>
      </c>
      <c r="U132" s="14">
        <v>0</v>
      </c>
      <c r="V132" s="65">
        <f t="shared" si="8"/>
        <v>1</v>
      </c>
      <c r="W132" s="57">
        <f>SUM($U$6:U132)</f>
        <v>46</v>
      </c>
      <c r="X132" s="57">
        <f>SUM($V$6:V132)</f>
        <v>81</v>
      </c>
      <c r="Y132" s="57">
        <v>69</v>
      </c>
      <c r="Z132" s="57">
        <v>4</v>
      </c>
      <c r="AA132" s="57">
        <f t="shared" si="9"/>
        <v>-19600</v>
      </c>
      <c r="AB132" s="57">
        <f t="shared" si="10"/>
        <v>276000</v>
      </c>
      <c r="AC132" s="58">
        <f t="shared" si="11"/>
        <v>256400</v>
      </c>
      <c r="AD132" s="45">
        <f t="shared" si="12"/>
        <v>1282</v>
      </c>
      <c r="AE132" t="str">
        <f t="shared" si="13"/>
        <v/>
      </c>
    </row>
    <row r="133" spans="1:31" x14ac:dyDescent="0.3">
      <c r="A133" s="3"/>
      <c r="B133" s="11">
        <v>328</v>
      </c>
      <c r="C133" s="1">
        <v>35.880374059952736</v>
      </c>
      <c r="D133" s="1">
        <v>14.319001446566178</v>
      </c>
      <c r="E133" s="1">
        <v>1.3015924891965582</v>
      </c>
      <c r="F133" s="2">
        <v>37658.111048794046</v>
      </c>
      <c r="G133" s="2">
        <v>-2162.5237850808271</v>
      </c>
      <c r="H133" s="2">
        <v>-11673.482685520354</v>
      </c>
      <c r="I133" s="14">
        <v>0</v>
      </c>
      <c r="J133" s="3"/>
      <c r="K133" s="11">
        <v>335</v>
      </c>
      <c r="L133" s="25">
        <v>0.45599699631752277</v>
      </c>
      <c r="M133" s="25">
        <v>0.70993865403036593</v>
      </c>
      <c r="N133" s="25">
        <v>-1.334801793484949</v>
      </c>
      <c r="O133" s="25">
        <v>-3.0368166178879934E-2</v>
      </c>
      <c r="P133" s="25">
        <v>-0.65694614864816203</v>
      </c>
      <c r="Q133" s="25">
        <v>-3.7990158528529307E-2</v>
      </c>
      <c r="R133" s="14">
        <v>1</v>
      </c>
      <c r="S133" s="3"/>
      <c r="T133" s="46">
        <f t="shared" si="7"/>
        <v>0.26776575150403337</v>
      </c>
      <c r="U133" s="14">
        <v>1</v>
      </c>
      <c r="V133" s="65">
        <f t="shared" si="8"/>
        <v>0</v>
      </c>
      <c r="W133" s="57">
        <f>SUM($U$6:U133)</f>
        <v>47</v>
      </c>
      <c r="X133" s="57">
        <f>SUM($V$6:V133)</f>
        <v>81</v>
      </c>
      <c r="Y133" s="57">
        <v>69</v>
      </c>
      <c r="Z133" s="57">
        <v>3</v>
      </c>
      <c r="AA133" s="57">
        <f t="shared" si="9"/>
        <v>-14700</v>
      </c>
      <c r="AB133" s="57">
        <f t="shared" si="10"/>
        <v>276000</v>
      </c>
      <c r="AC133" s="58">
        <f t="shared" si="11"/>
        <v>261300</v>
      </c>
      <c r="AD133" s="45">
        <f t="shared" si="12"/>
        <v>1306.5</v>
      </c>
      <c r="AE133" t="str">
        <f t="shared" si="13"/>
        <v/>
      </c>
    </row>
    <row r="134" spans="1:31" x14ac:dyDescent="0.3">
      <c r="A134" s="3"/>
      <c r="B134" s="11">
        <v>329</v>
      </c>
      <c r="C134" s="1">
        <v>36.795674829936814</v>
      </c>
      <c r="D134" s="1">
        <v>8.8216524939655905</v>
      </c>
      <c r="E134" s="1">
        <v>0.29440617065555036</v>
      </c>
      <c r="F134" s="2">
        <v>29431.672228848875</v>
      </c>
      <c r="G134" s="2">
        <v>-1400.9810241388868</v>
      </c>
      <c r="H134" s="2">
        <v>-2950.8425773949575</v>
      </c>
      <c r="I134" s="14">
        <v>0</v>
      </c>
      <c r="J134" s="3"/>
      <c r="K134" s="11">
        <v>268</v>
      </c>
      <c r="L134" s="25">
        <v>1.8010153400362158E-2</v>
      </c>
      <c r="M134" s="25">
        <v>-0.15246979192155261</v>
      </c>
      <c r="N134" s="25">
        <v>0.18508436220692245</v>
      </c>
      <c r="O134" s="25">
        <v>-0.54893970521047775</v>
      </c>
      <c r="P134" s="25">
        <v>0.47732731126678979</v>
      </c>
      <c r="Q134" s="25">
        <v>0.6745809006558996</v>
      </c>
      <c r="R134" s="14">
        <v>0</v>
      </c>
      <c r="S134" s="3"/>
      <c r="T134" s="46">
        <f t="shared" si="7"/>
        <v>0.15057527264609055</v>
      </c>
      <c r="U134" s="14">
        <v>0</v>
      </c>
      <c r="V134" s="65">
        <f t="shared" si="8"/>
        <v>1</v>
      </c>
      <c r="W134" s="57">
        <f>SUM($U$6:U134)</f>
        <v>47</v>
      </c>
      <c r="X134" s="57">
        <f>SUM($V$6:V134)</f>
        <v>82</v>
      </c>
      <c r="Y134" s="57">
        <v>68</v>
      </c>
      <c r="Z134" s="57">
        <v>3</v>
      </c>
      <c r="AA134" s="57">
        <f t="shared" si="9"/>
        <v>-14700</v>
      </c>
      <c r="AB134" s="57">
        <f t="shared" si="10"/>
        <v>272000</v>
      </c>
      <c r="AC134" s="58">
        <f t="shared" si="11"/>
        <v>257300</v>
      </c>
      <c r="AD134" s="45">
        <f t="shared" si="12"/>
        <v>1286.5</v>
      </c>
      <c r="AE134" t="str">
        <f t="shared" si="13"/>
        <v/>
      </c>
    </row>
    <row r="135" spans="1:31" x14ac:dyDescent="0.3">
      <c r="A135" s="3"/>
      <c r="B135" s="11">
        <v>330</v>
      </c>
      <c r="C135" s="1">
        <v>30.079354958495081</v>
      </c>
      <c r="D135" s="1">
        <v>11.45121059417834</v>
      </c>
      <c r="E135" s="1">
        <v>1.2744170652996218</v>
      </c>
      <c r="F135" s="2">
        <v>22685.242775090606</v>
      </c>
      <c r="G135" s="2">
        <v>-33.279448093065668</v>
      </c>
      <c r="H135" s="2">
        <v>-423.16453596427925</v>
      </c>
      <c r="I135" s="14">
        <v>0</v>
      </c>
      <c r="J135" s="3"/>
      <c r="K135" s="11">
        <v>204</v>
      </c>
      <c r="L135" s="25">
        <v>-0.83719385480346398</v>
      </c>
      <c r="M135" s="25">
        <v>-6.7750210244551204E-2</v>
      </c>
      <c r="N135" s="25">
        <v>0.39734092564763962</v>
      </c>
      <c r="O135" s="25">
        <v>-0.84587483163787813</v>
      </c>
      <c r="P135" s="25">
        <v>0.69789201110584409</v>
      </c>
      <c r="Q135" s="25">
        <v>0.61322081219133817</v>
      </c>
      <c r="R135" s="14">
        <v>0</v>
      </c>
      <c r="S135" s="3"/>
      <c r="T135" s="46">
        <f t="shared" ref="T135:T198" si="14">Q135*$L$212+P135*$M$212+$N$212*O135+N135*$O$212+$P$212*M135+L135*$Q$212+$R$212</f>
        <v>0.17930898615595459</v>
      </c>
      <c r="U135" s="14">
        <v>0</v>
      </c>
      <c r="V135" s="65">
        <f t="shared" ref="V135:V198" si="15">IF(U135=0,1,0)</f>
        <v>1</v>
      </c>
      <c r="W135" s="57">
        <f>SUM($U$6:U135)</f>
        <v>47</v>
      </c>
      <c r="X135" s="57">
        <f>SUM($V$6:V135)</f>
        <v>83</v>
      </c>
      <c r="Y135" s="57">
        <v>67</v>
      </c>
      <c r="Z135" s="57">
        <v>3</v>
      </c>
      <c r="AA135" s="57">
        <f t="shared" ref="AA135:AA198" si="16">$AA$3*Z135</f>
        <v>-14700</v>
      </c>
      <c r="AB135" s="57">
        <f t="shared" ref="AB135:AB198" si="17">$AA$2*Y135</f>
        <v>268000</v>
      </c>
      <c r="AC135" s="58">
        <f t="shared" ref="AC135:AC198" si="18">SUM(AA135,AB135)</f>
        <v>253300</v>
      </c>
      <c r="AD135" s="45">
        <f t="shared" ref="AD135:AD198" si="19">AC135/200</f>
        <v>1266.5</v>
      </c>
      <c r="AE135" t="str">
        <f t="shared" ref="AE135:AE198" si="20">IF(AD135=$AD$3,T135,"")</f>
        <v/>
      </c>
    </row>
    <row r="136" spans="1:31" x14ac:dyDescent="0.3">
      <c r="A136" s="3"/>
      <c r="B136" s="11">
        <v>331</v>
      </c>
      <c r="C136" s="1">
        <v>44.280877871171356</v>
      </c>
      <c r="D136" s="1">
        <v>18.082021851771284</v>
      </c>
      <c r="E136" s="1">
        <v>1.8839270420242533</v>
      </c>
      <c r="F136" s="2">
        <v>45550.908984519723</v>
      </c>
      <c r="G136" s="2">
        <v>-1122.5365221408329</v>
      </c>
      <c r="H136" s="2">
        <v>-2546.4261441991703</v>
      </c>
      <c r="I136" s="14">
        <v>0</v>
      </c>
      <c r="J136" s="3"/>
      <c r="K136" s="11">
        <v>243</v>
      </c>
      <c r="L136" s="25">
        <v>0.5861693258684435</v>
      </c>
      <c r="M136" s="25">
        <v>-9.6573815293738166E-2</v>
      </c>
      <c r="N136" s="25">
        <v>1.5585807288799309</v>
      </c>
      <c r="O136" s="25">
        <v>-0.3691673546296082</v>
      </c>
      <c r="P136" s="25">
        <v>0.41839178521875964</v>
      </c>
      <c r="Q136" s="25">
        <v>0.93438503454062527</v>
      </c>
      <c r="R136" s="14">
        <v>0</v>
      </c>
      <c r="S136" s="3"/>
      <c r="T136" s="46">
        <f t="shared" si="14"/>
        <v>7.5337582961683414E-2</v>
      </c>
      <c r="U136" s="14">
        <v>0</v>
      </c>
      <c r="V136" s="65">
        <f t="shared" si="15"/>
        <v>1</v>
      </c>
      <c r="W136" s="57">
        <f>SUM($U$6:U136)</f>
        <v>47</v>
      </c>
      <c r="X136" s="57">
        <f>SUM($V$6:V136)</f>
        <v>84</v>
      </c>
      <c r="Y136" s="57">
        <v>66</v>
      </c>
      <c r="Z136" s="57">
        <v>3</v>
      </c>
      <c r="AA136" s="57">
        <f t="shared" si="16"/>
        <v>-14700</v>
      </c>
      <c r="AB136" s="57">
        <f t="shared" si="17"/>
        <v>264000</v>
      </c>
      <c r="AC136" s="58">
        <f t="shared" si="18"/>
        <v>249300</v>
      </c>
      <c r="AD136" s="45">
        <f t="shared" si="19"/>
        <v>1246.5</v>
      </c>
      <c r="AE136" t="str">
        <f t="shared" si="20"/>
        <v/>
      </c>
    </row>
    <row r="137" spans="1:31" x14ac:dyDescent="0.3">
      <c r="A137" s="3"/>
      <c r="B137" s="11">
        <v>332</v>
      </c>
      <c r="C137" s="1">
        <v>44.110403401365119</v>
      </c>
      <c r="D137" s="1">
        <v>27.768943364900338</v>
      </c>
      <c r="E137" s="1">
        <v>0.39521173915395191</v>
      </c>
      <c r="F137" s="2">
        <v>73705.233958384648</v>
      </c>
      <c r="G137" s="2">
        <v>-8805.523435006593</v>
      </c>
      <c r="H137" s="2">
        <v>-6160.2111470405453</v>
      </c>
      <c r="I137" s="14">
        <v>0</v>
      </c>
      <c r="J137" s="3"/>
      <c r="K137" s="11">
        <v>305</v>
      </c>
      <c r="L137" s="25">
        <v>-0.1578187607875608</v>
      </c>
      <c r="M137" s="25">
        <v>0.39684529184431283</v>
      </c>
      <c r="N137" s="25">
        <v>-0.22201915901664981</v>
      </c>
      <c r="O137" s="25">
        <v>-0.14864427289288767</v>
      </c>
      <c r="P137" s="25">
        <v>-3.1906437993120457E-2</v>
      </c>
      <c r="Q137" s="25">
        <v>0.11061227721931245</v>
      </c>
      <c r="R137" s="14">
        <v>0</v>
      </c>
      <c r="S137" s="3"/>
      <c r="T137" s="46">
        <f t="shared" si="14"/>
        <v>0.22103756455959728</v>
      </c>
      <c r="U137" s="14">
        <v>0</v>
      </c>
      <c r="V137" s="65">
        <f t="shared" si="15"/>
        <v>1</v>
      </c>
      <c r="W137" s="57">
        <f>SUM($U$6:U137)</f>
        <v>47</v>
      </c>
      <c r="X137" s="57">
        <f>SUM($V$6:V137)</f>
        <v>85</v>
      </c>
      <c r="Y137" s="57">
        <v>65</v>
      </c>
      <c r="Z137" s="57">
        <v>3</v>
      </c>
      <c r="AA137" s="57">
        <f t="shared" si="16"/>
        <v>-14700</v>
      </c>
      <c r="AB137" s="57">
        <f t="shared" si="17"/>
        <v>260000</v>
      </c>
      <c r="AC137" s="58">
        <f t="shared" si="18"/>
        <v>245300</v>
      </c>
      <c r="AD137" s="45">
        <f t="shared" si="19"/>
        <v>1226.5</v>
      </c>
      <c r="AE137" t="str">
        <f t="shared" si="20"/>
        <v/>
      </c>
    </row>
    <row r="138" spans="1:31" x14ac:dyDescent="0.3">
      <c r="A138" s="3"/>
      <c r="B138" s="11">
        <v>333</v>
      </c>
      <c r="C138" s="1">
        <v>28.149110266710959</v>
      </c>
      <c r="D138" s="1">
        <v>9.8600152343115255</v>
      </c>
      <c r="E138" s="1">
        <v>0.23780957282667098</v>
      </c>
      <c r="F138" s="2">
        <v>38970.418793951401</v>
      </c>
      <c r="G138" s="2">
        <v>-4145.2425090144379</v>
      </c>
      <c r="H138" s="2">
        <v>-4004.4703893491228</v>
      </c>
      <c r="I138" s="14">
        <v>0</v>
      </c>
      <c r="J138" s="3"/>
      <c r="K138" s="11">
        <v>326</v>
      </c>
      <c r="L138" s="25">
        <v>1.3834223623176884</v>
      </c>
      <c r="M138" s="25">
        <v>0.33791544731224366</v>
      </c>
      <c r="N138" s="25">
        <v>1.1979235989055455</v>
      </c>
      <c r="O138" s="25">
        <v>0.18450841157926862</v>
      </c>
      <c r="P138" s="25">
        <v>0.39296225237917298</v>
      </c>
      <c r="Q138" s="25">
        <v>-1.0266899996234402</v>
      </c>
      <c r="R138" s="14">
        <v>0</v>
      </c>
      <c r="S138" s="3"/>
      <c r="T138" s="46">
        <f t="shared" si="14"/>
        <v>6.9618390005170894E-2</v>
      </c>
      <c r="U138" s="14">
        <v>0</v>
      </c>
      <c r="V138" s="65">
        <f t="shared" si="15"/>
        <v>1</v>
      </c>
      <c r="W138" s="57">
        <f>SUM($U$6:U138)</f>
        <v>47</v>
      </c>
      <c r="X138" s="57">
        <f>SUM($V$6:V138)</f>
        <v>86</v>
      </c>
      <c r="Y138" s="57">
        <v>64</v>
      </c>
      <c r="Z138" s="57">
        <v>3</v>
      </c>
      <c r="AA138" s="57">
        <f t="shared" si="16"/>
        <v>-14700</v>
      </c>
      <c r="AB138" s="57">
        <f t="shared" si="17"/>
        <v>256000</v>
      </c>
      <c r="AC138" s="58">
        <f t="shared" si="18"/>
        <v>241300</v>
      </c>
      <c r="AD138" s="45">
        <f t="shared" si="19"/>
        <v>1206.5</v>
      </c>
      <c r="AE138" t="str">
        <f t="shared" si="20"/>
        <v/>
      </c>
    </row>
    <row r="139" spans="1:31" x14ac:dyDescent="0.3">
      <c r="A139" s="3"/>
      <c r="B139" s="11">
        <v>334</v>
      </c>
      <c r="C139" s="1">
        <v>18.91565850351143</v>
      </c>
      <c r="D139" s="1">
        <v>0.2564300150310504</v>
      </c>
      <c r="E139" s="1">
        <v>0.10129923673975706</v>
      </c>
      <c r="F139" s="2">
        <v>35812.135570827297</v>
      </c>
      <c r="G139" s="2">
        <v>-1544.6898434411692</v>
      </c>
      <c r="H139" s="2">
        <v>-6056.7341939513599</v>
      </c>
      <c r="I139" s="14">
        <v>1</v>
      </c>
      <c r="J139" s="3"/>
      <c r="K139" s="11">
        <v>344</v>
      </c>
      <c r="L139" s="25">
        <v>0.79057754998671215</v>
      </c>
      <c r="M139" s="25">
        <v>0.16744828329851247</v>
      </c>
      <c r="N139" s="25">
        <v>1.2257462431816417</v>
      </c>
      <c r="O139" s="25">
        <v>-0.33013506480374472</v>
      </c>
      <c r="P139" s="25">
        <v>0.37772754196460584</v>
      </c>
      <c r="Q139" s="25">
        <v>0.23600800685666642</v>
      </c>
      <c r="R139" s="14">
        <v>0</v>
      </c>
      <c r="S139" s="3"/>
      <c r="T139" s="46">
        <f t="shared" si="14"/>
        <v>7.9591321188997616E-2</v>
      </c>
      <c r="U139" s="14">
        <v>0</v>
      </c>
      <c r="V139" s="65">
        <f t="shared" si="15"/>
        <v>1</v>
      </c>
      <c r="W139" s="57">
        <f>SUM($U$6:U139)</f>
        <v>47</v>
      </c>
      <c r="X139" s="57">
        <f>SUM($V$6:V139)</f>
        <v>87</v>
      </c>
      <c r="Y139" s="57">
        <v>63</v>
      </c>
      <c r="Z139" s="57">
        <v>3</v>
      </c>
      <c r="AA139" s="57">
        <f t="shared" si="16"/>
        <v>-14700</v>
      </c>
      <c r="AB139" s="57">
        <f t="shared" si="17"/>
        <v>252000</v>
      </c>
      <c r="AC139" s="58">
        <f t="shared" si="18"/>
        <v>237300</v>
      </c>
      <c r="AD139" s="45">
        <f t="shared" si="19"/>
        <v>1186.5</v>
      </c>
      <c r="AE139" t="str">
        <f t="shared" si="20"/>
        <v/>
      </c>
    </row>
    <row r="140" spans="1:31" x14ac:dyDescent="0.3">
      <c r="A140" s="3"/>
      <c r="B140" s="11">
        <v>335</v>
      </c>
      <c r="C140" s="1">
        <v>38.687241582940402</v>
      </c>
      <c r="D140" s="1">
        <v>13.821473323658845</v>
      </c>
      <c r="E140" s="1">
        <v>2.5730040914102126E-2</v>
      </c>
      <c r="F140" s="2">
        <v>45549.219243912055</v>
      </c>
      <c r="G140" s="2">
        <v>-5726.347840280092</v>
      </c>
      <c r="H140" s="2">
        <v>-6517.0174141458483</v>
      </c>
      <c r="I140" s="14">
        <v>1</v>
      </c>
      <c r="J140" s="3"/>
      <c r="K140" s="11">
        <v>351</v>
      </c>
      <c r="L140" s="25">
        <v>-0.58057357323142467</v>
      </c>
      <c r="M140" s="25">
        <v>0.26588787607825426</v>
      </c>
      <c r="N140" s="25">
        <v>-0.26433033251759508</v>
      </c>
      <c r="O140" s="25">
        <v>-0.40174025497281418</v>
      </c>
      <c r="P140" s="25">
        <v>5.3300227132649793E-2</v>
      </c>
      <c r="Q140" s="25">
        <v>0.66098232847058902</v>
      </c>
      <c r="R140" s="14">
        <v>1</v>
      </c>
      <c r="S140" s="3"/>
      <c r="T140" s="46">
        <f t="shared" si="14"/>
        <v>0.22939229642901734</v>
      </c>
      <c r="U140" s="14">
        <v>1</v>
      </c>
      <c r="V140" s="65">
        <f t="shared" si="15"/>
        <v>0</v>
      </c>
      <c r="W140" s="57">
        <f>SUM($U$6:U140)</f>
        <v>48</v>
      </c>
      <c r="X140" s="57">
        <f>SUM($V$6:V140)</f>
        <v>87</v>
      </c>
      <c r="Y140" s="57">
        <v>63</v>
      </c>
      <c r="Z140" s="57">
        <v>2</v>
      </c>
      <c r="AA140" s="57">
        <f t="shared" si="16"/>
        <v>-9800</v>
      </c>
      <c r="AB140" s="57">
        <f t="shared" si="17"/>
        <v>252000</v>
      </c>
      <c r="AC140" s="58">
        <f t="shared" si="18"/>
        <v>242200</v>
      </c>
      <c r="AD140" s="45">
        <f t="shared" si="19"/>
        <v>1211</v>
      </c>
      <c r="AE140" t="str">
        <f t="shared" si="20"/>
        <v/>
      </c>
    </row>
    <row r="141" spans="1:31" x14ac:dyDescent="0.3">
      <c r="A141" s="3"/>
      <c r="B141" s="11">
        <v>336</v>
      </c>
      <c r="C141" s="1">
        <v>31.916367740915263</v>
      </c>
      <c r="D141" s="1">
        <v>1.8706548951093422</v>
      </c>
      <c r="E141" s="1">
        <v>0.59535931370072726</v>
      </c>
      <c r="F141" s="2">
        <v>30808.590141857236</v>
      </c>
      <c r="G141" s="2">
        <v>-2953.1416136365124</v>
      </c>
      <c r="H141" s="2">
        <v>-9665.8198708910259</v>
      </c>
      <c r="I141" s="14">
        <v>0</v>
      </c>
      <c r="J141" s="3"/>
      <c r="K141" s="11">
        <v>209</v>
      </c>
      <c r="L141" s="25">
        <v>1.0618983429400796E-2</v>
      </c>
      <c r="M141" s="25">
        <v>0.13297396413950607</v>
      </c>
      <c r="N141" s="25">
        <v>1.4162714626166455</v>
      </c>
      <c r="O141" s="25">
        <v>-0.43667741104699681</v>
      </c>
      <c r="P141" s="25">
        <v>0.50909190881414734</v>
      </c>
      <c r="Q141" s="25">
        <v>0.48349545350108358</v>
      </c>
      <c r="R141" s="14">
        <v>0</v>
      </c>
      <c r="S141" s="3"/>
      <c r="T141" s="46">
        <f t="shared" si="14"/>
        <v>0.10835539394204338</v>
      </c>
      <c r="U141" s="14">
        <v>0</v>
      </c>
      <c r="V141" s="65">
        <f t="shared" si="15"/>
        <v>1</v>
      </c>
      <c r="W141" s="57">
        <f>SUM($U$6:U141)</f>
        <v>48</v>
      </c>
      <c r="X141" s="57">
        <f>SUM($V$6:V141)</f>
        <v>88</v>
      </c>
      <c r="Y141" s="57">
        <v>62</v>
      </c>
      <c r="Z141" s="57">
        <v>2</v>
      </c>
      <c r="AA141" s="57">
        <f t="shared" si="16"/>
        <v>-9800</v>
      </c>
      <c r="AB141" s="57">
        <f t="shared" si="17"/>
        <v>248000</v>
      </c>
      <c r="AC141" s="58">
        <f t="shared" si="18"/>
        <v>238200</v>
      </c>
      <c r="AD141" s="45">
        <f t="shared" si="19"/>
        <v>1191</v>
      </c>
      <c r="AE141" t="str">
        <f t="shared" si="20"/>
        <v/>
      </c>
    </row>
    <row r="142" spans="1:31" x14ac:dyDescent="0.3">
      <c r="A142" s="3"/>
      <c r="B142" s="11">
        <v>337</v>
      </c>
      <c r="C142" s="1">
        <v>31.925731750513879</v>
      </c>
      <c r="D142" s="1">
        <v>6.3474722763656146</v>
      </c>
      <c r="E142" s="1">
        <v>0.69704401223190993</v>
      </c>
      <c r="F142" s="2">
        <v>30535.223240840631</v>
      </c>
      <c r="G142" s="2">
        <v>-5066.6862860129349</v>
      </c>
      <c r="H142" s="2">
        <v>-4061.8865756703653</v>
      </c>
      <c r="I142" s="14">
        <v>1</v>
      </c>
      <c r="J142" s="3"/>
      <c r="K142" s="11">
        <v>203</v>
      </c>
      <c r="L142" s="25">
        <v>0.29207581248986286</v>
      </c>
      <c r="M142" s="25">
        <v>5.8466911107478411E-2</v>
      </c>
      <c r="N142" s="25">
        <v>-1.3407628709012624</v>
      </c>
      <c r="O142" s="25">
        <v>-0.43720741113483086</v>
      </c>
      <c r="P142" s="25">
        <v>1.8200853286129384E-2</v>
      </c>
      <c r="Q142" s="25">
        <v>0.62474543085540268</v>
      </c>
      <c r="R142" s="14">
        <v>0</v>
      </c>
      <c r="S142" s="3"/>
      <c r="T142" s="46">
        <f t="shared" si="14"/>
        <v>0.20304819927897466</v>
      </c>
      <c r="U142" s="14">
        <v>0</v>
      </c>
      <c r="V142" s="65">
        <f t="shared" si="15"/>
        <v>1</v>
      </c>
      <c r="W142" s="57">
        <f>SUM($U$6:U142)</f>
        <v>48</v>
      </c>
      <c r="X142" s="57">
        <f>SUM($V$6:V142)</f>
        <v>89</v>
      </c>
      <c r="Y142" s="57">
        <v>61</v>
      </c>
      <c r="Z142" s="57">
        <v>2</v>
      </c>
      <c r="AA142" s="57">
        <f t="shared" si="16"/>
        <v>-9800</v>
      </c>
      <c r="AB142" s="57">
        <f t="shared" si="17"/>
        <v>244000</v>
      </c>
      <c r="AC142" s="58">
        <f t="shared" si="18"/>
        <v>234200</v>
      </c>
      <c r="AD142" s="45">
        <f t="shared" si="19"/>
        <v>1171</v>
      </c>
      <c r="AE142" t="str">
        <f t="shared" si="20"/>
        <v/>
      </c>
    </row>
    <row r="143" spans="1:31" x14ac:dyDescent="0.3">
      <c r="A143" s="3"/>
      <c r="B143" s="11">
        <v>338</v>
      </c>
      <c r="C143" s="1">
        <v>32.843179894403555</v>
      </c>
      <c r="D143" s="1">
        <v>10.637822799578045</v>
      </c>
      <c r="E143" s="1">
        <v>0.79197471162266675</v>
      </c>
      <c r="F143" s="2">
        <v>26949.024905834791</v>
      </c>
      <c r="G143" s="2">
        <v>-786.30730629279265</v>
      </c>
      <c r="H143" s="2">
        <v>-521.54415518305973</v>
      </c>
      <c r="I143" s="14">
        <v>0</v>
      </c>
      <c r="J143" s="3"/>
      <c r="K143" s="11">
        <v>390</v>
      </c>
      <c r="L143" s="25">
        <v>1.2627468120681136</v>
      </c>
      <c r="M143" s="25">
        <v>1.1149381220982562</v>
      </c>
      <c r="N143" s="25">
        <v>0.82582850598824398</v>
      </c>
      <c r="O143" s="25">
        <v>0.35058805372427126</v>
      </c>
      <c r="P143" s="25">
        <v>-0.44772987659092206</v>
      </c>
      <c r="Q143" s="25">
        <v>-1.0103071057284023</v>
      </c>
      <c r="R143" s="14">
        <v>0</v>
      </c>
      <c r="S143" s="3"/>
      <c r="T143" s="46">
        <f t="shared" si="14"/>
        <v>0.14296649738758083</v>
      </c>
      <c r="U143" s="14">
        <v>0</v>
      </c>
      <c r="V143" s="65">
        <f t="shared" si="15"/>
        <v>1</v>
      </c>
      <c r="W143" s="57">
        <f>SUM($U$6:U143)</f>
        <v>48</v>
      </c>
      <c r="X143" s="57">
        <f>SUM($V$6:V143)</f>
        <v>90</v>
      </c>
      <c r="Y143" s="57">
        <v>60</v>
      </c>
      <c r="Z143" s="57">
        <v>2</v>
      </c>
      <c r="AA143" s="57">
        <f t="shared" si="16"/>
        <v>-9800</v>
      </c>
      <c r="AB143" s="57">
        <f t="shared" si="17"/>
        <v>240000</v>
      </c>
      <c r="AC143" s="58">
        <f t="shared" si="18"/>
        <v>230200</v>
      </c>
      <c r="AD143" s="45">
        <f t="shared" si="19"/>
        <v>1151</v>
      </c>
      <c r="AE143" t="str">
        <f t="shared" si="20"/>
        <v/>
      </c>
    </row>
    <row r="144" spans="1:31" x14ac:dyDescent="0.3">
      <c r="A144" s="3"/>
      <c r="B144" s="11">
        <v>339</v>
      </c>
      <c r="C144" s="1">
        <v>28.821762481427179</v>
      </c>
      <c r="D144" s="1">
        <v>5.3579780450063419</v>
      </c>
      <c r="E144" s="1">
        <v>1.4463253937861935</v>
      </c>
      <c r="F144" s="2">
        <v>75578.185267163033</v>
      </c>
      <c r="G144" s="2">
        <v>-6242.6863338366657</v>
      </c>
      <c r="H144" s="2">
        <v>-23220.362708116714</v>
      </c>
      <c r="I144" s="14">
        <v>1</v>
      </c>
      <c r="J144" s="3"/>
      <c r="K144" s="11">
        <v>278</v>
      </c>
      <c r="L144" s="25">
        <v>1.7614923138431744</v>
      </c>
      <c r="M144" s="25">
        <v>-2.7149086969511484E-2</v>
      </c>
      <c r="N144" s="25">
        <v>-0.93226416798540979</v>
      </c>
      <c r="O144" s="25">
        <v>0.58194169881667912</v>
      </c>
      <c r="P144" s="25">
        <v>9.581620700428177E-2</v>
      </c>
      <c r="Q144" s="25">
        <v>-0.67075380458115141</v>
      </c>
      <c r="R144" s="14">
        <v>1</v>
      </c>
      <c r="S144" s="3"/>
      <c r="T144" s="46">
        <f t="shared" si="14"/>
        <v>0.1226580096207113</v>
      </c>
      <c r="U144" s="14">
        <v>1</v>
      </c>
      <c r="V144" s="65">
        <f t="shared" si="15"/>
        <v>0</v>
      </c>
      <c r="W144" s="57">
        <f>SUM($U$6:U144)</f>
        <v>49</v>
      </c>
      <c r="X144" s="57">
        <f>SUM($V$6:V144)</f>
        <v>90</v>
      </c>
      <c r="Y144" s="57">
        <v>60</v>
      </c>
      <c r="Z144" s="57">
        <v>1</v>
      </c>
      <c r="AA144" s="57">
        <f t="shared" si="16"/>
        <v>-4900</v>
      </c>
      <c r="AB144" s="57">
        <f t="shared" si="17"/>
        <v>240000</v>
      </c>
      <c r="AC144" s="58">
        <f t="shared" si="18"/>
        <v>235100</v>
      </c>
      <c r="AD144" s="45">
        <f t="shared" si="19"/>
        <v>1175.5</v>
      </c>
      <c r="AE144" t="str">
        <f t="shared" si="20"/>
        <v/>
      </c>
    </row>
    <row r="145" spans="1:31" x14ac:dyDescent="0.3">
      <c r="A145" s="3"/>
      <c r="B145" s="11">
        <v>340</v>
      </c>
      <c r="C145" s="1">
        <v>59.19982013911828</v>
      </c>
      <c r="D145" s="1">
        <v>18.397602292875249</v>
      </c>
      <c r="E145" s="1">
        <v>0.77007347520644387</v>
      </c>
      <c r="F145" s="2">
        <v>77925.146436041294</v>
      </c>
      <c r="G145" s="2">
        <v>-8883.1909600590443</v>
      </c>
      <c r="H145" s="2">
        <v>-15816.709102552744</v>
      </c>
      <c r="I145" s="14">
        <v>0</v>
      </c>
      <c r="J145" s="3"/>
      <c r="K145" s="11">
        <v>328</v>
      </c>
      <c r="L145" s="25">
        <v>0.11646899343443</v>
      </c>
      <c r="M145" s="25">
        <v>0.78163864024570717</v>
      </c>
      <c r="N145" s="25">
        <v>0.80289479549339182</v>
      </c>
      <c r="O145" s="25">
        <v>-0.24515070328508715</v>
      </c>
      <c r="P145" s="25">
        <v>0.19189463225132891</v>
      </c>
      <c r="Q145" s="25">
        <v>-0.74356726895017988</v>
      </c>
      <c r="R145" s="14">
        <v>0</v>
      </c>
      <c r="S145" s="3"/>
      <c r="T145" s="46">
        <f t="shared" si="14"/>
        <v>0.15716575414763684</v>
      </c>
      <c r="U145" s="14">
        <v>0</v>
      </c>
      <c r="V145" s="65">
        <f t="shared" si="15"/>
        <v>1</v>
      </c>
      <c r="W145" s="57">
        <f>SUM($U$6:U145)</f>
        <v>49</v>
      </c>
      <c r="X145" s="57">
        <f>SUM($V$6:V145)</f>
        <v>91</v>
      </c>
      <c r="Y145" s="57">
        <v>59</v>
      </c>
      <c r="Z145" s="57">
        <v>1</v>
      </c>
      <c r="AA145" s="57">
        <f t="shared" si="16"/>
        <v>-4900</v>
      </c>
      <c r="AB145" s="57">
        <f t="shared" si="17"/>
        <v>236000</v>
      </c>
      <c r="AC145" s="58">
        <f t="shared" si="18"/>
        <v>231100</v>
      </c>
      <c r="AD145" s="45">
        <f t="shared" si="19"/>
        <v>1155.5</v>
      </c>
      <c r="AE145" t="str">
        <f t="shared" si="20"/>
        <v/>
      </c>
    </row>
    <row r="146" spans="1:31" x14ac:dyDescent="0.3">
      <c r="A146" s="3"/>
      <c r="B146" s="11">
        <v>341</v>
      </c>
      <c r="C146" s="1">
        <v>23.551043286094185</v>
      </c>
      <c r="D146" s="1">
        <v>6.2021202646915778</v>
      </c>
      <c r="E146" s="1">
        <v>7.2933411193430622E-2</v>
      </c>
      <c r="F146" s="2">
        <v>19433.287136661562</v>
      </c>
      <c r="G146" s="2">
        <v>-1545.1936542955714</v>
      </c>
      <c r="H146" s="2">
        <v>-2135.0807116607775</v>
      </c>
      <c r="I146" s="14">
        <v>0</v>
      </c>
      <c r="J146" s="3"/>
      <c r="K146" s="11">
        <v>283</v>
      </c>
      <c r="L146" s="25">
        <v>1.2164083114228361</v>
      </c>
      <c r="M146" s="25">
        <v>1.1784128973709589</v>
      </c>
      <c r="N146" s="25">
        <v>0.901333646816181</v>
      </c>
      <c r="O146" s="25">
        <v>-0.45268189158853345</v>
      </c>
      <c r="P146" s="25">
        <v>-0.32969770610078636</v>
      </c>
      <c r="Q146" s="25">
        <v>-0.46927842329301422</v>
      </c>
      <c r="R146" s="14">
        <v>0</v>
      </c>
      <c r="S146" s="3"/>
      <c r="T146" s="46">
        <f t="shared" si="14"/>
        <v>0.10897453227400411</v>
      </c>
      <c r="U146" s="14">
        <v>0</v>
      </c>
      <c r="V146" s="65">
        <f t="shared" si="15"/>
        <v>1</v>
      </c>
      <c r="W146" s="57">
        <f>SUM($U$6:U146)</f>
        <v>49</v>
      </c>
      <c r="X146" s="57">
        <f>SUM($V$6:V146)</f>
        <v>92</v>
      </c>
      <c r="Y146" s="57">
        <v>58</v>
      </c>
      <c r="Z146" s="57">
        <v>1</v>
      </c>
      <c r="AA146" s="57">
        <f t="shared" si="16"/>
        <v>-4900</v>
      </c>
      <c r="AB146" s="57">
        <f t="shared" si="17"/>
        <v>232000</v>
      </c>
      <c r="AC146" s="58">
        <f t="shared" si="18"/>
        <v>227100</v>
      </c>
      <c r="AD146" s="45">
        <f t="shared" si="19"/>
        <v>1135.5</v>
      </c>
      <c r="AE146" t="str">
        <f t="shared" si="20"/>
        <v/>
      </c>
    </row>
    <row r="147" spans="1:31" x14ac:dyDescent="0.3">
      <c r="A147" s="3"/>
      <c r="B147" s="11">
        <v>342</v>
      </c>
      <c r="C147" s="1">
        <v>23.4687834981533</v>
      </c>
      <c r="D147" s="1">
        <v>4.7753890754441163E-2</v>
      </c>
      <c r="E147" s="1">
        <v>0.80625600712338164</v>
      </c>
      <c r="F147" s="2">
        <v>16045.671084920335</v>
      </c>
      <c r="G147" s="2">
        <v>-373.20895145130453</v>
      </c>
      <c r="H147" s="2">
        <v>-2354.5482694906505</v>
      </c>
      <c r="I147" s="14">
        <v>0</v>
      </c>
      <c r="J147" s="3"/>
      <c r="K147" s="11">
        <v>360</v>
      </c>
      <c r="L147" s="25">
        <v>0.30759451282625766</v>
      </c>
      <c r="M147" s="25">
        <v>-0.33796091508586451</v>
      </c>
      <c r="N147" s="25">
        <v>-0.65251985935343981</v>
      </c>
      <c r="O147" s="25">
        <v>0.34021154645994028</v>
      </c>
      <c r="P147" s="25">
        <v>0.31145273452776073</v>
      </c>
      <c r="Q147" s="25">
        <v>0.47979429155824282</v>
      </c>
      <c r="R147" s="14">
        <v>0</v>
      </c>
      <c r="S147" s="3"/>
      <c r="T147" s="46">
        <f t="shared" si="14"/>
        <v>0.17090568685423282</v>
      </c>
      <c r="U147" s="14">
        <v>0</v>
      </c>
      <c r="V147" s="65">
        <f t="shared" si="15"/>
        <v>1</v>
      </c>
      <c r="W147" s="57">
        <f>SUM($U$6:U147)</f>
        <v>49</v>
      </c>
      <c r="X147" s="57">
        <f>SUM($V$6:V147)</f>
        <v>93</v>
      </c>
      <c r="Y147" s="57">
        <v>57</v>
      </c>
      <c r="Z147" s="57">
        <v>1</v>
      </c>
      <c r="AA147" s="57">
        <f t="shared" si="16"/>
        <v>-4900</v>
      </c>
      <c r="AB147" s="57">
        <f t="shared" si="17"/>
        <v>228000</v>
      </c>
      <c r="AC147" s="58">
        <f t="shared" si="18"/>
        <v>223100</v>
      </c>
      <c r="AD147" s="45">
        <f t="shared" si="19"/>
        <v>1115.5</v>
      </c>
      <c r="AE147" t="str">
        <f t="shared" si="20"/>
        <v/>
      </c>
    </row>
    <row r="148" spans="1:31" x14ac:dyDescent="0.3">
      <c r="A148" s="3"/>
      <c r="B148" s="11">
        <v>343</v>
      </c>
      <c r="C148" s="1">
        <v>37.306575585973761</v>
      </c>
      <c r="D148" s="1">
        <v>4.4898381795446101</v>
      </c>
      <c r="E148" s="1">
        <v>0.73479564353237692</v>
      </c>
      <c r="F148" s="2">
        <v>31273.449018110583</v>
      </c>
      <c r="G148" s="2">
        <v>-2728.2031874190675</v>
      </c>
      <c r="H148" s="2">
        <v>-10611.591957425639</v>
      </c>
      <c r="I148" s="14">
        <v>0</v>
      </c>
      <c r="J148" s="3"/>
      <c r="K148" s="11">
        <v>329</v>
      </c>
      <c r="L148" s="25">
        <v>0.22718680962094651</v>
      </c>
      <c r="M148" s="25">
        <v>-1.0597669571490541E-2</v>
      </c>
      <c r="N148" s="25">
        <v>-0.88463724254815057</v>
      </c>
      <c r="O148" s="25">
        <v>-0.46906036938115492</v>
      </c>
      <c r="P148" s="25">
        <v>0.373280846013267</v>
      </c>
      <c r="Q148" s="25">
        <v>0.44998197046873911</v>
      </c>
      <c r="R148" s="14">
        <v>0</v>
      </c>
      <c r="S148" s="3"/>
      <c r="T148" s="46">
        <f t="shared" si="14"/>
        <v>0.15682387904720174</v>
      </c>
      <c r="U148" s="14">
        <v>0</v>
      </c>
      <c r="V148" s="65">
        <f t="shared" si="15"/>
        <v>1</v>
      </c>
      <c r="W148" s="57">
        <f>SUM($U$6:U148)</f>
        <v>49</v>
      </c>
      <c r="X148" s="57">
        <f>SUM($V$6:V148)</f>
        <v>94</v>
      </c>
      <c r="Y148" s="57">
        <v>56</v>
      </c>
      <c r="Z148" s="57">
        <v>1</v>
      </c>
      <c r="AA148" s="57">
        <f t="shared" si="16"/>
        <v>-4900</v>
      </c>
      <c r="AB148" s="57">
        <f t="shared" si="17"/>
        <v>224000</v>
      </c>
      <c r="AC148" s="58">
        <f t="shared" si="18"/>
        <v>219100</v>
      </c>
      <c r="AD148" s="45">
        <f t="shared" si="19"/>
        <v>1095.5</v>
      </c>
      <c r="AE148" t="str">
        <f t="shared" si="20"/>
        <v/>
      </c>
    </row>
    <row r="149" spans="1:31" x14ac:dyDescent="0.3">
      <c r="A149" s="3"/>
      <c r="B149" s="11">
        <v>344</v>
      </c>
      <c r="C149" s="1">
        <v>41.453208695940624</v>
      </c>
      <c r="D149" s="1">
        <v>10.057118125111089</v>
      </c>
      <c r="E149" s="1">
        <v>1.5539670712999765</v>
      </c>
      <c r="F149" s="2">
        <v>34535.786484273529</v>
      </c>
      <c r="G149" s="2">
        <v>-1382.311749106241</v>
      </c>
      <c r="H149" s="2">
        <v>-4514.5969793548611</v>
      </c>
      <c r="I149" s="14">
        <v>0</v>
      </c>
      <c r="J149" s="3"/>
      <c r="K149" s="11">
        <v>288</v>
      </c>
      <c r="L149" s="25">
        <v>-7.1462723718782387E-2</v>
      </c>
      <c r="M149" s="25">
        <v>5.5823133010390914E-2</v>
      </c>
      <c r="N149" s="25">
        <v>1.7064221762395133</v>
      </c>
      <c r="O149" s="25">
        <v>-0.36900033637449514</v>
      </c>
      <c r="P149" s="25">
        <v>0.68019555108868512</v>
      </c>
      <c r="Q149" s="25">
        <v>0.64676083766337378</v>
      </c>
      <c r="R149" s="14">
        <v>0</v>
      </c>
      <c r="S149" s="3"/>
      <c r="T149" s="46">
        <f t="shared" si="14"/>
        <v>7.678848021703269E-2</v>
      </c>
      <c r="U149" s="14">
        <v>0</v>
      </c>
      <c r="V149" s="65">
        <f t="shared" si="15"/>
        <v>1</v>
      </c>
      <c r="W149" s="57">
        <f>SUM($U$6:U149)</f>
        <v>49</v>
      </c>
      <c r="X149" s="57">
        <f>SUM($V$6:V149)</f>
        <v>95</v>
      </c>
      <c r="Y149" s="57">
        <v>55</v>
      </c>
      <c r="Z149" s="57">
        <v>1</v>
      </c>
      <c r="AA149" s="57">
        <f t="shared" si="16"/>
        <v>-4900</v>
      </c>
      <c r="AB149" s="57">
        <f t="shared" si="17"/>
        <v>220000</v>
      </c>
      <c r="AC149" s="58">
        <f t="shared" si="18"/>
        <v>215100</v>
      </c>
      <c r="AD149" s="45">
        <f t="shared" si="19"/>
        <v>1075.5</v>
      </c>
      <c r="AE149" t="str">
        <f t="shared" si="20"/>
        <v/>
      </c>
    </row>
    <row r="150" spans="1:31" x14ac:dyDescent="0.3">
      <c r="A150" s="3"/>
      <c r="B150" s="11">
        <v>345</v>
      </c>
      <c r="C150" s="1">
        <v>29.498426335775402</v>
      </c>
      <c r="D150" s="1">
        <v>1.8099107284095899</v>
      </c>
      <c r="E150" s="1">
        <v>0.51081573034459604</v>
      </c>
      <c r="F150" s="2">
        <v>36931.510721649312</v>
      </c>
      <c r="G150" s="2">
        <v>-3147.7087016145233</v>
      </c>
      <c r="H150" s="2">
        <v>-8909.45785221392</v>
      </c>
      <c r="I150" s="14">
        <v>0</v>
      </c>
      <c r="J150" s="3"/>
      <c r="K150" s="11">
        <v>354</v>
      </c>
      <c r="L150" s="25">
        <v>1.6771874735893684</v>
      </c>
      <c r="M150" s="25">
        <v>0.20227054310741238</v>
      </c>
      <c r="N150" s="25">
        <v>1.7306371440055974</v>
      </c>
      <c r="O150" s="25">
        <v>-0.41011005465369998</v>
      </c>
      <c r="P150" s="25">
        <v>0.43928654710118015</v>
      </c>
      <c r="Q150" s="25">
        <v>0.52251656773327404</v>
      </c>
      <c r="R150" s="14">
        <v>0</v>
      </c>
      <c r="S150" s="3"/>
      <c r="T150" s="46">
        <f t="shared" si="14"/>
        <v>-2.7525900422025906E-2</v>
      </c>
      <c r="U150" s="14">
        <v>0</v>
      </c>
      <c r="V150" s="65">
        <f t="shared" si="15"/>
        <v>1</v>
      </c>
      <c r="W150" s="57">
        <f>SUM($U$6:U150)</f>
        <v>49</v>
      </c>
      <c r="X150" s="57">
        <f>SUM($V$6:V150)</f>
        <v>96</v>
      </c>
      <c r="Y150" s="57">
        <v>54</v>
      </c>
      <c r="Z150" s="57">
        <v>1</v>
      </c>
      <c r="AA150" s="57">
        <f t="shared" si="16"/>
        <v>-4900</v>
      </c>
      <c r="AB150" s="57">
        <f t="shared" si="17"/>
        <v>216000</v>
      </c>
      <c r="AC150" s="58">
        <f t="shared" si="18"/>
        <v>211100</v>
      </c>
      <c r="AD150" s="45">
        <f t="shared" si="19"/>
        <v>1055.5</v>
      </c>
      <c r="AE150" t="str">
        <f t="shared" si="20"/>
        <v/>
      </c>
    </row>
    <row r="151" spans="1:31" x14ac:dyDescent="0.3">
      <c r="A151" s="3"/>
      <c r="B151" s="11">
        <v>346</v>
      </c>
      <c r="C151" s="1">
        <v>30.753525089382872</v>
      </c>
      <c r="D151" s="1">
        <v>5.3332963404562745</v>
      </c>
      <c r="E151" s="1">
        <v>0.895249982092297</v>
      </c>
      <c r="F151" s="2">
        <v>33179.507099053742</v>
      </c>
      <c r="G151" s="2">
        <v>-6568.835026194135</v>
      </c>
      <c r="H151" s="2">
        <v>-7792.1501825533524</v>
      </c>
      <c r="I151" s="14">
        <v>1</v>
      </c>
      <c r="J151" s="3"/>
      <c r="K151" s="11">
        <v>295</v>
      </c>
      <c r="L151" s="25">
        <v>0.86151182325072018</v>
      </c>
      <c r="M151" s="25">
        <v>-0.19662425635524691</v>
      </c>
      <c r="N151" s="25">
        <v>-0.62106670016035881</v>
      </c>
      <c r="O151" s="25">
        <v>-0.66916013048884504</v>
      </c>
      <c r="P151" s="25">
        <v>0.611479128249378</v>
      </c>
      <c r="Q151" s="25">
        <v>0.61373875433599034</v>
      </c>
      <c r="R151" s="14">
        <v>0</v>
      </c>
      <c r="S151" s="3"/>
      <c r="T151" s="46">
        <f t="shared" si="14"/>
        <v>7.6644183116531983E-2</v>
      </c>
      <c r="U151" s="14">
        <v>0</v>
      </c>
      <c r="V151" s="65">
        <f t="shared" si="15"/>
        <v>1</v>
      </c>
      <c r="W151" s="57">
        <f>SUM($U$6:U151)</f>
        <v>49</v>
      </c>
      <c r="X151" s="57">
        <f>SUM($V$6:V151)</f>
        <v>97</v>
      </c>
      <c r="Y151" s="57">
        <v>53</v>
      </c>
      <c r="Z151" s="57">
        <v>1</v>
      </c>
      <c r="AA151" s="57">
        <f t="shared" si="16"/>
        <v>-4900</v>
      </c>
      <c r="AB151" s="57">
        <f t="shared" si="17"/>
        <v>212000</v>
      </c>
      <c r="AC151" s="58">
        <f t="shared" si="18"/>
        <v>207100</v>
      </c>
      <c r="AD151" s="45">
        <f t="shared" si="19"/>
        <v>1035.5</v>
      </c>
      <c r="AE151" t="str">
        <f t="shared" si="20"/>
        <v/>
      </c>
    </row>
    <row r="152" spans="1:31" x14ac:dyDescent="0.3">
      <c r="A152" s="3"/>
      <c r="B152" s="11">
        <v>347</v>
      </c>
      <c r="C152" s="1">
        <v>38.15048602183164</v>
      </c>
      <c r="D152" s="1">
        <v>6.6116049812678988</v>
      </c>
      <c r="E152" s="1">
        <v>1.7093497721326136</v>
      </c>
      <c r="F152" s="2">
        <v>65964.220454675349</v>
      </c>
      <c r="G152" s="2">
        <v>-1931.7151648211502</v>
      </c>
      <c r="H152" s="2">
        <v>-15638.373868210205</v>
      </c>
      <c r="I152" s="14">
        <v>1</v>
      </c>
      <c r="J152" s="3"/>
      <c r="K152" s="11">
        <v>217</v>
      </c>
      <c r="L152" s="25">
        <v>0.41236763174944696</v>
      </c>
      <c r="M152" s="25">
        <v>0.47955755007678652</v>
      </c>
      <c r="N152" s="25">
        <v>0.60168425400779724</v>
      </c>
      <c r="O152" s="25">
        <v>0.44158319716246247</v>
      </c>
      <c r="P152" s="25">
        <v>-0.10067665871575081</v>
      </c>
      <c r="Q152" s="25">
        <v>0.17185127337789546</v>
      </c>
      <c r="R152" s="14">
        <v>0</v>
      </c>
      <c r="S152" s="3"/>
      <c r="T152" s="46">
        <f t="shared" si="14"/>
        <v>0.14768361727664364</v>
      </c>
      <c r="U152" s="14">
        <v>0</v>
      </c>
      <c r="V152" s="65">
        <f t="shared" si="15"/>
        <v>1</v>
      </c>
      <c r="W152" s="57">
        <f>SUM($U$6:U152)</f>
        <v>49</v>
      </c>
      <c r="X152" s="57">
        <f>SUM($V$6:V152)</f>
        <v>98</v>
      </c>
      <c r="Y152" s="57">
        <v>52</v>
      </c>
      <c r="Z152" s="57">
        <v>1</v>
      </c>
      <c r="AA152" s="57">
        <f t="shared" si="16"/>
        <v>-4900</v>
      </c>
      <c r="AB152" s="57">
        <f t="shared" si="17"/>
        <v>208000</v>
      </c>
      <c r="AC152" s="58">
        <f t="shared" si="18"/>
        <v>203100</v>
      </c>
      <c r="AD152" s="45">
        <f t="shared" si="19"/>
        <v>1015.5</v>
      </c>
      <c r="AE152" t="str">
        <f t="shared" si="20"/>
        <v/>
      </c>
    </row>
    <row r="153" spans="1:31" x14ac:dyDescent="0.3">
      <c r="A153" s="3"/>
      <c r="B153" s="11">
        <v>348</v>
      </c>
      <c r="C153" s="1">
        <v>37.317160541319232</v>
      </c>
      <c r="D153" s="1">
        <v>14.802571549734889</v>
      </c>
      <c r="E153" s="1">
        <v>0.20670383746660265</v>
      </c>
      <c r="F153" s="2">
        <v>90365.347763861326</v>
      </c>
      <c r="G153" s="2">
        <v>-4704.422633688655</v>
      </c>
      <c r="H153" s="2">
        <v>-42455.92540809932</v>
      </c>
      <c r="I153" s="14">
        <v>1</v>
      </c>
      <c r="J153" s="3"/>
      <c r="K153" s="11">
        <v>234</v>
      </c>
      <c r="L153" s="25">
        <v>1.1793726589070519</v>
      </c>
      <c r="M153" s="25">
        <v>0.72461594284051267</v>
      </c>
      <c r="N153" s="25">
        <v>-0.6866041620007225</v>
      </c>
      <c r="O153" s="25">
        <v>0.23425241775780833</v>
      </c>
      <c r="P153" s="25">
        <v>-3.3851380806008163E-2</v>
      </c>
      <c r="Q153" s="25">
        <v>-1.1111350171217109</v>
      </c>
      <c r="R153" s="14">
        <v>0</v>
      </c>
      <c r="S153" s="3"/>
      <c r="T153" s="46">
        <f t="shared" si="14"/>
        <v>0.14071068815254195</v>
      </c>
      <c r="U153" s="14">
        <v>0</v>
      </c>
      <c r="V153" s="65">
        <f t="shared" si="15"/>
        <v>1</v>
      </c>
      <c r="W153" s="57">
        <f>SUM($U$6:U153)</f>
        <v>49</v>
      </c>
      <c r="X153" s="57">
        <f>SUM($V$6:V153)</f>
        <v>99</v>
      </c>
      <c r="Y153" s="57">
        <v>51</v>
      </c>
      <c r="Z153" s="57">
        <v>1</v>
      </c>
      <c r="AA153" s="57">
        <f t="shared" si="16"/>
        <v>-4900</v>
      </c>
      <c r="AB153" s="57">
        <f t="shared" si="17"/>
        <v>204000</v>
      </c>
      <c r="AC153" s="58">
        <f t="shared" si="18"/>
        <v>199100</v>
      </c>
      <c r="AD153" s="45">
        <f t="shared" si="19"/>
        <v>995.5</v>
      </c>
      <c r="AE153" t="str">
        <f t="shared" si="20"/>
        <v/>
      </c>
    </row>
    <row r="154" spans="1:31" x14ac:dyDescent="0.3">
      <c r="A154" s="3"/>
      <c r="B154" s="11">
        <v>349</v>
      </c>
      <c r="C154" s="1">
        <v>30.72944122594415</v>
      </c>
      <c r="D154" s="1">
        <v>4.1752395610711837</v>
      </c>
      <c r="E154" s="1">
        <v>8.2651498504601767E-2</v>
      </c>
      <c r="F154" s="2">
        <v>30433.670624432772</v>
      </c>
      <c r="G154" s="2">
        <v>-4921.6318935951467</v>
      </c>
      <c r="H154" s="2">
        <v>-8631.5632175702394</v>
      </c>
      <c r="I154" s="14">
        <v>1</v>
      </c>
      <c r="J154" s="3"/>
      <c r="K154" s="11">
        <v>277</v>
      </c>
      <c r="L154" s="25">
        <v>0.84098398514965533</v>
      </c>
      <c r="M154" s="25">
        <v>-0.20164810158012195</v>
      </c>
      <c r="N154" s="25">
        <v>-0.46105907808356522</v>
      </c>
      <c r="O154" s="25">
        <v>-8.0062407902728117E-2</v>
      </c>
      <c r="P154" s="25">
        <v>0.39588399751003345</v>
      </c>
      <c r="Q154" s="25">
        <v>0.69922449018992117</v>
      </c>
      <c r="R154" s="14">
        <v>0</v>
      </c>
      <c r="S154" s="3"/>
      <c r="T154" s="46">
        <f t="shared" si="14"/>
        <v>9.3891796096894631E-2</v>
      </c>
      <c r="U154" s="14">
        <v>0</v>
      </c>
      <c r="V154" s="65">
        <f t="shared" si="15"/>
        <v>1</v>
      </c>
      <c r="W154" s="57">
        <f>SUM($U$6:U154)</f>
        <v>49</v>
      </c>
      <c r="X154" s="57">
        <f>SUM($V$6:V154)</f>
        <v>100</v>
      </c>
      <c r="Y154" s="57">
        <v>50</v>
      </c>
      <c r="Z154" s="57">
        <v>1</v>
      </c>
      <c r="AA154" s="57">
        <f t="shared" si="16"/>
        <v>-4900</v>
      </c>
      <c r="AB154" s="57">
        <f t="shared" si="17"/>
        <v>200000</v>
      </c>
      <c r="AC154" s="58">
        <f t="shared" si="18"/>
        <v>195100</v>
      </c>
      <c r="AD154" s="45">
        <f t="shared" si="19"/>
        <v>975.5</v>
      </c>
      <c r="AE154" t="str">
        <f t="shared" si="20"/>
        <v/>
      </c>
    </row>
    <row r="155" spans="1:31" x14ac:dyDescent="0.3">
      <c r="A155" s="3"/>
      <c r="B155" s="11">
        <v>350</v>
      </c>
      <c r="C155" s="1">
        <v>19.219802995956826</v>
      </c>
      <c r="D155" s="1">
        <v>0.47099040299342909</v>
      </c>
      <c r="E155" s="1">
        <v>0.69486715655587672</v>
      </c>
      <c r="F155" s="2">
        <v>26731.725226793616</v>
      </c>
      <c r="G155" s="2">
        <v>-3140.4160768887577</v>
      </c>
      <c r="H155" s="2">
        <v>-127.16038263812982</v>
      </c>
      <c r="I155" s="14">
        <v>0</v>
      </c>
      <c r="J155" s="3"/>
      <c r="K155" s="11">
        <v>281</v>
      </c>
      <c r="L155" s="25">
        <v>1.2424830448939816</v>
      </c>
      <c r="M155" s="25">
        <v>-6.7128170066854592E-2</v>
      </c>
      <c r="N155" s="25">
        <v>-0.95347341186227652</v>
      </c>
      <c r="O155" s="25">
        <v>0.62012226426934014</v>
      </c>
      <c r="P155" s="25">
        <v>0.33602575975199639</v>
      </c>
      <c r="Q155" s="25">
        <v>-0.15716405375035875</v>
      </c>
      <c r="R155" s="14">
        <v>0</v>
      </c>
      <c r="S155" s="3"/>
      <c r="T155" s="46">
        <f t="shared" si="14"/>
        <v>9.0706100832679937E-2</v>
      </c>
      <c r="U155" s="14">
        <v>0</v>
      </c>
      <c r="V155" s="65">
        <f t="shared" si="15"/>
        <v>1</v>
      </c>
      <c r="W155" s="57">
        <f>SUM($U$6:U155)</f>
        <v>49</v>
      </c>
      <c r="X155" s="57">
        <f>SUM($V$6:V155)</f>
        <v>101</v>
      </c>
      <c r="Y155" s="57">
        <v>49</v>
      </c>
      <c r="Z155" s="57">
        <v>1</v>
      </c>
      <c r="AA155" s="57">
        <f t="shared" si="16"/>
        <v>-4900</v>
      </c>
      <c r="AB155" s="57">
        <f t="shared" si="17"/>
        <v>196000</v>
      </c>
      <c r="AC155" s="58">
        <f t="shared" si="18"/>
        <v>191100</v>
      </c>
      <c r="AD155" s="45">
        <f t="shared" si="19"/>
        <v>955.5</v>
      </c>
      <c r="AE155" t="str">
        <f t="shared" si="20"/>
        <v/>
      </c>
    </row>
    <row r="156" spans="1:31" x14ac:dyDescent="0.3">
      <c r="A156" s="3"/>
      <c r="B156" s="11">
        <v>351</v>
      </c>
      <c r="C156" s="1">
        <v>30.117944670032806</v>
      </c>
      <c r="D156" s="1">
        <v>10.740193093471236</v>
      </c>
      <c r="E156" s="1">
        <v>0.66463003544468413</v>
      </c>
      <c r="F156" s="2">
        <v>31905.012536963648</v>
      </c>
      <c r="G156" s="2">
        <v>-2744.4068495992192</v>
      </c>
      <c r="H156" s="2">
        <v>-1408.8197393327478</v>
      </c>
      <c r="I156" s="14">
        <v>1</v>
      </c>
      <c r="J156" s="3"/>
      <c r="K156" s="11">
        <v>264</v>
      </c>
      <c r="L156" s="25">
        <v>-4.282805412989129E-2</v>
      </c>
      <c r="M156" s="25">
        <v>0.71974784764467603</v>
      </c>
      <c r="N156" s="25">
        <v>0.24966678367425074</v>
      </c>
      <c r="O156" s="25">
        <v>0.83889341616447899</v>
      </c>
      <c r="P156" s="25">
        <v>-0.1240838590046677</v>
      </c>
      <c r="Q156" s="25">
        <v>-0.28647809986825967</v>
      </c>
      <c r="R156" s="14">
        <v>0</v>
      </c>
      <c r="S156" s="3"/>
      <c r="T156" s="46">
        <f t="shared" si="14"/>
        <v>0.17831538388812129</v>
      </c>
      <c r="U156" s="14">
        <v>0</v>
      </c>
      <c r="V156" s="65">
        <f t="shared" si="15"/>
        <v>1</v>
      </c>
      <c r="W156" s="57">
        <f>SUM($U$6:U156)</f>
        <v>49</v>
      </c>
      <c r="X156" s="57">
        <f>SUM($V$6:V156)</f>
        <v>102</v>
      </c>
      <c r="Y156" s="57">
        <v>48</v>
      </c>
      <c r="Z156" s="57">
        <v>1</v>
      </c>
      <c r="AA156" s="57">
        <f t="shared" si="16"/>
        <v>-4900</v>
      </c>
      <c r="AB156" s="57">
        <f t="shared" si="17"/>
        <v>192000</v>
      </c>
      <c r="AC156" s="58">
        <f t="shared" si="18"/>
        <v>187100</v>
      </c>
      <c r="AD156" s="45">
        <f t="shared" si="19"/>
        <v>935.5</v>
      </c>
      <c r="AE156" t="str">
        <f t="shared" si="20"/>
        <v/>
      </c>
    </row>
    <row r="157" spans="1:31" x14ac:dyDescent="0.3">
      <c r="A157" s="3"/>
      <c r="B157" s="11">
        <v>352</v>
      </c>
      <c r="C157" s="1">
        <v>40.833134049202158</v>
      </c>
      <c r="D157" s="1">
        <v>9.1295409198812436</v>
      </c>
      <c r="E157" s="1">
        <v>0.1858199469641626</v>
      </c>
      <c r="F157" s="2">
        <v>29372.938529845247</v>
      </c>
      <c r="G157" s="2">
        <v>-330.31722497880719</v>
      </c>
      <c r="H157" s="2">
        <v>-4320.6675939638044</v>
      </c>
      <c r="I157" s="14">
        <v>0</v>
      </c>
      <c r="J157" s="3"/>
      <c r="K157" s="11">
        <v>374</v>
      </c>
      <c r="L157" s="25">
        <v>-0.89123042608290037</v>
      </c>
      <c r="M157" s="25">
        <v>0.45660341875210003</v>
      </c>
      <c r="N157" s="25">
        <v>1.8782533588252945</v>
      </c>
      <c r="O157" s="25">
        <v>-0.51237103463597367</v>
      </c>
      <c r="P157" s="25">
        <v>0.67818167763980375</v>
      </c>
      <c r="Q157" s="25">
        <v>0.85485755148761822</v>
      </c>
      <c r="R157" s="14">
        <v>0</v>
      </c>
      <c r="S157" s="3"/>
      <c r="T157" s="46">
        <f t="shared" si="14"/>
        <v>8.5643409474737836E-2</v>
      </c>
      <c r="U157" s="14">
        <v>0</v>
      </c>
      <c r="V157" s="65">
        <f t="shared" si="15"/>
        <v>1</v>
      </c>
      <c r="W157" s="57">
        <f>SUM($U$6:U157)</f>
        <v>49</v>
      </c>
      <c r="X157" s="57">
        <f>SUM($V$6:V157)</f>
        <v>103</v>
      </c>
      <c r="Y157" s="57">
        <v>47</v>
      </c>
      <c r="Z157" s="57">
        <v>1</v>
      </c>
      <c r="AA157" s="57">
        <f t="shared" si="16"/>
        <v>-4900</v>
      </c>
      <c r="AB157" s="57">
        <f t="shared" si="17"/>
        <v>188000</v>
      </c>
      <c r="AC157" s="58">
        <f t="shared" si="18"/>
        <v>183100</v>
      </c>
      <c r="AD157" s="45">
        <f t="shared" si="19"/>
        <v>915.5</v>
      </c>
      <c r="AE157" t="str">
        <f t="shared" si="20"/>
        <v/>
      </c>
    </row>
    <row r="158" spans="1:31" x14ac:dyDescent="0.3">
      <c r="A158" s="3"/>
      <c r="B158" s="11">
        <v>353</v>
      </c>
      <c r="C158" s="1">
        <v>26.757543904706051</v>
      </c>
      <c r="D158" s="1">
        <v>3.1284296582164401</v>
      </c>
      <c r="E158" s="1">
        <v>0.44954054932403908</v>
      </c>
      <c r="F158" s="2">
        <v>22083.486446877629</v>
      </c>
      <c r="G158" s="2">
        <v>-588.47791003762291</v>
      </c>
      <c r="H158" s="2">
        <v>445.77262347636474</v>
      </c>
      <c r="I158" s="14">
        <v>0</v>
      </c>
      <c r="J158" s="3"/>
      <c r="K158" s="11">
        <v>391</v>
      </c>
      <c r="L158" s="25">
        <v>-0.71499455057450312</v>
      </c>
      <c r="M158" s="25">
        <v>-0.19301929574858351</v>
      </c>
      <c r="N158" s="25">
        <v>-1.3144749744509525</v>
      </c>
      <c r="O158" s="25">
        <v>-0.24922753855863028</v>
      </c>
      <c r="P158" s="25">
        <v>0.72674682284702041</v>
      </c>
      <c r="Q158" s="25">
        <v>0.64101924047723036</v>
      </c>
      <c r="R158" s="14">
        <v>0</v>
      </c>
      <c r="S158" s="3"/>
      <c r="T158" s="46">
        <f t="shared" si="14"/>
        <v>0.17211175611717722</v>
      </c>
      <c r="U158" s="14">
        <v>0</v>
      </c>
      <c r="V158" s="65">
        <f t="shared" si="15"/>
        <v>1</v>
      </c>
      <c r="W158" s="57">
        <f>SUM($U$6:U158)</f>
        <v>49</v>
      </c>
      <c r="X158" s="57">
        <f>SUM($V$6:V158)</f>
        <v>104</v>
      </c>
      <c r="Y158" s="57">
        <v>46</v>
      </c>
      <c r="Z158" s="57">
        <v>1</v>
      </c>
      <c r="AA158" s="57">
        <f t="shared" si="16"/>
        <v>-4900</v>
      </c>
      <c r="AB158" s="57">
        <f t="shared" si="17"/>
        <v>184000</v>
      </c>
      <c r="AC158" s="58">
        <f t="shared" si="18"/>
        <v>179100</v>
      </c>
      <c r="AD158" s="45">
        <f t="shared" si="19"/>
        <v>895.5</v>
      </c>
      <c r="AE158" t="str">
        <f t="shared" si="20"/>
        <v/>
      </c>
    </row>
    <row r="159" spans="1:31" x14ac:dyDescent="0.3">
      <c r="A159" s="3"/>
      <c r="B159" s="11">
        <v>354</v>
      </c>
      <c r="C159" s="1">
        <v>48.782785576159696</v>
      </c>
      <c r="D159" s="1">
        <v>10.298750717704342</v>
      </c>
      <c r="E159" s="1">
        <v>1.8553060658804248</v>
      </c>
      <c r="F159" s="2">
        <v>31597.506183126909</v>
      </c>
      <c r="G159" s="2">
        <v>-1123.8587291095077</v>
      </c>
      <c r="H159" s="2">
        <v>-2420.7486638548826</v>
      </c>
      <c r="I159" s="14">
        <v>0</v>
      </c>
      <c r="J159" s="3"/>
      <c r="K159" s="11">
        <v>338</v>
      </c>
      <c r="L159" s="25">
        <v>-0.2509200838738781</v>
      </c>
      <c r="M159" s="25">
        <v>0.25113504438280992</v>
      </c>
      <c r="N159" s="25">
        <v>-5.0965419821333506E-2</v>
      </c>
      <c r="O159" s="25">
        <v>-0.53663380489770141</v>
      </c>
      <c r="P159" s="25">
        <v>0.51968541329084517</v>
      </c>
      <c r="Q159" s="25">
        <v>0.78239133829897123</v>
      </c>
      <c r="R159" s="14">
        <v>0</v>
      </c>
      <c r="S159" s="3"/>
      <c r="T159" s="46">
        <f t="shared" si="14"/>
        <v>0.11057540183202977</v>
      </c>
      <c r="U159" s="14">
        <v>0</v>
      </c>
      <c r="V159" s="65">
        <f t="shared" si="15"/>
        <v>1</v>
      </c>
      <c r="W159" s="57">
        <f>SUM($U$6:U159)</f>
        <v>49</v>
      </c>
      <c r="X159" s="57">
        <f>SUM($V$6:V159)</f>
        <v>105</v>
      </c>
      <c r="Y159" s="57">
        <v>45</v>
      </c>
      <c r="Z159" s="57">
        <v>1</v>
      </c>
      <c r="AA159" s="57">
        <f t="shared" si="16"/>
        <v>-4900</v>
      </c>
      <c r="AB159" s="57">
        <f t="shared" si="17"/>
        <v>180000</v>
      </c>
      <c r="AC159" s="58">
        <f t="shared" si="18"/>
        <v>175100</v>
      </c>
      <c r="AD159" s="45">
        <f t="shared" si="19"/>
        <v>875.5</v>
      </c>
      <c r="AE159" t="str">
        <f t="shared" si="20"/>
        <v/>
      </c>
    </row>
    <row r="160" spans="1:31" x14ac:dyDescent="0.3">
      <c r="A160" s="3"/>
      <c r="B160" s="11">
        <v>355</v>
      </c>
      <c r="C160" s="1">
        <v>30.626721252894487</v>
      </c>
      <c r="D160" s="1">
        <v>6.5995434177171459</v>
      </c>
      <c r="E160" s="1">
        <v>0.71977217056201659</v>
      </c>
      <c r="F160" s="2">
        <v>16402.023071555286</v>
      </c>
      <c r="G160" s="2">
        <v>-31.884854028984655</v>
      </c>
      <c r="H160" s="2">
        <v>-940.81701002816783</v>
      </c>
      <c r="I160" s="14">
        <v>0</v>
      </c>
      <c r="J160" s="3"/>
      <c r="K160" s="11">
        <v>352</v>
      </c>
      <c r="L160" s="25">
        <v>0.7155712646093898</v>
      </c>
      <c r="M160" s="25">
        <v>3.3772879303245379E-2</v>
      </c>
      <c r="N160" s="25">
        <v>-1.0665725289950558</v>
      </c>
      <c r="O160" s="25">
        <v>-0.47065900072338335</v>
      </c>
      <c r="P160" s="25">
        <v>0.62829430382804752</v>
      </c>
      <c r="Q160" s="25">
        <v>0.26254404039298745</v>
      </c>
      <c r="R160" s="14">
        <v>0</v>
      </c>
      <c r="S160" s="3"/>
      <c r="T160" s="46">
        <f t="shared" si="14"/>
        <v>7.6490840852047937E-2</v>
      </c>
      <c r="U160" s="14">
        <v>0</v>
      </c>
      <c r="V160" s="65">
        <f t="shared" si="15"/>
        <v>1</v>
      </c>
      <c r="W160" s="57">
        <f>SUM($U$6:U160)</f>
        <v>49</v>
      </c>
      <c r="X160" s="57">
        <f>SUM($V$6:V160)</f>
        <v>106</v>
      </c>
      <c r="Y160" s="57">
        <v>44</v>
      </c>
      <c r="Z160" s="57">
        <v>1</v>
      </c>
      <c r="AA160" s="57">
        <f t="shared" si="16"/>
        <v>-4900</v>
      </c>
      <c r="AB160" s="57">
        <f t="shared" si="17"/>
        <v>176000</v>
      </c>
      <c r="AC160" s="58">
        <f t="shared" si="18"/>
        <v>171100</v>
      </c>
      <c r="AD160" s="45">
        <f t="shared" si="19"/>
        <v>855.5</v>
      </c>
      <c r="AE160" t="str">
        <f t="shared" si="20"/>
        <v/>
      </c>
    </row>
    <row r="161" spans="1:31" x14ac:dyDescent="0.3">
      <c r="A161" s="3"/>
      <c r="B161" s="11">
        <v>356</v>
      </c>
      <c r="C161" s="1">
        <v>37.215676417891366</v>
      </c>
      <c r="D161" s="1">
        <v>2.8221810041540287</v>
      </c>
      <c r="E161" s="1">
        <v>0.47334951572573497</v>
      </c>
      <c r="F161" s="2">
        <v>28101.317754540465</v>
      </c>
      <c r="G161" s="2">
        <v>-546.96605188954095</v>
      </c>
      <c r="H161" s="2">
        <v>-2218.5350205821096</v>
      </c>
      <c r="I161" s="14">
        <v>0</v>
      </c>
      <c r="J161" s="3"/>
      <c r="K161" s="11">
        <v>210</v>
      </c>
      <c r="L161" s="25">
        <v>1.0242475740766812</v>
      </c>
      <c r="M161" s="25">
        <v>0.19557858597187275</v>
      </c>
      <c r="N161" s="25">
        <v>-0.42640620140767022</v>
      </c>
      <c r="O161" s="25">
        <v>0.21600449716248085</v>
      </c>
      <c r="P161" s="25">
        <v>0.26365201270121053</v>
      </c>
      <c r="Q161" s="25">
        <v>0.24501666843656428</v>
      </c>
      <c r="R161" s="14">
        <v>0</v>
      </c>
      <c r="S161" s="3"/>
      <c r="T161" s="46">
        <f t="shared" si="14"/>
        <v>7.4514732688897467E-2</v>
      </c>
      <c r="U161" s="14">
        <v>0</v>
      </c>
      <c r="V161" s="65">
        <f t="shared" si="15"/>
        <v>1</v>
      </c>
      <c r="W161" s="57">
        <f>SUM($U$6:U161)</f>
        <v>49</v>
      </c>
      <c r="X161" s="57">
        <f>SUM($V$6:V161)</f>
        <v>107</v>
      </c>
      <c r="Y161" s="57">
        <v>43</v>
      </c>
      <c r="Z161" s="57">
        <v>1</v>
      </c>
      <c r="AA161" s="57">
        <f t="shared" si="16"/>
        <v>-4900</v>
      </c>
      <c r="AB161" s="57">
        <f t="shared" si="17"/>
        <v>172000</v>
      </c>
      <c r="AC161" s="58">
        <f t="shared" si="18"/>
        <v>167100</v>
      </c>
      <c r="AD161" s="45">
        <f t="shared" si="19"/>
        <v>835.5</v>
      </c>
      <c r="AE161" t="str">
        <f t="shared" si="20"/>
        <v/>
      </c>
    </row>
    <row r="162" spans="1:31" x14ac:dyDescent="0.3">
      <c r="A162" s="3"/>
      <c r="B162" s="11">
        <v>357</v>
      </c>
      <c r="C162" s="1">
        <v>36.183626548526576</v>
      </c>
      <c r="D162" s="1">
        <v>20.89016766022915</v>
      </c>
      <c r="E162" s="1">
        <v>0.15946398083640997</v>
      </c>
      <c r="F162" s="2">
        <v>55181.954536867139</v>
      </c>
      <c r="G162" s="2">
        <v>-2325.1139929661063</v>
      </c>
      <c r="H162" s="2">
        <v>-757.52872793440417</v>
      </c>
      <c r="I162" s="14">
        <v>0</v>
      </c>
      <c r="J162" s="3"/>
      <c r="K162" s="11">
        <v>330</v>
      </c>
      <c r="L162" s="25">
        <v>-0.58524151269879654</v>
      </c>
      <c r="M162" s="25">
        <v>0.3683543350628472</v>
      </c>
      <c r="N162" s="25">
        <v>0.7573626058386802</v>
      </c>
      <c r="O162" s="25">
        <v>-0.65268669899892728</v>
      </c>
      <c r="P162" s="25">
        <v>0.69904352561426264</v>
      </c>
      <c r="Q162" s="25">
        <v>0.79585296439352005</v>
      </c>
      <c r="R162" s="14">
        <v>0</v>
      </c>
      <c r="S162" s="3"/>
      <c r="T162" s="46">
        <f t="shared" si="14"/>
        <v>8.5390535050388322E-2</v>
      </c>
      <c r="U162" s="14">
        <v>0</v>
      </c>
      <c r="V162" s="65">
        <f t="shared" si="15"/>
        <v>1</v>
      </c>
      <c r="W162" s="57">
        <f>SUM($U$6:U162)</f>
        <v>49</v>
      </c>
      <c r="X162" s="57">
        <f>SUM($V$6:V162)</f>
        <v>108</v>
      </c>
      <c r="Y162" s="57">
        <v>42</v>
      </c>
      <c r="Z162" s="57">
        <v>1</v>
      </c>
      <c r="AA162" s="57">
        <f t="shared" si="16"/>
        <v>-4900</v>
      </c>
      <c r="AB162" s="57">
        <f t="shared" si="17"/>
        <v>168000</v>
      </c>
      <c r="AC162" s="58">
        <f t="shared" si="18"/>
        <v>163100</v>
      </c>
      <c r="AD162" s="45">
        <f t="shared" si="19"/>
        <v>815.5</v>
      </c>
      <c r="AE162" t="str">
        <f t="shared" si="20"/>
        <v/>
      </c>
    </row>
    <row r="163" spans="1:31" x14ac:dyDescent="0.3">
      <c r="A163" s="3"/>
      <c r="B163" s="11">
        <v>358</v>
      </c>
      <c r="C163" s="1">
        <v>28.135942928685868</v>
      </c>
      <c r="D163" s="1">
        <v>0.87816651881541608</v>
      </c>
      <c r="E163" s="1">
        <v>0.93248016458402994</v>
      </c>
      <c r="F163" s="2">
        <v>27325.095956172376</v>
      </c>
      <c r="G163" s="2">
        <v>-4517.1492395503583</v>
      </c>
      <c r="H163" s="2">
        <v>-13525.268968519247</v>
      </c>
      <c r="I163" s="14">
        <v>1</v>
      </c>
      <c r="J163" s="3"/>
      <c r="K163" s="11">
        <v>310</v>
      </c>
      <c r="L163" s="25">
        <v>-0.75019139888898612</v>
      </c>
      <c r="M163" s="25">
        <v>0.24720355699954402</v>
      </c>
      <c r="N163" s="25">
        <v>0.32838410189902878</v>
      </c>
      <c r="O163" s="25">
        <v>-0.53380294296949382</v>
      </c>
      <c r="P163" s="25">
        <v>0.71134499915662996</v>
      </c>
      <c r="Q163" s="25">
        <v>0.86998765041761728</v>
      </c>
      <c r="R163" s="14">
        <v>0</v>
      </c>
      <c r="S163" s="3"/>
      <c r="T163" s="46">
        <f t="shared" si="14"/>
        <v>0.10610854609914397</v>
      </c>
      <c r="U163" s="14">
        <v>0</v>
      </c>
      <c r="V163" s="65">
        <f t="shared" si="15"/>
        <v>1</v>
      </c>
      <c r="W163" s="57">
        <f>SUM($U$6:U163)</f>
        <v>49</v>
      </c>
      <c r="X163" s="57">
        <f>SUM($V$6:V163)</f>
        <v>109</v>
      </c>
      <c r="Y163" s="57">
        <v>41</v>
      </c>
      <c r="Z163" s="57">
        <v>1</v>
      </c>
      <c r="AA163" s="57">
        <f t="shared" si="16"/>
        <v>-4900</v>
      </c>
      <c r="AB163" s="57">
        <f t="shared" si="17"/>
        <v>164000</v>
      </c>
      <c r="AC163" s="58">
        <f t="shared" si="18"/>
        <v>159100</v>
      </c>
      <c r="AD163" s="45">
        <f t="shared" si="19"/>
        <v>795.5</v>
      </c>
      <c r="AE163" t="str">
        <f t="shared" si="20"/>
        <v/>
      </c>
    </row>
    <row r="164" spans="1:31" x14ac:dyDescent="0.3">
      <c r="A164" s="3"/>
      <c r="B164" s="11">
        <v>359</v>
      </c>
      <c r="C164" s="1">
        <v>39.06310592592969</v>
      </c>
      <c r="D164" s="1">
        <v>5.5235400467532783</v>
      </c>
      <c r="E164" s="1">
        <v>1.3835864144939445</v>
      </c>
      <c r="F164" s="2">
        <v>24031.966696169271</v>
      </c>
      <c r="G164" s="2">
        <v>-1828.4390878828008</v>
      </c>
      <c r="H164" s="2">
        <v>-3337.7135756204552</v>
      </c>
      <c r="I164" s="14">
        <v>0</v>
      </c>
      <c r="J164" s="3"/>
      <c r="K164" s="11">
        <v>309</v>
      </c>
      <c r="L164" s="25">
        <v>0.12799213826792233</v>
      </c>
      <c r="M164" s="25">
        <v>0.13697995427238216</v>
      </c>
      <c r="N164" s="25">
        <v>-0.63129539887033748</v>
      </c>
      <c r="O164" s="25">
        <v>-0.44497606119899136</v>
      </c>
      <c r="P164" s="25">
        <v>0.69925323810499773</v>
      </c>
      <c r="Q164" s="25">
        <v>0.63668633436064237</v>
      </c>
      <c r="R164" s="14">
        <v>0</v>
      </c>
      <c r="S164" s="3"/>
      <c r="T164" s="46">
        <f t="shared" si="14"/>
        <v>7.0319004362118909E-2</v>
      </c>
      <c r="U164" s="14">
        <v>0</v>
      </c>
      <c r="V164" s="65">
        <f t="shared" si="15"/>
        <v>1</v>
      </c>
      <c r="W164" s="57">
        <f>SUM($U$6:U164)</f>
        <v>49</v>
      </c>
      <c r="X164" s="57">
        <f>SUM($V$6:V164)</f>
        <v>110</v>
      </c>
      <c r="Y164" s="57">
        <v>40</v>
      </c>
      <c r="Z164" s="57">
        <v>1</v>
      </c>
      <c r="AA164" s="57">
        <f t="shared" si="16"/>
        <v>-4900</v>
      </c>
      <c r="AB164" s="57">
        <f t="shared" si="17"/>
        <v>160000</v>
      </c>
      <c r="AC164" s="58">
        <f t="shared" si="18"/>
        <v>155100</v>
      </c>
      <c r="AD164" s="45">
        <f t="shared" si="19"/>
        <v>775.5</v>
      </c>
      <c r="AE164" t="str">
        <f t="shared" si="20"/>
        <v/>
      </c>
    </row>
    <row r="165" spans="1:31" x14ac:dyDescent="0.3">
      <c r="A165" s="3"/>
      <c r="B165" s="11">
        <v>360</v>
      </c>
      <c r="C165" s="1">
        <v>37.460402831187217</v>
      </c>
      <c r="D165" s="1">
        <v>6.550070173706092</v>
      </c>
      <c r="E165" s="1">
        <v>0.43294306795829535</v>
      </c>
      <c r="F165" s="2">
        <v>59164.314059104829</v>
      </c>
      <c r="G165" s="2">
        <v>-1660.5638763742575</v>
      </c>
      <c r="H165" s="2">
        <v>-2732.9695822446115</v>
      </c>
      <c r="I165" s="14">
        <v>0</v>
      </c>
      <c r="J165" s="3"/>
      <c r="K165" s="11">
        <v>371</v>
      </c>
      <c r="L165" s="25">
        <v>-0.67324934818901661</v>
      </c>
      <c r="M165" s="25">
        <v>0.7504518885224879</v>
      </c>
      <c r="N165" s="25">
        <v>-1.2083938118563335</v>
      </c>
      <c r="O165" s="25">
        <v>-0.1141068962688243</v>
      </c>
      <c r="P165" s="25">
        <v>1.5569611023522995E-2</v>
      </c>
      <c r="Q165" s="25">
        <v>0.4587287713657231</v>
      </c>
      <c r="R165" s="14">
        <v>1</v>
      </c>
      <c r="S165" s="3"/>
      <c r="T165" s="46">
        <f t="shared" si="14"/>
        <v>0.19680357687430083</v>
      </c>
      <c r="U165" s="14">
        <v>1</v>
      </c>
      <c r="V165" s="65">
        <f t="shared" si="15"/>
        <v>0</v>
      </c>
      <c r="W165" s="57">
        <f>SUM($U$6:U165)</f>
        <v>50</v>
      </c>
      <c r="X165" s="57">
        <f>SUM($V$6:V165)</f>
        <v>110</v>
      </c>
      <c r="Y165" s="57">
        <v>40</v>
      </c>
      <c r="Z165" s="57">
        <v>0</v>
      </c>
      <c r="AA165" s="57">
        <f t="shared" si="16"/>
        <v>0</v>
      </c>
      <c r="AB165" s="57">
        <f t="shared" si="17"/>
        <v>160000</v>
      </c>
      <c r="AC165" s="58">
        <f t="shared" si="18"/>
        <v>160000</v>
      </c>
      <c r="AD165" s="45">
        <f t="shared" si="19"/>
        <v>800</v>
      </c>
      <c r="AE165" t="str">
        <f t="shared" si="20"/>
        <v/>
      </c>
    </row>
    <row r="166" spans="1:31" x14ac:dyDescent="0.3">
      <c r="A166" s="3"/>
      <c r="B166" s="11">
        <v>361</v>
      </c>
      <c r="C166" s="1">
        <v>35.882538059756541</v>
      </c>
      <c r="D166" s="1">
        <v>11.04731910248095</v>
      </c>
      <c r="E166" s="1">
        <v>0.65185274994410836</v>
      </c>
      <c r="F166" s="2">
        <v>89665.716023206245</v>
      </c>
      <c r="G166" s="2">
        <v>-5493.4388499441084</v>
      </c>
      <c r="H166" s="2">
        <v>-25329.289730016138</v>
      </c>
      <c r="I166" s="14">
        <v>0</v>
      </c>
      <c r="J166" s="3"/>
      <c r="K166" s="11">
        <v>241</v>
      </c>
      <c r="L166" s="25">
        <v>1.5908119746692688</v>
      </c>
      <c r="M166" s="25">
        <v>2.0179764758500869</v>
      </c>
      <c r="N166" s="25">
        <v>0.94592458231390719</v>
      </c>
      <c r="O166" s="25">
        <v>2.5414935695790448</v>
      </c>
      <c r="P166" s="25">
        <v>-0.88141197025965645</v>
      </c>
      <c r="Q166" s="25">
        <v>-2.7889822277417347</v>
      </c>
      <c r="R166" s="14">
        <v>0</v>
      </c>
      <c r="S166" s="3"/>
      <c r="T166" s="46">
        <f t="shared" si="14"/>
        <v>0.12709395305946891</v>
      </c>
      <c r="U166" s="14">
        <v>0</v>
      </c>
      <c r="V166" s="65">
        <f t="shared" si="15"/>
        <v>1</v>
      </c>
      <c r="W166" s="57">
        <f>SUM($U$6:U166)</f>
        <v>50</v>
      </c>
      <c r="X166" s="57">
        <f>SUM($V$6:V166)</f>
        <v>111</v>
      </c>
      <c r="Y166" s="57">
        <v>39</v>
      </c>
      <c r="Z166" s="57">
        <v>0</v>
      </c>
      <c r="AA166" s="57">
        <f t="shared" si="16"/>
        <v>0</v>
      </c>
      <c r="AB166" s="57">
        <f t="shared" si="17"/>
        <v>156000</v>
      </c>
      <c r="AC166" s="58">
        <f t="shared" si="18"/>
        <v>156000</v>
      </c>
      <c r="AD166" s="45">
        <f t="shared" si="19"/>
        <v>780</v>
      </c>
      <c r="AE166" t="str">
        <f t="shared" si="20"/>
        <v/>
      </c>
    </row>
    <row r="167" spans="1:31" x14ac:dyDescent="0.3">
      <c r="A167" s="3"/>
      <c r="B167" s="11">
        <v>362</v>
      </c>
      <c r="C167" s="1">
        <v>34.46405258857807</v>
      </c>
      <c r="D167" s="1">
        <v>2.7557009921612803</v>
      </c>
      <c r="E167" s="1">
        <v>0.5147507717594787</v>
      </c>
      <c r="F167" s="2">
        <v>38271.299909766269</v>
      </c>
      <c r="G167" s="2">
        <v>-2166.9507840432043</v>
      </c>
      <c r="H167" s="2">
        <v>-8003.1124699370175</v>
      </c>
      <c r="I167" s="14">
        <v>0</v>
      </c>
      <c r="J167" s="3"/>
      <c r="K167" s="11">
        <v>228</v>
      </c>
      <c r="L167" s="25">
        <v>0.89899096802247236</v>
      </c>
      <c r="M167" s="25">
        <v>0.46698275965470909</v>
      </c>
      <c r="N167" s="25">
        <v>0.22197071435116633</v>
      </c>
      <c r="O167" s="25">
        <v>0.96095329914794581</v>
      </c>
      <c r="P167" s="25">
        <v>0.10678920764436522</v>
      </c>
      <c r="Q167" s="25">
        <v>0.48463630674844871</v>
      </c>
      <c r="R167" s="14">
        <v>0</v>
      </c>
      <c r="S167" s="3"/>
      <c r="T167" s="46">
        <f t="shared" si="14"/>
        <v>3.685581184591219E-2</v>
      </c>
      <c r="U167" s="14">
        <v>0</v>
      </c>
      <c r="V167" s="65">
        <f t="shared" si="15"/>
        <v>1</v>
      </c>
      <c r="W167" s="57">
        <f>SUM($U$6:U167)</f>
        <v>50</v>
      </c>
      <c r="X167" s="57">
        <f>SUM($V$6:V167)</f>
        <v>112</v>
      </c>
      <c r="Y167" s="57">
        <v>38</v>
      </c>
      <c r="Z167" s="57">
        <v>0</v>
      </c>
      <c r="AA167" s="57">
        <f t="shared" si="16"/>
        <v>0</v>
      </c>
      <c r="AB167" s="57">
        <f t="shared" si="17"/>
        <v>152000</v>
      </c>
      <c r="AC167" s="58">
        <f t="shared" si="18"/>
        <v>152000</v>
      </c>
      <c r="AD167" s="45">
        <f t="shared" si="19"/>
        <v>760</v>
      </c>
      <c r="AE167" t="str">
        <f t="shared" si="20"/>
        <v/>
      </c>
    </row>
    <row r="168" spans="1:31" x14ac:dyDescent="0.3">
      <c r="A168" s="3"/>
      <c r="B168" s="11">
        <v>363</v>
      </c>
      <c r="C168" s="1">
        <v>40.934028307576931</v>
      </c>
      <c r="D168" s="1">
        <v>25.45283533592967</v>
      </c>
      <c r="E168" s="1">
        <v>0.55007322836757055</v>
      </c>
      <c r="F168" s="2">
        <v>246980.71323150344</v>
      </c>
      <c r="G168" s="2">
        <v>-3320.0063262635945</v>
      </c>
      <c r="H168" s="2">
        <v>-10466.690877852398</v>
      </c>
      <c r="I168" s="14">
        <v>0</v>
      </c>
      <c r="J168" s="3"/>
      <c r="K168" s="11">
        <v>396</v>
      </c>
      <c r="L168" s="25">
        <v>1.7828889836927329</v>
      </c>
      <c r="M168" s="25">
        <v>1.0262275858628456</v>
      </c>
      <c r="N168" s="25">
        <v>-0.98140491439221977</v>
      </c>
      <c r="O168" s="25">
        <v>0.64946934166158987</v>
      </c>
      <c r="P168" s="25">
        <v>-3.1341406827469401E-2</v>
      </c>
      <c r="Q168" s="25">
        <v>-1.0079144960017239</v>
      </c>
      <c r="R168" s="14">
        <v>0</v>
      </c>
      <c r="S168" s="3"/>
      <c r="T168" s="46">
        <f t="shared" si="14"/>
        <v>3.7428389351383984E-2</v>
      </c>
      <c r="U168" s="14">
        <v>0</v>
      </c>
      <c r="V168" s="65">
        <f t="shared" si="15"/>
        <v>1</v>
      </c>
      <c r="W168" s="57">
        <f>SUM($U$6:U168)</f>
        <v>50</v>
      </c>
      <c r="X168" s="57">
        <f>SUM($V$6:V168)</f>
        <v>113</v>
      </c>
      <c r="Y168" s="57">
        <v>37</v>
      </c>
      <c r="Z168" s="57">
        <v>0</v>
      </c>
      <c r="AA168" s="57">
        <f t="shared" si="16"/>
        <v>0</v>
      </c>
      <c r="AB168" s="57">
        <f t="shared" si="17"/>
        <v>148000</v>
      </c>
      <c r="AC168" s="58">
        <f t="shared" si="18"/>
        <v>148000</v>
      </c>
      <c r="AD168" s="45">
        <f t="shared" si="19"/>
        <v>740</v>
      </c>
      <c r="AE168" t="str">
        <f t="shared" si="20"/>
        <v/>
      </c>
    </row>
    <row r="169" spans="1:31" x14ac:dyDescent="0.3">
      <c r="A169" s="3"/>
      <c r="B169" s="11">
        <v>364</v>
      </c>
      <c r="C169" s="1">
        <v>32.383332650431512</v>
      </c>
      <c r="D169" s="1">
        <v>9.5815002844075288</v>
      </c>
      <c r="E169" s="1">
        <v>0.41772803040349454</v>
      </c>
      <c r="F169" s="2">
        <v>31816.303695645329</v>
      </c>
      <c r="G169" s="2">
        <v>-2717.2902194040526</v>
      </c>
      <c r="H169" s="2">
        <v>-4728.3567012703588</v>
      </c>
      <c r="I169" s="14">
        <v>1</v>
      </c>
      <c r="J169" s="3"/>
      <c r="K169" s="11">
        <v>224</v>
      </c>
      <c r="L169" s="25">
        <v>-0.57559635089576466</v>
      </c>
      <c r="M169" s="25">
        <v>0.70500228384033592</v>
      </c>
      <c r="N169" s="25">
        <v>0.38114867148270482</v>
      </c>
      <c r="O169" s="25">
        <v>-0.2711823530397694</v>
      </c>
      <c r="P169" s="25">
        <v>0.56899748843062359</v>
      </c>
      <c r="Q169" s="25">
        <v>0.66331847789879494</v>
      </c>
      <c r="R169" s="14">
        <v>0</v>
      </c>
      <c r="S169" s="3"/>
      <c r="T169" s="46">
        <f t="shared" si="14"/>
        <v>6.7682045640043487E-2</v>
      </c>
      <c r="U169" s="14">
        <v>0</v>
      </c>
      <c r="V169" s="65">
        <f t="shared" si="15"/>
        <v>1</v>
      </c>
      <c r="W169" s="57">
        <f>SUM($U$6:U169)</f>
        <v>50</v>
      </c>
      <c r="X169" s="57">
        <f>SUM($V$6:V169)</f>
        <v>114</v>
      </c>
      <c r="Y169" s="57">
        <v>36</v>
      </c>
      <c r="Z169" s="57">
        <v>0</v>
      </c>
      <c r="AA169" s="57">
        <f t="shared" si="16"/>
        <v>0</v>
      </c>
      <c r="AB169" s="57">
        <f t="shared" si="17"/>
        <v>144000</v>
      </c>
      <c r="AC169" s="58">
        <f t="shared" si="18"/>
        <v>144000</v>
      </c>
      <c r="AD169" s="45">
        <f t="shared" si="19"/>
        <v>720</v>
      </c>
      <c r="AE169" t="str">
        <f t="shared" si="20"/>
        <v/>
      </c>
    </row>
    <row r="170" spans="1:31" x14ac:dyDescent="0.3">
      <c r="A170" s="3"/>
      <c r="B170" s="11">
        <v>365</v>
      </c>
      <c r="C170" s="1">
        <v>48.703888602279406</v>
      </c>
      <c r="D170" s="1">
        <v>23.333018895500622</v>
      </c>
      <c r="E170" s="1">
        <v>0.98547935964721944</v>
      </c>
      <c r="F170" s="2">
        <v>67102.602940498793</v>
      </c>
      <c r="G170" s="2">
        <v>-7935.6659038641528</v>
      </c>
      <c r="H170" s="2">
        <v>-5607.1013129444927</v>
      </c>
      <c r="I170" s="14">
        <v>0</v>
      </c>
      <c r="J170" s="3"/>
      <c r="K170" s="11">
        <v>368</v>
      </c>
      <c r="L170" s="25">
        <v>1.8618321305923975</v>
      </c>
      <c r="M170" s="25">
        <v>0.96203371787604441</v>
      </c>
      <c r="N170" s="25">
        <v>-0.64234198697338429</v>
      </c>
      <c r="O170" s="25">
        <v>0.42464966858655834</v>
      </c>
      <c r="P170" s="25">
        <v>-0.16548640381634919</v>
      </c>
      <c r="Q170" s="25">
        <v>2.4182501561931694E-2</v>
      </c>
      <c r="R170" s="14">
        <v>0</v>
      </c>
      <c r="S170" s="3"/>
      <c r="T170" s="46">
        <f t="shared" si="14"/>
        <v>4.9693803284417692E-3</v>
      </c>
      <c r="U170" s="14">
        <v>0</v>
      </c>
      <c r="V170" s="65">
        <f t="shared" si="15"/>
        <v>1</v>
      </c>
      <c r="W170" s="57">
        <f>SUM($U$6:U170)</f>
        <v>50</v>
      </c>
      <c r="X170" s="57">
        <f>SUM($V$6:V170)</f>
        <v>115</v>
      </c>
      <c r="Y170" s="57">
        <v>35</v>
      </c>
      <c r="Z170" s="57">
        <v>0</v>
      </c>
      <c r="AA170" s="57">
        <f t="shared" si="16"/>
        <v>0</v>
      </c>
      <c r="AB170" s="57">
        <f t="shared" si="17"/>
        <v>140000</v>
      </c>
      <c r="AC170" s="58">
        <f t="shared" si="18"/>
        <v>140000</v>
      </c>
      <c r="AD170" s="45">
        <f t="shared" si="19"/>
        <v>700</v>
      </c>
      <c r="AE170" t="str">
        <f t="shared" si="20"/>
        <v/>
      </c>
    </row>
    <row r="171" spans="1:31" x14ac:dyDescent="0.3">
      <c r="A171" s="3"/>
      <c r="B171" s="11">
        <v>366</v>
      </c>
      <c r="C171" s="1">
        <v>30.575827705984114</v>
      </c>
      <c r="D171" s="1">
        <v>3.7478983746216095</v>
      </c>
      <c r="E171" s="1">
        <v>0.84569096707080382</v>
      </c>
      <c r="F171" s="2">
        <v>52641.851997111167</v>
      </c>
      <c r="G171" s="2">
        <v>-4372.7533177639425</v>
      </c>
      <c r="H171" s="2">
        <v>-2764.2716542665139</v>
      </c>
      <c r="I171" s="14">
        <v>0</v>
      </c>
      <c r="J171" s="3"/>
      <c r="K171" s="11">
        <v>365</v>
      </c>
      <c r="L171" s="25">
        <v>1.667643834014038</v>
      </c>
      <c r="M171" s="25">
        <v>2.080670588543879</v>
      </c>
      <c r="N171" s="25">
        <v>0.27324995824735632</v>
      </c>
      <c r="O171" s="25">
        <v>0.55627826156120164</v>
      </c>
      <c r="P171" s="25">
        <v>-1.1831672081901117</v>
      </c>
      <c r="Q171" s="25">
        <v>8.651683213731709E-2</v>
      </c>
      <c r="R171" s="14">
        <v>0</v>
      </c>
      <c r="S171" s="3"/>
      <c r="T171" s="46">
        <f t="shared" si="14"/>
        <v>6.4225386358631065E-2</v>
      </c>
      <c r="U171" s="14">
        <v>0</v>
      </c>
      <c r="V171" s="65">
        <f t="shared" si="15"/>
        <v>1</v>
      </c>
      <c r="W171" s="57">
        <f>SUM($U$6:U171)</f>
        <v>50</v>
      </c>
      <c r="X171" s="57">
        <f>SUM($V$6:V171)</f>
        <v>116</v>
      </c>
      <c r="Y171" s="57">
        <v>34</v>
      </c>
      <c r="Z171" s="57">
        <v>0</v>
      </c>
      <c r="AA171" s="57">
        <f t="shared" si="16"/>
        <v>0</v>
      </c>
      <c r="AB171" s="57">
        <f t="shared" si="17"/>
        <v>136000</v>
      </c>
      <c r="AC171" s="58">
        <f t="shared" si="18"/>
        <v>136000</v>
      </c>
      <c r="AD171" s="45">
        <f t="shared" si="19"/>
        <v>680</v>
      </c>
      <c r="AE171" t="str">
        <f t="shared" si="20"/>
        <v/>
      </c>
    </row>
    <row r="172" spans="1:31" x14ac:dyDescent="0.3">
      <c r="A172" s="3"/>
      <c r="B172" s="11">
        <v>367</v>
      </c>
      <c r="C172" s="1">
        <v>30.881325517114771</v>
      </c>
      <c r="D172" s="1">
        <v>0.26205407405508807</v>
      </c>
      <c r="E172" s="1">
        <v>0.16589843755973971</v>
      </c>
      <c r="F172" s="2">
        <v>22259.737263727475</v>
      </c>
      <c r="G172" s="2">
        <v>-808.79310332248258</v>
      </c>
      <c r="H172" s="2">
        <v>137.64081575129239</v>
      </c>
      <c r="I172" s="14">
        <v>1</v>
      </c>
      <c r="J172" s="3"/>
      <c r="K172" s="11">
        <v>323</v>
      </c>
      <c r="L172" s="25">
        <v>0.43385841491501964</v>
      </c>
      <c r="M172" s="25">
        <v>0.77161102762409384</v>
      </c>
      <c r="N172" s="25">
        <v>-0.97768337812265704</v>
      </c>
      <c r="O172" s="25">
        <v>-0.50315386438614718</v>
      </c>
      <c r="P172" s="25">
        <v>0.43038255857569568</v>
      </c>
      <c r="Q172" s="25">
        <v>0.37160468029170068</v>
      </c>
      <c r="R172" s="14">
        <v>0</v>
      </c>
      <c r="S172" s="3"/>
      <c r="T172" s="46">
        <f t="shared" si="14"/>
        <v>4.1780130234012225E-2</v>
      </c>
      <c r="U172" s="14">
        <v>0</v>
      </c>
      <c r="V172" s="65">
        <f t="shared" si="15"/>
        <v>1</v>
      </c>
      <c r="W172" s="57">
        <f>SUM($U$6:U172)</f>
        <v>50</v>
      </c>
      <c r="X172" s="57">
        <f>SUM($V$6:V172)</f>
        <v>117</v>
      </c>
      <c r="Y172" s="57">
        <v>33</v>
      </c>
      <c r="Z172" s="57">
        <v>0</v>
      </c>
      <c r="AA172" s="57">
        <f t="shared" si="16"/>
        <v>0</v>
      </c>
      <c r="AB172" s="57">
        <f t="shared" si="17"/>
        <v>132000</v>
      </c>
      <c r="AC172" s="58">
        <f t="shared" si="18"/>
        <v>132000</v>
      </c>
      <c r="AD172" s="45">
        <f t="shared" si="19"/>
        <v>660</v>
      </c>
      <c r="AE172" t="str">
        <f t="shared" si="20"/>
        <v/>
      </c>
    </row>
    <row r="173" spans="1:31" x14ac:dyDescent="0.3">
      <c r="A173" s="3"/>
      <c r="B173" s="11">
        <v>368</v>
      </c>
      <c r="C173" s="1">
        <v>50.309237258006547</v>
      </c>
      <c r="D173" s="1">
        <v>15.570767717281871</v>
      </c>
      <c r="E173" s="1">
        <v>0.43901762748188522</v>
      </c>
      <c r="F173" s="2">
        <v>62266.569794003095</v>
      </c>
      <c r="G173" s="2">
        <v>-3662.9737656536104</v>
      </c>
      <c r="H173" s="2">
        <v>-6062.6501198414035</v>
      </c>
      <c r="I173" s="14">
        <v>0</v>
      </c>
      <c r="J173" s="3"/>
      <c r="K173" s="11">
        <v>284</v>
      </c>
      <c r="L173" s="25">
        <v>-0.38134464803464752</v>
      </c>
      <c r="M173" s="25">
        <v>0.83482431020967873</v>
      </c>
      <c r="N173" s="25">
        <v>0.59925103053105655</v>
      </c>
      <c r="O173" s="25">
        <v>-0.51867402894467318</v>
      </c>
      <c r="P173" s="25">
        <v>0.61487130545022106</v>
      </c>
      <c r="Q173" s="25">
        <v>0.70727102908792994</v>
      </c>
      <c r="R173" s="14">
        <v>0</v>
      </c>
      <c r="S173" s="3"/>
      <c r="T173" s="46">
        <f t="shared" si="14"/>
        <v>3.11829606937441E-2</v>
      </c>
      <c r="U173" s="14">
        <v>0</v>
      </c>
      <c r="V173" s="65">
        <f t="shared" si="15"/>
        <v>1</v>
      </c>
      <c r="W173" s="57">
        <f>SUM($U$6:U173)</f>
        <v>50</v>
      </c>
      <c r="X173" s="57">
        <f>SUM($V$6:V173)</f>
        <v>118</v>
      </c>
      <c r="Y173" s="57">
        <v>32</v>
      </c>
      <c r="Z173" s="57">
        <v>0</v>
      </c>
      <c r="AA173" s="57">
        <f t="shared" si="16"/>
        <v>0</v>
      </c>
      <c r="AB173" s="57">
        <f t="shared" si="17"/>
        <v>128000</v>
      </c>
      <c r="AC173" s="58">
        <f t="shared" si="18"/>
        <v>128000</v>
      </c>
      <c r="AD173" s="45">
        <f t="shared" si="19"/>
        <v>640</v>
      </c>
      <c r="AE173" t="str">
        <f t="shared" si="20"/>
        <v/>
      </c>
    </row>
    <row r="174" spans="1:31" x14ac:dyDescent="0.3">
      <c r="A174" s="3"/>
      <c r="B174" s="11">
        <v>369</v>
      </c>
      <c r="C174" s="1">
        <v>41.899170356491148</v>
      </c>
      <c r="D174" s="1">
        <v>2.525774908141202</v>
      </c>
      <c r="E174" s="1">
        <v>0.57038285232537189</v>
      </c>
      <c r="F174" s="2">
        <v>27757.449348083028</v>
      </c>
      <c r="G174" s="2">
        <v>-2935.7393197236497</v>
      </c>
      <c r="H174" s="2">
        <v>-1667.3028542937309</v>
      </c>
      <c r="I174" s="14">
        <v>0</v>
      </c>
      <c r="J174" s="3"/>
      <c r="K174" s="11">
        <v>266</v>
      </c>
      <c r="L174" s="25">
        <v>-2.6129643931687652E-2</v>
      </c>
      <c r="M174" s="25">
        <v>1.1187463364550914</v>
      </c>
      <c r="N174" s="25">
        <v>1.64586990769703</v>
      </c>
      <c r="O174" s="25">
        <v>0.22266049699742604</v>
      </c>
      <c r="P174" s="25">
        <v>0.32361430278316516</v>
      </c>
      <c r="Q174" s="25">
        <v>0.23795174838006369</v>
      </c>
      <c r="R174" s="14">
        <v>0</v>
      </c>
      <c r="S174" s="3"/>
      <c r="T174" s="46">
        <f t="shared" si="14"/>
        <v>1.9446076405419566E-2</v>
      </c>
      <c r="U174" s="14">
        <v>0</v>
      </c>
      <c r="V174" s="65">
        <f t="shared" si="15"/>
        <v>1</v>
      </c>
      <c r="W174" s="57">
        <f>SUM($U$6:U174)</f>
        <v>50</v>
      </c>
      <c r="X174" s="57">
        <f>SUM($V$6:V174)</f>
        <v>119</v>
      </c>
      <c r="Y174" s="57">
        <v>31</v>
      </c>
      <c r="Z174" s="57">
        <v>0</v>
      </c>
      <c r="AA174" s="57">
        <f t="shared" si="16"/>
        <v>0</v>
      </c>
      <c r="AB174" s="57">
        <f t="shared" si="17"/>
        <v>124000</v>
      </c>
      <c r="AC174" s="58">
        <f t="shared" si="18"/>
        <v>124000</v>
      </c>
      <c r="AD174" s="45">
        <f t="shared" si="19"/>
        <v>620</v>
      </c>
      <c r="AE174" t="str">
        <f t="shared" si="20"/>
        <v/>
      </c>
    </row>
    <row r="175" spans="1:31" x14ac:dyDescent="0.3">
      <c r="A175" s="3"/>
      <c r="B175" s="11">
        <v>370</v>
      </c>
      <c r="C175" s="1">
        <v>28.937343343624512</v>
      </c>
      <c r="D175" s="1">
        <v>1.0991974798506323</v>
      </c>
      <c r="E175" s="1">
        <v>0.74434668634714041</v>
      </c>
      <c r="F175" s="2">
        <v>16519.987163592334</v>
      </c>
      <c r="G175" s="2">
        <v>-2138.5309166982638</v>
      </c>
      <c r="H175" s="2">
        <v>-3522.6739739349377</v>
      </c>
      <c r="I175" s="14">
        <v>1</v>
      </c>
      <c r="J175" s="3"/>
      <c r="K175" s="11">
        <v>298</v>
      </c>
      <c r="L175" s="25">
        <v>-0.27061029648203733</v>
      </c>
      <c r="M175" s="25">
        <v>0.49317309860317815</v>
      </c>
      <c r="N175" s="25">
        <v>-0.94858923689852914</v>
      </c>
      <c r="O175" s="25">
        <v>-0.19173124921504231</v>
      </c>
      <c r="P175" s="25">
        <v>0.62717476671633032</v>
      </c>
      <c r="Q175" s="25">
        <v>0.5967565284083769</v>
      </c>
      <c r="R175" s="14">
        <v>0</v>
      </c>
      <c r="S175" s="3"/>
      <c r="T175" s="46">
        <f t="shared" si="14"/>
        <v>7.0238416706751516E-2</v>
      </c>
      <c r="U175" s="14">
        <v>0</v>
      </c>
      <c r="V175" s="65">
        <f t="shared" si="15"/>
        <v>1</v>
      </c>
      <c r="W175" s="57">
        <f>SUM($U$6:U175)</f>
        <v>50</v>
      </c>
      <c r="X175" s="57">
        <f>SUM($V$6:V175)</f>
        <v>120</v>
      </c>
      <c r="Y175" s="57">
        <v>30</v>
      </c>
      <c r="Z175" s="57">
        <v>0</v>
      </c>
      <c r="AA175" s="57">
        <f t="shared" si="16"/>
        <v>0</v>
      </c>
      <c r="AB175" s="57">
        <f t="shared" si="17"/>
        <v>120000</v>
      </c>
      <c r="AC175" s="58">
        <f t="shared" si="18"/>
        <v>120000</v>
      </c>
      <c r="AD175" s="45">
        <f t="shared" si="19"/>
        <v>600</v>
      </c>
      <c r="AE175" t="str">
        <f t="shared" si="20"/>
        <v/>
      </c>
    </row>
    <row r="176" spans="1:31" x14ac:dyDescent="0.3">
      <c r="A176" s="3"/>
      <c r="B176" s="11">
        <v>371</v>
      </c>
      <c r="C176" s="1">
        <v>29.351796898163318</v>
      </c>
      <c r="D176" s="1">
        <v>14.102595741858938</v>
      </c>
      <c r="E176" s="1">
        <v>0.10117535796922665</v>
      </c>
      <c r="F176" s="2">
        <v>42472.659165218218</v>
      </c>
      <c r="G176" s="2">
        <v>-2902.8173316742041</v>
      </c>
      <c r="H176" s="2">
        <v>-2886.9196207191494</v>
      </c>
      <c r="I176" s="14">
        <v>1</v>
      </c>
      <c r="J176" s="3"/>
      <c r="K176" s="11">
        <v>297</v>
      </c>
      <c r="L176" s="25">
        <v>0.33019346772930885</v>
      </c>
      <c r="M176" s="25">
        <v>0.881916479559266</v>
      </c>
      <c r="N176" s="25">
        <v>-0.32395573340649209</v>
      </c>
      <c r="O176" s="25">
        <v>-0.2956331807155107</v>
      </c>
      <c r="P176" s="25">
        <v>0.49269795462264582</v>
      </c>
      <c r="Q176" s="25">
        <v>0.41668031794407384</v>
      </c>
      <c r="R176" s="14">
        <v>0</v>
      </c>
      <c r="S176" s="3"/>
      <c r="T176" s="46">
        <f t="shared" si="14"/>
        <v>9.7451182437106043E-3</v>
      </c>
      <c r="U176" s="14">
        <v>0</v>
      </c>
      <c r="V176" s="65">
        <f t="shared" si="15"/>
        <v>1</v>
      </c>
      <c r="W176" s="57">
        <f>SUM($U$6:U176)</f>
        <v>50</v>
      </c>
      <c r="X176" s="57">
        <f>SUM($V$6:V176)</f>
        <v>121</v>
      </c>
      <c r="Y176" s="57">
        <v>29</v>
      </c>
      <c r="Z176" s="57">
        <v>0</v>
      </c>
      <c r="AA176" s="57">
        <f t="shared" si="16"/>
        <v>0</v>
      </c>
      <c r="AB176" s="57">
        <f t="shared" si="17"/>
        <v>116000</v>
      </c>
      <c r="AC176" s="58">
        <f t="shared" si="18"/>
        <v>116000</v>
      </c>
      <c r="AD176" s="45">
        <f t="shared" si="19"/>
        <v>580</v>
      </c>
      <c r="AE176" t="str">
        <f t="shared" si="20"/>
        <v/>
      </c>
    </row>
    <row r="177" spans="1:31" x14ac:dyDescent="0.3">
      <c r="A177" s="3"/>
      <c r="B177" s="11">
        <v>372</v>
      </c>
      <c r="C177" s="1">
        <v>29.177083044809741</v>
      </c>
      <c r="D177" s="1">
        <v>2.1432491215262104</v>
      </c>
      <c r="E177" s="1">
        <v>1.9492747909276522</v>
      </c>
      <c r="F177" s="2">
        <v>42565.987240488401</v>
      </c>
      <c r="G177" s="2">
        <v>-947.65418855263488</v>
      </c>
      <c r="H177" s="2">
        <v>750.35173264575928</v>
      </c>
      <c r="I177" s="14">
        <v>1</v>
      </c>
      <c r="J177" s="3"/>
      <c r="K177" s="11">
        <v>260</v>
      </c>
      <c r="L177" s="25">
        <v>-0.29613884079783392</v>
      </c>
      <c r="M177" s="25">
        <v>0.84555359517405337</v>
      </c>
      <c r="N177" s="25">
        <v>-1.3779111970023867</v>
      </c>
      <c r="O177" s="25">
        <v>-0.47476546087576499</v>
      </c>
      <c r="P177" s="25">
        <v>0.47294700262616585</v>
      </c>
      <c r="Q177" s="25">
        <v>0.57262903904085716</v>
      </c>
      <c r="R177" s="14">
        <v>0</v>
      </c>
      <c r="S177" s="3"/>
      <c r="T177" s="46">
        <f t="shared" si="14"/>
        <v>7.3846996559930711E-2</v>
      </c>
      <c r="U177" s="14">
        <v>0</v>
      </c>
      <c r="V177" s="65">
        <f t="shared" si="15"/>
        <v>1</v>
      </c>
      <c r="W177" s="57">
        <f>SUM($U$6:U177)</f>
        <v>50</v>
      </c>
      <c r="X177" s="57">
        <f>SUM($V$6:V177)</f>
        <v>122</v>
      </c>
      <c r="Y177" s="57">
        <v>28</v>
      </c>
      <c r="Z177" s="57">
        <v>0</v>
      </c>
      <c r="AA177" s="57">
        <f t="shared" si="16"/>
        <v>0</v>
      </c>
      <c r="AB177" s="57">
        <f t="shared" si="17"/>
        <v>112000</v>
      </c>
      <c r="AC177" s="58">
        <f t="shared" si="18"/>
        <v>112000</v>
      </c>
      <c r="AD177" s="45">
        <f t="shared" si="19"/>
        <v>560</v>
      </c>
      <c r="AE177" t="str">
        <f t="shared" si="20"/>
        <v/>
      </c>
    </row>
    <row r="178" spans="1:31" x14ac:dyDescent="0.3">
      <c r="A178" s="3"/>
      <c r="B178" s="11">
        <v>373</v>
      </c>
      <c r="C178" s="1">
        <v>26.207293156139148</v>
      </c>
      <c r="D178" s="1">
        <v>0.72579634976738405</v>
      </c>
      <c r="E178" s="1">
        <v>2.2371860811996571</v>
      </c>
      <c r="F178" s="2">
        <v>17691.961825869475</v>
      </c>
      <c r="G178" s="2">
        <v>-653.89799000411654</v>
      </c>
      <c r="H178" s="2">
        <v>-3788.9908495805275</v>
      </c>
      <c r="I178" s="14">
        <v>1</v>
      </c>
      <c r="J178" s="3"/>
      <c r="K178" s="11">
        <v>213</v>
      </c>
      <c r="L178" s="25">
        <v>0.46736863785082516</v>
      </c>
      <c r="M178" s="25">
        <v>0.68247827251644311</v>
      </c>
      <c r="N178" s="25">
        <v>0.21930903350030426</v>
      </c>
      <c r="O178" s="25">
        <v>-8.2404917457057233E-2</v>
      </c>
      <c r="P178" s="25">
        <v>0.54869657144843487</v>
      </c>
      <c r="Q178" s="25">
        <v>0.82410836270973797</v>
      </c>
      <c r="R178" s="14">
        <v>0</v>
      </c>
      <c r="S178" s="3"/>
      <c r="T178" s="46">
        <f t="shared" si="14"/>
        <v>-2.4979370997236627E-2</v>
      </c>
      <c r="U178" s="14">
        <v>0</v>
      </c>
      <c r="V178" s="65">
        <f t="shared" si="15"/>
        <v>1</v>
      </c>
      <c r="W178" s="57">
        <f>SUM($U$6:U178)</f>
        <v>50</v>
      </c>
      <c r="X178" s="57">
        <f>SUM($V$6:V178)</f>
        <v>123</v>
      </c>
      <c r="Y178" s="57">
        <v>27</v>
      </c>
      <c r="Z178" s="57">
        <v>0</v>
      </c>
      <c r="AA178" s="57">
        <f t="shared" si="16"/>
        <v>0</v>
      </c>
      <c r="AB178" s="57">
        <f t="shared" si="17"/>
        <v>108000</v>
      </c>
      <c r="AC178" s="58">
        <f t="shared" si="18"/>
        <v>108000</v>
      </c>
      <c r="AD178" s="45">
        <f t="shared" si="19"/>
        <v>540</v>
      </c>
      <c r="AE178" t="str">
        <f t="shared" si="20"/>
        <v/>
      </c>
    </row>
    <row r="179" spans="1:31" x14ac:dyDescent="0.3">
      <c r="A179" s="3"/>
      <c r="B179" s="11">
        <v>374</v>
      </c>
      <c r="C179" s="1">
        <v>27.549754053476782</v>
      </c>
      <c r="D179" s="1">
        <v>12.0635733472804</v>
      </c>
      <c r="E179" s="1">
        <v>1.9434093010247813</v>
      </c>
      <c r="F179" s="2">
        <v>27840.438834677203</v>
      </c>
      <c r="G179" s="2">
        <v>-120.8670820996489</v>
      </c>
      <c r="H179" s="2">
        <v>8.0499970875196709</v>
      </c>
      <c r="I179" s="14">
        <v>0</v>
      </c>
      <c r="J179" s="3"/>
      <c r="K179" s="11">
        <v>240</v>
      </c>
      <c r="L179" s="25">
        <v>-0.36834959419640617</v>
      </c>
      <c r="M179" s="25">
        <v>0.81180031219232207</v>
      </c>
      <c r="N179" s="25">
        <v>-1.0780447942943225</v>
      </c>
      <c r="O179" s="25">
        <v>-0.22643696828647994</v>
      </c>
      <c r="P179" s="25">
        <v>0.63225352536787771</v>
      </c>
      <c r="Q179" s="25">
        <v>0.38995700486189927</v>
      </c>
      <c r="R179" s="14">
        <v>0</v>
      </c>
      <c r="S179" s="3"/>
      <c r="T179" s="46">
        <f t="shared" si="14"/>
        <v>5.3879643833430191E-2</v>
      </c>
      <c r="U179" s="14">
        <v>0</v>
      </c>
      <c r="V179" s="65">
        <f t="shared" si="15"/>
        <v>1</v>
      </c>
      <c r="W179" s="57">
        <f>SUM($U$6:U179)</f>
        <v>50</v>
      </c>
      <c r="X179" s="57">
        <f>SUM($V$6:V179)</f>
        <v>124</v>
      </c>
      <c r="Y179" s="57">
        <v>26</v>
      </c>
      <c r="Z179" s="57">
        <v>0</v>
      </c>
      <c r="AA179" s="57">
        <f t="shared" si="16"/>
        <v>0</v>
      </c>
      <c r="AB179" s="57">
        <f t="shared" si="17"/>
        <v>104000</v>
      </c>
      <c r="AC179" s="58">
        <f t="shared" si="18"/>
        <v>104000</v>
      </c>
      <c r="AD179" s="45">
        <f t="shared" si="19"/>
        <v>520</v>
      </c>
      <c r="AE179" t="str">
        <f t="shared" si="20"/>
        <v/>
      </c>
    </row>
    <row r="180" spans="1:31" x14ac:dyDescent="0.3">
      <c r="A180" s="3"/>
      <c r="B180" s="11">
        <v>375</v>
      </c>
      <c r="C180" s="1">
        <v>43.059300980851575</v>
      </c>
      <c r="D180" s="1">
        <v>4.693802567855017</v>
      </c>
      <c r="E180" s="1">
        <v>0.85686997393892372</v>
      </c>
      <c r="F180" s="2">
        <v>29562.033609996401</v>
      </c>
      <c r="G180" s="2">
        <v>-134.00945757568167</v>
      </c>
      <c r="H180" s="2">
        <v>-1865.4233568742461</v>
      </c>
      <c r="I180" s="14">
        <v>0</v>
      </c>
      <c r="J180" s="3"/>
      <c r="K180" s="11">
        <v>282</v>
      </c>
      <c r="L180" s="25">
        <v>-1.286868262505033E-2</v>
      </c>
      <c r="M180" s="25">
        <v>1.3103677574718504</v>
      </c>
      <c r="N180" s="25">
        <v>-1.162291862052391</v>
      </c>
      <c r="O180" s="25">
        <v>0.16472729040026696</v>
      </c>
      <c r="P180" s="25">
        <v>0.29569285680877339</v>
      </c>
      <c r="Q180" s="25">
        <v>-0.53571263779624723</v>
      </c>
      <c r="R180" s="14">
        <v>0</v>
      </c>
      <c r="S180" s="3"/>
      <c r="T180" s="46">
        <f t="shared" si="14"/>
        <v>7.4451830177701184E-2</v>
      </c>
      <c r="U180" s="14">
        <v>0</v>
      </c>
      <c r="V180" s="65">
        <f t="shared" si="15"/>
        <v>1</v>
      </c>
      <c r="W180" s="57">
        <f>SUM($U$6:U180)</f>
        <v>50</v>
      </c>
      <c r="X180" s="57">
        <f>SUM($V$6:V180)</f>
        <v>125</v>
      </c>
      <c r="Y180" s="57">
        <v>25</v>
      </c>
      <c r="Z180" s="57">
        <v>0</v>
      </c>
      <c r="AA180" s="57">
        <f t="shared" si="16"/>
        <v>0</v>
      </c>
      <c r="AB180" s="57">
        <f t="shared" si="17"/>
        <v>100000</v>
      </c>
      <c r="AC180" s="58">
        <f t="shared" si="18"/>
        <v>100000</v>
      </c>
      <c r="AD180" s="45">
        <f t="shared" si="19"/>
        <v>500</v>
      </c>
      <c r="AE180" t="str">
        <f t="shared" si="20"/>
        <v/>
      </c>
    </row>
    <row r="181" spans="1:31" x14ac:dyDescent="0.3">
      <c r="A181" s="3"/>
      <c r="B181" s="11">
        <v>376</v>
      </c>
      <c r="C181" s="1">
        <v>23.483270445874108</v>
      </c>
      <c r="D181" s="1">
        <v>4.3984289792851561</v>
      </c>
      <c r="E181" s="1">
        <v>1.4882026656662559</v>
      </c>
      <c r="F181" s="2">
        <v>22892.728408039067</v>
      </c>
      <c r="G181" s="2">
        <v>-791.33244734488892</v>
      </c>
      <c r="H181" s="2">
        <v>-1472.0877242111537</v>
      </c>
      <c r="I181" s="14">
        <v>0</v>
      </c>
      <c r="J181" s="3"/>
      <c r="K181" s="11">
        <v>388</v>
      </c>
      <c r="L181" s="25">
        <v>1.0647889722832076</v>
      </c>
      <c r="M181" s="25">
        <v>0.67960910561357446</v>
      </c>
      <c r="N181" s="25">
        <v>1.7980404649927031</v>
      </c>
      <c r="O181" s="25">
        <v>3.7803973350577214</v>
      </c>
      <c r="P181" s="25">
        <v>-0.40619623017277945</v>
      </c>
      <c r="Q181" s="25">
        <v>-0.28658444916644354</v>
      </c>
      <c r="R181" s="14">
        <v>0</v>
      </c>
      <c r="S181" s="3"/>
      <c r="T181" s="46">
        <f t="shared" si="14"/>
        <v>3.6717928214251627E-2</v>
      </c>
      <c r="U181" s="14">
        <v>0</v>
      </c>
      <c r="V181" s="65">
        <f t="shared" si="15"/>
        <v>1</v>
      </c>
      <c r="W181" s="57">
        <f>SUM($U$6:U181)</f>
        <v>50</v>
      </c>
      <c r="X181" s="57">
        <f>SUM($V$6:V181)</f>
        <v>126</v>
      </c>
      <c r="Y181" s="57">
        <v>24</v>
      </c>
      <c r="Z181" s="57">
        <v>0</v>
      </c>
      <c r="AA181" s="57">
        <f t="shared" si="16"/>
        <v>0</v>
      </c>
      <c r="AB181" s="57">
        <f t="shared" si="17"/>
        <v>96000</v>
      </c>
      <c r="AC181" s="58">
        <f t="shared" si="18"/>
        <v>96000</v>
      </c>
      <c r="AD181" s="45">
        <f t="shared" si="19"/>
        <v>480</v>
      </c>
      <c r="AE181" t="str">
        <f t="shared" si="20"/>
        <v/>
      </c>
    </row>
    <row r="182" spans="1:31" x14ac:dyDescent="0.3">
      <c r="A182" s="3"/>
      <c r="B182" s="11">
        <v>377</v>
      </c>
      <c r="C182" s="1">
        <v>53.537302159879594</v>
      </c>
      <c r="D182" s="1">
        <v>14.035966323075948</v>
      </c>
      <c r="E182" s="1">
        <v>0.88537398461296002</v>
      </c>
      <c r="F182" s="2">
        <v>50923.416418789428</v>
      </c>
      <c r="G182" s="2">
        <v>-871.17139592321791</v>
      </c>
      <c r="H182" s="2">
        <v>-640.56182221524364</v>
      </c>
      <c r="I182" s="14">
        <v>0</v>
      </c>
      <c r="J182" s="3"/>
      <c r="K182" s="11">
        <v>216</v>
      </c>
      <c r="L182" s="25">
        <v>0.23553234117242136</v>
      </c>
      <c r="M182" s="25">
        <v>0.89928718450909639</v>
      </c>
      <c r="N182" s="25">
        <v>0.67909735993274944</v>
      </c>
      <c r="O182" s="25">
        <v>-0.1272241302666702</v>
      </c>
      <c r="P182" s="25">
        <v>0.59586782343152156</v>
      </c>
      <c r="Q182" s="25">
        <v>0.81847478431100995</v>
      </c>
      <c r="R182" s="14">
        <v>0</v>
      </c>
      <c r="S182" s="3"/>
      <c r="T182" s="46">
        <f t="shared" si="14"/>
        <v>-4.3418895031656524E-2</v>
      </c>
      <c r="U182" s="14">
        <v>0</v>
      </c>
      <c r="V182" s="65">
        <f t="shared" si="15"/>
        <v>1</v>
      </c>
      <c r="W182" s="57">
        <f>SUM($U$6:U182)</f>
        <v>50</v>
      </c>
      <c r="X182" s="57">
        <f>SUM($V$6:V182)</f>
        <v>127</v>
      </c>
      <c r="Y182" s="57">
        <v>23</v>
      </c>
      <c r="Z182" s="57">
        <v>0</v>
      </c>
      <c r="AA182" s="57">
        <f t="shared" si="16"/>
        <v>0</v>
      </c>
      <c r="AB182" s="57">
        <f t="shared" si="17"/>
        <v>92000</v>
      </c>
      <c r="AC182" s="58">
        <f t="shared" si="18"/>
        <v>92000</v>
      </c>
      <c r="AD182" s="45">
        <f t="shared" si="19"/>
        <v>460</v>
      </c>
      <c r="AE182" t="str">
        <f t="shared" si="20"/>
        <v/>
      </c>
    </row>
    <row r="183" spans="1:31" x14ac:dyDescent="0.3">
      <c r="A183" s="3"/>
      <c r="B183" s="11">
        <v>378</v>
      </c>
      <c r="C183" s="1">
        <v>23.214070543697488</v>
      </c>
      <c r="D183" s="1">
        <v>1.0192640693573345</v>
      </c>
      <c r="E183" s="1">
        <v>0.15089488647937366</v>
      </c>
      <c r="F183" s="2">
        <v>15093.643104372291</v>
      </c>
      <c r="G183" s="2">
        <v>-176.48061868464657</v>
      </c>
      <c r="H183" s="2">
        <v>-555.85446275898357</v>
      </c>
      <c r="I183" s="14">
        <v>0</v>
      </c>
      <c r="J183" s="3"/>
      <c r="K183" s="11">
        <v>318</v>
      </c>
      <c r="L183" s="25">
        <v>1.2706506504992567</v>
      </c>
      <c r="M183" s="25">
        <v>2.0477298757172018</v>
      </c>
      <c r="N183" s="25">
        <v>-0.26804943020367017</v>
      </c>
      <c r="O183" s="25">
        <v>1.6185772218056456</v>
      </c>
      <c r="P183" s="25">
        <v>-1.0603606534437036</v>
      </c>
      <c r="Q183" s="25">
        <v>-0.53780219367883531</v>
      </c>
      <c r="R183" s="14">
        <v>0</v>
      </c>
      <c r="S183" s="3"/>
      <c r="T183" s="46">
        <f t="shared" si="14"/>
        <v>8.4997763747300503E-2</v>
      </c>
      <c r="U183" s="14">
        <v>0</v>
      </c>
      <c r="V183" s="65">
        <f t="shared" si="15"/>
        <v>1</v>
      </c>
      <c r="W183" s="57">
        <f>SUM($U$6:U183)</f>
        <v>50</v>
      </c>
      <c r="X183" s="57">
        <f>SUM($V$6:V183)</f>
        <v>128</v>
      </c>
      <c r="Y183" s="57">
        <v>22</v>
      </c>
      <c r="Z183" s="57">
        <v>0</v>
      </c>
      <c r="AA183" s="57">
        <f t="shared" si="16"/>
        <v>0</v>
      </c>
      <c r="AB183" s="57">
        <f t="shared" si="17"/>
        <v>88000</v>
      </c>
      <c r="AC183" s="58">
        <f t="shared" si="18"/>
        <v>88000</v>
      </c>
      <c r="AD183" s="45">
        <f t="shared" si="19"/>
        <v>440</v>
      </c>
      <c r="AE183" t="str">
        <f t="shared" si="20"/>
        <v/>
      </c>
    </row>
    <row r="184" spans="1:31" x14ac:dyDescent="0.3">
      <c r="A184" s="3"/>
      <c r="B184" s="11">
        <v>379</v>
      </c>
      <c r="C184" s="1">
        <v>44.708198396353374</v>
      </c>
      <c r="D184" s="1">
        <v>22.818379065673287</v>
      </c>
      <c r="E184" s="1">
        <v>1.1734292093966339</v>
      </c>
      <c r="F184" s="2">
        <v>87642.029456870587</v>
      </c>
      <c r="G184" s="2">
        <v>-2572.0382884665096</v>
      </c>
      <c r="H184" s="2">
        <v>-17849.56148826428</v>
      </c>
      <c r="I184" s="14">
        <v>0</v>
      </c>
      <c r="J184" s="3"/>
      <c r="K184" s="11">
        <v>395</v>
      </c>
      <c r="L184" s="25">
        <v>0.4742055527633251</v>
      </c>
      <c r="M184" s="25">
        <v>0.90081411862481275</v>
      </c>
      <c r="N184" s="25">
        <v>0.33556762174089932</v>
      </c>
      <c r="O184" s="25">
        <v>0.71429200151925232</v>
      </c>
      <c r="P184" s="25">
        <v>0.17805323469172699</v>
      </c>
      <c r="Q184" s="25">
        <v>0.9031884741936923</v>
      </c>
      <c r="R184" s="14">
        <v>0</v>
      </c>
      <c r="S184" s="3"/>
      <c r="T184" s="46">
        <f t="shared" si="14"/>
        <v>-1.3350991124114697E-2</v>
      </c>
      <c r="U184" s="14">
        <v>0</v>
      </c>
      <c r="V184" s="65">
        <f t="shared" si="15"/>
        <v>1</v>
      </c>
      <c r="W184" s="57">
        <f>SUM($U$6:U184)</f>
        <v>50</v>
      </c>
      <c r="X184" s="57">
        <f>SUM($V$6:V184)</f>
        <v>129</v>
      </c>
      <c r="Y184" s="57">
        <v>21</v>
      </c>
      <c r="Z184" s="57">
        <v>0</v>
      </c>
      <c r="AA184" s="57">
        <f t="shared" si="16"/>
        <v>0</v>
      </c>
      <c r="AB184" s="57">
        <f t="shared" si="17"/>
        <v>84000</v>
      </c>
      <c r="AC184" s="58">
        <f t="shared" si="18"/>
        <v>84000</v>
      </c>
      <c r="AD184" s="45">
        <f t="shared" si="19"/>
        <v>420</v>
      </c>
      <c r="AE184" t="str">
        <f t="shared" si="20"/>
        <v/>
      </c>
    </row>
    <row r="185" spans="1:31" x14ac:dyDescent="0.3">
      <c r="A185" s="3"/>
      <c r="B185" s="11">
        <v>380</v>
      </c>
      <c r="C185" s="1">
        <v>39.955050275987034</v>
      </c>
      <c r="D185" s="1">
        <v>11.879979650930331</v>
      </c>
      <c r="E185" s="1">
        <v>9.8558766192791997E-2</v>
      </c>
      <c r="F185" s="2">
        <v>86131.421639543973</v>
      </c>
      <c r="G185" s="2">
        <v>-10018.752123131469</v>
      </c>
      <c r="H185" s="2">
        <v>-35982.417306089585</v>
      </c>
      <c r="I185" s="14">
        <v>1</v>
      </c>
      <c r="J185" s="3"/>
      <c r="K185" s="11">
        <v>319</v>
      </c>
      <c r="L185" s="25">
        <v>-2.2907753418547786E-2</v>
      </c>
      <c r="M185" s="25">
        <v>0.68651439152402938</v>
      </c>
      <c r="N185" s="25">
        <v>-0.86481619096636686</v>
      </c>
      <c r="O185" s="25">
        <v>0.23955523985139002</v>
      </c>
      <c r="P185" s="25">
        <v>0.518868721036992</v>
      </c>
      <c r="Q185" s="25">
        <v>0.80387238725126375</v>
      </c>
      <c r="R185" s="14">
        <v>0</v>
      </c>
      <c r="S185" s="3"/>
      <c r="T185" s="46">
        <f t="shared" si="14"/>
        <v>1.9746746326126136E-2</v>
      </c>
      <c r="U185" s="14">
        <v>0</v>
      </c>
      <c r="V185" s="65">
        <f t="shared" si="15"/>
        <v>1</v>
      </c>
      <c r="W185" s="57">
        <f>SUM($U$6:U185)</f>
        <v>50</v>
      </c>
      <c r="X185" s="57">
        <f>SUM($V$6:V185)</f>
        <v>130</v>
      </c>
      <c r="Y185" s="57">
        <v>20</v>
      </c>
      <c r="Z185" s="57">
        <v>0</v>
      </c>
      <c r="AA185" s="57">
        <f t="shared" si="16"/>
        <v>0</v>
      </c>
      <c r="AB185" s="57">
        <f t="shared" si="17"/>
        <v>80000</v>
      </c>
      <c r="AC185" s="58">
        <f t="shared" si="18"/>
        <v>80000</v>
      </c>
      <c r="AD185" s="45">
        <f t="shared" si="19"/>
        <v>400</v>
      </c>
      <c r="AE185" t="str">
        <f t="shared" si="20"/>
        <v/>
      </c>
    </row>
    <row r="186" spans="1:31" x14ac:dyDescent="0.3">
      <c r="A186" s="3"/>
      <c r="B186" s="11">
        <v>381</v>
      </c>
      <c r="C186" s="1">
        <v>27.131662083768589</v>
      </c>
      <c r="D186" s="1">
        <v>0.31834741945411071</v>
      </c>
      <c r="E186" s="1">
        <v>1.9124621826839634</v>
      </c>
      <c r="F186" s="2">
        <v>15519.164928927878</v>
      </c>
      <c r="G186" s="2">
        <v>-1141.4573613386615</v>
      </c>
      <c r="H186" s="2">
        <v>-5534.9323648792706</v>
      </c>
      <c r="I186" s="14">
        <v>1</v>
      </c>
      <c r="J186" s="3"/>
      <c r="K186" s="11">
        <v>331</v>
      </c>
      <c r="L186" s="25">
        <v>1.1326217897014026</v>
      </c>
      <c r="M186" s="25">
        <v>1.3239366506669332</v>
      </c>
      <c r="N186" s="25">
        <v>1.7785913440514223</v>
      </c>
      <c r="O186" s="25">
        <v>-3.0322174314899305E-2</v>
      </c>
      <c r="P186" s="25">
        <v>0.43960147375816916</v>
      </c>
      <c r="Q186" s="25">
        <v>0.50531968018345075</v>
      </c>
      <c r="R186" s="14">
        <v>0</v>
      </c>
      <c r="S186" s="3"/>
      <c r="T186" s="46">
        <f t="shared" si="14"/>
        <v>-0.13051142464579779</v>
      </c>
      <c r="U186" s="14">
        <v>0</v>
      </c>
      <c r="V186" s="65">
        <f t="shared" si="15"/>
        <v>1</v>
      </c>
      <c r="W186" s="57">
        <f>SUM($U$6:U186)</f>
        <v>50</v>
      </c>
      <c r="X186" s="57">
        <f>SUM($V$6:V186)</f>
        <v>131</v>
      </c>
      <c r="Y186" s="57">
        <v>19</v>
      </c>
      <c r="Z186" s="57">
        <v>0</v>
      </c>
      <c r="AA186" s="57">
        <f t="shared" si="16"/>
        <v>0</v>
      </c>
      <c r="AB186" s="57">
        <f t="shared" si="17"/>
        <v>76000</v>
      </c>
      <c r="AC186" s="58">
        <f t="shared" si="18"/>
        <v>76000</v>
      </c>
      <c r="AD186" s="45">
        <f t="shared" si="19"/>
        <v>380</v>
      </c>
      <c r="AE186" t="str">
        <f t="shared" si="20"/>
        <v/>
      </c>
    </row>
    <row r="187" spans="1:31" x14ac:dyDescent="0.3">
      <c r="A187" s="3"/>
      <c r="B187" s="11">
        <v>382</v>
      </c>
      <c r="C187" s="1">
        <v>45.850528273993667</v>
      </c>
      <c r="D187" s="1">
        <v>2.5607943491492673</v>
      </c>
      <c r="E187" s="1">
        <v>0.24483094495159874</v>
      </c>
      <c r="F187" s="2">
        <v>42964.690424199231</v>
      </c>
      <c r="G187" s="2">
        <v>-756.51981670364125</v>
      </c>
      <c r="H187" s="2">
        <v>-2553.6212064702536</v>
      </c>
      <c r="I187" s="14">
        <v>0</v>
      </c>
      <c r="J187" s="3"/>
      <c r="K187" s="11">
        <v>235</v>
      </c>
      <c r="L187" s="25">
        <v>1.1601365105544947</v>
      </c>
      <c r="M187" s="25">
        <v>1.4945417081058519</v>
      </c>
      <c r="N187" s="25">
        <v>-0.7254488905112777</v>
      </c>
      <c r="O187" s="25">
        <v>1.3058578557646912</v>
      </c>
      <c r="P187" s="25">
        <v>-0.34497148392245164</v>
      </c>
      <c r="Q187" s="25">
        <v>-0.48312825566485362</v>
      </c>
      <c r="R187" s="14">
        <v>0</v>
      </c>
      <c r="S187" s="3"/>
      <c r="T187" s="46">
        <f t="shared" si="14"/>
        <v>3.4857817333095564E-2</v>
      </c>
      <c r="U187" s="14">
        <v>0</v>
      </c>
      <c r="V187" s="65">
        <f t="shared" si="15"/>
        <v>1</v>
      </c>
      <c r="W187" s="57">
        <f>SUM($U$6:U187)</f>
        <v>50</v>
      </c>
      <c r="X187" s="57">
        <f>SUM($V$6:V187)</f>
        <v>132</v>
      </c>
      <c r="Y187" s="57">
        <v>18</v>
      </c>
      <c r="Z187" s="57">
        <v>0</v>
      </c>
      <c r="AA187" s="57">
        <f t="shared" si="16"/>
        <v>0</v>
      </c>
      <c r="AB187" s="57">
        <f t="shared" si="17"/>
        <v>72000</v>
      </c>
      <c r="AC187" s="58">
        <f t="shared" si="18"/>
        <v>72000</v>
      </c>
      <c r="AD187" s="45">
        <f t="shared" si="19"/>
        <v>360</v>
      </c>
      <c r="AE187" t="str">
        <f t="shared" si="20"/>
        <v/>
      </c>
    </row>
    <row r="188" spans="1:31" x14ac:dyDescent="0.3">
      <c r="A188" s="3"/>
      <c r="B188" s="11">
        <v>383</v>
      </c>
      <c r="C188" s="1">
        <v>30.37831009205345</v>
      </c>
      <c r="D188" s="1">
        <v>7.7387477022796887</v>
      </c>
      <c r="E188" s="1">
        <v>1.2258194110381249</v>
      </c>
      <c r="F188" s="2">
        <v>34103.341572278834</v>
      </c>
      <c r="G188" s="2">
        <v>-591.30471722299433</v>
      </c>
      <c r="H188" s="2">
        <v>-7259.6093914749072</v>
      </c>
      <c r="I188" s="14">
        <v>0</v>
      </c>
      <c r="J188" s="3"/>
      <c r="K188" s="11">
        <v>377</v>
      </c>
      <c r="L188" s="25">
        <v>2.2523095650754281</v>
      </c>
      <c r="M188" s="25">
        <v>0.74084976114854173</v>
      </c>
      <c r="N188" s="25">
        <v>0.10552426098492008</v>
      </c>
      <c r="O188" s="25">
        <v>0.1159083358773577</v>
      </c>
      <c r="P188" s="25">
        <v>0.49947226612183121</v>
      </c>
      <c r="Q188" s="25">
        <v>0.76610573621029288</v>
      </c>
      <c r="R188" s="14">
        <v>0</v>
      </c>
      <c r="S188" s="3"/>
      <c r="T188" s="46">
        <f t="shared" si="14"/>
        <v>-0.16907814330690524</v>
      </c>
      <c r="U188" s="14">
        <v>0</v>
      </c>
      <c r="V188" s="65">
        <f t="shared" si="15"/>
        <v>1</v>
      </c>
      <c r="W188" s="57">
        <f>SUM($U$6:U188)</f>
        <v>50</v>
      </c>
      <c r="X188" s="57">
        <f>SUM($V$6:V188)</f>
        <v>133</v>
      </c>
      <c r="Y188" s="57">
        <v>17</v>
      </c>
      <c r="Z188" s="57">
        <v>0</v>
      </c>
      <c r="AA188" s="57">
        <f t="shared" si="16"/>
        <v>0</v>
      </c>
      <c r="AB188" s="57">
        <f t="shared" si="17"/>
        <v>68000</v>
      </c>
      <c r="AC188" s="58">
        <f t="shared" si="18"/>
        <v>68000</v>
      </c>
      <c r="AD188" s="45">
        <f t="shared" si="19"/>
        <v>340</v>
      </c>
      <c r="AE188" t="str">
        <f t="shared" si="20"/>
        <v/>
      </c>
    </row>
    <row r="189" spans="1:31" x14ac:dyDescent="0.3">
      <c r="A189" s="3"/>
      <c r="B189" s="11">
        <v>384</v>
      </c>
      <c r="C189" s="1">
        <v>38.772641247481722</v>
      </c>
      <c r="D189" s="1">
        <v>22.299269155072835</v>
      </c>
      <c r="E189" s="1">
        <v>1.2688418800716375</v>
      </c>
      <c r="F189" s="2">
        <v>55032.952187855168</v>
      </c>
      <c r="G189" s="2">
        <v>-1140.8262258979819</v>
      </c>
      <c r="H189" s="2">
        <v>-286.06210940313497</v>
      </c>
      <c r="I189" s="14">
        <v>0</v>
      </c>
      <c r="J189" s="3"/>
      <c r="K189" s="11">
        <v>307</v>
      </c>
      <c r="L189" s="25">
        <v>1.0838734521251074</v>
      </c>
      <c r="M189" s="25">
        <v>1.1752503936501391</v>
      </c>
      <c r="N189" s="25">
        <v>0.55152589374816119</v>
      </c>
      <c r="O189" s="25">
        <v>0.84212703165645542</v>
      </c>
      <c r="P189" s="25">
        <v>0.27607598314617249</v>
      </c>
      <c r="Q189" s="25">
        <v>1.3196669839698224E-2</v>
      </c>
      <c r="R189" s="14">
        <v>0</v>
      </c>
      <c r="S189" s="3"/>
      <c r="T189" s="46">
        <f t="shared" si="14"/>
        <v>-6.5375541587629704E-2</v>
      </c>
      <c r="U189" s="14">
        <v>0</v>
      </c>
      <c r="V189" s="65">
        <f t="shared" si="15"/>
        <v>1</v>
      </c>
      <c r="W189" s="57">
        <f>SUM($U$6:U189)</f>
        <v>50</v>
      </c>
      <c r="X189" s="57">
        <f>SUM($V$6:V189)</f>
        <v>134</v>
      </c>
      <c r="Y189" s="57">
        <v>16</v>
      </c>
      <c r="Z189" s="57">
        <v>0</v>
      </c>
      <c r="AA189" s="57">
        <f t="shared" si="16"/>
        <v>0</v>
      </c>
      <c r="AB189" s="57">
        <f t="shared" si="17"/>
        <v>64000</v>
      </c>
      <c r="AC189" s="58">
        <f t="shared" si="18"/>
        <v>64000</v>
      </c>
      <c r="AD189" s="45">
        <f t="shared" si="19"/>
        <v>320</v>
      </c>
      <c r="AE189" t="str">
        <f t="shared" si="20"/>
        <v/>
      </c>
    </row>
    <row r="190" spans="1:31" x14ac:dyDescent="0.3">
      <c r="A190" s="3"/>
      <c r="B190" s="11">
        <v>385</v>
      </c>
      <c r="C190" s="1">
        <v>35.899473703525253</v>
      </c>
      <c r="D190" s="1">
        <v>18.830875043320347</v>
      </c>
      <c r="E190" s="1">
        <v>0.39519027322944372</v>
      </c>
      <c r="F190" s="2">
        <v>59836.795767003387</v>
      </c>
      <c r="G190" s="2">
        <v>-2138.3044475833158</v>
      </c>
      <c r="H190" s="2">
        <v>-5043.7231943740453</v>
      </c>
      <c r="I190" s="14">
        <v>0</v>
      </c>
      <c r="J190" s="3"/>
      <c r="K190" s="11">
        <v>399</v>
      </c>
      <c r="L190" s="25">
        <v>1.0855645278178898</v>
      </c>
      <c r="M190" s="25">
        <v>0.73093430314649954</v>
      </c>
      <c r="N190" s="25">
        <v>-1.2364322671800345</v>
      </c>
      <c r="O190" s="25">
        <v>-7.9897105745745933E-2</v>
      </c>
      <c r="P190" s="25">
        <v>0.64891035146447185</v>
      </c>
      <c r="Q190" s="25">
        <v>0.50689793957487561</v>
      </c>
      <c r="R190" s="14">
        <v>0</v>
      </c>
      <c r="S190" s="3"/>
      <c r="T190" s="46">
        <f t="shared" si="14"/>
        <v>-6.7984159175842607E-2</v>
      </c>
      <c r="U190" s="14">
        <v>0</v>
      </c>
      <c r="V190" s="65">
        <f t="shared" si="15"/>
        <v>1</v>
      </c>
      <c r="W190" s="57">
        <f>SUM($U$6:U190)</f>
        <v>50</v>
      </c>
      <c r="X190" s="57">
        <f>SUM($V$6:V190)</f>
        <v>135</v>
      </c>
      <c r="Y190" s="57">
        <v>15</v>
      </c>
      <c r="Z190" s="57">
        <v>0</v>
      </c>
      <c r="AA190" s="57">
        <f t="shared" si="16"/>
        <v>0</v>
      </c>
      <c r="AB190" s="57">
        <f t="shared" si="17"/>
        <v>60000</v>
      </c>
      <c r="AC190" s="58">
        <f t="shared" si="18"/>
        <v>60000</v>
      </c>
      <c r="AD190" s="45">
        <f t="shared" si="19"/>
        <v>300</v>
      </c>
      <c r="AE190" t="str">
        <f t="shared" si="20"/>
        <v/>
      </c>
    </row>
    <row r="191" spans="1:31" x14ac:dyDescent="0.3">
      <c r="A191" s="3"/>
      <c r="B191" s="11">
        <v>386</v>
      </c>
      <c r="C191" s="1">
        <v>32.750849766304135</v>
      </c>
      <c r="D191" s="1">
        <v>0.61877946846222598</v>
      </c>
      <c r="E191" s="1">
        <v>0.95258972965889355</v>
      </c>
      <c r="F191" s="2">
        <v>25930.887213385649</v>
      </c>
      <c r="G191" s="2">
        <v>-297.60971789103098</v>
      </c>
      <c r="H191" s="2">
        <v>-2750.9080130749753</v>
      </c>
      <c r="I191" s="14">
        <v>0</v>
      </c>
      <c r="J191" s="3"/>
      <c r="K191" s="11">
        <v>332</v>
      </c>
      <c r="L191" s="25">
        <v>1.1120006325567089</v>
      </c>
      <c r="M191" s="25">
        <v>2.7199424380419095</v>
      </c>
      <c r="N191" s="25">
        <v>-0.71573837714212918</v>
      </c>
      <c r="O191" s="25">
        <v>0.73599064245024048</v>
      </c>
      <c r="P191" s="25">
        <v>-1.3903521125427951</v>
      </c>
      <c r="Q191" s="25">
        <v>1.0832886265756259E-2</v>
      </c>
      <c r="R191" s="14">
        <v>0</v>
      </c>
      <c r="S191" s="3"/>
      <c r="T191" s="46">
        <f t="shared" si="14"/>
        <v>7.8940583217395083E-2</v>
      </c>
      <c r="U191" s="14">
        <v>0</v>
      </c>
      <c r="V191" s="65">
        <f t="shared" si="15"/>
        <v>1</v>
      </c>
      <c r="W191" s="57">
        <f>SUM($U$6:U191)</f>
        <v>50</v>
      </c>
      <c r="X191" s="57">
        <f>SUM($V$6:V191)</f>
        <v>136</v>
      </c>
      <c r="Y191" s="57">
        <v>14</v>
      </c>
      <c r="Z191" s="57">
        <v>0</v>
      </c>
      <c r="AA191" s="57">
        <f t="shared" si="16"/>
        <v>0</v>
      </c>
      <c r="AB191" s="57">
        <f t="shared" si="17"/>
        <v>56000</v>
      </c>
      <c r="AC191" s="58">
        <f t="shared" si="18"/>
        <v>56000</v>
      </c>
      <c r="AD191" s="45">
        <f t="shared" si="19"/>
        <v>280</v>
      </c>
      <c r="AE191" t="str">
        <f t="shared" si="20"/>
        <v/>
      </c>
    </row>
    <row r="192" spans="1:31" x14ac:dyDescent="0.3">
      <c r="A192" s="3"/>
      <c r="B192" s="11">
        <v>387</v>
      </c>
      <c r="C192" s="1">
        <v>37.262917806776173</v>
      </c>
      <c r="D192" s="1">
        <v>10.724150016064403</v>
      </c>
      <c r="E192" s="1">
        <v>1.5709459594753019</v>
      </c>
      <c r="F192" s="2">
        <v>31600.881451403744</v>
      </c>
      <c r="G192" s="2">
        <v>-2302.4166184104488</v>
      </c>
      <c r="H192" s="2">
        <v>-20103.026610166784</v>
      </c>
      <c r="I192" s="14">
        <v>0</v>
      </c>
      <c r="J192" s="3"/>
      <c r="K192" s="11">
        <v>385</v>
      </c>
      <c r="L192" s="25">
        <v>0.1187793496535411</v>
      </c>
      <c r="M192" s="25">
        <v>1.4318557029561294</v>
      </c>
      <c r="N192" s="25">
        <v>-0.71577434311452859</v>
      </c>
      <c r="O192" s="25">
        <v>0.35851535421527264</v>
      </c>
      <c r="P192" s="25">
        <v>0.19766325635729823</v>
      </c>
      <c r="Q192" s="25">
        <v>0.16360582315262226</v>
      </c>
      <c r="R192" s="14">
        <v>0</v>
      </c>
      <c r="S192" s="3"/>
      <c r="T192" s="46">
        <f t="shared" si="14"/>
        <v>1.4312310891623103E-2</v>
      </c>
      <c r="U192" s="14">
        <v>0</v>
      </c>
      <c r="V192" s="65">
        <f t="shared" si="15"/>
        <v>1</v>
      </c>
      <c r="W192" s="57">
        <f>SUM($U$6:U192)</f>
        <v>50</v>
      </c>
      <c r="X192" s="57">
        <f>SUM($V$6:V192)</f>
        <v>137</v>
      </c>
      <c r="Y192" s="57">
        <v>13</v>
      </c>
      <c r="Z192" s="57">
        <v>0</v>
      </c>
      <c r="AA192" s="57">
        <f t="shared" si="16"/>
        <v>0</v>
      </c>
      <c r="AB192" s="57">
        <f t="shared" si="17"/>
        <v>52000</v>
      </c>
      <c r="AC192" s="58">
        <f t="shared" si="18"/>
        <v>52000</v>
      </c>
      <c r="AD192" s="45">
        <f t="shared" si="19"/>
        <v>260</v>
      </c>
      <c r="AE192" t="str">
        <f t="shared" si="20"/>
        <v/>
      </c>
    </row>
    <row r="193" spans="1:31" x14ac:dyDescent="0.3">
      <c r="A193" s="3"/>
      <c r="B193" s="11">
        <v>388</v>
      </c>
      <c r="C193" s="1">
        <v>43.720106062698633</v>
      </c>
      <c r="D193" s="1">
        <v>13.611015775632083</v>
      </c>
      <c r="E193" s="1">
        <v>1.8955350518742122</v>
      </c>
      <c r="F193" s="2">
        <v>185556.70440371035</v>
      </c>
      <c r="G193" s="2">
        <v>-4673.5843404457983</v>
      </c>
      <c r="H193" s="2">
        <v>-8333.7824528676192</v>
      </c>
      <c r="I193" s="14">
        <v>0</v>
      </c>
      <c r="J193" s="3"/>
      <c r="K193" s="11">
        <v>379</v>
      </c>
      <c r="L193" s="25">
        <v>1.1843118973811453</v>
      </c>
      <c r="M193" s="25">
        <v>2.0065045926824587</v>
      </c>
      <c r="N193" s="25">
        <v>0.58815831944976005</v>
      </c>
      <c r="O193" s="25">
        <v>1.1153265002638606</v>
      </c>
      <c r="P193" s="25">
        <v>9.4355414416924965E-2</v>
      </c>
      <c r="Q193" s="25">
        <v>-1.5886616516405301</v>
      </c>
      <c r="R193" s="14">
        <v>0</v>
      </c>
      <c r="S193" s="3"/>
      <c r="T193" s="46">
        <f t="shared" si="14"/>
        <v>-4.9001797116464629E-2</v>
      </c>
      <c r="U193" s="14">
        <v>0</v>
      </c>
      <c r="V193" s="65">
        <f t="shared" si="15"/>
        <v>1</v>
      </c>
      <c r="W193" s="57">
        <f>SUM($U$6:U193)</f>
        <v>50</v>
      </c>
      <c r="X193" s="57">
        <f>SUM($V$6:V193)</f>
        <v>138</v>
      </c>
      <c r="Y193" s="57">
        <v>12</v>
      </c>
      <c r="Z193" s="57">
        <v>0</v>
      </c>
      <c r="AA193" s="57">
        <f t="shared" si="16"/>
        <v>0</v>
      </c>
      <c r="AB193" s="57">
        <f t="shared" si="17"/>
        <v>48000</v>
      </c>
      <c r="AC193" s="58">
        <f t="shared" si="18"/>
        <v>48000</v>
      </c>
      <c r="AD193" s="45">
        <f t="shared" si="19"/>
        <v>240</v>
      </c>
      <c r="AE193" t="str">
        <f t="shared" si="20"/>
        <v/>
      </c>
    </row>
    <row r="194" spans="1:31" x14ac:dyDescent="0.3">
      <c r="A194" s="3"/>
      <c r="B194" s="11">
        <v>389</v>
      </c>
      <c r="C194" s="1">
        <v>56.211611034577942</v>
      </c>
      <c r="D194" s="1">
        <v>12.494008857466325</v>
      </c>
      <c r="E194" s="1">
        <v>0.45365260316310196</v>
      </c>
      <c r="F194" s="2">
        <v>233588.69231033727</v>
      </c>
      <c r="G194" s="2">
        <v>-14613.558159912194</v>
      </c>
      <c r="H194" s="2">
        <v>-20247.997641966947</v>
      </c>
      <c r="I194" s="14">
        <v>0</v>
      </c>
      <c r="J194" s="3"/>
      <c r="K194" s="11">
        <v>221</v>
      </c>
      <c r="L194" s="25">
        <v>0.90121311343719313</v>
      </c>
      <c r="M194" s="25">
        <v>1.5589108361656263</v>
      </c>
      <c r="N194" s="25">
        <v>-1.1712346338006712</v>
      </c>
      <c r="O194" s="25">
        <v>0.51040300654498383</v>
      </c>
      <c r="P194" s="25">
        <v>-1.3826429297500739E-2</v>
      </c>
      <c r="Q194" s="25">
        <v>-4.6883103683300953E-2</v>
      </c>
      <c r="R194" s="14">
        <v>0</v>
      </c>
      <c r="S194" s="3"/>
      <c r="T194" s="46">
        <f t="shared" si="14"/>
        <v>-1.2039270584285722E-2</v>
      </c>
      <c r="U194" s="14">
        <v>0</v>
      </c>
      <c r="V194" s="65">
        <f t="shared" si="15"/>
        <v>1</v>
      </c>
      <c r="W194" s="57">
        <f>SUM($U$6:U194)</f>
        <v>50</v>
      </c>
      <c r="X194" s="57">
        <f>SUM($V$6:V194)</f>
        <v>139</v>
      </c>
      <c r="Y194" s="57">
        <v>11</v>
      </c>
      <c r="Z194" s="57">
        <v>0</v>
      </c>
      <c r="AA194" s="57">
        <f t="shared" si="16"/>
        <v>0</v>
      </c>
      <c r="AB194" s="57">
        <f t="shared" si="17"/>
        <v>44000</v>
      </c>
      <c r="AC194" s="58">
        <f t="shared" si="18"/>
        <v>44000</v>
      </c>
      <c r="AD194" s="45">
        <f t="shared" si="19"/>
        <v>220</v>
      </c>
      <c r="AE194" t="str">
        <f t="shared" si="20"/>
        <v/>
      </c>
    </row>
    <row r="195" spans="1:31" x14ac:dyDescent="0.3">
      <c r="A195" s="3"/>
      <c r="B195" s="11">
        <v>390</v>
      </c>
      <c r="C195" s="1">
        <v>45.356617415797153</v>
      </c>
      <c r="D195" s="1">
        <v>16.631775469618983</v>
      </c>
      <c r="E195" s="1">
        <v>1.3152802408499149</v>
      </c>
      <c r="F195" s="2">
        <v>59545.546828833096</v>
      </c>
      <c r="G195" s="2">
        <v>-4847.9616931081746</v>
      </c>
      <c r="H195" s="2">
        <v>-13622.85814643497</v>
      </c>
      <c r="I195" s="14">
        <v>0</v>
      </c>
      <c r="J195" s="3"/>
      <c r="K195" s="11">
        <v>299</v>
      </c>
      <c r="L195" s="25">
        <v>0.29183548630035555</v>
      </c>
      <c r="M195" s="25">
        <v>2.0368602088283851</v>
      </c>
      <c r="N195" s="25">
        <v>-0.20666453481860872</v>
      </c>
      <c r="O195" s="25">
        <v>1.291495308980448</v>
      </c>
      <c r="P195" s="25">
        <v>0.42424720091440465</v>
      </c>
      <c r="Q195" s="25">
        <v>-2.5127860391695958</v>
      </c>
      <c r="R195" s="14">
        <v>0</v>
      </c>
      <c r="S195" s="3"/>
      <c r="T195" s="46">
        <f t="shared" si="14"/>
        <v>1.4813179688727668E-2</v>
      </c>
      <c r="U195" s="14">
        <v>0</v>
      </c>
      <c r="V195" s="65">
        <f t="shared" si="15"/>
        <v>1</v>
      </c>
      <c r="W195" s="57">
        <f>SUM($U$6:U195)</f>
        <v>50</v>
      </c>
      <c r="X195" s="57">
        <f>SUM($V$6:V195)</f>
        <v>140</v>
      </c>
      <c r="Y195" s="57">
        <v>10</v>
      </c>
      <c r="Z195" s="57">
        <v>0</v>
      </c>
      <c r="AA195" s="57">
        <f t="shared" si="16"/>
        <v>0</v>
      </c>
      <c r="AB195" s="57">
        <f t="shared" si="17"/>
        <v>40000</v>
      </c>
      <c r="AC195" s="58">
        <f t="shared" si="18"/>
        <v>40000</v>
      </c>
      <c r="AD195" s="45">
        <f t="shared" si="19"/>
        <v>200</v>
      </c>
      <c r="AE195" t="str">
        <f t="shared" si="20"/>
        <v/>
      </c>
    </row>
    <row r="196" spans="1:31" x14ac:dyDescent="0.3">
      <c r="A196" s="3"/>
      <c r="B196" s="11">
        <v>391</v>
      </c>
      <c r="C196" s="1">
        <v>29.006690598178057</v>
      </c>
      <c r="D196" s="1">
        <v>7.5558239486572667</v>
      </c>
      <c r="E196" s="1">
        <v>3.7861895936102126E-2</v>
      </c>
      <c r="F196" s="2">
        <v>37508.328162947539</v>
      </c>
      <c r="G196" s="2">
        <v>83.031736887721991</v>
      </c>
      <c r="H196" s="2">
        <v>-1554.7130349438141</v>
      </c>
      <c r="I196" s="14">
        <v>0</v>
      </c>
      <c r="J196" s="3"/>
      <c r="K196" s="11">
        <v>357</v>
      </c>
      <c r="L196" s="25">
        <v>0.15315142000838133</v>
      </c>
      <c r="M196" s="25">
        <v>1.728625363699942</v>
      </c>
      <c r="N196" s="25">
        <v>-1.1107317241860193</v>
      </c>
      <c r="O196" s="25">
        <v>0.23181849687731665</v>
      </c>
      <c r="P196" s="25">
        <v>0.15316847829695415</v>
      </c>
      <c r="Q196" s="25">
        <v>0.75010074693780859</v>
      </c>
      <c r="R196" s="14">
        <v>0</v>
      </c>
      <c r="S196" s="3"/>
      <c r="T196" s="46">
        <f t="shared" si="14"/>
        <v>-4.4494945628275273E-2</v>
      </c>
      <c r="U196" s="14">
        <v>0</v>
      </c>
      <c r="V196" s="65">
        <f t="shared" si="15"/>
        <v>1</v>
      </c>
      <c r="W196" s="57">
        <f>SUM($U$6:U196)</f>
        <v>50</v>
      </c>
      <c r="X196" s="57">
        <f>SUM($V$6:V196)</f>
        <v>141</v>
      </c>
      <c r="Y196" s="57">
        <v>9</v>
      </c>
      <c r="Z196" s="57">
        <v>0</v>
      </c>
      <c r="AA196" s="57">
        <f t="shared" si="16"/>
        <v>0</v>
      </c>
      <c r="AB196" s="57">
        <f t="shared" si="17"/>
        <v>36000</v>
      </c>
      <c r="AC196" s="58">
        <f t="shared" si="18"/>
        <v>36000</v>
      </c>
      <c r="AD196" s="45">
        <f t="shared" si="19"/>
        <v>180</v>
      </c>
      <c r="AE196" t="str">
        <f t="shared" si="20"/>
        <v/>
      </c>
    </row>
    <row r="197" spans="1:31" x14ac:dyDescent="0.3">
      <c r="A197" s="3"/>
      <c r="B197" s="11">
        <v>392</v>
      </c>
      <c r="C197" s="1">
        <v>25.596365600956059</v>
      </c>
      <c r="D197" s="1">
        <v>3.318904593444993</v>
      </c>
      <c r="E197" s="1">
        <v>0.46823525081831813</v>
      </c>
      <c r="F197" s="2">
        <v>34757.186478561096</v>
      </c>
      <c r="G197" s="2">
        <v>-838.06292015678753</v>
      </c>
      <c r="H197" s="2">
        <v>-5385.3515341081247</v>
      </c>
      <c r="I197" s="14">
        <v>0</v>
      </c>
      <c r="J197" s="3"/>
      <c r="K197" s="11">
        <v>325</v>
      </c>
      <c r="L197" s="25">
        <v>1.492617232545179</v>
      </c>
      <c r="M197" s="25">
        <v>1.9997525784356012</v>
      </c>
      <c r="N197" s="25">
        <v>-0.12955820378696195</v>
      </c>
      <c r="O197" s="25">
        <v>0.87389656373709157</v>
      </c>
      <c r="P197" s="25">
        <v>-3.4488827668397067E-2</v>
      </c>
      <c r="Q197" s="25">
        <v>-1.852696476924625E-2</v>
      </c>
      <c r="R197" s="14">
        <v>0</v>
      </c>
      <c r="S197" s="3"/>
      <c r="T197" s="46">
        <f t="shared" si="14"/>
        <v>-0.13173264167518411</v>
      </c>
      <c r="U197" s="14">
        <v>0</v>
      </c>
      <c r="V197" s="65">
        <f t="shared" si="15"/>
        <v>1</v>
      </c>
      <c r="W197" s="57">
        <f>SUM($U$6:U197)</f>
        <v>50</v>
      </c>
      <c r="X197" s="57">
        <f>SUM($V$6:V197)</f>
        <v>142</v>
      </c>
      <c r="Y197" s="57">
        <v>8</v>
      </c>
      <c r="Z197" s="57">
        <v>0</v>
      </c>
      <c r="AA197" s="57">
        <f t="shared" si="16"/>
        <v>0</v>
      </c>
      <c r="AB197" s="57">
        <f t="shared" si="17"/>
        <v>32000</v>
      </c>
      <c r="AC197" s="58">
        <f t="shared" si="18"/>
        <v>32000</v>
      </c>
      <c r="AD197" s="45">
        <f t="shared" si="19"/>
        <v>160</v>
      </c>
      <c r="AE197" t="str">
        <f t="shared" si="20"/>
        <v/>
      </c>
    </row>
    <row r="198" spans="1:31" x14ac:dyDescent="0.3">
      <c r="A198" s="3"/>
      <c r="B198" s="11">
        <v>393</v>
      </c>
      <c r="C198" s="1">
        <v>34.511069159110576</v>
      </c>
      <c r="D198" s="1">
        <v>1.7250716402082868</v>
      </c>
      <c r="E198" s="1">
        <v>1.7688469909536899</v>
      </c>
      <c r="F198" s="2">
        <v>29833.413447473707</v>
      </c>
      <c r="G198" s="2">
        <v>-5502.4336078320812</v>
      </c>
      <c r="H198" s="2">
        <v>-5496.2195689427954</v>
      </c>
      <c r="I198" s="14">
        <v>1</v>
      </c>
      <c r="J198" s="3"/>
      <c r="K198" s="11">
        <v>384</v>
      </c>
      <c r="L198" s="25">
        <v>0.46632722291750761</v>
      </c>
      <c r="M198" s="25">
        <v>1.9316944026236507</v>
      </c>
      <c r="N198" s="25">
        <v>0.74802143080776018</v>
      </c>
      <c r="O198" s="25">
        <v>0.2277629064882031</v>
      </c>
      <c r="P198" s="25">
        <v>0.43524518506962145</v>
      </c>
      <c r="Q198" s="25">
        <v>0.81461316714361487</v>
      </c>
      <c r="R198" s="14">
        <v>0</v>
      </c>
      <c r="S198" s="3"/>
      <c r="T198" s="46">
        <f t="shared" si="14"/>
        <v>-0.16786812797740563</v>
      </c>
      <c r="U198" s="14">
        <v>0</v>
      </c>
      <c r="V198" s="65">
        <f t="shared" si="15"/>
        <v>1</v>
      </c>
      <c r="W198" s="57">
        <f>SUM($U$6:U198)</f>
        <v>50</v>
      </c>
      <c r="X198" s="57">
        <f>SUM($V$6:V198)</f>
        <v>143</v>
      </c>
      <c r="Y198" s="57">
        <v>7</v>
      </c>
      <c r="Z198" s="57">
        <v>0</v>
      </c>
      <c r="AA198" s="57">
        <f t="shared" si="16"/>
        <v>0</v>
      </c>
      <c r="AB198" s="57">
        <f t="shared" si="17"/>
        <v>28000</v>
      </c>
      <c r="AC198" s="58">
        <f t="shared" si="18"/>
        <v>28000</v>
      </c>
      <c r="AD198" s="45">
        <f t="shared" si="19"/>
        <v>140</v>
      </c>
      <c r="AE198" t="str">
        <f t="shared" si="20"/>
        <v/>
      </c>
    </row>
    <row r="199" spans="1:31" x14ac:dyDescent="0.3">
      <c r="A199" s="3"/>
      <c r="B199" s="11">
        <v>394</v>
      </c>
      <c r="C199" s="1">
        <v>44.621885244232885</v>
      </c>
      <c r="D199" s="1">
        <v>22.760476596244736</v>
      </c>
      <c r="E199" s="1">
        <v>1.1002994769202279</v>
      </c>
      <c r="F199" s="2">
        <v>50644.739714311218</v>
      </c>
      <c r="G199" s="2">
        <v>-979.09294362878802</v>
      </c>
      <c r="H199" s="2">
        <v>-2409.493520951436</v>
      </c>
      <c r="I199" s="14">
        <v>0</v>
      </c>
      <c r="J199" s="3"/>
      <c r="K199" s="11">
        <v>227</v>
      </c>
      <c r="L199" s="25">
        <v>0.84251867328821728</v>
      </c>
      <c r="M199" s="25">
        <v>1.9245786830051044</v>
      </c>
      <c r="N199" s="25">
        <v>2.2720792886984378</v>
      </c>
      <c r="O199" s="25">
        <v>2.054347845572801</v>
      </c>
      <c r="P199" s="25">
        <v>6.6330154911664899E-2</v>
      </c>
      <c r="Q199" s="25">
        <v>0.37010893151382862</v>
      </c>
      <c r="R199" s="14">
        <v>0</v>
      </c>
      <c r="S199" s="3"/>
      <c r="T199" s="46">
        <f t="shared" ref="T199:T205" si="21">Q199*$L$212+P199*$M$212+$N$212*O199+N199*$O$212+$P$212*M199+L199*$Q$212+$R$212</f>
        <v>-0.17299094599145209</v>
      </c>
      <c r="U199" s="14">
        <v>0</v>
      </c>
      <c r="V199" s="65">
        <f t="shared" ref="V199:V205" si="22">IF(U199=0,1,0)</f>
        <v>1</v>
      </c>
      <c r="W199" s="57">
        <f>SUM($U$6:U199)</f>
        <v>50</v>
      </c>
      <c r="X199" s="57">
        <f>SUM($V$6:V199)</f>
        <v>144</v>
      </c>
      <c r="Y199" s="57">
        <v>6</v>
      </c>
      <c r="Z199" s="57">
        <v>0</v>
      </c>
      <c r="AA199" s="57">
        <f t="shared" ref="AA199:AA205" si="23">$AA$3*Z199</f>
        <v>0</v>
      </c>
      <c r="AB199" s="57">
        <f t="shared" ref="AB199:AB205" si="24">$AA$2*Y199</f>
        <v>24000</v>
      </c>
      <c r="AC199" s="58">
        <f t="shared" ref="AC199:AC205" si="25">SUM(AA199,AB199)</f>
        <v>24000</v>
      </c>
      <c r="AD199" s="45">
        <f t="shared" ref="AD199:AD205" si="26">AC199/200</f>
        <v>120</v>
      </c>
      <c r="AE199" t="str">
        <f t="shared" ref="AE199:AE205" si="27">IF(AD199=$AD$3,T199,"")</f>
        <v/>
      </c>
    </row>
    <row r="200" spans="1:31" x14ac:dyDescent="0.3">
      <c r="A200" s="3"/>
      <c r="B200" s="11">
        <v>395</v>
      </c>
      <c r="C200" s="1">
        <v>38.837771157214746</v>
      </c>
      <c r="D200" s="1">
        <v>15.145963279954275</v>
      </c>
      <c r="E200" s="1">
        <v>1.0226730227358214</v>
      </c>
      <c r="F200" s="2">
        <v>72908.026114672597</v>
      </c>
      <c r="G200" s="2">
        <v>-2220.6363389195035</v>
      </c>
      <c r="H200" s="2">
        <v>361.2597608203962</v>
      </c>
      <c r="I200" s="14">
        <v>0</v>
      </c>
      <c r="J200" s="3"/>
      <c r="K200" s="11">
        <v>394</v>
      </c>
      <c r="L200" s="25">
        <v>1.1738711722945474</v>
      </c>
      <c r="M200" s="25">
        <v>1.9981601271764662</v>
      </c>
      <c r="N200" s="25">
        <v>0.46563007992193378</v>
      </c>
      <c r="O200" s="25">
        <v>0.10832323019381669</v>
      </c>
      <c r="P200" s="25">
        <v>0.47376723427643735</v>
      </c>
      <c r="Q200" s="25">
        <v>0.52405664815450403</v>
      </c>
      <c r="R200" s="14">
        <v>0</v>
      </c>
      <c r="S200" s="3"/>
      <c r="T200" s="46">
        <f t="shared" si="21"/>
        <v>-0.21611779473762666</v>
      </c>
      <c r="U200" s="14">
        <v>0</v>
      </c>
      <c r="V200" s="65">
        <f t="shared" si="22"/>
        <v>1</v>
      </c>
      <c r="W200" s="57">
        <f>SUM($U$6:U200)</f>
        <v>50</v>
      </c>
      <c r="X200" s="57">
        <f>SUM($V$6:V200)</f>
        <v>145</v>
      </c>
      <c r="Y200" s="57">
        <v>5</v>
      </c>
      <c r="Z200" s="57">
        <v>0</v>
      </c>
      <c r="AA200" s="57">
        <f t="shared" si="23"/>
        <v>0</v>
      </c>
      <c r="AB200" s="57">
        <f t="shared" si="24"/>
        <v>20000</v>
      </c>
      <c r="AC200" s="58">
        <f t="shared" si="25"/>
        <v>20000</v>
      </c>
      <c r="AD200" s="45">
        <f t="shared" si="26"/>
        <v>100</v>
      </c>
      <c r="AE200" t="str">
        <f t="shared" si="27"/>
        <v/>
      </c>
    </row>
    <row r="201" spans="1:31" x14ac:dyDescent="0.3">
      <c r="A201" s="3"/>
      <c r="B201" s="11">
        <v>396</v>
      </c>
      <c r="C201" s="1">
        <v>49.656616698542976</v>
      </c>
      <c r="D201" s="1">
        <v>16.016210684951517</v>
      </c>
      <c r="E201" s="1">
        <v>0.23665137076948553</v>
      </c>
      <c r="F201" s="2">
        <v>70526.442260957308</v>
      </c>
      <c r="G201" s="2">
        <v>-3099.7713631406123</v>
      </c>
      <c r="H201" s="2">
        <v>-13605.372589177879</v>
      </c>
      <c r="I201" s="14">
        <v>0</v>
      </c>
      <c r="J201" s="3"/>
      <c r="K201" s="11">
        <v>308</v>
      </c>
      <c r="L201" s="25">
        <v>0.40921383384217319</v>
      </c>
      <c r="M201" s="25">
        <v>1.1138397333409524</v>
      </c>
      <c r="N201" s="25">
        <v>-0.70575887615113142</v>
      </c>
      <c r="O201" s="25">
        <v>1.2057152105571214</v>
      </c>
      <c r="P201" s="25">
        <v>0.62920373045765832</v>
      </c>
      <c r="Q201" s="25">
        <v>0.92566278306736283</v>
      </c>
      <c r="R201" s="14">
        <v>0</v>
      </c>
      <c r="S201" s="3"/>
      <c r="T201" s="46">
        <f t="shared" si="21"/>
        <v>-0.12866118309272939</v>
      </c>
      <c r="U201" s="14">
        <v>0</v>
      </c>
      <c r="V201" s="65">
        <f t="shared" si="22"/>
        <v>1</v>
      </c>
      <c r="W201" s="57">
        <f>SUM($U$6:U201)</f>
        <v>50</v>
      </c>
      <c r="X201" s="57">
        <f>SUM($V$6:V201)</f>
        <v>146</v>
      </c>
      <c r="Y201" s="57">
        <v>4</v>
      </c>
      <c r="Z201" s="57">
        <v>0</v>
      </c>
      <c r="AA201" s="57">
        <f t="shared" si="23"/>
        <v>0</v>
      </c>
      <c r="AB201" s="57">
        <f t="shared" si="24"/>
        <v>16000</v>
      </c>
      <c r="AC201" s="58">
        <f t="shared" si="25"/>
        <v>16000</v>
      </c>
      <c r="AD201" s="45">
        <f t="shared" si="26"/>
        <v>80</v>
      </c>
      <c r="AE201" t="str">
        <f t="shared" si="27"/>
        <v/>
      </c>
    </row>
    <row r="202" spans="1:31" x14ac:dyDescent="0.3">
      <c r="A202" s="3"/>
      <c r="B202" s="11">
        <v>397</v>
      </c>
      <c r="C202" s="1">
        <v>23.781739007137684</v>
      </c>
      <c r="D202" s="1">
        <v>2.9747878200452389</v>
      </c>
      <c r="E202" s="1">
        <v>0.69810378015888752</v>
      </c>
      <c r="F202" s="2">
        <v>17317.674094332964</v>
      </c>
      <c r="G202" s="2">
        <v>-122.44159227459069</v>
      </c>
      <c r="H202" s="2">
        <v>104.1565046370726</v>
      </c>
      <c r="I202" s="14">
        <v>0</v>
      </c>
      <c r="J202" s="3"/>
      <c r="K202" s="11">
        <v>233</v>
      </c>
      <c r="L202" s="25">
        <v>1.6544369597723603</v>
      </c>
      <c r="M202" s="25">
        <v>2.0266076238782458</v>
      </c>
      <c r="N202" s="25">
        <v>0.57281946337664436</v>
      </c>
      <c r="O202" s="25">
        <v>0.94947168863359421</v>
      </c>
      <c r="P202" s="25">
        <v>0.5674711289780523</v>
      </c>
      <c r="Q202" s="25">
        <v>-0.70827501493757328</v>
      </c>
      <c r="R202" s="14">
        <v>0</v>
      </c>
      <c r="S202" s="3"/>
      <c r="T202" s="46">
        <f t="shared" si="21"/>
        <v>-0.22873123073825741</v>
      </c>
      <c r="U202" s="14">
        <v>0</v>
      </c>
      <c r="V202" s="65">
        <f t="shared" si="22"/>
        <v>1</v>
      </c>
      <c r="W202" s="57">
        <f>SUM($U$6:U202)</f>
        <v>50</v>
      </c>
      <c r="X202" s="57">
        <f>SUM($V$6:V202)</f>
        <v>147</v>
      </c>
      <c r="Y202" s="57">
        <v>3</v>
      </c>
      <c r="Z202" s="57">
        <v>0</v>
      </c>
      <c r="AA202" s="57">
        <f t="shared" si="23"/>
        <v>0</v>
      </c>
      <c r="AB202" s="57">
        <f t="shared" si="24"/>
        <v>12000</v>
      </c>
      <c r="AC202" s="58">
        <f t="shared" si="25"/>
        <v>12000</v>
      </c>
      <c r="AD202" s="45">
        <f t="shared" si="26"/>
        <v>60</v>
      </c>
      <c r="AE202" t="str">
        <f t="shared" si="27"/>
        <v/>
      </c>
    </row>
    <row r="203" spans="1:31" x14ac:dyDescent="0.3">
      <c r="A203" s="3"/>
      <c r="B203" s="11">
        <v>398</v>
      </c>
      <c r="C203" s="1">
        <v>32.836250108882908</v>
      </c>
      <c r="D203" s="1">
        <v>3.9738117390068077</v>
      </c>
      <c r="E203" s="1">
        <v>0.74918195435305901</v>
      </c>
      <c r="F203" s="2">
        <v>29402.889007848848</v>
      </c>
      <c r="G203" s="2">
        <v>-441.76527706804916</v>
      </c>
      <c r="H203" s="2">
        <v>-3908.3679858516634</v>
      </c>
      <c r="I203" s="14">
        <v>0</v>
      </c>
      <c r="J203" s="3"/>
      <c r="K203" s="11">
        <v>324</v>
      </c>
      <c r="L203" s="25">
        <v>1.6833243909947477</v>
      </c>
      <c r="M203" s="25">
        <v>1.3683670876480112</v>
      </c>
      <c r="N203" s="25">
        <v>-0.70932960888478724</v>
      </c>
      <c r="O203" s="25">
        <v>3.0703831667281274</v>
      </c>
      <c r="P203" s="25">
        <v>0.23048462049189455</v>
      </c>
      <c r="Q203" s="25">
        <v>-0.2103441481605704</v>
      </c>
      <c r="R203" s="14">
        <v>0</v>
      </c>
      <c r="S203" s="3"/>
      <c r="T203" s="46">
        <f t="shared" si="21"/>
        <v>-0.17764742009121609</v>
      </c>
      <c r="U203" s="14">
        <v>0</v>
      </c>
      <c r="V203" s="65">
        <f t="shared" si="22"/>
        <v>1</v>
      </c>
      <c r="W203" s="57">
        <f>SUM($U$6:U203)</f>
        <v>50</v>
      </c>
      <c r="X203" s="57">
        <f>SUM($V$6:V203)</f>
        <v>148</v>
      </c>
      <c r="Y203" s="57">
        <v>2</v>
      </c>
      <c r="Z203" s="57">
        <v>0</v>
      </c>
      <c r="AA203" s="57">
        <f t="shared" si="23"/>
        <v>0</v>
      </c>
      <c r="AB203" s="57">
        <f t="shared" si="24"/>
        <v>8000</v>
      </c>
      <c r="AC203" s="58">
        <f t="shared" si="25"/>
        <v>8000</v>
      </c>
      <c r="AD203" s="45">
        <f t="shared" si="26"/>
        <v>40</v>
      </c>
      <c r="AE203" t="str">
        <f t="shared" si="27"/>
        <v/>
      </c>
    </row>
    <row r="204" spans="1:31" x14ac:dyDescent="0.3">
      <c r="A204" s="3"/>
      <c r="B204" s="11">
        <v>399</v>
      </c>
      <c r="C204" s="1">
        <v>43.891856939230621</v>
      </c>
      <c r="D204" s="1">
        <v>13.967162694680452</v>
      </c>
      <c r="E204" s="1">
        <v>8.444089132891984E-2</v>
      </c>
      <c r="F204" s="2">
        <v>43729.52651573492</v>
      </c>
      <c r="G204" s="2">
        <v>-243.76157385661787</v>
      </c>
      <c r="H204" s="2">
        <v>-2534.8919835512443</v>
      </c>
      <c r="I204" s="14">
        <v>0</v>
      </c>
      <c r="J204" s="3"/>
      <c r="K204" s="11">
        <v>231</v>
      </c>
      <c r="L204" s="25">
        <v>1.7369178672187053</v>
      </c>
      <c r="M204" s="25">
        <v>3.1132987469221116</v>
      </c>
      <c r="N204" s="25">
        <v>-0.46441262452286813</v>
      </c>
      <c r="O204" s="25">
        <v>1.4755614713335305</v>
      </c>
      <c r="P204" s="25">
        <v>-0.19004220462719584</v>
      </c>
      <c r="Q204" s="25">
        <v>-0.57696222798352381</v>
      </c>
      <c r="R204" s="14">
        <v>0</v>
      </c>
      <c r="S204" s="3"/>
      <c r="T204" s="46">
        <f t="shared" si="21"/>
        <v>-0.23837070084744333</v>
      </c>
      <c r="U204" s="14">
        <v>0</v>
      </c>
      <c r="V204" s="65">
        <f t="shared" si="22"/>
        <v>1</v>
      </c>
      <c r="W204" s="57">
        <f>SUM($U$6:U204)</f>
        <v>50</v>
      </c>
      <c r="X204" s="57">
        <f>SUM($V$6:V204)</f>
        <v>149</v>
      </c>
      <c r="Y204" s="57">
        <v>1</v>
      </c>
      <c r="Z204" s="57">
        <v>0</v>
      </c>
      <c r="AA204" s="57">
        <f t="shared" si="23"/>
        <v>0</v>
      </c>
      <c r="AB204" s="57">
        <f t="shared" si="24"/>
        <v>4000</v>
      </c>
      <c r="AC204" s="58">
        <f t="shared" si="25"/>
        <v>4000</v>
      </c>
      <c r="AD204" s="45">
        <f t="shared" si="26"/>
        <v>20</v>
      </c>
      <c r="AE204" t="str">
        <f t="shared" si="27"/>
        <v/>
      </c>
    </row>
    <row r="205" spans="1:31" x14ac:dyDescent="0.3">
      <c r="A205" s="3"/>
      <c r="B205" s="15">
        <v>400</v>
      </c>
      <c r="C205" s="16">
        <v>41.33334201303505</v>
      </c>
      <c r="D205" s="16">
        <v>6.5645177008507698</v>
      </c>
      <c r="E205" s="16">
        <v>1.4069205485972041</v>
      </c>
      <c r="F205" s="17">
        <v>53666.250198363043</v>
      </c>
      <c r="G205" s="17">
        <v>-1227.5111165463902</v>
      </c>
      <c r="H205" s="17">
        <v>-10750.936638874882</v>
      </c>
      <c r="I205" s="18">
        <v>0</v>
      </c>
      <c r="J205" s="3"/>
      <c r="K205" s="15">
        <v>363</v>
      </c>
      <c r="L205" s="26">
        <v>0.7277757686580506</v>
      </c>
      <c r="M205" s="26">
        <v>2.3861624844987239</v>
      </c>
      <c r="N205" s="26">
        <v>-0.4562692802173719</v>
      </c>
      <c r="O205" s="26">
        <v>5.4522543327135713</v>
      </c>
      <c r="P205" s="26">
        <v>-8.3797536867320693E-2</v>
      </c>
      <c r="Q205" s="26">
        <v>-0.57843774092605238</v>
      </c>
      <c r="R205" s="18">
        <v>0</v>
      </c>
      <c r="S205" s="3"/>
      <c r="T205" s="46">
        <f t="shared" si="21"/>
        <v>-0.22112736706665853</v>
      </c>
      <c r="U205" s="59">
        <v>0</v>
      </c>
      <c r="V205" s="66">
        <f t="shared" si="22"/>
        <v>1</v>
      </c>
      <c r="W205" s="60">
        <f>SUM($U$6:U205)</f>
        <v>50</v>
      </c>
      <c r="X205" s="60">
        <f>SUM($V$6:V205)</f>
        <v>150</v>
      </c>
      <c r="Y205" s="60">
        <v>0</v>
      </c>
      <c r="Z205" s="60">
        <v>0</v>
      </c>
      <c r="AA205" s="60">
        <f t="shared" si="23"/>
        <v>0</v>
      </c>
      <c r="AB205" s="60">
        <f t="shared" si="24"/>
        <v>0</v>
      </c>
      <c r="AC205" s="61">
        <f t="shared" si="25"/>
        <v>0</v>
      </c>
      <c r="AD205" s="45">
        <f t="shared" si="26"/>
        <v>0</v>
      </c>
      <c r="AE205" t="str">
        <f t="shared" si="27"/>
        <v/>
      </c>
    </row>
    <row r="206" spans="1:3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31" x14ac:dyDescent="0.3">
      <c r="A207" s="3"/>
      <c r="B207" s="19" t="s">
        <v>5</v>
      </c>
      <c r="C207" s="20">
        <f>AVERAGE(C6:C205)</f>
        <v>34.917528485124755</v>
      </c>
      <c r="D207" s="20">
        <f t="shared" ref="D207:G207" si="28">AVERAGE(D6:D205)</f>
        <v>8.8951900066962057</v>
      </c>
      <c r="E207" s="20">
        <f t="shared" si="28"/>
        <v>0.8223929036365607</v>
      </c>
      <c r="F207" s="20">
        <f>AVERAGE(F6:F205)</f>
        <v>46664.945355697215</v>
      </c>
      <c r="G207" s="20">
        <f t="shared" si="28"/>
        <v>-2968.1857205927095</v>
      </c>
      <c r="H207" s="20">
        <f>AVERAGE(H6:H205)</f>
        <v>-6239.3795341566438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31" x14ac:dyDescent="0.3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19" t="s">
        <v>6</v>
      </c>
      <c r="C209" s="20">
        <f>STDEVP(C6:C205)</f>
        <v>8.2669691429078807</v>
      </c>
      <c r="D209" s="20">
        <f t="shared" ref="D209:H209" si="29">STDEVP(D6:D205)</f>
        <v>6.9390267581513188</v>
      </c>
      <c r="E209" s="20">
        <f t="shared" si="29"/>
        <v>0.59683982042195405</v>
      </c>
      <c r="F209" s="20">
        <f t="shared" si="29"/>
        <v>36739.989672512165</v>
      </c>
      <c r="G209" s="20">
        <f t="shared" si="29"/>
        <v>4198.4599884831041</v>
      </c>
      <c r="H209" s="20">
        <f t="shared" si="29"/>
        <v>7308.152709620952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7" t="s">
        <v>4</v>
      </c>
      <c r="M211" s="47" t="s">
        <v>10</v>
      </c>
      <c r="N211" s="47" t="s">
        <v>11</v>
      </c>
      <c r="O211" s="47" t="s">
        <v>2</v>
      </c>
      <c r="P211" s="47" t="s">
        <v>3</v>
      </c>
      <c r="Q211" s="47" t="s">
        <v>1</v>
      </c>
      <c r="R211" s="47" t="s">
        <v>8</v>
      </c>
      <c r="S211" s="3"/>
      <c r="T211" s="3"/>
    </row>
    <row r="212" spans="1:20" x14ac:dyDescent="0.3">
      <c r="K212" s="43" t="s">
        <v>39</v>
      </c>
      <c r="L212">
        <f t="array" ref="L212:R219">LINEST(R6:R205,L6:Q205,TRUE,TRUE)</f>
        <v>-6.1975409745119593E-2</v>
      </c>
      <c r="M212">
        <v>-0.19090903989856073</v>
      </c>
      <c r="N212">
        <v>-3.3126540644970941E-2</v>
      </c>
      <c r="O212">
        <v>-8.5312053953093582E-3</v>
      </c>
      <c r="P212">
        <v>-0.12042356986532432</v>
      </c>
      <c r="Q212">
        <v>-8.093425261204748E-2</v>
      </c>
      <c r="R212">
        <v>0.24999999999999994</v>
      </c>
    </row>
    <row r="213" spans="1:20" x14ac:dyDescent="0.3">
      <c r="L213">
        <v>3.7595891967278201E-2</v>
      </c>
      <c r="M213">
        <v>3.8286746223840012E-2</v>
      </c>
      <c r="N213">
        <v>4.1832455287570645E-2</v>
      </c>
      <c r="O213">
        <v>2.6471055729557099E-2</v>
      </c>
      <c r="P213">
        <v>3.6336266466097215E-2</v>
      </c>
      <c r="Q213">
        <v>3.3413063171193032E-2</v>
      </c>
      <c r="R213">
        <v>2.6352856175042599E-2</v>
      </c>
    </row>
    <row r="214" spans="1:20" x14ac:dyDescent="0.3">
      <c r="L214">
        <v>0.28515576257909969</v>
      </c>
      <c r="M214">
        <v>0.3726856661001281</v>
      </c>
      <c r="N214" t="e">
        <v>#N/A</v>
      </c>
      <c r="O214" t="e">
        <v>#N/A</v>
      </c>
      <c r="P214" t="e">
        <v>#N/A</v>
      </c>
      <c r="Q214" t="e">
        <v>#N/A</v>
      </c>
      <c r="R214" t="e">
        <v>#N/A</v>
      </c>
    </row>
    <row r="215" spans="1:20" x14ac:dyDescent="0.3">
      <c r="L215">
        <v>12.83148115742628</v>
      </c>
      <c r="M215">
        <v>193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</row>
    <row r="216" spans="1:20" x14ac:dyDescent="0.3">
      <c r="L216">
        <v>10.693341096716239</v>
      </c>
      <c r="M216">
        <v>26.806658903283761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</row>
    <row r="217" spans="1:20" x14ac:dyDescent="0.3"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</row>
    <row r="218" spans="1:20" x14ac:dyDescent="0.3"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</row>
    <row r="219" spans="1:20" x14ac:dyDescent="0.3"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</row>
  </sheetData>
  <pageMargins left="0.75" right="0.75" top="1" bottom="1" header="0.5" footer="0.5"/>
  <pageSetup orientation="portrait" horizontalDpi="4294967292" verticalDpi="4294967292"/>
  <ignoredErrors>
    <ignoredError sqref="W7:W8 W9:W165 W166:W20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G12" sqref="G12"/>
    </sheetView>
  </sheetViews>
  <sheetFormatPr defaultColWidth="11.19921875" defaultRowHeight="15.6" x14ac:dyDescent="0.3"/>
  <cols>
    <col min="2" max="2" width="24.796875" customWidth="1"/>
    <col min="3" max="3" width="23.296875" customWidth="1"/>
    <col min="4" max="4" width="25.796875" customWidth="1"/>
    <col min="6" max="6" width="26" customWidth="1"/>
    <col min="7" max="7" width="21" customWidth="1"/>
    <col min="8" max="8" width="24.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4">
      <c r="A4" s="3"/>
      <c r="B4" s="4" t="s">
        <v>15</v>
      </c>
      <c r="C4" s="5"/>
      <c r="D4" s="6"/>
      <c r="E4" s="3"/>
      <c r="F4" s="4" t="s">
        <v>14</v>
      </c>
      <c r="G4" s="5"/>
      <c r="H4" s="6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4">
      <c r="A6" s="3"/>
      <c r="B6" s="7" t="s">
        <v>0</v>
      </c>
      <c r="C6" s="10" t="s">
        <v>12</v>
      </c>
      <c r="D6" s="7" t="s">
        <v>13</v>
      </c>
      <c r="E6" s="3"/>
      <c r="F6" s="4" t="s">
        <v>0</v>
      </c>
      <c r="G6" s="10" t="s">
        <v>12</v>
      </c>
      <c r="H6" s="7" t="s">
        <v>13</v>
      </c>
      <c r="I6" s="3"/>
    </row>
    <row r="7" spans="1:9" x14ac:dyDescent="0.3">
      <c r="A7" s="3"/>
      <c r="B7" s="11">
        <v>1</v>
      </c>
      <c r="C7" s="27">
        <v>215.22739407272948</v>
      </c>
      <c r="D7" s="14">
        <v>0</v>
      </c>
      <c r="E7" s="3"/>
      <c r="F7" s="22">
        <v>201</v>
      </c>
      <c r="G7" s="27">
        <v>3032.9014214027129</v>
      </c>
      <c r="H7" s="24">
        <v>1</v>
      </c>
      <c r="I7" s="3"/>
    </row>
    <row r="8" spans="1:9" x14ac:dyDescent="0.3">
      <c r="A8" s="3"/>
      <c r="B8" s="11">
        <v>2</v>
      </c>
      <c r="C8" s="27">
        <v>4387.3953165744542</v>
      </c>
      <c r="D8" s="14">
        <v>1</v>
      </c>
      <c r="E8" s="3"/>
      <c r="F8" s="11">
        <v>202</v>
      </c>
      <c r="G8" s="27">
        <v>2825.8004399949791</v>
      </c>
      <c r="H8" s="14">
        <v>1</v>
      </c>
      <c r="I8" s="3"/>
    </row>
    <row r="9" spans="1:9" x14ac:dyDescent="0.3">
      <c r="A9" s="3"/>
      <c r="B9" s="11">
        <v>3</v>
      </c>
      <c r="C9" s="27">
        <v>3653.9769738883801</v>
      </c>
      <c r="D9" s="14">
        <v>1</v>
      </c>
      <c r="E9" s="3"/>
      <c r="F9" s="11">
        <v>203</v>
      </c>
      <c r="G9" s="27">
        <v>322.31576096131266</v>
      </c>
      <c r="H9" s="14">
        <v>0</v>
      </c>
      <c r="I9" s="3"/>
    </row>
    <row r="10" spans="1:9" x14ac:dyDescent="0.3">
      <c r="A10" s="3"/>
      <c r="B10" s="11">
        <v>4</v>
      </c>
      <c r="C10" s="27">
        <v>3005.8093488474497</v>
      </c>
      <c r="D10" s="14">
        <v>0</v>
      </c>
      <c r="E10" s="3"/>
      <c r="F10" s="11">
        <v>204</v>
      </c>
      <c r="G10" s="27">
        <v>249.83243806169463</v>
      </c>
      <c r="H10" s="14">
        <v>0</v>
      </c>
      <c r="I10" s="3"/>
    </row>
    <row r="11" spans="1:9" x14ac:dyDescent="0.3">
      <c r="A11" s="3"/>
      <c r="B11" s="11">
        <v>5</v>
      </c>
      <c r="C11" s="27">
        <v>176.38359223524995</v>
      </c>
      <c r="D11" s="14">
        <v>0</v>
      </c>
      <c r="E11" s="3"/>
      <c r="F11" s="11">
        <v>205</v>
      </c>
      <c r="G11" s="27">
        <v>1066.5812974671308</v>
      </c>
      <c r="H11" s="14">
        <v>0</v>
      </c>
      <c r="I11" s="3"/>
    </row>
    <row r="12" spans="1:9" x14ac:dyDescent="0.3">
      <c r="A12" s="3"/>
      <c r="B12" s="11">
        <v>6</v>
      </c>
      <c r="C12" s="27">
        <v>4281.3836154016826</v>
      </c>
      <c r="D12" s="14">
        <v>1</v>
      </c>
      <c r="E12" s="3"/>
      <c r="F12" s="11">
        <v>206</v>
      </c>
      <c r="G12" s="27">
        <v>778.96598841451646</v>
      </c>
      <c r="H12" s="14">
        <v>0</v>
      </c>
      <c r="I12" s="3"/>
    </row>
    <row r="13" spans="1:9" x14ac:dyDescent="0.3">
      <c r="A13" s="3"/>
      <c r="B13" s="11">
        <v>7</v>
      </c>
      <c r="C13" s="27">
        <v>166.0373284839221</v>
      </c>
      <c r="D13" s="14">
        <v>0</v>
      </c>
      <c r="E13" s="3"/>
      <c r="F13" s="11">
        <v>207</v>
      </c>
      <c r="G13" s="27">
        <v>240.27692438157425</v>
      </c>
      <c r="H13" s="14">
        <v>1</v>
      </c>
      <c r="I13" s="3"/>
    </row>
    <row r="14" spans="1:9" x14ac:dyDescent="0.3">
      <c r="A14" s="3"/>
      <c r="B14" s="11">
        <v>8</v>
      </c>
      <c r="C14" s="27">
        <v>-210.14865530639071</v>
      </c>
      <c r="D14" s="14">
        <v>0</v>
      </c>
      <c r="E14" s="3"/>
      <c r="F14" s="11">
        <v>208</v>
      </c>
      <c r="G14" s="27">
        <v>1045.7026980765031</v>
      </c>
      <c r="H14" s="14">
        <v>1</v>
      </c>
      <c r="I14" s="3"/>
    </row>
    <row r="15" spans="1:9" x14ac:dyDescent="0.3">
      <c r="A15" s="3"/>
      <c r="B15" s="11">
        <v>9</v>
      </c>
      <c r="C15" s="27">
        <v>977.71689712355771</v>
      </c>
      <c r="D15" s="14">
        <v>0</v>
      </c>
      <c r="E15" s="3"/>
      <c r="F15" s="11">
        <v>209</v>
      </c>
      <c r="G15" s="27">
        <v>397.37961732305678</v>
      </c>
      <c r="H15" s="14">
        <v>0</v>
      </c>
      <c r="I15" s="3"/>
    </row>
    <row r="16" spans="1:9" x14ac:dyDescent="0.3">
      <c r="A16" s="3"/>
      <c r="B16" s="11">
        <v>10</v>
      </c>
      <c r="C16" s="27">
        <v>-15.5431155708694</v>
      </c>
      <c r="D16" s="14">
        <v>0</v>
      </c>
      <c r="E16" s="3"/>
      <c r="F16" s="11">
        <v>210</v>
      </c>
      <c r="G16" s="27">
        <v>-52.408451756445174</v>
      </c>
      <c r="H16" s="14">
        <v>0</v>
      </c>
      <c r="I16" s="3"/>
    </row>
    <row r="17" spans="1:9" x14ac:dyDescent="0.3">
      <c r="A17" s="3"/>
      <c r="B17" s="11">
        <v>11</v>
      </c>
      <c r="C17" s="27">
        <v>2518.784324734921</v>
      </c>
      <c r="D17" s="14">
        <v>1</v>
      </c>
      <c r="E17" s="3"/>
      <c r="F17" s="11">
        <v>211</v>
      </c>
      <c r="G17" s="27">
        <v>361.03663399568586</v>
      </c>
      <c r="H17" s="14">
        <v>0</v>
      </c>
      <c r="I17" s="3"/>
    </row>
    <row r="18" spans="1:9" x14ac:dyDescent="0.3">
      <c r="A18" s="3"/>
      <c r="B18" s="11">
        <v>12</v>
      </c>
      <c r="C18" s="27">
        <v>522.59290956540588</v>
      </c>
      <c r="D18" s="14">
        <v>0</v>
      </c>
      <c r="E18" s="3"/>
      <c r="F18" s="11">
        <v>212</v>
      </c>
      <c r="G18" s="27">
        <v>1918.0605667675395</v>
      </c>
      <c r="H18" s="14">
        <v>0</v>
      </c>
      <c r="I18" s="3"/>
    </row>
    <row r="19" spans="1:9" x14ac:dyDescent="0.3">
      <c r="A19" s="3"/>
      <c r="B19" s="11">
        <v>13</v>
      </c>
      <c r="C19" s="27">
        <v>923.41962390824062</v>
      </c>
      <c r="D19" s="14">
        <v>1</v>
      </c>
      <c r="E19" s="3"/>
      <c r="F19" s="11">
        <v>213</v>
      </c>
      <c r="G19" s="27">
        <v>49.521666866499388</v>
      </c>
      <c r="H19" s="14">
        <v>0</v>
      </c>
      <c r="I19" s="3"/>
    </row>
    <row r="20" spans="1:9" x14ac:dyDescent="0.3">
      <c r="A20" s="3"/>
      <c r="B20" s="11">
        <v>14</v>
      </c>
      <c r="C20" s="27">
        <v>-215.30842185393433</v>
      </c>
      <c r="D20" s="14">
        <v>0</v>
      </c>
      <c r="E20" s="3"/>
      <c r="F20" s="11">
        <v>214</v>
      </c>
      <c r="G20" s="27">
        <v>2020.7035285598051</v>
      </c>
      <c r="H20" s="14">
        <v>0</v>
      </c>
      <c r="I20" s="3"/>
    </row>
    <row r="21" spans="1:9" x14ac:dyDescent="0.3">
      <c r="A21" s="3"/>
      <c r="B21" s="11">
        <v>15</v>
      </c>
      <c r="C21" s="27">
        <v>-437.46285126452392</v>
      </c>
      <c r="D21" s="14">
        <v>0</v>
      </c>
      <c r="E21" s="3"/>
      <c r="F21" s="11">
        <v>215</v>
      </c>
      <c r="G21" s="27">
        <v>1706.0995723483993</v>
      </c>
      <c r="H21" s="14">
        <v>1</v>
      </c>
      <c r="I21" s="3"/>
    </row>
    <row r="22" spans="1:9" x14ac:dyDescent="0.3">
      <c r="A22" s="3"/>
      <c r="B22" s="11">
        <v>16</v>
      </c>
      <c r="C22" s="27">
        <v>670.2113820466692</v>
      </c>
      <c r="D22" s="14">
        <v>0</v>
      </c>
      <c r="E22" s="3"/>
      <c r="F22" s="11">
        <v>216</v>
      </c>
      <c r="G22" s="27">
        <v>-543.84511860760335</v>
      </c>
      <c r="H22" s="14">
        <v>0</v>
      </c>
      <c r="I22" s="3"/>
    </row>
    <row r="23" spans="1:9" x14ac:dyDescent="0.3">
      <c r="A23" s="3"/>
      <c r="B23" s="11">
        <v>17</v>
      </c>
      <c r="C23" s="27">
        <v>841.07861064661108</v>
      </c>
      <c r="D23" s="14">
        <v>0</v>
      </c>
      <c r="E23" s="3"/>
      <c r="F23" s="11">
        <v>217</v>
      </c>
      <c r="G23" s="27">
        <v>358.74485425581491</v>
      </c>
      <c r="H23" s="14">
        <v>0</v>
      </c>
      <c r="I23" s="3"/>
    </row>
    <row r="24" spans="1:9" x14ac:dyDescent="0.3">
      <c r="A24" s="3"/>
      <c r="B24" s="11">
        <v>18</v>
      </c>
      <c r="C24" s="27">
        <v>2856.8775955334067</v>
      </c>
      <c r="D24" s="14">
        <v>1</v>
      </c>
      <c r="E24" s="3"/>
      <c r="F24" s="11">
        <v>218</v>
      </c>
      <c r="G24" s="27">
        <v>946.32649351985992</v>
      </c>
      <c r="H24" s="14">
        <v>0</v>
      </c>
      <c r="I24" s="3"/>
    </row>
    <row r="25" spans="1:9" x14ac:dyDescent="0.3">
      <c r="A25" s="3"/>
      <c r="B25" s="11">
        <v>19</v>
      </c>
      <c r="C25" s="27">
        <v>762.75725548010189</v>
      </c>
      <c r="D25" s="14">
        <v>0</v>
      </c>
      <c r="E25" s="3"/>
      <c r="F25" s="11">
        <v>219</v>
      </c>
      <c r="G25" s="27">
        <v>1672.7580674992571</v>
      </c>
      <c r="H25" s="14">
        <v>0</v>
      </c>
      <c r="I25" s="3"/>
    </row>
    <row r="26" spans="1:9" x14ac:dyDescent="0.3">
      <c r="A26" s="3"/>
      <c r="B26" s="11">
        <v>20</v>
      </c>
      <c r="C26" s="27">
        <v>544.40561256415333</v>
      </c>
      <c r="D26" s="14">
        <v>0</v>
      </c>
      <c r="E26" s="3"/>
      <c r="F26" s="11">
        <v>220</v>
      </c>
      <c r="G26" s="27">
        <v>4211.6961122990688</v>
      </c>
      <c r="H26" s="14">
        <v>1</v>
      </c>
      <c r="I26" s="3"/>
    </row>
    <row r="27" spans="1:9" x14ac:dyDescent="0.3">
      <c r="A27" s="3"/>
      <c r="B27" s="11">
        <v>21</v>
      </c>
      <c r="C27" s="27">
        <v>600.30814711737821</v>
      </c>
      <c r="D27" s="14">
        <v>0</v>
      </c>
      <c r="E27" s="3"/>
      <c r="F27" s="11">
        <v>221</v>
      </c>
      <c r="G27" s="27">
        <v>-104.51410063530363</v>
      </c>
      <c r="H27" s="14">
        <v>0</v>
      </c>
      <c r="I27" s="3"/>
    </row>
    <row r="28" spans="1:9" x14ac:dyDescent="0.3">
      <c r="A28" s="3"/>
      <c r="B28" s="11">
        <v>22</v>
      </c>
      <c r="C28" s="27">
        <v>773.37538370682046</v>
      </c>
      <c r="D28" s="14">
        <v>0</v>
      </c>
      <c r="E28" s="3"/>
      <c r="F28" s="11">
        <v>222</v>
      </c>
      <c r="G28" s="27">
        <v>3224.1909799111609</v>
      </c>
      <c r="H28" s="14">
        <v>1</v>
      </c>
      <c r="I28" s="3"/>
    </row>
    <row r="29" spans="1:9" x14ac:dyDescent="0.3">
      <c r="A29" s="3"/>
      <c r="B29" s="11">
        <v>23</v>
      </c>
      <c r="C29" s="27">
        <v>287.08223468087363</v>
      </c>
      <c r="D29" s="14">
        <v>0</v>
      </c>
      <c r="E29" s="3"/>
      <c r="F29" s="11">
        <v>223</v>
      </c>
      <c r="G29" s="27">
        <v>1029.166361689159</v>
      </c>
      <c r="H29" s="14">
        <v>1</v>
      </c>
      <c r="I29" s="3"/>
    </row>
    <row r="30" spans="1:9" x14ac:dyDescent="0.3">
      <c r="A30" s="3"/>
      <c r="B30" s="11">
        <v>24</v>
      </c>
      <c r="C30" s="27">
        <v>71.988058757006002</v>
      </c>
      <c r="D30" s="14">
        <v>0</v>
      </c>
      <c r="E30" s="3"/>
      <c r="F30" s="11">
        <v>224</v>
      </c>
      <c r="G30" s="27">
        <v>47.395368879557843</v>
      </c>
      <c r="H30" s="14">
        <v>0</v>
      </c>
      <c r="I30" s="3"/>
    </row>
    <row r="31" spans="1:9" x14ac:dyDescent="0.3">
      <c r="A31" s="3"/>
      <c r="B31" s="11">
        <v>25</v>
      </c>
      <c r="C31" s="27">
        <v>423.53390486158287</v>
      </c>
      <c r="D31" s="14">
        <v>1</v>
      </c>
      <c r="E31" s="3"/>
      <c r="F31" s="11">
        <v>225</v>
      </c>
      <c r="G31" s="27">
        <v>2281.4846496602199</v>
      </c>
      <c r="H31" s="14">
        <v>0</v>
      </c>
      <c r="I31" s="3"/>
    </row>
    <row r="32" spans="1:9" x14ac:dyDescent="0.3">
      <c r="A32" s="3"/>
      <c r="B32" s="11">
        <v>26</v>
      </c>
      <c r="C32" s="27">
        <v>450.83239398820365</v>
      </c>
      <c r="D32" s="14">
        <v>0</v>
      </c>
      <c r="E32" s="3"/>
      <c r="F32" s="11">
        <v>226</v>
      </c>
      <c r="G32" s="27">
        <v>648.11433080210088</v>
      </c>
      <c r="H32" s="14">
        <v>0</v>
      </c>
      <c r="I32" s="3"/>
    </row>
    <row r="33" spans="1:9" x14ac:dyDescent="0.3">
      <c r="A33" s="3"/>
      <c r="B33" s="11">
        <v>27</v>
      </c>
      <c r="C33" s="27">
        <v>356.04012100295807</v>
      </c>
      <c r="D33" s="14">
        <v>0</v>
      </c>
      <c r="E33" s="3"/>
      <c r="F33" s="11">
        <v>227</v>
      </c>
      <c r="G33" s="27">
        <v>-96.115442873452466</v>
      </c>
      <c r="H33" s="14">
        <v>0</v>
      </c>
      <c r="I33" s="3"/>
    </row>
    <row r="34" spans="1:9" x14ac:dyDescent="0.3">
      <c r="A34" s="3"/>
      <c r="B34" s="11">
        <v>28</v>
      </c>
      <c r="C34" s="27">
        <v>745.01593612104318</v>
      </c>
      <c r="D34" s="14">
        <v>0</v>
      </c>
      <c r="E34" s="3"/>
      <c r="F34" s="11">
        <v>228</v>
      </c>
      <c r="G34" s="27">
        <v>140.84936185299904</v>
      </c>
      <c r="H34" s="14">
        <v>0</v>
      </c>
      <c r="I34" s="3"/>
    </row>
    <row r="35" spans="1:9" x14ac:dyDescent="0.3">
      <c r="A35" s="3"/>
      <c r="B35" s="11">
        <v>29</v>
      </c>
      <c r="C35" s="27">
        <v>787.64706219132677</v>
      </c>
      <c r="D35" s="14">
        <v>0</v>
      </c>
      <c r="E35" s="3"/>
      <c r="F35" s="11">
        <v>229</v>
      </c>
      <c r="G35" s="27">
        <v>3735.8029879288779</v>
      </c>
      <c r="H35" s="14">
        <v>1</v>
      </c>
      <c r="I35" s="3"/>
    </row>
    <row r="36" spans="1:9" x14ac:dyDescent="0.3">
      <c r="A36" s="3"/>
      <c r="B36" s="11">
        <v>30</v>
      </c>
      <c r="C36" s="27">
        <v>1353.936643673514</v>
      </c>
      <c r="D36" s="14">
        <v>0</v>
      </c>
      <c r="E36" s="3"/>
      <c r="F36" s="11">
        <v>230</v>
      </c>
      <c r="G36" s="27">
        <v>2173.3518994606452</v>
      </c>
      <c r="H36" s="14">
        <v>1</v>
      </c>
      <c r="I36" s="3"/>
    </row>
    <row r="37" spans="1:9" x14ac:dyDescent="0.3">
      <c r="A37" s="3"/>
      <c r="B37" s="11">
        <v>31</v>
      </c>
      <c r="C37" s="27">
        <v>4147.3234970142348</v>
      </c>
      <c r="D37" s="14">
        <v>1</v>
      </c>
      <c r="E37" s="3"/>
      <c r="F37" s="11">
        <v>231</v>
      </c>
      <c r="G37" s="27">
        <v>172.65230209994519</v>
      </c>
      <c r="H37" s="14">
        <v>0</v>
      </c>
      <c r="I37" s="3"/>
    </row>
    <row r="38" spans="1:9" x14ac:dyDescent="0.3">
      <c r="A38" s="3"/>
      <c r="B38" s="11">
        <v>32</v>
      </c>
      <c r="C38" s="27">
        <v>92.875257309181364</v>
      </c>
      <c r="D38" s="14">
        <v>0</v>
      </c>
      <c r="E38" s="3"/>
      <c r="F38" s="11">
        <v>232</v>
      </c>
      <c r="G38" s="27">
        <v>1389.2869890908853</v>
      </c>
      <c r="H38" s="14">
        <v>0</v>
      </c>
      <c r="I38" s="3"/>
    </row>
    <row r="39" spans="1:9" x14ac:dyDescent="0.3">
      <c r="A39" s="3"/>
      <c r="B39" s="11">
        <v>33</v>
      </c>
      <c r="C39" s="27">
        <v>472.04330936952755</v>
      </c>
      <c r="D39" s="14">
        <v>0</v>
      </c>
      <c r="E39" s="3"/>
      <c r="F39" s="11">
        <v>233</v>
      </c>
      <c r="G39" s="27">
        <v>-155.379978530941</v>
      </c>
      <c r="H39" s="14">
        <v>0</v>
      </c>
      <c r="I39" s="3"/>
    </row>
    <row r="40" spans="1:9" x14ac:dyDescent="0.3">
      <c r="A40" s="3"/>
      <c r="B40" s="11">
        <v>34</v>
      </c>
      <c r="C40" s="27">
        <v>154.47256343158656</v>
      </c>
      <c r="D40" s="14">
        <v>0</v>
      </c>
      <c r="E40" s="3"/>
      <c r="F40" s="11">
        <v>234</v>
      </c>
      <c r="G40" s="27">
        <v>561.96715147371356</v>
      </c>
      <c r="H40" s="14">
        <v>0</v>
      </c>
      <c r="I40" s="3"/>
    </row>
    <row r="41" spans="1:9" x14ac:dyDescent="0.3">
      <c r="A41" s="3"/>
      <c r="B41" s="11">
        <v>35</v>
      </c>
      <c r="C41" s="27">
        <v>386.41412825368963</v>
      </c>
      <c r="D41" s="14">
        <v>0</v>
      </c>
      <c r="E41" s="3"/>
      <c r="F41" s="11">
        <v>235</v>
      </c>
      <c r="G41" s="27">
        <v>8.7957808413898988</v>
      </c>
      <c r="H41" s="14">
        <v>0</v>
      </c>
      <c r="I41" s="3"/>
    </row>
    <row r="42" spans="1:9" x14ac:dyDescent="0.3">
      <c r="A42" s="3"/>
      <c r="B42" s="11">
        <v>36</v>
      </c>
      <c r="C42" s="27">
        <v>1270.182933944365</v>
      </c>
      <c r="D42" s="14">
        <v>0</v>
      </c>
      <c r="E42" s="3"/>
      <c r="F42" s="11">
        <v>236</v>
      </c>
      <c r="G42" s="27">
        <v>1411.6099790917738</v>
      </c>
      <c r="H42" s="14">
        <v>0</v>
      </c>
      <c r="I42" s="3"/>
    </row>
    <row r="43" spans="1:9" x14ac:dyDescent="0.3">
      <c r="A43" s="3"/>
      <c r="B43" s="11">
        <v>37</v>
      </c>
      <c r="C43" s="27">
        <v>873.19773718495549</v>
      </c>
      <c r="D43" s="14">
        <v>0</v>
      </c>
      <c r="E43" s="3"/>
      <c r="F43" s="11">
        <v>237</v>
      </c>
      <c r="G43" s="27">
        <v>2895.6502679858168</v>
      </c>
      <c r="H43" s="14">
        <v>0</v>
      </c>
      <c r="I43" s="3"/>
    </row>
    <row r="44" spans="1:9" x14ac:dyDescent="0.3">
      <c r="A44" s="3"/>
      <c r="B44" s="11">
        <v>38</v>
      </c>
      <c r="C44" s="27">
        <v>-143.43291319071491</v>
      </c>
      <c r="D44" s="14">
        <v>0</v>
      </c>
      <c r="E44" s="3"/>
      <c r="F44" s="11">
        <v>238</v>
      </c>
      <c r="G44" s="27">
        <v>402.19979586974648</v>
      </c>
      <c r="H44" s="14">
        <v>0</v>
      </c>
      <c r="I44" s="3"/>
    </row>
    <row r="45" spans="1:9" x14ac:dyDescent="0.3">
      <c r="A45" s="3"/>
      <c r="B45" s="11">
        <v>39</v>
      </c>
      <c r="C45" s="27">
        <v>4597.4797884738955</v>
      </c>
      <c r="D45" s="14">
        <v>1</v>
      </c>
      <c r="E45" s="3"/>
      <c r="F45" s="11">
        <v>239</v>
      </c>
      <c r="G45" s="27">
        <v>1782.4004555160652</v>
      </c>
      <c r="H45" s="14">
        <v>1</v>
      </c>
      <c r="I45" s="3"/>
    </row>
    <row r="46" spans="1:9" x14ac:dyDescent="0.3">
      <c r="A46" s="3"/>
      <c r="B46" s="11">
        <v>40</v>
      </c>
      <c r="C46" s="27">
        <v>131.41212565776203</v>
      </c>
      <c r="D46" s="14">
        <v>0</v>
      </c>
      <c r="E46" s="3"/>
      <c r="F46" s="11">
        <v>240</v>
      </c>
      <c r="G46" s="27">
        <v>-16.732592078517591</v>
      </c>
      <c r="H46" s="14">
        <v>0</v>
      </c>
      <c r="I46" s="3"/>
    </row>
    <row r="47" spans="1:9" x14ac:dyDescent="0.3">
      <c r="A47" s="3"/>
      <c r="B47" s="11">
        <v>41</v>
      </c>
      <c r="C47" s="27">
        <v>-204.03482914194902</v>
      </c>
      <c r="D47" s="14">
        <v>0</v>
      </c>
      <c r="E47" s="3"/>
      <c r="F47" s="11">
        <v>241</v>
      </c>
      <c r="G47" s="27">
        <v>160.15425188846098</v>
      </c>
      <c r="H47" s="14">
        <v>0</v>
      </c>
      <c r="I47" s="3"/>
    </row>
    <row r="48" spans="1:9" x14ac:dyDescent="0.3">
      <c r="A48" s="3"/>
      <c r="B48" s="11">
        <v>42</v>
      </c>
      <c r="C48" s="27">
        <v>130.69272303437435</v>
      </c>
      <c r="D48" s="14">
        <v>0</v>
      </c>
      <c r="E48" s="3"/>
      <c r="F48" s="11">
        <v>242</v>
      </c>
      <c r="G48" s="27">
        <v>290.88664723181671</v>
      </c>
      <c r="H48" s="14">
        <v>0</v>
      </c>
      <c r="I48" s="3"/>
    </row>
    <row r="49" spans="1:9" x14ac:dyDescent="0.3">
      <c r="A49" s="3"/>
      <c r="B49" s="11">
        <v>43</v>
      </c>
      <c r="C49" s="27">
        <v>1629.8417541253689</v>
      </c>
      <c r="D49" s="14">
        <v>0</v>
      </c>
      <c r="E49" s="3"/>
      <c r="F49" s="11">
        <v>243</v>
      </c>
      <c r="G49" s="27">
        <v>178.83934029537835</v>
      </c>
      <c r="H49" s="14">
        <v>0</v>
      </c>
      <c r="I49" s="3"/>
    </row>
    <row r="50" spans="1:9" x14ac:dyDescent="0.3">
      <c r="A50" s="3"/>
      <c r="B50" s="11">
        <v>44</v>
      </c>
      <c r="C50" s="27">
        <v>132.31530055149449</v>
      </c>
      <c r="D50" s="14">
        <v>0</v>
      </c>
      <c r="E50" s="3"/>
      <c r="F50" s="11">
        <v>244</v>
      </c>
      <c r="G50" s="27">
        <v>4534.9923020429214</v>
      </c>
      <c r="H50" s="14">
        <v>1</v>
      </c>
      <c r="I50" s="3"/>
    </row>
    <row r="51" spans="1:9" x14ac:dyDescent="0.3">
      <c r="A51" s="3"/>
      <c r="B51" s="11">
        <v>45</v>
      </c>
      <c r="C51" s="27">
        <v>265.45233896093151</v>
      </c>
      <c r="D51" s="14">
        <v>0</v>
      </c>
      <c r="E51" s="3"/>
      <c r="F51" s="11">
        <v>245</v>
      </c>
      <c r="G51" s="27">
        <v>643.29612190990736</v>
      </c>
      <c r="H51" s="14">
        <v>0</v>
      </c>
      <c r="I51" s="3"/>
    </row>
    <row r="52" spans="1:9" x14ac:dyDescent="0.3">
      <c r="A52" s="3"/>
      <c r="B52" s="11">
        <v>46</v>
      </c>
      <c r="C52" s="27">
        <v>106.09660764679474</v>
      </c>
      <c r="D52" s="14">
        <v>0</v>
      </c>
      <c r="E52" s="3"/>
      <c r="F52" s="11">
        <v>246</v>
      </c>
      <c r="G52" s="27">
        <v>4890.3665646909103</v>
      </c>
      <c r="H52" s="14">
        <v>1</v>
      </c>
      <c r="I52" s="3"/>
    </row>
    <row r="53" spans="1:9" x14ac:dyDescent="0.3">
      <c r="A53" s="3"/>
      <c r="B53" s="11">
        <v>47</v>
      </c>
      <c r="C53" s="27">
        <v>3475.8840703061405</v>
      </c>
      <c r="D53" s="14">
        <v>1</v>
      </c>
      <c r="E53" s="3"/>
      <c r="F53" s="11">
        <v>247</v>
      </c>
      <c r="G53" s="27">
        <v>222.05645251152157</v>
      </c>
      <c r="H53" s="14">
        <v>0</v>
      </c>
      <c r="I53" s="3"/>
    </row>
    <row r="54" spans="1:9" x14ac:dyDescent="0.3">
      <c r="A54" s="3"/>
      <c r="B54" s="11">
        <v>48</v>
      </c>
      <c r="C54" s="27">
        <v>1337.7687815267147</v>
      </c>
      <c r="D54" s="14">
        <v>1</v>
      </c>
      <c r="E54" s="3"/>
      <c r="F54" s="11">
        <v>248</v>
      </c>
      <c r="G54" s="27">
        <v>995.38274018310972</v>
      </c>
      <c r="H54" s="14">
        <v>0</v>
      </c>
      <c r="I54" s="3"/>
    </row>
    <row r="55" spans="1:9" x14ac:dyDescent="0.3">
      <c r="A55" s="3"/>
      <c r="B55" s="11">
        <v>49</v>
      </c>
      <c r="C55" s="27">
        <v>782.13867878337896</v>
      </c>
      <c r="D55" s="14">
        <v>0</v>
      </c>
      <c r="E55" s="3"/>
      <c r="F55" s="11">
        <v>249</v>
      </c>
      <c r="G55" s="27">
        <v>2207.6090997598576</v>
      </c>
      <c r="H55" s="14">
        <v>0</v>
      </c>
      <c r="I55" s="3"/>
    </row>
    <row r="56" spans="1:9" x14ac:dyDescent="0.3">
      <c r="A56" s="3"/>
      <c r="B56" s="11">
        <v>50</v>
      </c>
      <c r="C56" s="27">
        <v>1377.8768564266138</v>
      </c>
      <c r="D56" s="14">
        <v>1</v>
      </c>
      <c r="E56" s="3"/>
      <c r="F56" s="11">
        <v>250</v>
      </c>
      <c r="G56" s="27">
        <v>3251.4729001207179</v>
      </c>
      <c r="H56" s="14">
        <v>1</v>
      </c>
      <c r="I56" s="3"/>
    </row>
    <row r="57" spans="1:9" x14ac:dyDescent="0.3">
      <c r="A57" s="3"/>
      <c r="B57" s="11">
        <v>51</v>
      </c>
      <c r="C57" s="27">
        <v>4503.2028637706908</v>
      </c>
      <c r="D57" s="14">
        <v>1</v>
      </c>
      <c r="E57" s="3"/>
      <c r="F57" s="11">
        <v>251</v>
      </c>
      <c r="G57" s="27">
        <v>1413.6026774257739</v>
      </c>
      <c r="H57" s="14">
        <v>0</v>
      </c>
      <c r="I57" s="3"/>
    </row>
    <row r="58" spans="1:9" x14ac:dyDescent="0.3">
      <c r="A58" s="3"/>
      <c r="B58" s="11">
        <v>52</v>
      </c>
      <c r="C58" s="27">
        <v>821.00946148583239</v>
      </c>
      <c r="D58" s="14">
        <v>0</v>
      </c>
      <c r="E58" s="3"/>
      <c r="F58" s="11">
        <v>252</v>
      </c>
      <c r="G58" s="27">
        <v>2579.1666327350158</v>
      </c>
      <c r="H58" s="14">
        <v>1</v>
      </c>
      <c r="I58" s="3"/>
    </row>
    <row r="59" spans="1:9" x14ac:dyDescent="0.3">
      <c r="A59" s="3"/>
      <c r="B59" s="11">
        <v>53</v>
      </c>
      <c r="C59" s="27">
        <v>2553.0491397044411</v>
      </c>
      <c r="D59" s="14">
        <v>1</v>
      </c>
      <c r="E59" s="3"/>
      <c r="F59" s="11">
        <v>253</v>
      </c>
      <c r="G59" s="27">
        <v>1695.4922687793371</v>
      </c>
      <c r="H59" s="14">
        <v>1</v>
      </c>
      <c r="I59" s="3"/>
    </row>
    <row r="60" spans="1:9" x14ac:dyDescent="0.3">
      <c r="A60" s="3"/>
      <c r="B60" s="11">
        <v>54</v>
      </c>
      <c r="C60" s="27">
        <v>377.71500102676191</v>
      </c>
      <c r="D60" s="14">
        <v>0</v>
      </c>
      <c r="E60" s="3"/>
      <c r="F60" s="11">
        <v>254</v>
      </c>
      <c r="G60" s="27">
        <v>1002.2959980256176</v>
      </c>
      <c r="H60" s="14">
        <v>1</v>
      </c>
      <c r="I60" s="3"/>
    </row>
    <row r="61" spans="1:9" x14ac:dyDescent="0.3">
      <c r="A61" s="3"/>
      <c r="B61" s="11">
        <v>55</v>
      </c>
      <c r="C61" s="27">
        <v>197.63401843195317</v>
      </c>
      <c r="D61" s="14">
        <v>0</v>
      </c>
      <c r="E61" s="3"/>
      <c r="F61" s="11">
        <v>255</v>
      </c>
      <c r="G61" s="27">
        <v>3064.4743339152851</v>
      </c>
      <c r="H61" s="14">
        <v>1</v>
      </c>
      <c r="I61" s="3"/>
    </row>
    <row r="62" spans="1:9" x14ac:dyDescent="0.3">
      <c r="A62" s="3"/>
      <c r="B62" s="11">
        <v>56</v>
      </c>
      <c r="C62" s="27">
        <v>833.56844111871794</v>
      </c>
      <c r="D62" s="14">
        <v>0</v>
      </c>
      <c r="E62" s="3"/>
      <c r="F62" s="11">
        <v>256</v>
      </c>
      <c r="G62" s="27">
        <v>98.7752592612716</v>
      </c>
      <c r="H62" s="14">
        <v>0</v>
      </c>
      <c r="I62" s="3"/>
    </row>
    <row r="63" spans="1:9" x14ac:dyDescent="0.3">
      <c r="A63" s="3"/>
      <c r="B63" s="11">
        <v>57</v>
      </c>
      <c r="C63" s="27">
        <v>51.706536955453927</v>
      </c>
      <c r="D63" s="14">
        <v>0</v>
      </c>
      <c r="E63" s="3"/>
      <c r="F63" s="11">
        <v>257</v>
      </c>
      <c r="G63" s="27">
        <v>244.57375152996732</v>
      </c>
      <c r="H63" s="14">
        <v>0</v>
      </c>
      <c r="I63" s="3"/>
    </row>
    <row r="64" spans="1:9" x14ac:dyDescent="0.3">
      <c r="A64" s="3"/>
      <c r="B64" s="11">
        <v>58</v>
      </c>
      <c r="C64" s="27">
        <v>1985.499820879141</v>
      </c>
      <c r="D64" s="14">
        <v>0</v>
      </c>
      <c r="E64" s="3"/>
      <c r="F64" s="11">
        <v>258</v>
      </c>
      <c r="G64" s="27">
        <v>1220.6658310209568</v>
      </c>
      <c r="H64" s="14">
        <v>1</v>
      </c>
      <c r="I64" s="3"/>
    </row>
    <row r="65" spans="1:9" x14ac:dyDescent="0.3">
      <c r="A65" s="3"/>
      <c r="B65" s="11">
        <v>59</v>
      </c>
      <c r="C65" s="27">
        <v>1050.4886306640319</v>
      </c>
      <c r="D65" s="14">
        <v>0</v>
      </c>
      <c r="E65" s="3"/>
      <c r="F65" s="11">
        <v>259</v>
      </c>
      <c r="G65" s="27">
        <v>949.46492235763299</v>
      </c>
      <c r="H65" s="14">
        <v>0</v>
      </c>
      <c r="I65" s="3"/>
    </row>
    <row r="66" spans="1:9" x14ac:dyDescent="0.3">
      <c r="A66" s="3"/>
      <c r="B66" s="11">
        <v>60</v>
      </c>
      <c r="C66" s="27">
        <v>469.4082568320934</v>
      </c>
      <c r="D66" s="14">
        <v>0</v>
      </c>
      <c r="E66" s="3"/>
      <c r="F66" s="11">
        <v>260</v>
      </c>
      <c r="G66" s="27">
        <v>131.07864687133375</v>
      </c>
      <c r="H66" s="14">
        <v>0</v>
      </c>
      <c r="I66" s="3"/>
    </row>
    <row r="67" spans="1:9" x14ac:dyDescent="0.3">
      <c r="A67" s="3"/>
      <c r="B67" s="11">
        <v>61</v>
      </c>
      <c r="C67" s="27">
        <v>923.16076636841035</v>
      </c>
      <c r="D67" s="14">
        <v>0</v>
      </c>
      <c r="E67" s="3"/>
      <c r="F67" s="11">
        <v>261</v>
      </c>
      <c r="G67" s="27">
        <v>1413.6325821491482</v>
      </c>
      <c r="H67" s="14">
        <v>1</v>
      </c>
      <c r="I67" s="3"/>
    </row>
    <row r="68" spans="1:9" x14ac:dyDescent="0.3">
      <c r="A68" s="3"/>
      <c r="B68" s="11">
        <v>62</v>
      </c>
      <c r="C68" s="27">
        <v>484.3467144221529</v>
      </c>
      <c r="D68" s="14">
        <v>0</v>
      </c>
      <c r="E68" s="3"/>
      <c r="F68" s="11">
        <v>262</v>
      </c>
      <c r="G68" s="27">
        <v>2693.8309429304513</v>
      </c>
      <c r="H68" s="14">
        <v>0</v>
      </c>
      <c r="I68" s="3"/>
    </row>
    <row r="69" spans="1:9" x14ac:dyDescent="0.3">
      <c r="A69" s="3"/>
      <c r="B69" s="11">
        <v>63</v>
      </c>
      <c r="C69" s="27">
        <v>3671.0814811010823</v>
      </c>
      <c r="D69" s="14">
        <v>1</v>
      </c>
      <c r="E69" s="3"/>
      <c r="F69" s="11">
        <v>263</v>
      </c>
      <c r="G69" s="27">
        <v>2919.6862459859567</v>
      </c>
      <c r="H69" s="14">
        <v>0</v>
      </c>
      <c r="I69" s="3"/>
    </row>
    <row r="70" spans="1:9" x14ac:dyDescent="0.3">
      <c r="A70" s="3"/>
      <c r="B70" s="11">
        <v>64</v>
      </c>
      <c r="C70" s="27">
        <v>2843.6009176041352</v>
      </c>
      <c r="D70" s="14">
        <v>1</v>
      </c>
      <c r="E70" s="3"/>
      <c r="F70" s="11">
        <v>264</v>
      </c>
      <c r="G70" s="27">
        <v>315.39152126741897</v>
      </c>
      <c r="H70" s="14">
        <v>0</v>
      </c>
      <c r="I70" s="3"/>
    </row>
    <row r="71" spans="1:9" x14ac:dyDescent="0.3">
      <c r="A71" s="3"/>
      <c r="B71" s="11">
        <v>65</v>
      </c>
      <c r="C71" s="27">
        <v>989.71043954527192</v>
      </c>
      <c r="D71" s="14">
        <v>0</v>
      </c>
      <c r="E71" s="3"/>
      <c r="F71" s="11">
        <v>265</v>
      </c>
      <c r="G71" s="27">
        <v>2955.1429243735874</v>
      </c>
      <c r="H71" s="14">
        <v>1</v>
      </c>
      <c r="I71" s="3"/>
    </row>
    <row r="72" spans="1:9" x14ac:dyDescent="0.3">
      <c r="A72" s="3"/>
      <c r="B72" s="11">
        <v>66</v>
      </c>
      <c r="C72" s="27">
        <v>3606.5793248339851</v>
      </c>
      <c r="D72" s="14">
        <v>1</v>
      </c>
      <c r="E72" s="3"/>
      <c r="F72" s="11">
        <v>266</v>
      </c>
      <c r="G72" s="27">
        <v>77.225856883568071</v>
      </c>
      <c r="H72" s="14">
        <v>0</v>
      </c>
      <c r="I72" s="3"/>
    </row>
    <row r="73" spans="1:9" x14ac:dyDescent="0.3">
      <c r="A73" s="3"/>
      <c r="B73" s="11">
        <v>67</v>
      </c>
      <c r="C73" s="27">
        <v>733.1806419486536</v>
      </c>
      <c r="D73" s="14">
        <v>0</v>
      </c>
      <c r="E73" s="3"/>
      <c r="F73" s="11">
        <v>267</v>
      </c>
      <c r="G73" s="27">
        <v>2006.3821520361785</v>
      </c>
      <c r="H73" s="14">
        <v>1</v>
      </c>
      <c r="I73" s="3"/>
    </row>
    <row r="74" spans="1:9" x14ac:dyDescent="0.3">
      <c r="A74" s="3"/>
      <c r="B74" s="11">
        <v>68</v>
      </c>
      <c r="C74" s="27">
        <v>519.42182007252063</v>
      </c>
      <c r="D74" s="14">
        <v>0</v>
      </c>
      <c r="E74" s="3"/>
      <c r="F74" s="11">
        <v>268</v>
      </c>
      <c r="G74" s="27">
        <v>264.99480358980179</v>
      </c>
      <c r="H74" s="14">
        <v>0</v>
      </c>
      <c r="I74" s="3"/>
    </row>
    <row r="75" spans="1:9" x14ac:dyDescent="0.3">
      <c r="A75" s="3"/>
      <c r="B75" s="11">
        <v>69</v>
      </c>
      <c r="C75" s="27">
        <v>483.45284612909109</v>
      </c>
      <c r="D75" s="14">
        <v>0</v>
      </c>
      <c r="E75" s="3"/>
      <c r="F75" s="11">
        <v>269</v>
      </c>
      <c r="G75" s="27">
        <v>669.75568144181125</v>
      </c>
      <c r="H75" s="14">
        <v>0</v>
      </c>
      <c r="I75" s="3"/>
    </row>
    <row r="76" spans="1:9" x14ac:dyDescent="0.3">
      <c r="A76" s="3"/>
      <c r="B76" s="11">
        <v>70</v>
      </c>
      <c r="C76" s="27">
        <v>3564.8574991950773</v>
      </c>
      <c r="D76" s="14">
        <v>1</v>
      </c>
      <c r="E76" s="3"/>
      <c r="F76" s="11">
        <v>270</v>
      </c>
      <c r="G76" s="27">
        <v>935.73579934044665</v>
      </c>
      <c r="H76" s="14">
        <v>0</v>
      </c>
      <c r="I76" s="3"/>
    </row>
    <row r="77" spans="1:9" x14ac:dyDescent="0.3">
      <c r="A77" s="3"/>
      <c r="B77" s="11">
        <v>71</v>
      </c>
      <c r="C77" s="27">
        <v>1008.9994840883102</v>
      </c>
      <c r="D77" s="14">
        <v>0</v>
      </c>
      <c r="E77" s="3"/>
      <c r="F77" s="11">
        <v>271</v>
      </c>
      <c r="G77" s="27">
        <v>2175.1890651648928</v>
      </c>
      <c r="H77" s="14">
        <v>1</v>
      </c>
      <c r="I77" s="3"/>
    </row>
    <row r="78" spans="1:9" x14ac:dyDescent="0.3">
      <c r="A78" s="3"/>
      <c r="B78" s="11">
        <v>72</v>
      </c>
      <c r="C78" s="27">
        <v>2720.5453568128851</v>
      </c>
      <c r="D78" s="14">
        <v>0</v>
      </c>
      <c r="E78" s="3"/>
      <c r="F78" s="11">
        <v>272</v>
      </c>
      <c r="G78" s="27">
        <v>192.23344045938782</v>
      </c>
      <c r="H78" s="14">
        <v>0</v>
      </c>
      <c r="I78" s="3"/>
    </row>
    <row r="79" spans="1:9" x14ac:dyDescent="0.3">
      <c r="A79" s="3"/>
      <c r="B79" s="11">
        <v>73</v>
      </c>
      <c r="C79" s="27">
        <v>421.50572762524274</v>
      </c>
      <c r="D79" s="14">
        <v>1</v>
      </c>
      <c r="E79" s="3"/>
      <c r="F79" s="11">
        <v>273</v>
      </c>
      <c r="G79" s="27">
        <v>3028.0315610702792</v>
      </c>
      <c r="H79" s="14">
        <v>1</v>
      </c>
      <c r="I79" s="3"/>
    </row>
    <row r="80" spans="1:9" x14ac:dyDescent="0.3">
      <c r="A80" s="3"/>
      <c r="B80" s="11">
        <v>74</v>
      </c>
      <c r="C80" s="27">
        <v>-130.57251559446075</v>
      </c>
      <c r="D80" s="14">
        <v>1</v>
      </c>
      <c r="E80" s="3"/>
      <c r="F80" s="11">
        <v>274</v>
      </c>
      <c r="G80" s="27">
        <v>767.78177418502321</v>
      </c>
      <c r="H80" s="14">
        <v>0</v>
      </c>
      <c r="I80" s="3"/>
    </row>
    <row r="81" spans="1:9" x14ac:dyDescent="0.3">
      <c r="A81" s="3"/>
      <c r="B81" s="11">
        <v>75</v>
      </c>
      <c r="C81" s="27">
        <v>289.14207901819788</v>
      </c>
      <c r="D81" s="14">
        <v>0</v>
      </c>
      <c r="E81" s="3"/>
      <c r="F81" s="11">
        <v>275</v>
      </c>
      <c r="G81" s="27">
        <v>1275.3928113365869</v>
      </c>
      <c r="H81" s="14">
        <v>0</v>
      </c>
      <c r="I81" s="3"/>
    </row>
    <row r="82" spans="1:9" x14ac:dyDescent="0.3">
      <c r="A82" s="3"/>
      <c r="B82" s="11">
        <v>76</v>
      </c>
      <c r="C82" s="27">
        <v>111.28692118276041</v>
      </c>
      <c r="D82" s="14">
        <v>0</v>
      </c>
      <c r="E82" s="3"/>
      <c r="F82" s="11">
        <v>276</v>
      </c>
      <c r="G82" s="27">
        <v>585.7198580894335</v>
      </c>
      <c r="H82" s="14">
        <v>0</v>
      </c>
      <c r="I82" s="3"/>
    </row>
    <row r="83" spans="1:9" x14ac:dyDescent="0.3">
      <c r="A83" s="3"/>
      <c r="B83" s="11">
        <v>77</v>
      </c>
      <c r="C83" s="27">
        <v>2178.662342702843</v>
      </c>
      <c r="D83" s="14">
        <v>0</v>
      </c>
      <c r="E83" s="3"/>
      <c r="F83" s="11">
        <v>277</v>
      </c>
      <c r="G83" s="27">
        <v>317.20771595266058</v>
      </c>
      <c r="H83" s="14">
        <v>0</v>
      </c>
      <c r="I83" s="3"/>
    </row>
    <row r="84" spans="1:9" x14ac:dyDescent="0.3">
      <c r="A84" s="3"/>
      <c r="B84" s="11">
        <v>78</v>
      </c>
      <c r="C84" s="27">
        <v>-21.018017918618703</v>
      </c>
      <c r="D84" s="14">
        <v>0</v>
      </c>
      <c r="E84" s="3"/>
      <c r="F84" s="11">
        <v>278</v>
      </c>
      <c r="G84" s="27">
        <v>1269.4832216998554</v>
      </c>
      <c r="H84" s="14">
        <v>1</v>
      </c>
      <c r="I84" s="3"/>
    </row>
    <row r="85" spans="1:9" x14ac:dyDescent="0.3">
      <c r="A85" s="3"/>
      <c r="B85" s="11">
        <v>79</v>
      </c>
      <c r="C85" s="27">
        <v>1770.9279684411104</v>
      </c>
      <c r="D85" s="14">
        <v>0</v>
      </c>
      <c r="E85" s="3"/>
      <c r="F85" s="11">
        <v>279</v>
      </c>
      <c r="G85" s="27">
        <v>1337.9641675479766</v>
      </c>
      <c r="H85" s="14">
        <v>1</v>
      </c>
      <c r="I85" s="3"/>
    </row>
    <row r="86" spans="1:9" x14ac:dyDescent="0.3">
      <c r="A86" s="3"/>
      <c r="B86" s="11">
        <v>80</v>
      </c>
      <c r="C86" s="27">
        <v>55.832699382411803</v>
      </c>
      <c r="D86" s="14">
        <v>0</v>
      </c>
      <c r="E86" s="3"/>
      <c r="F86" s="11">
        <v>280</v>
      </c>
      <c r="G86" s="27">
        <v>1910.4653982091997</v>
      </c>
      <c r="H86" s="14">
        <v>0</v>
      </c>
      <c r="I86" s="3"/>
    </row>
    <row r="87" spans="1:9" x14ac:dyDescent="0.3">
      <c r="A87" s="3"/>
      <c r="B87" s="11">
        <v>81</v>
      </c>
      <c r="C87" s="27">
        <v>-14.381461863276996</v>
      </c>
      <c r="D87" s="14">
        <v>0</v>
      </c>
      <c r="E87" s="3"/>
      <c r="F87" s="11">
        <v>281</v>
      </c>
      <c r="G87" s="27">
        <v>192.7565867387396</v>
      </c>
      <c r="H87" s="14">
        <v>0</v>
      </c>
      <c r="I87" s="3"/>
    </row>
    <row r="88" spans="1:9" x14ac:dyDescent="0.3">
      <c r="A88" s="3"/>
      <c r="B88" s="11">
        <v>82</v>
      </c>
      <c r="C88" s="27">
        <v>1198.8231756242917</v>
      </c>
      <c r="D88" s="14">
        <v>0</v>
      </c>
      <c r="E88" s="3"/>
      <c r="F88" s="11">
        <v>282</v>
      </c>
      <c r="G88" s="27">
        <v>-220.44198776819957</v>
      </c>
      <c r="H88" s="14">
        <v>0</v>
      </c>
      <c r="I88" s="3"/>
    </row>
    <row r="89" spans="1:9" x14ac:dyDescent="0.3">
      <c r="A89" s="3"/>
      <c r="B89" s="11">
        <v>83</v>
      </c>
      <c r="C89" s="27">
        <v>2824.7110561829254</v>
      </c>
      <c r="D89" s="14">
        <v>1</v>
      </c>
      <c r="E89" s="3"/>
      <c r="F89" s="11">
        <v>283</v>
      </c>
      <c r="G89" s="27">
        <v>1018.9658317573264</v>
      </c>
      <c r="H89" s="14">
        <v>0</v>
      </c>
      <c r="I89" s="3"/>
    </row>
    <row r="90" spans="1:9" x14ac:dyDescent="0.3">
      <c r="A90" s="3"/>
      <c r="B90" s="11">
        <v>84</v>
      </c>
      <c r="C90" s="27">
        <v>1833.9175297783461</v>
      </c>
      <c r="D90" s="14">
        <v>1</v>
      </c>
      <c r="E90" s="3"/>
      <c r="F90" s="11">
        <v>284</v>
      </c>
      <c r="G90" s="27">
        <v>125.37215288914815</v>
      </c>
      <c r="H90" s="14">
        <v>0</v>
      </c>
      <c r="I90" s="3"/>
    </row>
    <row r="91" spans="1:9" x14ac:dyDescent="0.3">
      <c r="A91" s="3"/>
      <c r="B91" s="11">
        <v>85</v>
      </c>
      <c r="C91" s="27">
        <v>-124.54628528757581</v>
      </c>
      <c r="D91" s="14">
        <v>0</v>
      </c>
      <c r="E91" s="3"/>
      <c r="F91" s="11">
        <v>285</v>
      </c>
      <c r="G91" s="27">
        <v>1830.8143863266484</v>
      </c>
      <c r="H91" s="14">
        <v>0</v>
      </c>
      <c r="I91" s="3"/>
    </row>
    <row r="92" spans="1:9" x14ac:dyDescent="0.3">
      <c r="A92" s="3"/>
      <c r="B92" s="11">
        <v>86</v>
      </c>
      <c r="C92" s="27">
        <v>-33.416794720671263</v>
      </c>
      <c r="D92" s="14">
        <v>0</v>
      </c>
      <c r="E92" s="3"/>
      <c r="F92" s="11">
        <v>286</v>
      </c>
      <c r="G92" s="27">
        <v>233.96777108292838</v>
      </c>
      <c r="H92" s="14">
        <v>0</v>
      </c>
      <c r="I92" s="3"/>
    </row>
    <row r="93" spans="1:9" x14ac:dyDescent="0.3">
      <c r="A93" s="3"/>
      <c r="B93" s="11">
        <v>87</v>
      </c>
      <c r="C93" s="27">
        <v>3355.3142993096003</v>
      </c>
      <c r="D93" s="14">
        <v>0</v>
      </c>
      <c r="E93" s="3"/>
      <c r="F93" s="11">
        <v>287</v>
      </c>
      <c r="G93" s="27">
        <v>1966.8471290696559</v>
      </c>
      <c r="H93" s="14">
        <v>0</v>
      </c>
      <c r="I93" s="3"/>
    </row>
    <row r="94" spans="1:9" x14ac:dyDescent="0.3">
      <c r="A94" s="3"/>
      <c r="B94" s="11">
        <v>88</v>
      </c>
      <c r="C94" s="27">
        <v>1474.9497593701092</v>
      </c>
      <c r="D94" s="14">
        <v>0</v>
      </c>
      <c r="E94" s="3"/>
      <c r="F94" s="11">
        <v>288</v>
      </c>
      <c r="G94" s="27">
        <v>615.30571303608667</v>
      </c>
      <c r="H94" s="14">
        <v>0</v>
      </c>
      <c r="I94" s="3"/>
    </row>
    <row r="95" spans="1:9" x14ac:dyDescent="0.3">
      <c r="A95" s="3"/>
      <c r="B95" s="11">
        <v>89</v>
      </c>
      <c r="C95" s="27">
        <v>28.087588806369126</v>
      </c>
      <c r="D95" s="14">
        <v>0</v>
      </c>
      <c r="E95" s="3"/>
      <c r="F95" s="11">
        <v>289</v>
      </c>
      <c r="G95" s="27">
        <v>1445.8302009340778</v>
      </c>
      <c r="H95" s="14">
        <v>0</v>
      </c>
      <c r="I95" s="3"/>
    </row>
    <row r="96" spans="1:9" x14ac:dyDescent="0.3">
      <c r="A96" s="3"/>
      <c r="B96" s="11">
        <v>90</v>
      </c>
      <c r="C96" s="27">
        <v>5.2087138566919862</v>
      </c>
      <c r="D96" s="14">
        <v>0</v>
      </c>
      <c r="E96" s="3"/>
      <c r="F96" s="11">
        <v>290</v>
      </c>
      <c r="G96" s="27">
        <v>1611.272145637347</v>
      </c>
      <c r="H96" s="14">
        <v>0</v>
      </c>
      <c r="I96" s="3"/>
    </row>
    <row r="97" spans="1:9" x14ac:dyDescent="0.3">
      <c r="A97" s="3"/>
      <c r="B97" s="11">
        <v>91</v>
      </c>
      <c r="C97" s="27">
        <v>158.70336890950648</v>
      </c>
      <c r="D97" s="14">
        <v>0</v>
      </c>
      <c r="E97" s="3"/>
      <c r="F97" s="11">
        <v>291</v>
      </c>
      <c r="G97" s="27">
        <v>2755.9252774571455</v>
      </c>
      <c r="H97" s="14">
        <v>1</v>
      </c>
      <c r="I97" s="3"/>
    </row>
    <row r="98" spans="1:9" x14ac:dyDescent="0.3">
      <c r="A98" s="3"/>
      <c r="B98" s="11">
        <v>92</v>
      </c>
      <c r="C98" s="27">
        <v>570.95847580785642</v>
      </c>
      <c r="D98" s="14">
        <v>0</v>
      </c>
      <c r="E98" s="3"/>
      <c r="F98" s="11">
        <v>292</v>
      </c>
      <c r="G98" s="27">
        <v>1759.7642926121478</v>
      </c>
      <c r="H98" s="14">
        <v>0</v>
      </c>
      <c r="I98" s="3"/>
    </row>
    <row r="99" spans="1:9" x14ac:dyDescent="0.3">
      <c r="A99" s="3"/>
      <c r="B99" s="11">
        <v>93</v>
      </c>
      <c r="C99" s="27">
        <v>1260.1319194586933</v>
      </c>
      <c r="D99" s="14">
        <v>0</v>
      </c>
      <c r="E99" s="3"/>
      <c r="F99" s="11">
        <v>293</v>
      </c>
      <c r="G99" s="27">
        <v>59.114853003331234</v>
      </c>
      <c r="H99" s="14">
        <v>0</v>
      </c>
      <c r="I99" s="3"/>
    </row>
    <row r="100" spans="1:9" x14ac:dyDescent="0.3">
      <c r="A100" s="3"/>
      <c r="B100" s="11">
        <v>94</v>
      </c>
      <c r="C100" s="27">
        <v>4007.8728231498744</v>
      </c>
      <c r="D100" s="14">
        <v>0</v>
      </c>
      <c r="E100" s="3"/>
      <c r="F100" s="11">
        <v>294</v>
      </c>
      <c r="G100" s="27">
        <v>2508.5518083428133</v>
      </c>
      <c r="H100" s="14">
        <v>0</v>
      </c>
      <c r="I100" s="3"/>
    </row>
    <row r="101" spans="1:9" x14ac:dyDescent="0.3">
      <c r="A101" s="3"/>
      <c r="B101" s="11">
        <v>95</v>
      </c>
      <c r="C101" s="27">
        <v>1251.6054944186524</v>
      </c>
      <c r="D101" s="14">
        <v>1</v>
      </c>
      <c r="E101" s="3"/>
      <c r="F101" s="11">
        <v>295</v>
      </c>
      <c r="G101" s="27">
        <v>169.15756203615416</v>
      </c>
      <c r="H101" s="14">
        <v>0</v>
      </c>
      <c r="I101" s="3"/>
    </row>
    <row r="102" spans="1:9" x14ac:dyDescent="0.3">
      <c r="A102" s="3"/>
      <c r="B102" s="11">
        <v>96</v>
      </c>
      <c r="C102" s="27">
        <v>288.53228776900687</v>
      </c>
      <c r="D102" s="14">
        <v>0</v>
      </c>
      <c r="E102" s="3"/>
      <c r="F102" s="11">
        <v>296</v>
      </c>
      <c r="G102" s="27">
        <v>1308.0351505135006</v>
      </c>
      <c r="H102" s="14">
        <v>0</v>
      </c>
      <c r="I102" s="3"/>
    </row>
    <row r="103" spans="1:9" x14ac:dyDescent="0.3">
      <c r="A103" s="3"/>
      <c r="B103" s="11">
        <v>97</v>
      </c>
      <c r="C103" s="27">
        <v>791.40761129633756</v>
      </c>
      <c r="D103" s="14">
        <v>0</v>
      </c>
      <c r="E103" s="3"/>
      <c r="F103" s="11">
        <v>297</v>
      </c>
      <c r="G103" s="27">
        <v>9.8436220432164419</v>
      </c>
      <c r="H103" s="14">
        <v>0</v>
      </c>
      <c r="I103" s="3"/>
    </row>
    <row r="104" spans="1:9" x14ac:dyDescent="0.3">
      <c r="A104" s="3"/>
      <c r="B104" s="11">
        <v>98</v>
      </c>
      <c r="C104" s="27">
        <v>-127.04768706263727</v>
      </c>
      <c r="D104" s="14">
        <v>0</v>
      </c>
      <c r="E104" s="3"/>
      <c r="F104" s="11">
        <v>298</v>
      </c>
      <c r="G104" s="27">
        <v>249.53482201397327</v>
      </c>
      <c r="H104" s="14">
        <v>0</v>
      </c>
      <c r="I104" s="3"/>
    </row>
    <row r="105" spans="1:9" x14ac:dyDescent="0.3">
      <c r="A105" s="3"/>
      <c r="B105" s="11">
        <v>99</v>
      </c>
      <c r="C105" s="27">
        <v>103.33705175579635</v>
      </c>
      <c r="D105" s="14">
        <v>0</v>
      </c>
      <c r="E105" s="3"/>
      <c r="F105" s="11">
        <v>299</v>
      </c>
      <c r="G105" s="27">
        <v>-118.16289648836135</v>
      </c>
      <c r="H105" s="14">
        <v>0</v>
      </c>
      <c r="I105" s="3"/>
    </row>
    <row r="106" spans="1:9" x14ac:dyDescent="0.3">
      <c r="A106" s="3"/>
      <c r="B106" s="11">
        <v>100</v>
      </c>
      <c r="C106" s="27">
        <v>-172.611622481251</v>
      </c>
      <c r="D106" s="14">
        <v>0</v>
      </c>
      <c r="E106" s="3"/>
      <c r="F106" s="11">
        <v>300</v>
      </c>
      <c r="G106" s="27">
        <v>426.44967798010975</v>
      </c>
      <c r="H106" s="14">
        <v>0</v>
      </c>
      <c r="I106" s="3"/>
    </row>
    <row r="107" spans="1:9" x14ac:dyDescent="0.3">
      <c r="A107" s="3"/>
      <c r="B107" s="11">
        <v>101</v>
      </c>
      <c r="C107" s="27">
        <v>720.6508095353887</v>
      </c>
      <c r="D107" s="14">
        <v>0</v>
      </c>
      <c r="E107" s="3"/>
      <c r="F107" s="11">
        <v>301</v>
      </c>
      <c r="G107" s="27">
        <v>420.35301319350503</v>
      </c>
      <c r="H107" s="14">
        <v>0</v>
      </c>
      <c r="I107" s="3"/>
    </row>
    <row r="108" spans="1:9" x14ac:dyDescent="0.3">
      <c r="A108" s="3"/>
      <c r="B108" s="11">
        <v>102</v>
      </c>
      <c r="C108" s="27">
        <v>725.05021285800274</v>
      </c>
      <c r="D108" s="14">
        <v>1</v>
      </c>
      <c r="E108" s="3"/>
      <c r="F108" s="11">
        <v>302</v>
      </c>
      <c r="G108" s="27">
        <v>672.78032565451781</v>
      </c>
      <c r="H108" s="14">
        <v>0</v>
      </c>
      <c r="I108" s="3"/>
    </row>
    <row r="109" spans="1:9" x14ac:dyDescent="0.3">
      <c r="A109" s="3"/>
      <c r="B109" s="11">
        <v>103</v>
      </c>
      <c r="C109" s="27">
        <v>468.90711476878835</v>
      </c>
      <c r="D109" s="14">
        <v>0</v>
      </c>
      <c r="E109" s="3"/>
      <c r="F109" s="11">
        <v>303</v>
      </c>
      <c r="G109" s="27">
        <v>1923.6464315702815</v>
      </c>
      <c r="H109" s="14">
        <v>0</v>
      </c>
      <c r="I109" s="3"/>
    </row>
    <row r="110" spans="1:9" x14ac:dyDescent="0.3">
      <c r="A110" s="3"/>
      <c r="B110" s="11">
        <v>104</v>
      </c>
      <c r="C110" s="27">
        <v>-266.71718008761496</v>
      </c>
      <c r="D110" s="14">
        <v>1</v>
      </c>
      <c r="E110" s="3"/>
      <c r="F110" s="11">
        <v>304</v>
      </c>
      <c r="G110" s="27">
        <v>739.16025837259212</v>
      </c>
      <c r="H110" s="14">
        <v>0</v>
      </c>
      <c r="I110" s="3"/>
    </row>
    <row r="111" spans="1:9" x14ac:dyDescent="0.3">
      <c r="A111" s="3"/>
      <c r="B111" s="11">
        <v>105</v>
      </c>
      <c r="C111" s="27">
        <v>741.69678245822479</v>
      </c>
      <c r="D111" s="14">
        <v>0</v>
      </c>
      <c r="E111" s="3"/>
      <c r="F111" s="11">
        <v>305</v>
      </c>
      <c r="G111" s="27">
        <v>98.941821124813998</v>
      </c>
      <c r="H111" s="14">
        <v>0</v>
      </c>
      <c r="I111" s="3"/>
    </row>
    <row r="112" spans="1:9" x14ac:dyDescent="0.3">
      <c r="A112" s="3"/>
      <c r="B112" s="11">
        <v>106</v>
      </c>
      <c r="C112" s="27">
        <v>2304.6329842186433</v>
      </c>
      <c r="D112" s="14">
        <v>1</v>
      </c>
      <c r="E112" s="3"/>
      <c r="F112" s="11">
        <v>306</v>
      </c>
      <c r="G112" s="27">
        <v>394.79909863245649</v>
      </c>
      <c r="H112" s="14">
        <v>0</v>
      </c>
      <c r="I112" s="3"/>
    </row>
    <row r="113" spans="1:9" x14ac:dyDescent="0.3">
      <c r="A113" s="3"/>
      <c r="B113" s="11">
        <v>107</v>
      </c>
      <c r="C113" s="27">
        <v>-496.2604077029805</v>
      </c>
      <c r="D113" s="14">
        <v>0</v>
      </c>
      <c r="E113" s="3"/>
      <c r="F113" s="11">
        <v>307</v>
      </c>
      <c r="G113" s="27">
        <v>118.62980498015422</v>
      </c>
      <c r="H113" s="14">
        <v>0</v>
      </c>
      <c r="I113" s="3"/>
    </row>
    <row r="114" spans="1:9" x14ac:dyDescent="0.3">
      <c r="A114" s="3"/>
      <c r="B114" s="11">
        <v>108</v>
      </c>
      <c r="C114" s="27">
        <v>2179.0841281376115</v>
      </c>
      <c r="D114" s="14">
        <v>1</v>
      </c>
      <c r="E114" s="3"/>
      <c r="F114" s="11">
        <v>308</v>
      </c>
      <c r="G114" s="27">
        <v>-332.06190413384525</v>
      </c>
      <c r="H114" s="14">
        <v>0</v>
      </c>
      <c r="I114" s="3"/>
    </row>
    <row r="115" spans="1:9" x14ac:dyDescent="0.3">
      <c r="A115" s="3"/>
      <c r="B115" s="11">
        <v>109</v>
      </c>
      <c r="C115" s="27">
        <v>2214.2884536857173</v>
      </c>
      <c r="D115" s="14">
        <v>1</v>
      </c>
      <c r="E115" s="3"/>
      <c r="F115" s="11">
        <v>309</v>
      </c>
      <c r="G115" s="27">
        <v>118.70603524966376</v>
      </c>
      <c r="H115" s="14">
        <v>0</v>
      </c>
      <c r="I115" s="3"/>
    </row>
    <row r="116" spans="1:9" x14ac:dyDescent="0.3">
      <c r="A116" s="3"/>
      <c r="B116" s="11">
        <v>110</v>
      </c>
      <c r="C116" s="27">
        <v>141.87081038919206</v>
      </c>
      <c r="D116" s="14">
        <v>0</v>
      </c>
      <c r="E116" s="3"/>
      <c r="F116" s="11">
        <v>310</v>
      </c>
      <c r="G116" s="27">
        <v>32.032851043417296</v>
      </c>
      <c r="H116" s="14">
        <v>0</v>
      </c>
      <c r="I116" s="3"/>
    </row>
    <row r="117" spans="1:9" x14ac:dyDescent="0.3">
      <c r="A117" s="3"/>
      <c r="B117" s="11">
        <v>111</v>
      </c>
      <c r="C117" s="27">
        <v>1632.6270120508334</v>
      </c>
      <c r="D117" s="14">
        <v>0</v>
      </c>
      <c r="E117" s="3"/>
      <c r="F117" s="11">
        <v>311</v>
      </c>
      <c r="G117" s="27">
        <v>2307.6109961100747</v>
      </c>
      <c r="H117" s="14">
        <v>1</v>
      </c>
      <c r="I117" s="3"/>
    </row>
    <row r="118" spans="1:9" x14ac:dyDescent="0.3">
      <c r="A118" s="3"/>
      <c r="B118" s="11">
        <v>112</v>
      </c>
      <c r="C118" s="27">
        <v>2202.1054352146848</v>
      </c>
      <c r="D118" s="14">
        <v>0</v>
      </c>
      <c r="E118" s="3"/>
      <c r="F118" s="11">
        <v>312</v>
      </c>
      <c r="G118" s="27">
        <v>1160.8642781525407</v>
      </c>
      <c r="H118" s="14">
        <v>0</v>
      </c>
      <c r="I118" s="3"/>
    </row>
    <row r="119" spans="1:9" x14ac:dyDescent="0.3">
      <c r="A119" s="3"/>
      <c r="B119" s="11">
        <v>113</v>
      </c>
      <c r="C119" s="27">
        <v>300.86921930253595</v>
      </c>
      <c r="D119" s="14">
        <v>0</v>
      </c>
      <c r="E119" s="3"/>
      <c r="F119" s="11">
        <v>313</v>
      </c>
      <c r="G119" s="27">
        <v>3026.6881891529802</v>
      </c>
      <c r="H119" s="14">
        <v>1</v>
      </c>
      <c r="I119" s="3"/>
    </row>
    <row r="120" spans="1:9" x14ac:dyDescent="0.3">
      <c r="A120" s="3"/>
      <c r="B120" s="11">
        <v>114</v>
      </c>
      <c r="C120" s="27">
        <v>1287.7148163862175</v>
      </c>
      <c r="D120" s="14">
        <v>1</v>
      </c>
      <c r="E120" s="3"/>
      <c r="F120" s="11">
        <v>314</v>
      </c>
      <c r="G120" s="27">
        <v>472.44947214614859</v>
      </c>
      <c r="H120" s="14">
        <v>1</v>
      </c>
      <c r="I120" s="3"/>
    </row>
    <row r="121" spans="1:9" x14ac:dyDescent="0.3">
      <c r="A121" s="3"/>
      <c r="B121" s="11">
        <v>115</v>
      </c>
      <c r="C121" s="27">
        <v>266.09173682649418</v>
      </c>
      <c r="D121" s="14">
        <v>0</v>
      </c>
      <c r="E121" s="3"/>
      <c r="F121" s="11">
        <v>315</v>
      </c>
      <c r="G121" s="27">
        <v>1684.4335573958424</v>
      </c>
      <c r="H121" s="14">
        <v>0</v>
      </c>
      <c r="I121" s="3"/>
    </row>
    <row r="122" spans="1:9" x14ac:dyDescent="0.3">
      <c r="A122" s="3"/>
      <c r="B122" s="11">
        <v>116</v>
      </c>
      <c r="C122" s="27">
        <v>2247.1394144392139</v>
      </c>
      <c r="D122" s="14">
        <v>1</v>
      </c>
      <c r="E122" s="3"/>
      <c r="F122" s="11">
        <v>316</v>
      </c>
      <c r="G122" s="27">
        <v>161.65835627286617</v>
      </c>
      <c r="H122" s="14">
        <v>0</v>
      </c>
      <c r="I122" s="3"/>
    </row>
    <row r="123" spans="1:9" x14ac:dyDescent="0.3">
      <c r="A123" s="3"/>
      <c r="B123" s="11">
        <v>117</v>
      </c>
      <c r="C123" s="27">
        <v>1252.0837737138172</v>
      </c>
      <c r="D123" s="14">
        <v>0</v>
      </c>
      <c r="E123" s="3"/>
      <c r="F123" s="11">
        <v>317</v>
      </c>
      <c r="G123" s="27">
        <v>1701.5930118237047</v>
      </c>
      <c r="H123" s="14">
        <v>0</v>
      </c>
      <c r="I123" s="3"/>
    </row>
    <row r="124" spans="1:9" x14ac:dyDescent="0.3">
      <c r="A124" s="3"/>
      <c r="B124" s="11">
        <v>118</v>
      </c>
      <c r="C124" s="27">
        <v>199.67009734856674</v>
      </c>
      <c r="D124" s="14">
        <v>0</v>
      </c>
      <c r="E124" s="3"/>
      <c r="F124" s="11">
        <v>318</v>
      </c>
      <c r="G124" s="27">
        <v>329.26314686995801</v>
      </c>
      <c r="H124" s="14">
        <v>0</v>
      </c>
      <c r="I124" s="3"/>
    </row>
    <row r="125" spans="1:9" x14ac:dyDescent="0.3">
      <c r="A125" s="3"/>
      <c r="B125" s="11">
        <v>119</v>
      </c>
      <c r="C125" s="27">
        <v>-6.4379502276726726</v>
      </c>
      <c r="D125" s="14">
        <v>0</v>
      </c>
      <c r="E125" s="3"/>
      <c r="F125" s="11">
        <v>319</v>
      </c>
      <c r="G125" s="27">
        <v>52.204886227696349</v>
      </c>
      <c r="H125" s="14">
        <v>0</v>
      </c>
      <c r="I125" s="3"/>
    </row>
    <row r="126" spans="1:9" x14ac:dyDescent="0.3">
      <c r="A126" s="3"/>
      <c r="B126" s="11">
        <v>120</v>
      </c>
      <c r="C126" s="27">
        <v>237.93885087692695</v>
      </c>
      <c r="D126" s="14">
        <v>0</v>
      </c>
      <c r="E126" s="3"/>
      <c r="F126" s="11">
        <v>320</v>
      </c>
      <c r="G126" s="27">
        <v>1925.3085239720644</v>
      </c>
      <c r="H126" s="14">
        <v>0</v>
      </c>
      <c r="I126" s="3"/>
    </row>
    <row r="127" spans="1:9" x14ac:dyDescent="0.3">
      <c r="A127" s="3"/>
      <c r="B127" s="11">
        <v>121</v>
      </c>
      <c r="C127" s="27">
        <v>2491.9854381355731</v>
      </c>
      <c r="D127" s="14">
        <v>1</v>
      </c>
      <c r="E127" s="3"/>
      <c r="F127" s="11">
        <v>321</v>
      </c>
      <c r="G127" s="27">
        <v>634.03231617884103</v>
      </c>
      <c r="H127" s="14">
        <v>0</v>
      </c>
      <c r="I127" s="3"/>
    </row>
    <row r="128" spans="1:9" x14ac:dyDescent="0.3">
      <c r="A128" s="3"/>
      <c r="B128" s="11">
        <v>122</v>
      </c>
      <c r="C128" s="27">
        <v>56.818925646737966</v>
      </c>
      <c r="D128" s="14">
        <v>0</v>
      </c>
      <c r="E128" s="3"/>
      <c r="F128" s="11">
        <v>322</v>
      </c>
      <c r="G128" s="27">
        <v>3825.4933303731009</v>
      </c>
      <c r="H128" s="14">
        <v>1</v>
      </c>
      <c r="I128" s="3"/>
    </row>
    <row r="129" spans="1:9" x14ac:dyDescent="0.3">
      <c r="A129" s="3"/>
      <c r="B129" s="11">
        <v>123</v>
      </c>
      <c r="C129" s="27">
        <v>1876.7473393041253</v>
      </c>
      <c r="D129" s="14">
        <v>0</v>
      </c>
      <c r="E129" s="3"/>
      <c r="F129" s="11">
        <v>323</v>
      </c>
      <c r="G129" s="27">
        <v>334.78801206776836</v>
      </c>
      <c r="H129" s="14">
        <v>0</v>
      </c>
      <c r="I129" s="3"/>
    </row>
    <row r="130" spans="1:9" x14ac:dyDescent="0.3">
      <c r="A130" s="3"/>
      <c r="B130" s="11">
        <v>124</v>
      </c>
      <c r="C130" s="27">
        <v>-156.04925557341477</v>
      </c>
      <c r="D130" s="14">
        <v>0</v>
      </c>
      <c r="E130" s="3"/>
      <c r="F130" s="11">
        <v>324</v>
      </c>
      <c r="G130" s="27">
        <v>27.542433667483632</v>
      </c>
      <c r="H130" s="14">
        <v>0</v>
      </c>
      <c r="I130" s="3"/>
    </row>
    <row r="131" spans="1:9" x14ac:dyDescent="0.3">
      <c r="A131" s="3"/>
      <c r="B131" s="11">
        <v>125</v>
      </c>
      <c r="C131" s="27">
        <v>1788.1376190719957</v>
      </c>
      <c r="D131" s="14">
        <v>0</v>
      </c>
      <c r="E131" s="3"/>
      <c r="F131" s="11">
        <v>325</v>
      </c>
      <c r="G131" s="27">
        <v>-193.14937168617254</v>
      </c>
      <c r="H131" s="14">
        <v>0</v>
      </c>
      <c r="I131" s="3"/>
    </row>
    <row r="132" spans="1:9" x14ac:dyDescent="0.3">
      <c r="A132" s="3"/>
      <c r="B132" s="11">
        <v>126</v>
      </c>
      <c r="C132" s="27">
        <v>3616.1883045263385</v>
      </c>
      <c r="D132" s="14">
        <v>1</v>
      </c>
      <c r="E132" s="3"/>
      <c r="F132" s="11">
        <v>326</v>
      </c>
      <c r="G132" s="27">
        <v>792.52444917813591</v>
      </c>
      <c r="H132" s="14">
        <v>0</v>
      </c>
      <c r="I132" s="3"/>
    </row>
    <row r="133" spans="1:9" x14ac:dyDescent="0.3">
      <c r="A133" s="3"/>
      <c r="B133" s="11">
        <v>127</v>
      </c>
      <c r="C133" s="27">
        <v>1489.8295889294623</v>
      </c>
      <c r="D133" s="14">
        <v>0</v>
      </c>
      <c r="E133" s="3"/>
      <c r="F133" s="11">
        <v>327</v>
      </c>
      <c r="G133" s="27">
        <v>733.31894160598961</v>
      </c>
      <c r="H133" s="14">
        <v>0</v>
      </c>
      <c r="I133" s="3"/>
    </row>
    <row r="134" spans="1:9" x14ac:dyDescent="0.3">
      <c r="A134" s="3"/>
      <c r="B134" s="11">
        <v>128</v>
      </c>
      <c r="C134" s="27">
        <v>638.58326249674076</v>
      </c>
      <c r="D134" s="14">
        <v>0</v>
      </c>
      <c r="E134" s="3"/>
      <c r="F134" s="11">
        <v>328</v>
      </c>
      <c r="G134" s="27">
        <v>25.458851853599754</v>
      </c>
      <c r="H134" s="14">
        <v>0</v>
      </c>
      <c r="I134" s="3"/>
    </row>
    <row r="135" spans="1:9" x14ac:dyDescent="0.3">
      <c r="A135" s="3"/>
      <c r="B135" s="11">
        <v>129</v>
      </c>
      <c r="C135" s="27">
        <v>614.88978737227808</v>
      </c>
      <c r="D135" s="14">
        <v>0</v>
      </c>
      <c r="E135" s="3"/>
      <c r="F135" s="11">
        <v>329</v>
      </c>
      <c r="G135" s="27">
        <v>183.086256266573</v>
      </c>
      <c r="H135" s="14">
        <v>0</v>
      </c>
      <c r="I135" s="3"/>
    </row>
    <row r="136" spans="1:9" x14ac:dyDescent="0.3">
      <c r="A136" s="3"/>
      <c r="B136" s="11">
        <v>130</v>
      </c>
      <c r="C136" s="27">
        <v>2516.2418042837803</v>
      </c>
      <c r="D136" s="14">
        <v>1</v>
      </c>
      <c r="E136" s="3"/>
      <c r="F136" s="11">
        <v>330</v>
      </c>
      <c r="G136" s="27">
        <v>324.7504664373559</v>
      </c>
      <c r="H136" s="14">
        <v>0</v>
      </c>
      <c r="I136" s="3"/>
    </row>
    <row r="137" spans="1:9" x14ac:dyDescent="0.3">
      <c r="A137" s="3"/>
      <c r="B137" s="11">
        <v>131</v>
      </c>
      <c r="C137" s="27">
        <v>726.34704333115735</v>
      </c>
      <c r="D137" s="14">
        <v>1</v>
      </c>
      <c r="E137" s="3"/>
      <c r="F137" s="11">
        <v>331</v>
      </c>
      <c r="G137" s="27">
        <v>108.17416521950443</v>
      </c>
      <c r="H137" s="14">
        <v>0</v>
      </c>
      <c r="I137" s="3"/>
    </row>
    <row r="138" spans="1:9" x14ac:dyDescent="0.3">
      <c r="A138" s="3"/>
      <c r="B138" s="11">
        <v>132</v>
      </c>
      <c r="C138" s="27">
        <v>1114.2855914938878</v>
      </c>
      <c r="D138" s="14">
        <v>0</v>
      </c>
      <c r="E138" s="3"/>
      <c r="F138" s="11">
        <v>332</v>
      </c>
      <c r="G138" s="27">
        <v>-13.405607224498393</v>
      </c>
      <c r="H138" s="14">
        <v>0</v>
      </c>
      <c r="I138" s="3"/>
    </row>
    <row r="139" spans="1:9" x14ac:dyDescent="0.3">
      <c r="A139" s="3"/>
      <c r="B139" s="11">
        <v>133</v>
      </c>
      <c r="C139" s="27">
        <v>-111.17672341667816</v>
      </c>
      <c r="D139" s="14">
        <v>0</v>
      </c>
      <c r="E139" s="3"/>
      <c r="F139" s="11">
        <v>333</v>
      </c>
      <c r="G139" s="27">
        <v>576.9638425026119</v>
      </c>
      <c r="H139" s="14">
        <v>0</v>
      </c>
      <c r="I139" s="3"/>
    </row>
    <row r="140" spans="1:9" x14ac:dyDescent="0.3">
      <c r="A140" s="3"/>
      <c r="B140" s="11">
        <v>134</v>
      </c>
      <c r="C140" s="27">
        <v>-92.792063854166543</v>
      </c>
      <c r="D140" s="14">
        <v>0</v>
      </c>
      <c r="E140" s="3"/>
      <c r="F140" s="11">
        <v>334</v>
      </c>
      <c r="G140" s="27">
        <v>2586.1042237930856</v>
      </c>
      <c r="H140" s="14">
        <v>1</v>
      </c>
      <c r="I140" s="3"/>
    </row>
    <row r="141" spans="1:9" x14ac:dyDescent="0.3">
      <c r="A141" s="3"/>
      <c r="B141" s="11">
        <v>135</v>
      </c>
      <c r="C141" s="27">
        <v>419.40455072692771</v>
      </c>
      <c r="D141" s="14">
        <v>0</v>
      </c>
      <c r="E141" s="3"/>
      <c r="F141" s="11">
        <v>335</v>
      </c>
      <c r="G141" s="27">
        <v>146.46196074368095</v>
      </c>
      <c r="H141" s="14">
        <v>1</v>
      </c>
      <c r="I141" s="3"/>
    </row>
    <row r="142" spans="1:9" x14ac:dyDescent="0.3">
      <c r="A142" s="3"/>
      <c r="B142" s="11">
        <v>136</v>
      </c>
      <c r="C142" s="27">
        <v>2015.4963693506866</v>
      </c>
      <c r="D142" s="14">
        <v>1</v>
      </c>
      <c r="E142" s="3"/>
      <c r="F142" s="11">
        <v>336</v>
      </c>
      <c r="G142" s="27">
        <v>2990.4225024669495</v>
      </c>
      <c r="H142" s="14">
        <v>0</v>
      </c>
      <c r="I142" s="3"/>
    </row>
    <row r="143" spans="1:9" x14ac:dyDescent="0.3">
      <c r="A143" s="3"/>
      <c r="B143" s="11">
        <v>137</v>
      </c>
      <c r="C143" s="27">
        <v>1702.9463833763855</v>
      </c>
      <c r="D143" s="14">
        <v>1</v>
      </c>
      <c r="E143" s="3"/>
      <c r="F143" s="11">
        <v>337</v>
      </c>
      <c r="G143" s="27">
        <v>3229.5570188661736</v>
      </c>
      <c r="H143" s="14">
        <v>1</v>
      </c>
      <c r="I143" s="3"/>
    </row>
    <row r="144" spans="1:9" x14ac:dyDescent="0.3">
      <c r="A144" s="3"/>
      <c r="B144" s="11">
        <v>138</v>
      </c>
      <c r="C144" s="27">
        <v>607.70546807642722</v>
      </c>
      <c r="D144" s="14">
        <v>0</v>
      </c>
      <c r="E144" s="3"/>
      <c r="F144" s="11">
        <v>338</v>
      </c>
      <c r="G144" s="27">
        <v>326.28192532658136</v>
      </c>
      <c r="H144" s="14">
        <v>0</v>
      </c>
      <c r="I144" s="3"/>
    </row>
    <row r="145" spans="1:9" x14ac:dyDescent="0.3">
      <c r="A145" s="3"/>
      <c r="B145" s="11">
        <v>139</v>
      </c>
      <c r="C145" s="27">
        <v>779.70827363091587</v>
      </c>
      <c r="D145" s="14">
        <v>0</v>
      </c>
      <c r="E145" s="3"/>
      <c r="F145" s="11">
        <v>339</v>
      </c>
      <c r="G145" s="27">
        <v>3017.2878541925243</v>
      </c>
      <c r="H145" s="14">
        <v>1</v>
      </c>
      <c r="I145" s="3"/>
    </row>
    <row r="146" spans="1:9" x14ac:dyDescent="0.3">
      <c r="A146" s="3"/>
      <c r="B146" s="11">
        <v>140</v>
      </c>
      <c r="C146" s="27">
        <v>2353.1543037699917</v>
      </c>
      <c r="D146" s="14">
        <v>1</v>
      </c>
      <c r="E146" s="3"/>
      <c r="F146" s="11">
        <v>340</v>
      </c>
      <c r="G146" s="27">
        <v>804.69194271564243</v>
      </c>
      <c r="H146" s="14">
        <v>0</v>
      </c>
      <c r="I146" s="3"/>
    </row>
    <row r="147" spans="1:9" x14ac:dyDescent="0.3">
      <c r="A147" s="3"/>
      <c r="B147" s="11">
        <v>141</v>
      </c>
      <c r="C147" s="27">
        <v>1069.8117928944266</v>
      </c>
      <c r="D147" s="14">
        <v>1</v>
      </c>
      <c r="E147" s="3"/>
      <c r="F147" s="11">
        <v>341</v>
      </c>
      <c r="G147" s="27">
        <v>1366.6424449602132</v>
      </c>
      <c r="H147" s="14">
        <v>0</v>
      </c>
      <c r="I147" s="3"/>
    </row>
    <row r="148" spans="1:9" x14ac:dyDescent="0.3">
      <c r="A148" s="3"/>
      <c r="B148" s="11">
        <v>142</v>
      </c>
      <c r="C148" s="27">
        <v>1604.0661783512192</v>
      </c>
      <c r="D148" s="14">
        <v>0</v>
      </c>
      <c r="E148" s="3"/>
      <c r="F148" s="11">
        <v>342</v>
      </c>
      <c r="G148" s="27">
        <v>1755.2038431305418</v>
      </c>
      <c r="H148" s="14">
        <v>0</v>
      </c>
      <c r="I148" s="3"/>
    </row>
    <row r="149" spans="1:9" x14ac:dyDescent="0.3">
      <c r="A149" s="3"/>
      <c r="B149" s="11">
        <v>143</v>
      </c>
      <c r="C149" s="27">
        <v>975.81638640705933</v>
      </c>
      <c r="D149" s="14">
        <v>0</v>
      </c>
      <c r="E149" s="3"/>
      <c r="F149" s="11">
        <v>343</v>
      </c>
      <c r="G149" s="27">
        <v>1800.5302470622285</v>
      </c>
      <c r="H149" s="14">
        <v>0</v>
      </c>
      <c r="I149" s="3"/>
    </row>
    <row r="150" spans="1:9" x14ac:dyDescent="0.3">
      <c r="A150" s="3"/>
      <c r="B150" s="11">
        <v>144</v>
      </c>
      <c r="C150" s="27">
        <v>343.8763479253293</v>
      </c>
      <c r="D150" s="14">
        <v>0</v>
      </c>
      <c r="E150" s="3"/>
      <c r="F150" s="11">
        <v>344</v>
      </c>
      <c r="G150" s="27">
        <v>89.226801305919508</v>
      </c>
      <c r="H150" s="14">
        <v>0</v>
      </c>
      <c r="I150" s="3"/>
    </row>
    <row r="151" spans="1:9" x14ac:dyDescent="0.3">
      <c r="A151" s="3"/>
      <c r="B151" s="11">
        <v>145</v>
      </c>
      <c r="C151" s="27">
        <v>202.77361210573923</v>
      </c>
      <c r="D151" s="14">
        <v>0</v>
      </c>
      <c r="E151" s="3"/>
      <c r="F151" s="11">
        <v>345</v>
      </c>
      <c r="G151" s="27">
        <v>2480.8695397579077</v>
      </c>
      <c r="H151" s="14">
        <v>0</v>
      </c>
      <c r="I151" s="3"/>
    </row>
    <row r="152" spans="1:9" x14ac:dyDescent="0.3">
      <c r="A152" s="3"/>
      <c r="B152" s="11">
        <v>146</v>
      </c>
      <c r="C152" s="27">
        <v>1111.2654921928308</v>
      </c>
      <c r="D152" s="14">
        <v>0</v>
      </c>
      <c r="E152" s="3"/>
      <c r="F152" s="11">
        <v>346</v>
      </c>
      <c r="G152" s="27">
        <v>3388.6581496883159</v>
      </c>
      <c r="H152" s="14">
        <v>1</v>
      </c>
      <c r="I152" s="3"/>
    </row>
    <row r="153" spans="1:9" x14ac:dyDescent="0.3">
      <c r="A153" s="3"/>
      <c r="B153" s="11">
        <v>147</v>
      </c>
      <c r="C153" s="27">
        <v>2457.3795890145393</v>
      </c>
      <c r="D153" s="14">
        <v>1</v>
      </c>
      <c r="E153" s="3"/>
      <c r="F153" s="11">
        <v>347</v>
      </c>
      <c r="G153" s="27">
        <v>1131.257103819501</v>
      </c>
      <c r="H153" s="14">
        <v>1</v>
      </c>
      <c r="I153" s="3"/>
    </row>
    <row r="154" spans="1:9" x14ac:dyDescent="0.3">
      <c r="A154" s="3"/>
      <c r="B154" s="11">
        <v>148</v>
      </c>
      <c r="C154" s="27">
        <v>3148.8446481247911</v>
      </c>
      <c r="D154" s="14">
        <v>1</v>
      </c>
      <c r="E154" s="3"/>
      <c r="F154" s="11">
        <v>348</v>
      </c>
      <c r="G154" s="27">
        <v>916.58757065148279</v>
      </c>
      <c r="H154" s="14">
        <v>1</v>
      </c>
      <c r="I154" s="3"/>
    </row>
    <row r="155" spans="1:9" x14ac:dyDescent="0.3">
      <c r="A155" s="3"/>
      <c r="B155" s="11">
        <v>149</v>
      </c>
      <c r="C155" s="27">
        <v>697.28480695467169</v>
      </c>
      <c r="D155" s="14">
        <v>0</v>
      </c>
      <c r="E155" s="3"/>
      <c r="F155" s="11">
        <v>349</v>
      </c>
      <c r="G155" s="27">
        <v>3834.791188266975</v>
      </c>
      <c r="H155" s="14">
        <v>1</v>
      </c>
      <c r="I155" s="3"/>
    </row>
    <row r="156" spans="1:9" x14ac:dyDescent="0.3">
      <c r="A156" s="3"/>
      <c r="B156" s="11">
        <v>150</v>
      </c>
      <c r="C156" s="27">
        <v>2062.5629815347074</v>
      </c>
      <c r="D156" s="14">
        <v>0</v>
      </c>
      <c r="E156" s="3"/>
      <c r="F156" s="11">
        <v>350</v>
      </c>
      <c r="G156" s="27">
        <v>3089.1432833863605</v>
      </c>
      <c r="H156" s="14">
        <v>0</v>
      </c>
      <c r="I156" s="3"/>
    </row>
    <row r="157" spans="1:9" x14ac:dyDescent="0.3">
      <c r="A157" s="3"/>
      <c r="B157" s="11">
        <v>151</v>
      </c>
      <c r="C157" s="27">
        <v>1044.4205084608113</v>
      </c>
      <c r="D157" s="14">
        <v>0</v>
      </c>
      <c r="E157" s="3"/>
      <c r="F157" s="11">
        <v>351</v>
      </c>
      <c r="G157" s="27">
        <v>876.42872809825224</v>
      </c>
      <c r="H157" s="14">
        <v>1</v>
      </c>
      <c r="I157" s="3"/>
    </row>
    <row r="158" spans="1:9" x14ac:dyDescent="0.3">
      <c r="A158" s="3"/>
      <c r="B158" s="11">
        <v>152</v>
      </c>
      <c r="C158" s="27">
        <v>880.38450903174191</v>
      </c>
      <c r="D158" s="14">
        <v>0</v>
      </c>
      <c r="E158" s="3"/>
      <c r="F158" s="11">
        <v>352</v>
      </c>
      <c r="G158" s="27">
        <v>642.38909149393362</v>
      </c>
      <c r="H158" s="14">
        <v>0</v>
      </c>
      <c r="I158" s="3"/>
    </row>
    <row r="159" spans="1:9" x14ac:dyDescent="0.3">
      <c r="A159" s="3"/>
      <c r="B159" s="11">
        <v>153</v>
      </c>
      <c r="C159" s="27">
        <v>419.37463154161088</v>
      </c>
      <c r="D159" s="14">
        <v>0</v>
      </c>
      <c r="E159" s="3"/>
      <c r="F159" s="11">
        <v>353</v>
      </c>
      <c r="G159" s="27">
        <v>707.36366595143181</v>
      </c>
      <c r="H159" s="14">
        <v>0</v>
      </c>
      <c r="I159" s="3"/>
    </row>
    <row r="160" spans="1:9" x14ac:dyDescent="0.3">
      <c r="A160" s="3"/>
      <c r="B160" s="11">
        <v>154</v>
      </c>
      <c r="C160" s="27">
        <v>3172.6135729507832</v>
      </c>
      <c r="D160" s="14">
        <v>0</v>
      </c>
      <c r="E160" s="3"/>
      <c r="F160" s="11">
        <v>354</v>
      </c>
      <c r="G160" s="27">
        <v>22.176601120675684</v>
      </c>
      <c r="H160" s="14">
        <v>0</v>
      </c>
      <c r="I160" s="3"/>
    </row>
    <row r="161" spans="1:9" x14ac:dyDescent="0.3">
      <c r="A161" s="3"/>
      <c r="B161" s="11">
        <v>155</v>
      </c>
      <c r="C161" s="27">
        <v>1212.4313871961026</v>
      </c>
      <c r="D161" s="14">
        <v>0</v>
      </c>
      <c r="E161" s="3"/>
      <c r="F161" s="11">
        <v>355</v>
      </c>
      <c r="G161" s="27">
        <v>519.68957621550408</v>
      </c>
      <c r="H161" s="14">
        <v>0</v>
      </c>
      <c r="I161" s="3"/>
    </row>
    <row r="162" spans="1:9" x14ac:dyDescent="0.3">
      <c r="A162" s="3"/>
      <c r="B162" s="11">
        <v>156</v>
      </c>
      <c r="C162" s="27">
        <v>3927.0465540353316</v>
      </c>
      <c r="D162" s="14">
        <v>1</v>
      </c>
      <c r="E162" s="3"/>
      <c r="F162" s="11">
        <v>356</v>
      </c>
      <c r="G162" s="27">
        <v>1010.8847049665237</v>
      </c>
      <c r="H162" s="14">
        <v>0</v>
      </c>
      <c r="I162" s="3"/>
    </row>
    <row r="163" spans="1:9" x14ac:dyDescent="0.3">
      <c r="A163" s="3"/>
      <c r="B163" s="11">
        <v>157</v>
      </c>
      <c r="C163" s="27">
        <v>157.06475207935117</v>
      </c>
      <c r="D163" s="14">
        <v>0</v>
      </c>
      <c r="E163" s="3"/>
      <c r="F163" s="11">
        <v>357</v>
      </c>
      <c r="G163" s="27">
        <v>-94.672753891426652</v>
      </c>
      <c r="H163" s="14">
        <v>0</v>
      </c>
      <c r="I163" s="3"/>
    </row>
    <row r="164" spans="1:9" x14ac:dyDescent="0.3">
      <c r="A164" s="3"/>
      <c r="B164" s="11">
        <v>158</v>
      </c>
      <c r="C164" s="27">
        <v>606.54293090542615</v>
      </c>
      <c r="D164" s="14">
        <v>1</v>
      </c>
      <c r="E164" s="3"/>
      <c r="F164" s="11">
        <v>358</v>
      </c>
      <c r="G164" s="27">
        <v>4410.3339177541939</v>
      </c>
      <c r="H164" s="14">
        <v>1</v>
      </c>
      <c r="I164" s="3"/>
    </row>
    <row r="165" spans="1:9" x14ac:dyDescent="0.3">
      <c r="A165" s="3"/>
      <c r="B165" s="11">
        <v>159</v>
      </c>
      <c r="C165" s="27">
        <v>3915.4007466724452</v>
      </c>
      <c r="D165" s="14">
        <v>0</v>
      </c>
      <c r="E165" s="3"/>
      <c r="F165" s="11">
        <v>359</v>
      </c>
      <c r="G165" s="27">
        <v>2347.7506201501983</v>
      </c>
      <c r="H165" s="14">
        <v>0</v>
      </c>
      <c r="I165" s="3"/>
    </row>
    <row r="166" spans="1:9" x14ac:dyDescent="0.3">
      <c r="A166" s="3"/>
      <c r="B166" s="11">
        <v>160</v>
      </c>
      <c r="C166" s="27">
        <v>814.7357553412985</v>
      </c>
      <c r="D166" s="14">
        <v>0</v>
      </c>
      <c r="E166" s="3"/>
      <c r="F166" s="11">
        <v>360</v>
      </c>
      <c r="G166" s="27">
        <v>-43.994695945786333</v>
      </c>
      <c r="H166" s="14">
        <v>0</v>
      </c>
      <c r="I166" s="3"/>
    </row>
    <row r="167" spans="1:9" x14ac:dyDescent="0.3">
      <c r="A167" s="3"/>
      <c r="B167" s="11">
        <v>161</v>
      </c>
      <c r="C167" s="27">
        <v>498.6385056085889</v>
      </c>
      <c r="D167" s="14">
        <v>0</v>
      </c>
      <c r="E167" s="3"/>
      <c r="F167" s="11">
        <v>361</v>
      </c>
      <c r="G167" s="27">
        <v>1007.2263761689879</v>
      </c>
      <c r="H167" s="14">
        <v>0</v>
      </c>
      <c r="I167" s="3"/>
    </row>
    <row r="168" spans="1:9" x14ac:dyDescent="0.3">
      <c r="A168" s="3"/>
      <c r="B168" s="11">
        <v>162</v>
      </c>
      <c r="C168" s="27">
        <v>2877.0266168116223</v>
      </c>
      <c r="D168" s="14">
        <v>1</v>
      </c>
      <c r="E168" s="3"/>
      <c r="F168" s="11">
        <v>362</v>
      </c>
      <c r="G168" s="27">
        <v>1611.1794096893027</v>
      </c>
      <c r="H168" s="14">
        <v>0</v>
      </c>
      <c r="I168" s="3"/>
    </row>
    <row r="169" spans="1:9" x14ac:dyDescent="0.3">
      <c r="A169" s="3"/>
      <c r="B169" s="11">
        <v>163</v>
      </c>
      <c r="C169" s="27">
        <v>52.68758494100112</v>
      </c>
      <c r="D169" s="14">
        <v>0</v>
      </c>
      <c r="E169" s="3"/>
      <c r="F169" s="11">
        <v>363</v>
      </c>
      <c r="G169" s="27">
        <v>409.2436077804104</v>
      </c>
      <c r="H169" s="14">
        <v>0</v>
      </c>
      <c r="I169" s="3"/>
    </row>
    <row r="170" spans="1:9" x14ac:dyDescent="0.3">
      <c r="A170" s="3"/>
      <c r="B170" s="11">
        <v>164</v>
      </c>
      <c r="C170" s="27">
        <v>-199.2422213153003</v>
      </c>
      <c r="D170" s="14">
        <v>0</v>
      </c>
      <c r="E170" s="3"/>
      <c r="F170" s="11">
        <v>364</v>
      </c>
      <c r="G170" s="27">
        <v>1016.5165070757286</v>
      </c>
      <c r="H170" s="14">
        <v>1</v>
      </c>
      <c r="I170" s="3"/>
    </row>
    <row r="171" spans="1:9" x14ac:dyDescent="0.3">
      <c r="A171" s="3"/>
      <c r="B171" s="11">
        <v>165</v>
      </c>
      <c r="C171" s="27">
        <v>623.95696729915016</v>
      </c>
      <c r="D171" s="14">
        <v>0</v>
      </c>
      <c r="E171" s="3"/>
      <c r="F171" s="11">
        <v>365</v>
      </c>
      <c r="G171" s="27">
        <v>-67.247118768233008</v>
      </c>
      <c r="H171" s="14">
        <v>0</v>
      </c>
      <c r="I171" s="3"/>
    </row>
    <row r="172" spans="1:9" x14ac:dyDescent="0.3">
      <c r="A172" s="3"/>
      <c r="B172" s="11">
        <v>166</v>
      </c>
      <c r="C172" s="27">
        <v>634.28951977363715</v>
      </c>
      <c r="D172" s="14">
        <v>0</v>
      </c>
      <c r="E172" s="3"/>
      <c r="F172" s="11">
        <v>366</v>
      </c>
      <c r="G172" s="27">
        <v>1255.43593079576</v>
      </c>
      <c r="H172" s="14">
        <v>0</v>
      </c>
      <c r="I172" s="3"/>
    </row>
    <row r="173" spans="1:9" x14ac:dyDescent="0.3">
      <c r="A173" s="3"/>
      <c r="B173" s="11">
        <v>167</v>
      </c>
      <c r="C173" s="27">
        <v>549.60843210574967</v>
      </c>
      <c r="D173" s="14">
        <v>1</v>
      </c>
      <c r="E173" s="3"/>
      <c r="F173" s="11">
        <v>367</v>
      </c>
      <c r="G173" s="27">
        <v>1153.9223321603943</v>
      </c>
      <c r="H173" s="14">
        <v>1</v>
      </c>
      <c r="I173" s="3"/>
    </row>
    <row r="174" spans="1:9" x14ac:dyDescent="0.3">
      <c r="A174" s="3"/>
      <c r="B174" s="11">
        <v>168</v>
      </c>
      <c r="C174" s="27">
        <v>717.21719509899526</v>
      </c>
      <c r="D174" s="14">
        <v>0</v>
      </c>
      <c r="E174" s="3"/>
      <c r="F174" s="11">
        <v>368</v>
      </c>
      <c r="G174" s="27">
        <v>-28.159020164579786</v>
      </c>
      <c r="H174" s="14">
        <v>0</v>
      </c>
      <c r="I174" s="3"/>
    </row>
    <row r="175" spans="1:9" x14ac:dyDescent="0.3">
      <c r="A175" s="3"/>
      <c r="B175" s="11">
        <v>169</v>
      </c>
      <c r="C175" s="27">
        <v>1153.6754588381054</v>
      </c>
      <c r="D175" s="14">
        <v>0</v>
      </c>
      <c r="E175" s="3"/>
      <c r="F175" s="11">
        <v>369</v>
      </c>
      <c r="G175" s="27">
        <v>1442.7645557787523</v>
      </c>
      <c r="H175" s="14">
        <v>0</v>
      </c>
      <c r="I175" s="3"/>
    </row>
    <row r="176" spans="1:9" x14ac:dyDescent="0.3">
      <c r="A176" s="3"/>
      <c r="B176" s="11">
        <v>170</v>
      </c>
      <c r="C176" s="27">
        <v>364.07022939993414</v>
      </c>
      <c r="D176" s="14">
        <v>0</v>
      </c>
      <c r="E176" s="3"/>
      <c r="F176" s="11">
        <v>370</v>
      </c>
      <c r="G176" s="27">
        <v>2322.3128523619257</v>
      </c>
      <c r="H176" s="14">
        <v>1</v>
      </c>
      <c r="I176" s="3"/>
    </row>
    <row r="177" spans="1:9" x14ac:dyDescent="0.3">
      <c r="A177" s="3"/>
      <c r="B177" s="11">
        <v>171</v>
      </c>
      <c r="C177" s="27">
        <v>2091.9260491147083</v>
      </c>
      <c r="D177" s="14">
        <v>0</v>
      </c>
      <c r="E177" s="3"/>
      <c r="F177" s="11">
        <v>371</v>
      </c>
      <c r="G177" s="27">
        <v>37.892456896731005</v>
      </c>
      <c r="H177" s="14">
        <v>1</v>
      </c>
      <c r="I177" s="3"/>
    </row>
    <row r="178" spans="1:9" x14ac:dyDescent="0.3">
      <c r="A178" s="3"/>
      <c r="B178" s="11">
        <v>172</v>
      </c>
      <c r="C178" s="27">
        <v>4270.5000194502609</v>
      </c>
      <c r="D178" s="14">
        <v>1</v>
      </c>
      <c r="E178" s="3"/>
      <c r="F178" s="11">
        <v>372</v>
      </c>
      <c r="G178" s="27">
        <v>1111.2926414164888</v>
      </c>
      <c r="H178" s="14">
        <v>1</v>
      </c>
      <c r="I178" s="3"/>
    </row>
    <row r="179" spans="1:9" x14ac:dyDescent="0.3">
      <c r="A179" s="3"/>
      <c r="B179" s="11">
        <v>173</v>
      </c>
      <c r="C179" s="27">
        <v>588.2248438946832</v>
      </c>
      <c r="D179" s="14">
        <v>0</v>
      </c>
      <c r="E179" s="3"/>
      <c r="F179" s="11">
        <v>373</v>
      </c>
      <c r="G179" s="27">
        <v>2728.67793543281</v>
      </c>
      <c r="H179" s="14">
        <v>1</v>
      </c>
      <c r="I179" s="3"/>
    </row>
    <row r="180" spans="1:9" x14ac:dyDescent="0.3">
      <c r="A180" s="3"/>
      <c r="B180" s="11">
        <v>174</v>
      </c>
      <c r="C180" s="27">
        <v>-108.94673846289248</v>
      </c>
      <c r="D180" s="14">
        <v>0</v>
      </c>
      <c r="E180" s="3"/>
      <c r="F180" s="11">
        <v>374</v>
      </c>
      <c r="G180" s="27">
        <v>258.28800587239289</v>
      </c>
      <c r="H180" s="14">
        <v>0</v>
      </c>
      <c r="I180" s="3"/>
    </row>
    <row r="181" spans="1:9" x14ac:dyDescent="0.3">
      <c r="A181" s="3"/>
      <c r="B181" s="11">
        <v>175</v>
      </c>
      <c r="C181" s="27">
        <v>201.43940860089913</v>
      </c>
      <c r="D181" s="14">
        <v>0</v>
      </c>
      <c r="E181" s="3"/>
      <c r="F181" s="11">
        <v>375</v>
      </c>
      <c r="G181" s="27">
        <v>1053.1888099888681</v>
      </c>
      <c r="H181" s="14">
        <v>0</v>
      </c>
      <c r="I181" s="3"/>
    </row>
    <row r="182" spans="1:9" x14ac:dyDescent="0.3">
      <c r="A182" s="3"/>
      <c r="B182" s="11">
        <v>176</v>
      </c>
      <c r="C182" s="27">
        <v>2554.2824028437904</v>
      </c>
      <c r="D182" s="14">
        <v>0</v>
      </c>
      <c r="E182" s="3"/>
      <c r="F182" s="11">
        <v>376</v>
      </c>
      <c r="G182" s="27">
        <v>1100.22874488155</v>
      </c>
      <c r="H182" s="14">
        <v>0</v>
      </c>
      <c r="I182" s="3"/>
    </row>
    <row r="183" spans="1:9" x14ac:dyDescent="0.3">
      <c r="A183" s="3"/>
      <c r="B183" s="11">
        <v>177</v>
      </c>
      <c r="C183" s="27">
        <v>678.00280808226717</v>
      </c>
      <c r="D183" s="14">
        <v>0</v>
      </c>
      <c r="E183" s="3"/>
      <c r="F183" s="11">
        <v>377</v>
      </c>
      <c r="G183" s="27">
        <v>168.61290920303639</v>
      </c>
      <c r="H183" s="14">
        <v>0</v>
      </c>
      <c r="I183" s="3"/>
    </row>
    <row r="184" spans="1:9" x14ac:dyDescent="0.3">
      <c r="A184" s="3"/>
      <c r="B184" s="11">
        <v>178</v>
      </c>
      <c r="C184" s="27">
        <v>1869.7397277824375</v>
      </c>
      <c r="D184" s="14">
        <v>0</v>
      </c>
      <c r="E184" s="3"/>
      <c r="F184" s="11">
        <v>378</v>
      </c>
      <c r="G184" s="27">
        <v>1736.1326693866267</v>
      </c>
      <c r="H184" s="14">
        <v>0</v>
      </c>
      <c r="I184" s="3"/>
    </row>
    <row r="185" spans="1:9" x14ac:dyDescent="0.3">
      <c r="A185" s="3"/>
      <c r="B185" s="11">
        <v>179</v>
      </c>
      <c r="C185" s="27">
        <v>1570.2363164526469</v>
      </c>
      <c r="D185" s="14">
        <v>1</v>
      </c>
      <c r="E185" s="3"/>
      <c r="F185" s="11">
        <v>379</v>
      </c>
      <c r="G185" s="27">
        <v>29.891486166650715</v>
      </c>
      <c r="H185" s="14">
        <v>0</v>
      </c>
      <c r="I185" s="3"/>
    </row>
    <row r="186" spans="1:9" x14ac:dyDescent="0.3">
      <c r="A186" s="3"/>
      <c r="B186" s="11">
        <v>180</v>
      </c>
      <c r="C186" s="27">
        <v>2059.5503190660875</v>
      </c>
      <c r="D186" s="14">
        <v>1</v>
      </c>
      <c r="E186" s="3"/>
      <c r="F186" s="11">
        <v>380</v>
      </c>
      <c r="G186" s="27">
        <v>2901.6933685461509</v>
      </c>
      <c r="H186" s="14">
        <v>1</v>
      </c>
      <c r="I186" s="3"/>
    </row>
    <row r="187" spans="1:9" x14ac:dyDescent="0.3">
      <c r="A187" s="3"/>
      <c r="B187" s="11">
        <v>181</v>
      </c>
      <c r="C187" s="27">
        <v>2028.0778318001346</v>
      </c>
      <c r="D187" s="14">
        <v>0</v>
      </c>
      <c r="E187" s="3"/>
      <c r="F187" s="11">
        <v>381</v>
      </c>
      <c r="G187" s="27">
        <v>2936.7403075240122</v>
      </c>
      <c r="H187" s="14">
        <v>1</v>
      </c>
      <c r="I187" s="3"/>
    </row>
    <row r="188" spans="1:9" x14ac:dyDescent="0.3">
      <c r="A188" s="3"/>
      <c r="B188" s="11">
        <v>182</v>
      </c>
      <c r="C188" s="27">
        <v>840.2963479099767</v>
      </c>
      <c r="D188" s="14">
        <v>0</v>
      </c>
      <c r="E188" s="3"/>
      <c r="F188" s="11">
        <v>382</v>
      </c>
      <c r="G188" s="27">
        <v>977.18248756799574</v>
      </c>
      <c r="H188" s="14">
        <v>0</v>
      </c>
      <c r="I188" s="3"/>
    </row>
    <row r="189" spans="1:9" x14ac:dyDescent="0.3">
      <c r="A189" s="3"/>
      <c r="B189" s="11">
        <v>183</v>
      </c>
      <c r="C189" s="27">
        <v>200.62069627927957</v>
      </c>
      <c r="D189" s="14">
        <v>0</v>
      </c>
      <c r="E189" s="3"/>
      <c r="F189" s="11">
        <v>383</v>
      </c>
      <c r="G189" s="27">
        <v>515.48890224513411</v>
      </c>
      <c r="H189" s="14">
        <v>0</v>
      </c>
      <c r="I189" s="3"/>
    </row>
    <row r="190" spans="1:9" x14ac:dyDescent="0.3">
      <c r="A190" s="3"/>
      <c r="B190" s="11">
        <v>184</v>
      </c>
      <c r="C190" s="27">
        <v>2104.9584256424041</v>
      </c>
      <c r="D190" s="14">
        <v>0</v>
      </c>
      <c r="E190" s="3"/>
      <c r="F190" s="11">
        <v>384</v>
      </c>
      <c r="G190" s="27">
        <v>256.12781907986334</v>
      </c>
      <c r="H190" s="14">
        <v>0</v>
      </c>
      <c r="I190" s="3"/>
    </row>
    <row r="191" spans="1:9" x14ac:dyDescent="0.3">
      <c r="A191" s="3"/>
      <c r="B191" s="11">
        <v>185</v>
      </c>
      <c r="C191" s="27">
        <v>822.21854250659851</v>
      </c>
      <c r="D191" s="14">
        <v>0</v>
      </c>
      <c r="E191" s="3"/>
      <c r="F191" s="11">
        <v>385</v>
      </c>
      <c r="G191" s="27">
        <v>-266.19929347888086</v>
      </c>
      <c r="H191" s="14">
        <v>0</v>
      </c>
      <c r="I191" s="3"/>
    </row>
    <row r="192" spans="1:9" x14ac:dyDescent="0.3">
      <c r="A192" s="3"/>
      <c r="B192" s="11">
        <v>186</v>
      </c>
      <c r="C192" s="27">
        <v>973.35212479765789</v>
      </c>
      <c r="D192" s="14">
        <v>0</v>
      </c>
      <c r="E192" s="3"/>
      <c r="F192" s="11">
        <v>386</v>
      </c>
      <c r="G192" s="27">
        <v>1546.119917690826</v>
      </c>
      <c r="H192" s="14">
        <v>0</v>
      </c>
      <c r="I192" s="3"/>
    </row>
    <row r="193" spans="1:9" x14ac:dyDescent="0.3">
      <c r="A193" s="3"/>
      <c r="B193" s="11">
        <v>187</v>
      </c>
      <c r="C193" s="27">
        <v>2975.3387013221309</v>
      </c>
      <c r="D193" s="14">
        <v>1</v>
      </c>
      <c r="E193" s="3"/>
      <c r="F193" s="11">
        <v>387</v>
      </c>
      <c r="G193" s="27">
        <v>2192.9421256521382</v>
      </c>
      <c r="H193" s="14">
        <v>0</v>
      </c>
      <c r="I193" s="3"/>
    </row>
    <row r="194" spans="1:9" x14ac:dyDescent="0.3">
      <c r="A194" s="3"/>
      <c r="B194" s="11">
        <v>188</v>
      </c>
      <c r="C194" s="27">
        <v>237.37106548782398</v>
      </c>
      <c r="D194" s="14">
        <v>0</v>
      </c>
      <c r="E194" s="3"/>
      <c r="F194" s="11">
        <v>388</v>
      </c>
      <c r="G194" s="27">
        <v>-19.872784075679959</v>
      </c>
      <c r="H194" s="14">
        <v>0</v>
      </c>
      <c r="I194" s="3"/>
    </row>
    <row r="195" spans="1:9" x14ac:dyDescent="0.3">
      <c r="A195" s="3"/>
      <c r="B195" s="11">
        <v>189</v>
      </c>
      <c r="C195" s="27">
        <v>1642.2621780882064</v>
      </c>
      <c r="D195" s="14">
        <v>1</v>
      </c>
      <c r="E195" s="3"/>
      <c r="F195" s="11">
        <v>389</v>
      </c>
      <c r="G195" s="27">
        <v>1983.3930897233661</v>
      </c>
      <c r="H195" s="14">
        <v>0</v>
      </c>
      <c r="I195" s="3"/>
    </row>
    <row r="196" spans="1:9" x14ac:dyDescent="0.3">
      <c r="A196" s="3"/>
      <c r="B196" s="11">
        <v>190</v>
      </c>
      <c r="C196" s="27">
        <v>886.35994991924485</v>
      </c>
      <c r="D196" s="14">
        <v>0</v>
      </c>
      <c r="E196" s="3"/>
      <c r="F196" s="11">
        <v>390</v>
      </c>
      <c r="G196" s="27">
        <v>596.93002858835314</v>
      </c>
      <c r="H196" s="14">
        <v>0</v>
      </c>
      <c r="I196" s="3"/>
    </row>
    <row r="197" spans="1:9" x14ac:dyDescent="0.3">
      <c r="A197" s="3"/>
      <c r="B197" s="11">
        <v>191</v>
      </c>
      <c r="C197" s="27">
        <v>-236.62145822564045</v>
      </c>
      <c r="D197" s="14">
        <v>0</v>
      </c>
      <c r="E197" s="3"/>
      <c r="F197" s="11">
        <v>391</v>
      </c>
      <c r="G197" s="27">
        <v>245.47535992060182</v>
      </c>
      <c r="H197" s="14">
        <v>0</v>
      </c>
      <c r="I197" s="3"/>
    </row>
    <row r="198" spans="1:9" x14ac:dyDescent="0.3">
      <c r="A198" s="3"/>
      <c r="B198" s="11">
        <v>192</v>
      </c>
      <c r="C198" s="27">
        <v>45.670112732994575</v>
      </c>
      <c r="D198" s="14">
        <v>0</v>
      </c>
      <c r="E198" s="3"/>
      <c r="F198" s="11">
        <v>392</v>
      </c>
      <c r="G198" s="27">
        <v>1718.9060694121349</v>
      </c>
      <c r="H198" s="14">
        <v>0</v>
      </c>
      <c r="I198" s="3"/>
    </row>
    <row r="199" spans="1:9" x14ac:dyDescent="0.3">
      <c r="A199" s="3"/>
      <c r="B199" s="11">
        <v>193</v>
      </c>
      <c r="C199" s="27">
        <v>961.98569330029056</v>
      </c>
      <c r="D199" s="14">
        <v>0</v>
      </c>
      <c r="E199" s="3"/>
      <c r="F199" s="11">
        <v>393</v>
      </c>
      <c r="G199" s="27">
        <v>3209.3179240021391</v>
      </c>
      <c r="H199" s="14">
        <v>1</v>
      </c>
      <c r="I199" s="3"/>
    </row>
    <row r="200" spans="1:9" x14ac:dyDescent="0.3">
      <c r="A200" s="3"/>
      <c r="B200" s="11">
        <v>194</v>
      </c>
      <c r="C200" s="27">
        <v>1502.9301806437165</v>
      </c>
      <c r="D200" s="14">
        <v>1</v>
      </c>
      <c r="E200" s="3"/>
      <c r="F200" s="11">
        <v>394</v>
      </c>
      <c r="G200" s="27">
        <v>13.055409320403399</v>
      </c>
      <c r="H200" s="14">
        <v>0</v>
      </c>
      <c r="I200" s="3"/>
    </row>
    <row r="201" spans="1:9" x14ac:dyDescent="0.3">
      <c r="A201" s="3"/>
      <c r="B201" s="11">
        <v>195</v>
      </c>
      <c r="C201" s="27">
        <v>281.20984167854397</v>
      </c>
      <c r="D201" s="14">
        <v>0</v>
      </c>
      <c r="E201" s="3"/>
      <c r="F201" s="11">
        <v>395</v>
      </c>
      <c r="G201" s="27">
        <v>41.900150909660219</v>
      </c>
      <c r="H201" s="14">
        <v>0</v>
      </c>
      <c r="I201" s="3"/>
    </row>
    <row r="202" spans="1:9" x14ac:dyDescent="0.3">
      <c r="A202" s="3"/>
      <c r="B202" s="11">
        <v>196</v>
      </c>
      <c r="C202" s="27">
        <v>665.97566519197062</v>
      </c>
      <c r="D202" s="14">
        <v>0</v>
      </c>
      <c r="E202" s="3"/>
      <c r="F202" s="11">
        <v>396</v>
      </c>
      <c r="G202" s="27">
        <v>224.97824865548688</v>
      </c>
      <c r="H202" s="14">
        <v>0</v>
      </c>
      <c r="I202" s="3"/>
    </row>
    <row r="203" spans="1:9" x14ac:dyDescent="0.3">
      <c r="A203" s="3"/>
      <c r="B203" s="11">
        <v>197</v>
      </c>
      <c r="C203" s="27">
        <v>860.72308906330022</v>
      </c>
      <c r="D203" s="14">
        <v>0</v>
      </c>
      <c r="E203" s="3"/>
      <c r="F203" s="11">
        <v>397</v>
      </c>
      <c r="G203" s="27">
        <v>1088.642189154677</v>
      </c>
      <c r="H203" s="14">
        <v>0</v>
      </c>
      <c r="I203" s="3"/>
    </row>
    <row r="204" spans="1:9" x14ac:dyDescent="0.3">
      <c r="A204" s="3"/>
      <c r="B204" s="11">
        <v>198</v>
      </c>
      <c r="C204" s="27">
        <v>1380.8400499768904</v>
      </c>
      <c r="D204" s="14">
        <v>0</v>
      </c>
      <c r="E204" s="3"/>
      <c r="F204" s="11">
        <v>398</v>
      </c>
      <c r="G204" s="27">
        <v>886.55310186292172</v>
      </c>
      <c r="H204" s="14">
        <v>0</v>
      </c>
      <c r="I204" s="3"/>
    </row>
    <row r="205" spans="1:9" x14ac:dyDescent="0.3">
      <c r="A205" s="3"/>
      <c r="B205" s="11">
        <v>199</v>
      </c>
      <c r="C205" s="27">
        <v>457.66221157619401</v>
      </c>
      <c r="D205" s="14">
        <v>0</v>
      </c>
      <c r="E205" s="3"/>
      <c r="F205" s="11">
        <v>399</v>
      </c>
      <c r="G205" s="27">
        <v>92.170205840723725</v>
      </c>
      <c r="H205" s="14">
        <v>0</v>
      </c>
      <c r="I205" s="3"/>
    </row>
    <row r="206" spans="1:9" x14ac:dyDescent="0.3">
      <c r="A206" s="3"/>
      <c r="B206" s="15">
        <v>200</v>
      </c>
      <c r="C206" s="28">
        <v>318.89299892643561</v>
      </c>
      <c r="D206" s="18">
        <v>0</v>
      </c>
      <c r="E206" s="3"/>
      <c r="F206" s="15">
        <v>400</v>
      </c>
      <c r="G206" s="28">
        <v>70.241997005001053</v>
      </c>
      <c r="H206" s="18">
        <v>0</v>
      </c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opLeftCell="A16" workbookViewId="0">
      <selection activeCell="K15" sqref="K15"/>
    </sheetView>
  </sheetViews>
  <sheetFormatPr defaultColWidth="11.19921875" defaultRowHeight="15.6" x14ac:dyDescent="0.3"/>
  <cols>
    <col min="2" max="2" width="25.69921875" customWidth="1"/>
    <col min="3" max="3" width="21.19921875" customWidth="1"/>
    <col min="4" max="4" width="17.5" customWidth="1"/>
    <col min="6" max="6" width="24.69921875" customWidth="1"/>
    <col min="7" max="7" width="21.19921875" customWidth="1"/>
    <col min="8" max="8" width="62.5" customWidth="1"/>
    <col min="9" max="9" width="27.29687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4">
      <c r="A4" s="3"/>
      <c r="B4" s="4" t="s">
        <v>20</v>
      </c>
      <c r="C4" s="5"/>
      <c r="D4" s="6"/>
      <c r="E4" s="3"/>
      <c r="F4" s="4" t="s">
        <v>21</v>
      </c>
      <c r="G4" s="5"/>
      <c r="H4" s="6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4">
      <c r="A6" s="3"/>
      <c r="B6" s="7" t="s">
        <v>0</v>
      </c>
      <c r="C6" s="10" t="s">
        <v>16</v>
      </c>
      <c r="D6" s="8" t="s">
        <v>17</v>
      </c>
      <c r="E6" s="3"/>
      <c r="F6" s="4" t="s">
        <v>0</v>
      </c>
      <c r="G6" s="10" t="s">
        <v>16</v>
      </c>
      <c r="H6" s="9" t="s">
        <v>26</v>
      </c>
      <c r="I6" s="3"/>
    </row>
    <row r="7" spans="1:9" x14ac:dyDescent="0.3">
      <c r="A7" s="3"/>
      <c r="B7" s="11">
        <v>1</v>
      </c>
      <c r="C7" s="29">
        <v>3206.4338143817799</v>
      </c>
      <c r="D7" s="34">
        <f t="shared" ref="D7:D38" si="0">(C7-C$208)/C$210</f>
        <v>0.22601491732075796</v>
      </c>
      <c r="E7" s="3"/>
      <c r="F7" s="22">
        <v>201</v>
      </c>
      <c r="G7" s="29">
        <v>-9529.6957396399666</v>
      </c>
      <c r="H7" s="42">
        <f t="shared" ref="H7:H38" si="1">(G7-C$208)/C$210</f>
        <v>-1.9866904540244961</v>
      </c>
      <c r="I7" s="3"/>
    </row>
    <row r="8" spans="1:9" x14ac:dyDescent="0.3">
      <c r="A8" s="3"/>
      <c r="B8" s="11">
        <v>2</v>
      </c>
      <c r="C8" s="29">
        <v>2940.3182125749681</v>
      </c>
      <c r="D8" s="35">
        <f t="shared" si="0"/>
        <v>0.17978145062908413</v>
      </c>
      <c r="E8" s="3"/>
      <c r="F8" s="11">
        <v>202</v>
      </c>
      <c r="G8" s="29">
        <v>-2590.0639909389392</v>
      </c>
      <c r="H8" s="41">
        <f t="shared" si="1"/>
        <v>-0.78103685413158452</v>
      </c>
      <c r="I8" s="3"/>
    </row>
    <row r="9" spans="1:9" x14ac:dyDescent="0.3">
      <c r="A9" s="3"/>
      <c r="B9" s="11">
        <v>3</v>
      </c>
      <c r="C9" s="29">
        <v>-1023.9756044731284</v>
      </c>
      <c r="D9" s="35">
        <f t="shared" si="0"/>
        <v>-0.50895323798777181</v>
      </c>
      <c r="E9" s="3"/>
      <c r="F9" s="11">
        <v>203</v>
      </c>
      <c r="G9" s="29">
        <v>2720.8407215858647</v>
      </c>
      <c r="H9" s="41">
        <f t="shared" si="1"/>
        <v>0.14165063379489007</v>
      </c>
      <c r="I9" s="3"/>
    </row>
    <row r="10" spans="1:9" x14ac:dyDescent="0.3">
      <c r="A10" s="3"/>
      <c r="B10" s="11">
        <v>4</v>
      </c>
      <c r="C10" s="29">
        <v>2944.6578712637192</v>
      </c>
      <c r="D10" s="35">
        <f t="shared" si="0"/>
        <v>0.18053539915400099</v>
      </c>
      <c r="E10" s="3"/>
      <c r="F10" s="11">
        <v>204</v>
      </c>
      <c r="G10" s="29">
        <v>1014.8309239104806</v>
      </c>
      <c r="H10" s="41">
        <f t="shared" si="1"/>
        <v>-0.154742161745725</v>
      </c>
      <c r="I10" s="3"/>
    </row>
    <row r="11" spans="1:9" x14ac:dyDescent="0.3">
      <c r="A11" s="3"/>
      <c r="B11" s="11">
        <v>5</v>
      </c>
      <c r="C11" s="29">
        <v>738.41284266192849</v>
      </c>
      <c r="D11" s="35">
        <f t="shared" si="0"/>
        <v>-0.20276552477146323</v>
      </c>
      <c r="E11" s="3"/>
      <c r="F11" s="11">
        <v>205</v>
      </c>
      <c r="G11" s="29">
        <v>2526.0550476189132</v>
      </c>
      <c r="H11" s="41">
        <f t="shared" si="1"/>
        <v>0.10780963797118796</v>
      </c>
      <c r="I11" s="3"/>
    </row>
    <row r="12" spans="1:9" x14ac:dyDescent="0.3">
      <c r="A12" s="3"/>
      <c r="B12" s="11">
        <v>6</v>
      </c>
      <c r="C12" s="29">
        <v>16969.286958431607</v>
      </c>
      <c r="D12" s="35">
        <f t="shared" si="0"/>
        <v>2.6170976200919966</v>
      </c>
      <c r="E12" s="3"/>
      <c r="F12" s="11">
        <v>206</v>
      </c>
      <c r="G12" s="29">
        <v>401.84289039054903</v>
      </c>
      <c r="H12" s="41">
        <f t="shared" si="1"/>
        <v>-0.26123934431494694</v>
      </c>
      <c r="I12" s="3"/>
    </row>
    <row r="13" spans="1:9" x14ac:dyDescent="0.3">
      <c r="A13" s="3"/>
      <c r="B13" s="11">
        <v>7</v>
      </c>
      <c r="C13" s="29">
        <v>6338.9126632292828</v>
      </c>
      <c r="D13" s="35">
        <f t="shared" si="0"/>
        <v>0.77023463062302677</v>
      </c>
      <c r="E13" s="3"/>
      <c r="F13" s="11">
        <v>207</v>
      </c>
      <c r="G13" s="29">
        <v>-9060.493503586873</v>
      </c>
      <c r="H13" s="41">
        <f t="shared" si="1"/>
        <v>-1.9051738281486197</v>
      </c>
      <c r="I13" s="3"/>
    </row>
    <row r="14" spans="1:9" x14ac:dyDescent="0.3">
      <c r="A14" s="3"/>
      <c r="B14" s="11">
        <v>8</v>
      </c>
      <c r="C14" s="29">
        <v>7839.496190361242</v>
      </c>
      <c r="D14" s="35">
        <f t="shared" si="0"/>
        <v>1.0309377913873274</v>
      </c>
      <c r="E14" s="3"/>
      <c r="F14" s="11">
        <v>208</v>
      </c>
      <c r="G14" s="29">
        <v>-7889.5209579995935</v>
      </c>
      <c r="H14" s="41">
        <f t="shared" si="1"/>
        <v>-1.7017354734798247</v>
      </c>
      <c r="I14" s="3"/>
    </row>
    <row r="15" spans="1:9" x14ac:dyDescent="0.3">
      <c r="A15" s="3"/>
      <c r="B15" s="11">
        <v>9</v>
      </c>
      <c r="C15" s="29">
        <v>7396.6353929935449</v>
      </c>
      <c r="D15" s="35">
        <f t="shared" si="0"/>
        <v>0.95399758275194102</v>
      </c>
      <c r="E15" s="3"/>
      <c r="F15" s="11">
        <v>209</v>
      </c>
      <c r="G15" s="29">
        <v>3225.6401533805338</v>
      </c>
      <c r="H15" s="41">
        <f t="shared" si="1"/>
        <v>0.22935172143272625</v>
      </c>
      <c r="I15" s="3"/>
    </row>
    <row r="16" spans="1:9" x14ac:dyDescent="0.3">
      <c r="A16" s="3"/>
      <c r="B16" s="11">
        <v>10</v>
      </c>
      <c r="C16" s="29">
        <v>2977.1632384485365</v>
      </c>
      <c r="D16" s="35">
        <f t="shared" si="0"/>
        <v>0.18618270356169547</v>
      </c>
      <c r="E16" s="3"/>
      <c r="F16" s="11">
        <v>210</v>
      </c>
      <c r="G16" s="29">
        <v>4409.0614138388728</v>
      </c>
      <c r="H16" s="41">
        <f t="shared" si="1"/>
        <v>0.43495284762050612</v>
      </c>
      <c r="I16" s="3"/>
    </row>
    <row r="17" spans="1:9" x14ac:dyDescent="0.3">
      <c r="A17" s="3"/>
      <c r="B17" s="11">
        <v>11</v>
      </c>
      <c r="C17" s="29">
        <v>-5049.9639794773475</v>
      </c>
      <c r="D17" s="35">
        <f t="shared" si="0"/>
        <v>-1.2084064010982525</v>
      </c>
      <c r="E17" s="3"/>
      <c r="F17" s="11">
        <v>211</v>
      </c>
      <c r="G17" s="29">
        <v>2257.2539588154823</v>
      </c>
      <c r="H17" s="41">
        <f t="shared" si="1"/>
        <v>6.1109609481685943E-2</v>
      </c>
      <c r="I17" s="3"/>
    </row>
    <row r="18" spans="1:9" x14ac:dyDescent="0.3">
      <c r="A18" s="3"/>
      <c r="B18" s="11">
        <v>12</v>
      </c>
      <c r="C18" s="29">
        <v>1008.6901427081752</v>
      </c>
      <c r="D18" s="35">
        <f t="shared" si="0"/>
        <v>-0.15580902742834568</v>
      </c>
      <c r="E18" s="3"/>
      <c r="F18" s="11">
        <v>212</v>
      </c>
      <c r="G18" s="29">
        <v>-33.448434772586097</v>
      </c>
      <c r="H18" s="41">
        <f t="shared" si="1"/>
        <v>-0.33686447432034311</v>
      </c>
      <c r="I18" s="3"/>
    </row>
    <row r="19" spans="1:9" x14ac:dyDescent="0.3">
      <c r="A19" s="3"/>
      <c r="B19" s="11">
        <v>13</v>
      </c>
      <c r="C19" s="29">
        <v>-7965.514573985366</v>
      </c>
      <c r="D19" s="35">
        <f t="shared" si="0"/>
        <v>-1.7149381879753418</v>
      </c>
      <c r="E19" s="3"/>
      <c r="F19" s="11">
        <v>213</v>
      </c>
      <c r="G19" s="29">
        <v>2941.0701716887806</v>
      </c>
      <c r="H19" s="41">
        <f t="shared" si="1"/>
        <v>0.17991209188576321</v>
      </c>
      <c r="I19" s="3"/>
    </row>
    <row r="20" spans="1:9" x14ac:dyDescent="0.3">
      <c r="A20" s="3"/>
      <c r="B20" s="11">
        <v>14</v>
      </c>
      <c r="C20" s="29">
        <v>9627.0989189023821</v>
      </c>
      <c r="D20" s="35">
        <f t="shared" si="0"/>
        <v>1.3415060957137692</v>
      </c>
      <c r="E20" s="3"/>
      <c r="F20" s="11">
        <v>214</v>
      </c>
      <c r="G20" s="29">
        <v>8727.6498792991351</v>
      </c>
      <c r="H20" s="41">
        <f t="shared" si="1"/>
        <v>1.1852407473801401</v>
      </c>
      <c r="I20" s="3"/>
    </row>
    <row r="21" spans="1:9" x14ac:dyDescent="0.3">
      <c r="A21" s="3"/>
      <c r="B21" s="11">
        <v>15</v>
      </c>
      <c r="C21" s="29">
        <v>11753.715177752212</v>
      </c>
      <c r="D21" s="35">
        <f t="shared" si="0"/>
        <v>1.7109727534442778</v>
      </c>
      <c r="E21" s="3"/>
      <c r="F21" s="11">
        <v>215</v>
      </c>
      <c r="G21" s="29">
        <v>-4368.7013015140546</v>
      </c>
      <c r="H21" s="41">
        <f t="shared" si="1"/>
        <v>-1.0900475558594003</v>
      </c>
      <c r="I21" s="3"/>
    </row>
    <row r="22" spans="1:9" x14ac:dyDescent="0.3">
      <c r="A22" s="3"/>
      <c r="B22" s="11">
        <v>16</v>
      </c>
      <c r="C22" s="29">
        <v>2547.1171074835111</v>
      </c>
      <c r="D22" s="35">
        <f t="shared" si="0"/>
        <v>0.11146884485945918</v>
      </c>
      <c r="E22" s="3"/>
      <c r="F22" s="11">
        <v>216</v>
      </c>
      <c r="G22" s="29">
        <v>1501.5895581713171</v>
      </c>
      <c r="H22" s="41">
        <f t="shared" si="1"/>
        <v>-7.0175383431387989E-2</v>
      </c>
      <c r="I22" s="3"/>
    </row>
    <row r="23" spans="1:9" x14ac:dyDescent="0.3">
      <c r="A23" s="3"/>
      <c r="B23" s="11">
        <v>17</v>
      </c>
      <c r="C23" s="29">
        <v>351.04807792929728</v>
      </c>
      <c r="D23" s="35">
        <f t="shared" si="0"/>
        <v>-0.27006415674267509</v>
      </c>
      <c r="E23" s="3"/>
      <c r="F23" s="11">
        <v>217</v>
      </c>
      <c r="G23" s="29">
        <v>4506.8259638706822</v>
      </c>
      <c r="H23" s="41">
        <f t="shared" si="1"/>
        <v>0.4519379249208722</v>
      </c>
      <c r="I23" s="3"/>
    </row>
    <row r="24" spans="1:9" x14ac:dyDescent="0.3">
      <c r="A24" s="3"/>
      <c r="B24" s="11">
        <v>18</v>
      </c>
      <c r="C24" s="29">
        <v>-8342.8567498081211</v>
      </c>
      <c r="D24" s="35">
        <f t="shared" si="0"/>
        <v>-1.7804955502600603</v>
      </c>
      <c r="E24" s="3"/>
      <c r="F24" s="11">
        <v>218</v>
      </c>
      <c r="G24" s="29">
        <v>1083.8824140252514</v>
      </c>
      <c r="H24" s="41">
        <f t="shared" si="1"/>
        <v>-0.14274553416524474</v>
      </c>
      <c r="I24" s="3"/>
    </row>
    <row r="25" spans="1:9" x14ac:dyDescent="0.3">
      <c r="A25" s="3"/>
      <c r="B25" s="11">
        <v>19</v>
      </c>
      <c r="C25" s="29">
        <v>6134.5875917223602</v>
      </c>
      <c r="D25" s="35">
        <f t="shared" si="0"/>
        <v>0.73473631213418056</v>
      </c>
      <c r="E25" s="3"/>
      <c r="F25" s="11">
        <v>219</v>
      </c>
      <c r="G25" s="29">
        <v>3883.058371233768</v>
      </c>
      <c r="H25" s="41">
        <f t="shared" si="1"/>
        <v>0.34356796080858332</v>
      </c>
      <c r="I25" s="3"/>
    </row>
    <row r="26" spans="1:9" x14ac:dyDescent="0.3">
      <c r="A26" s="3"/>
      <c r="B26" s="11">
        <v>20</v>
      </c>
      <c r="C26" s="29">
        <v>1579.7789391321994</v>
      </c>
      <c r="D26" s="35">
        <f t="shared" si="0"/>
        <v>-5.659118875902204E-2</v>
      </c>
      <c r="E26" s="3"/>
      <c r="F26" s="11">
        <v>220</v>
      </c>
      <c r="G26" s="29">
        <v>-2772.0564167291559</v>
      </c>
      <c r="H26" s="41">
        <f t="shared" si="1"/>
        <v>-0.81265522110736665</v>
      </c>
      <c r="I26" s="3"/>
    </row>
    <row r="27" spans="1:9" x14ac:dyDescent="0.3">
      <c r="A27" s="3"/>
      <c r="B27" s="11">
        <v>21</v>
      </c>
      <c r="C27" s="29">
        <v>-1030.7167546276464</v>
      </c>
      <c r="D27" s="35">
        <f t="shared" si="0"/>
        <v>-0.51012440848291141</v>
      </c>
      <c r="E27" s="3"/>
      <c r="F27" s="11">
        <v>221</v>
      </c>
      <c r="G27" s="29">
        <v>2258.5683149083079</v>
      </c>
      <c r="H27" s="41">
        <f t="shared" si="1"/>
        <v>6.1337958508297187E-2</v>
      </c>
      <c r="I27" s="3"/>
    </row>
    <row r="28" spans="1:9" x14ac:dyDescent="0.3">
      <c r="A28" s="3"/>
      <c r="B28" s="11">
        <v>22</v>
      </c>
      <c r="C28" s="29">
        <v>10675.152569221551</v>
      </c>
      <c r="D28" s="35">
        <f t="shared" si="0"/>
        <v>1.5235891949538309</v>
      </c>
      <c r="E28" s="3"/>
      <c r="F28" s="11">
        <v>222</v>
      </c>
      <c r="G28" s="29">
        <v>1393.7662338977761</v>
      </c>
      <c r="H28" s="41">
        <f t="shared" si="1"/>
        <v>-8.8908017059555436E-2</v>
      </c>
      <c r="I28" s="3"/>
    </row>
    <row r="29" spans="1:9" x14ac:dyDescent="0.3">
      <c r="A29" s="3"/>
      <c r="B29" s="11">
        <v>23</v>
      </c>
      <c r="C29" s="29">
        <v>2475.7928086710249</v>
      </c>
      <c r="D29" s="35">
        <f t="shared" si="0"/>
        <v>9.9077351947863698E-2</v>
      </c>
      <c r="E29" s="3"/>
      <c r="F29" s="11">
        <v>223</v>
      </c>
      <c r="G29" s="29">
        <v>-10108.787917861438</v>
      </c>
      <c r="H29" s="41">
        <f t="shared" si="1"/>
        <v>-2.0872987563992198</v>
      </c>
      <c r="I29" s="3"/>
    </row>
    <row r="30" spans="1:9" x14ac:dyDescent="0.3">
      <c r="A30" s="3"/>
      <c r="B30" s="11">
        <v>24</v>
      </c>
      <c r="C30" s="29">
        <v>5057.6804517397222</v>
      </c>
      <c r="D30" s="35">
        <f t="shared" si="0"/>
        <v>0.54764036567945984</v>
      </c>
      <c r="E30" s="3"/>
      <c r="F30" s="11">
        <v>224</v>
      </c>
      <c r="G30" s="29">
        <v>1608.4701528847991</v>
      </c>
      <c r="H30" s="41">
        <f t="shared" si="1"/>
        <v>-5.1606534472057361E-2</v>
      </c>
      <c r="I30" s="3"/>
    </row>
    <row r="31" spans="1:9" x14ac:dyDescent="0.3">
      <c r="A31" s="3"/>
      <c r="B31" s="11">
        <v>25</v>
      </c>
      <c r="C31" s="29">
        <v>-8669.2479583094537</v>
      </c>
      <c r="D31" s="35">
        <f t="shared" si="0"/>
        <v>-1.8372009706271697</v>
      </c>
      <c r="E31" s="3"/>
      <c r="F31" s="11">
        <v>225</v>
      </c>
      <c r="G31" s="29">
        <v>1937.4582748076223</v>
      </c>
      <c r="H31" s="41">
        <f t="shared" si="1"/>
        <v>5.550059405204897E-3</v>
      </c>
      <c r="I31" s="3"/>
    </row>
    <row r="32" spans="1:9" x14ac:dyDescent="0.3">
      <c r="A32" s="3"/>
      <c r="B32" s="11">
        <v>26</v>
      </c>
      <c r="C32" s="29">
        <v>2772.1599301373763</v>
      </c>
      <c r="D32" s="35">
        <f t="shared" si="0"/>
        <v>0.15056655192633364</v>
      </c>
      <c r="E32" s="3"/>
      <c r="F32" s="11">
        <v>226</v>
      </c>
      <c r="G32" s="29">
        <v>-152.02821302802704</v>
      </c>
      <c r="H32" s="41">
        <f t="shared" si="1"/>
        <v>-0.3574658753319942</v>
      </c>
      <c r="I32" s="3"/>
    </row>
    <row r="33" spans="1:9" x14ac:dyDescent="0.3">
      <c r="A33" s="3"/>
      <c r="B33" s="11">
        <v>27</v>
      </c>
      <c r="C33" s="29">
        <v>3844.6792838923961</v>
      </c>
      <c r="D33" s="35">
        <f t="shared" si="0"/>
        <v>0.33690018844121083</v>
      </c>
      <c r="E33" s="3"/>
      <c r="F33" s="11">
        <v>227</v>
      </c>
      <c r="G33" s="29">
        <v>5220.1272996603666</v>
      </c>
      <c r="H33" s="41">
        <f t="shared" si="1"/>
        <v>0.57586299104044414</v>
      </c>
      <c r="I33" s="3"/>
    </row>
    <row r="34" spans="1:9" x14ac:dyDescent="0.3">
      <c r="A34" s="3"/>
      <c r="B34" s="11">
        <v>28</v>
      </c>
      <c r="C34" s="29">
        <v>1859.3904973781089</v>
      </c>
      <c r="D34" s="35">
        <f t="shared" si="0"/>
        <v>-8.0130085358496809E-3</v>
      </c>
      <c r="E34" s="3"/>
      <c r="F34" s="11">
        <v>228</v>
      </c>
      <c r="G34" s="29">
        <v>5772.4599681489162</v>
      </c>
      <c r="H34" s="41">
        <f t="shared" si="1"/>
        <v>0.67182224280136449</v>
      </c>
      <c r="I34" s="3"/>
    </row>
    <row r="35" spans="1:9" x14ac:dyDescent="0.3">
      <c r="A35" s="3"/>
      <c r="B35" s="11">
        <v>29</v>
      </c>
      <c r="C35" s="29">
        <v>256.06729590585178</v>
      </c>
      <c r="D35" s="35">
        <f t="shared" si="0"/>
        <v>-0.28656559744068416</v>
      </c>
      <c r="E35" s="3"/>
      <c r="F35" s="11">
        <v>229</v>
      </c>
      <c r="G35" s="29">
        <v>13410.648766448783</v>
      </c>
      <c r="H35" s="41">
        <f t="shared" si="1"/>
        <v>1.998839317310499</v>
      </c>
      <c r="I35" s="3"/>
    </row>
    <row r="36" spans="1:9" x14ac:dyDescent="0.3">
      <c r="A36" s="3"/>
      <c r="B36" s="11">
        <v>30</v>
      </c>
      <c r="C36" s="29">
        <v>2255.6045604784576</v>
      </c>
      <c r="D36" s="35">
        <f t="shared" si="0"/>
        <v>6.0823052051161855E-2</v>
      </c>
      <c r="E36" s="3"/>
      <c r="F36" s="11">
        <v>230</v>
      </c>
      <c r="G36" s="29">
        <v>-8592.3603024901659</v>
      </c>
      <c r="H36" s="41">
        <f t="shared" si="1"/>
        <v>-1.8238429305491493</v>
      </c>
      <c r="I36" s="3"/>
    </row>
    <row r="37" spans="1:9" x14ac:dyDescent="0.3">
      <c r="A37" s="3"/>
      <c r="B37" s="11">
        <v>31</v>
      </c>
      <c r="C37" s="29">
        <v>-3577.2827587897586</v>
      </c>
      <c r="D37" s="35">
        <f t="shared" si="0"/>
        <v>-0.9525508341873673</v>
      </c>
      <c r="E37" s="3"/>
      <c r="F37" s="11">
        <v>231</v>
      </c>
      <c r="G37" s="29">
        <v>6599.3597433609057</v>
      </c>
      <c r="H37" s="41">
        <f t="shared" si="1"/>
        <v>0.81548327941495524</v>
      </c>
      <c r="I37" s="3"/>
    </row>
    <row r="38" spans="1:9" x14ac:dyDescent="0.3">
      <c r="A38" s="3"/>
      <c r="B38" s="11">
        <v>32</v>
      </c>
      <c r="C38" s="29">
        <v>6365.3027399112016</v>
      </c>
      <c r="D38" s="35">
        <f t="shared" si="0"/>
        <v>0.77481949796255978</v>
      </c>
      <c r="E38" s="3"/>
      <c r="F38" s="11">
        <v>232</v>
      </c>
      <c r="G38" s="29">
        <v>1453.8211342928771</v>
      </c>
      <c r="H38" s="41">
        <f t="shared" si="1"/>
        <v>-7.8474407687398676E-2</v>
      </c>
      <c r="I38" s="3"/>
    </row>
    <row r="39" spans="1:9" x14ac:dyDescent="0.3">
      <c r="A39" s="3"/>
      <c r="B39" s="11">
        <v>33</v>
      </c>
      <c r="C39" s="29">
        <v>692.71090020188433</v>
      </c>
      <c r="D39" s="35">
        <f t="shared" ref="D39:D70" si="2">(C39-C$208)/C$210</f>
        <v>-0.21070552986746346</v>
      </c>
      <c r="E39" s="3"/>
      <c r="F39" s="11">
        <v>233</v>
      </c>
      <c r="G39" s="29">
        <v>3672.8487390853143</v>
      </c>
      <c r="H39" s="41">
        <f t="shared" ref="H39:H70" si="3">(G39-C$208)/C$210</f>
        <v>0.30704729099359102</v>
      </c>
      <c r="I39" s="3"/>
    </row>
    <row r="40" spans="1:9" x14ac:dyDescent="0.3">
      <c r="A40" s="3"/>
      <c r="B40" s="11">
        <v>34</v>
      </c>
      <c r="C40" s="29">
        <v>-231.79277542888076</v>
      </c>
      <c r="D40" s="35">
        <f t="shared" si="2"/>
        <v>-0.37132373339780195</v>
      </c>
      <c r="E40" s="3"/>
      <c r="F40" s="11">
        <v>234</v>
      </c>
      <c r="G40" s="29">
        <v>4343.0210986645634</v>
      </c>
      <c r="H40" s="41">
        <f t="shared" si="3"/>
        <v>0.42347936507687223</v>
      </c>
      <c r="I40" s="3"/>
    </row>
    <row r="41" spans="1:9" x14ac:dyDescent="0.3">
      <c r="A41" s="3"/>
      <c r="B41" s="11">
        <v>35</v>
      </c>
      <c r="C41" s="29">
        <v>6509.3080005983365</v>
      </c>
      <c r="D41" s="35">
        <f t="shared" si="2"/>
        <v>0.79983818299342757</v>
      </c>
      <c r="E41" s="3"/>
      <c r="F41" s="11">
        <v>235</v>
      </c>
      <c r="G41" s="29">
        <v>5782.7079636321405</v>
      </c>
      <c r="H41" s="41">
        <f t="shared" si="3"/>
        <v>0.67360267339097735</v>
      </c>
      <c r="I41" s="3"/>
    </row>
    <row r="42" spans="1:9" x14ac:dyDescent="0.3">
      <c r="A42" s="3"/>
      <c r="B42" s="11">
        <v>36</v>
      </c>
      <c r="C42" s="29">
        <v>3610.7014481645915</v>
      </c>
      <c r="D42" s="35">
        <f t="shared" si="2"/>
        <v>0.2962501611550824</v>
      </c>
      <c r="E42" s="3"/>
      <c r="F42" s="11">
        <v>236</v>
      </c>
      <c r="G42" s="29">
        <v>954.01856083887697</v>
      </c>
      <c r="H42" s="41">
        <f t="shared" si="3"/>
        <v>-0.16530736853339029</v>
      </c>
      <c r="I42" s="3"/>
    </row>
    <row r="43" spans="1:9" x14ac:dyDescent="0.3">
      <c r="A43" s="3"/>
      <c r="B43" s="11">
        <v>37</v>
      </c>
      <c r="C43" s="29">
        <v>368.88161841534071</v>
      </c>
      <c r="D43" s="35">
        <f t="shared" si="2"/>
        <v>-0.26696585512316062</v>
      </c>
      <c r="E43" s="3"/>
      <c r="F43" s="11">
        <v>237</v>
      </c>
      <c r="G43" s="29">
        <v>2445.6120889507492</v>
      </c>
      <c r="H43" s="41">
        <f t="shared" si="3"/>
        <v>9.3833919054624029E-2</v>
      </c>
      <c r="I43" s="3"/>
    </row>
    <row r="44" spans="1:9" x14ac:dyDescent="0.3">
      <c r="A44" s="3"/>
      <c r="B44" s="11">
        <v>38</v>
      </c>
      <c r="C44" s="29">
        <v>4991.5446625360219</v>
      </c>
      <c r="D44" s="35">
        <f t="shared" si="2"/>
        <v>0.5361502960010327</v>
      </c>
      <c r="E44" s="3"/>
      <c r="F44" s="11">
        <v>238</v>
      </c>
      <c r="G44" s="29">
        <v>4504.893054831733</v>
      </c>
      <c r="H44" s="41">
        <f t="shared" si="3"/>
        <v>0.45160211189426447</v>
      </c>
      <c r="I44" s="3"/>
    </row>
    <row r="45" spans="1:9" x14ac:dyDescent="0.3">
      <c r="A45" s="3"/>
      <c r="B45" s="11">
        <v>39</v>
      </c>
      <c r="C45" s="29">
        <v>-7417.5448053495747</v>
      </c>
      <c r="D45" s="35">
        <f t="shared" si="2"/>
        <v>-1.6197369225318416</v>
      </c>
      <c r="E45" s="3"/>
      <c r="F45" s="11">
        <v>239</v>
      </c>
      <c r="G45" s="29">
        <v>-7388.2890689889473</v>
      </c>
      <c r="H45" s="41">
        <f t="shared" si="3"/>
        <v>-1.6146541911798056</v>
      </c>
      <c r="I45" s="3"/>
    </row>
    <row r="46" spans="1:9" x14ac:dyDescent="0.3">
      <c r="A46" s="3"/>
      <c r="B46" s="11">
        <v>40</v>
      </c>
      <c r="C46" s="29">
        <v>3713.5215312982891</v>
      </c>
      <c r="D46" s="35">
        <f t="shared" si="2"/>
        <v>0.31411355907884619</v>
      </c>
      <c r="E46" s="3"/>
      <c r="F46" s="11">
        <v>240</v>
      </c>
      <c r="G46" s="29">
        <v>117.83931499417713</v>
      </c>
      <c r="H46" s="41">
        <f t="shared" si="3"/>
        <v>-0.31058056953531782</v>
      </c>
      <c r="I46" s="3"/>
    </row>
    <row r="47" spans="1:9" x14ac:dyDescent="0.3">
      <c r="A47" s="3"/>
      <c r="B47" s="11">
        <v>41</v>
      </c>
      <c r="C47" s="29">
        <v>7429.7834318996438</v>
      </c>
      <c r="D47" s="35">
        <f t="shared" si="2"/>
        <v>0.95975654142348854</v>
      </c>
      <c r="E47" s="3"/>
      <c r="F47" s="11">
        <v>241</v>
      </c>
      <c r="G47" s="29">
        <v>12166.645839470155</v>
      </c>
      <c r="H47" s="41">
        <f t="shared" si="3"/>
        <v>1.7827130642899633</v>
      </c>
      <c r="I47" s="3"/>
    </row>
    <row r="48" spans="1:9" x14ac:dyDescent="0.3">
      <c r="A48" s="3"/>
      <c r="B48" s="11">
        <v>42</v>
      </c>
      <c r="C48" s="29">
        <v>1756.7341731015686</v>
      </c>
      <c r="D48" s="35">
        <f t="shared" si="2"/>
        <v>-2.5847955892955774E-2</v>
      </c>
      <c r="E48" s="3"/>
      <c r="F48" s="11">
        <v>242</v>
      </c>
      <c r="G48" s="29">
        <v>1704.089513479257</v>
      </c>
      <c r="H48" s="41">
        <f t="shared" si="3"/>
        <v>-3.4994150631697869E-2</v>
      </c>
      <c r="I48" s="3"/>
    </row>
    <row r="49" spans="1:9" x14ac:dyDescent="0.3">
      <c r="A49" s="3"/>
      <c r="B49" s="11">
        <v>43</v>
      </c>
      <c r="C49" s="29">
        <v>2490.0259676893947</v>
      </c>
      <c r="D49" s="35">
        <f t="shared" si="2"/>
        <v>0.10155014301657682</v>
      </c>
      <c r="E49" s="3"/>
      <c r="F49" s="11">
        <v>243</v>
      </c>
      <c r="G49" s="29">
        <v>2396.3818949397091</v>
      </c>
      <c r="H49" s="41">
        <f t="shared" si="3"/>
        <v>8.5280934864368246E-2</v>
      </c>
      <c r="I49" s="3"/>
    </row>
    <row r="50" spans="1:9" x14ac:dyDescent="0.3">
      <c r="A50" s="3"/>
      <c r="B50" s="11">
        <v>44</v>
      </c>
      <c r="C50" s="29">
        <v>3645.3548081425433</v>
      </c>
      <c r="D50" s="35">
        <f t="shared" si="2"/>
        <v>0.30227064606245851</v>
      </c>
      <c r="E50" s="3"/>
      <c r="F50" s="11">
        <v>244</v>
      </c>
      <c r="G50" s="29">
        <v>21928.193250019445</v>
      </c>
      <c r="H50" s="41">
        <f t="shared" si="3"/>
        <v>3.4786308308569045</v>
      </c>
      <c r="I50" s="3"/>
    </row>
    <row r="51" spans="1:9" x14ac:dyDescent="0.3">
      <c r="A51" s="3"/>
      <c r="B51" s="11">
        <v>45</v>
      </c>
      <c r="C51" s="29">
        <v>6732.5293357545452</v>
      </c>
      <c r="D51" s="35">
        <f t="shared" si="2"/>
        <v>0.83861943480183376</v>
      </c>
      <c r="E51" s="3"/>
      <c r="F51" s="11">
        <v>245</v>
      </c>
      <c r="G51" s="29">
        <v>1518.4139688126372</v>
      </c>
      <c r="H51" s="41">
        <f t="shared" si="3"/>
        <v>-6.7252402502381042E-2</v>
      </c>
      <c r="I51" s="3"/>
    </row>
    <row r="52" spans="1:9" x14ac:dyDescent="0.3">
      <c r="A52" s="3"/>
      <c r="B52" s="11">
        <v>46</v>
      </c>
      <c r="C52" s="29">
        <v>1241.1035633226454</v>
      </c>
      <c r="D52" s="35">
        <f t="shared" si="2"/>
        <v>-0.11543079305305458</v>
      </c>
      <c r="E52" s="3"/>
      <c r="F52" s="11">
        <v>246</v>
      </c>
      <c r="G52" s="29">
        <v>2978.6324275728675</v>
      </c>
      <c r="H52" s="41">
        <f t="shared" si="3"/>
        <v>0.18643795243091749</v>
      </c>
      <c r="I52" s="3"/>
    </row>
    <row r="53" spans="1:9" x14ac:dyDescent="0.3">
      <c r="A53" s="3"/>
      <c r="B53" s="11">
        <v>47</v>
      </c>
      <c r="C53" s="29">
        <v>-3574.5929664085525</v>
      </c>
      <c r="D53" s="35">
        <f t="shared" si="2"/>
        <v>-0.95208352439560884</v>
      </c>
      <c r="E53" s="3"/>
      <c r="F53" s="11">
        <v>247</v>
      </c>
      <c r="G53" s="29">
        <v>654.55506268019212</v>
      </c>
      <c r="H53" s="41">
        <f t="shared" si="3"/>
        <v>-0.21733451603428247</v>
      </c>
      <c r="I53" s="3"/>
    </row>
    <row r="54" spans="1:9" x14ac:dyDescent="0.3">
      <c r="A54" s="3"/>
      <c r="B54" s="11">
        <v>48</v>
      </c>
      <c r="C54" s="29">
        <v>-5724.1027652971225</v>
      </c>
      <c r="D54" s="35">
        <f t="shared" si="2"/>
        <v>-1.3255275803457227</v>
      </c>
      <c r="E54" s="3"/>
      <c r="F54" s="11">
        <v>248</v>
      </c>
      <c r="G54" s="29">
        <v>3183.6615625130676</v>
      </c>
      <c r="H54" s="41">
        <f t="shared" si="3"/>
        <v>0.22205859104331244</v>
      </c>
      <c r="I54" s="3"/>
    </row>
    <row r="55" spans="1:9" x14ac:dyDescent="0.3">
      <c r="A55" s="3"/>
      <c r="B55" s="11">
        <v>49</v>
      </c>
      <c r="C55" s="29">
        <v>15917.006857174751</v>
      </c>
      <c r="D55" s="35">
        <f t="shared" si="2"/>
        <v>2.4342802404214572</v>
      </c>
      <c r="E55" s="3"/>
      <c r="F55" s="11">
        <v>249</v>
      </c>
      <c r="G55" s="29">
        <v>4669.3179097760103</v>
      </c>
      <c r="H55" s="41">
        <f t="shared" si="3"/>
        <v>0.48016838535863732</v>
      </c>
      <c r="I55" s="3"/>
    </row>
    <row r="56" spans="1:9" x14ac:dyDescent="0.3">
      <c r="A56" s="3"/>
      <c r="B56" s="11">
        <v>50</v>
      </c>
      <c r="C56" s="29">
        <v>-4979.8878088288739</v>
      </c>
      <c r="D56" s="35">
        <f t="shared" si="2"/>
        <v>-1.196231751135759</v>
      </c>
      <c r="E56" s="3"/>
      <c r="F56" s="11">
        <v>250</v>
      </c>
      <c r="G56" s="29">
        <v>-5243.4273938337346</v>
      </c>
      <c r="H56" s="41">
        <f t="shared" si="3"/>
        <v>-1.2420176747814724</v>
      </c>
      <c r="I56" s="3"/>
    </row>
    <row r="57" spans="1:9" x14ac:dyDescent="0.3">
      <c r="A57" s="3"/>
      <c r="B57" s="11">
        <v>51</v>
      </c>
      <c r="C57" s="29">
        <v>35096.429302014221</v>
      </c>
      <c r="D57" s="35">
        <f t="shared" si="2"/>
        <v>5.7664080177802433</v>
      </c>
      <c r="E57" s="3"/>
      <c r="F57" s="11">
        <v>251</v>
      </c>
      <c r="G57" s="29">
        <v>859.70403187867964</v>
      </c>
      <c r="H57" s="41">
        <f t="shared" si="3"/>
        <v>-0.18169305807438801</v>
      </c>
      <c r="I57" s="3"/>
    </row>
    <row r="58" spans="1:9" x14ac:dyDescent="0.3">
      <c r="A58" s="3"/>
      <c r="B58" s="11">
        <v>52</v>
      </c>
      <c r="C58" s="29">
        <v>560.91919379326487</v>
      </c>
      <c r="D58" s="35">
        <f t="shared" si="2"/>
        <v>-0.23360229889232187</v>
      </c>
      <c r="E58" s="3"/>
      <c r="F58" s="11">
        <v>252</v>
      </c>
      <c r="G58" s="29">
        <v>-8901.9674227859177</v>
      </c>
      <c r="H58" s="41">
        <f t="shared" si="3"/>
        <v>-1.8776323753863227</v>
      </c>
      <c r="I58" s="3"/>
    </row>
    <row r="59" spans="1:9" x14ac:dyDescent="0.3">
      <c r="A59" s="3"/>
      <c r="B59" s="11">
        <v>53</v>
      </c>
      <c r="C59" s="29">
        <v>-9142.155587078234</v>
      </c>
      <c r="D59" s="35">
        <f t="shared" si="2"/>
        <v>-1.9193613511327525</v>
      </c>
      <c r="E59" s="3"/>
      <c r="F59" s="11">
        <v>253</v>
      </c>
      <c r="G59" s="29">
        <v>702.74662532908587</v>
      </c>
      <c r="H59" s="41">
        <f t="shared" si="3"/>
        <v>-0.20896197796654145</v>
      </c>
      <c r="I59" s="3"/>
    </row>
    <row r="60" spans="1:9" x14ac:dyDescent="0.3">
      <c r="A60" s="3"/>
      <c r="B60" s="11">
        <v>54</v>
      </c>
      <c r="C60" s="29">
        <v>1939.8598308174089</v>
      </c>
      <c r="D60" s="35">
        <f t="shared" si="2"/>
        <v>5.967292588952104E-3</v>
      </c>
      <c r="E60" s="3"/>
      <c r="F60" s="11">
        <v>254</v>
      </c>
      <c r="G60" s="29">
        <v>-7362.3420618267182</v>
      </c>
      <c r="H60" s="41">
        <f t="shared" si="3"/>
        <v>-1.6101463003111804</v>
      </c>
      <c r="I60" s="3"/>
    </row>
    <row r="61" spans="1:9" x14ac:dyDescent="0.3">
      <c r="A61" s="3"/>
      <c r="B61" s="11">
        <v>55</v>
      </c>
      <c r="C61" s="29">
        <v>4315.3344608290399</v>
      </c>
      <c r="D61" s="35">
        <f t="shared" si="2"/>
        <v>0.41866924030597524</v>
      </c>
      <c r="E61" s="3"/>
      <c r="F61" s="11">
        <v>255</v>
      </c>
      <c r="G61" s="29">
        <v>-6625.2904171893442</v>
      </c>
      <c r="H61" s="41">
        <f t="shared" si="3"/>
        <v>-1.4820949856531116</v>
      </c>
      <c r="I61" s="3"/>
    </row>
    <row r="62" spans="1:9" x14ac:dyDescent="0.3">
      <c r="A62" s="3"/>
      <c r="B62" s="11">
        <v>56</v>
      </c>
      <c r="C62" s="29">
        <v>2504.3973574212514</v>
      </c>
      <c r="D62" s="35">
        <f t="shared" si="2"/>
        <v>0.1040469495321272</v>
      </c>
      <c r="E62" s="3"/>
      <c r="F62" s="11">
        <v>256</v>
      </c>
      <c r="G62" s="29">
        <v>-574.70026632267104</v>
      </c>
      <c r="H62" s="41">
        <f t="shared" si="3"/>
        <v>-0.43089860218010162</v>
      </c>
      <c r="I62" s="3"/>
    </row>
    <row r="63" spans="1:9" x14ac:dyDescent="0.3">
      <c r="A63" s="3"/>
      <c r="B63" s="11">
        <v>57</v>
      </c>
      <c r="C63" s="29">
        <v>9316.7526313787002</v>
      </c>
      <c r="D63" s="35">
        <f t="shared" si="2"/>
        <v>1.2875882320120871</v>
      </c>
      <c r="E63" s="3"/>
      <c r="F63" s="11">
        <v>257</v>
      </c>
      <c r="G63" s="29">
        <v>4379.6404187470444</v>
      </c>
      <c r="H63" s="41">
        <f t="shared" si="3"/>
        <v>0.42984140512191327</v>
      </c>
      <c r="I63" s="3"/>
    </row>
    <row r="64" spans="1:9" x14ac:dyDescent="0.3">
      <c r="A64" s="3"/>
      <c r="B64" s="11">
        <v>58</v>
      </c>
      <c r="C64" s="29">
        <v>679.38945510875328</v>
      </c>
      <c r="D64" s="35">
        <f t="shared" si="2"/>
        <v>-0.21301992475380818</v>
      </c>
      <c r="E64" s="3"/>
      <c r="F64" s="11">
        <v>258</v>
      </c>
      <c r="G64" s="29">
        <v>-10794.066193410681</v>
      </c>
      <c r="H64" s="41">
        <f t="shared" si="3"/>
        <v>-2.2063552495624199</v>
      </c>
      <c r="I64" s="3"/>
    </row>
    <row r="65" spans="1:9" x14ac:dyDescent="0.3">
      <c r="A65" s="3"/>
      <c r="B65" s="11">
        <v>59</v>
      </c>
      <c r="C65" s="29">
        <v>1599.4179476386696</v>
      </c>
      <c r="D65" s="35">
        <f t="shared" si="2"/>
        <v>-5.3179215017247435E-2</v>
      </c>
      <c r="E65" s="3"/>
      <c r="F65" s="11">
        <v>259</v>
      </c>
      <c r="G65" s="29">
        <v>1632.395043366294</v>
      </c>
      <c r="H65" s="41">
        <f t="shared" si="3"/>
        <v>-4.7449955076982506E-2</v>
      </c>
      <c r="I65" s="3"/>
    </row>
    <row r="66" spans="1:9" x14ac:dyDescent="0.3">
      <c r="A66" s="3"/>
      <c r="B66" s="11">
        <v>60</v>
      </c>
      <c r="C66" s="29">
        <v>3540.7658032270137</v>
      </c>
      <c r="D66" s="35">
        <f t="shared" si="2"/>
        <v>0.28409992535970235</v>
      </c>
      <c r="E66" s="3"/>
      <c r="F66" s="11">
        <v>260</v>
      </c>
      <c r="G66" s="29">
        <v>-249.02975157420008</v>
      </c>
      <c r="H66" s="41">
        <f t="shared" si="3"/>
        <v>-0.3743183911971531</v>
      </c>
      <c r="I66" s="3"/>
    </row>
    <row r="67" spans="1:9" x14ac:dyDescent="0.3">
      <c r="A67" s="3"/>
      <c r="B67" s="11">
        <v>61</v>
      </c>
      <c r="C67" s="29">
        <v>-837.4275545137366</v>
      </c>
      <c r="D67" s="35">
        <f t="shared" si="2"/>
        <v>-0.47654340182771282</v>
      </c>
      <c r="E67" s="3"/>
      <c r="F67" s="11">
        <v>261</v>
      </c>
      <c r="G67" s="29">
        <v>-3722.9478821555094</v>
      </c>
      <c r="H67" s="41">
        <f t="shared" si="3"/>
        <v>-0.97785789466613626</v>
      </c>
      <c r="I67" s="3"/>
    </row>
    <row r="68" spans="1:9" x14ac:dyDescent="0.3">
      <c r="A68" s="3"/>
      <c r="B68" s="11">
        <v>62</v>
      </c>
      <c r="C68" s="29">
        <v>193.39813432785888</v>
      </c>
      <c r="D68" s="35">
        <f t="shared" si="2"/>
        <v>-0.29745339422801664</v>
      </c>
      <c r="E68" s="3"/>
      <c r="F68" s="11">
        <v>262</v>
      </c>
      <c r="G68" s="29">
        <v>4493.5512943567546</v>
      </c>
      <c r="H68" s="41">
        <f t="shared" si="3"/>
        <v>0.44963165656738913</v>
      </c>
      <c r="I68" s="3"/>
    </row>
    <row r="69" spans="1:9" x14ac:dyDescent="0.3">
      <c r="A69" s="3"/>
      <c r="B69" s="11">
        <v>63</v>
      </c>
      <c r="C69" s="29">
        <v>-4226.3408818302532</v>
      </c>
      <c r="D69" s="35">
        <f t="shared" si="2"/>
        <v>-1.0653146364928694</v>
      </c>
      <c r="E69" s="3"/>
      <c r="F69" s="11">
        <v>263</v>
      </c>
      <c r="G69" s="29">
        <v>7422.3570629165542</v>
      </c>
      <c r="H69" s="41">
        <f t="shared" si="3"/>
        <v>0.95846632476317783</v>
      </c>
      <c r="I69" s="3"/>
    </row>
    <row r="70" spans="1:9" x14ac:dyDescent="0.3">
      <c r="A70" s="3"/>
      <c r="B70" s="11">
        <v>64</v>
      </c>
      <c r="C70" s="29">
        <v>-6620.8116472975325</v>
      </c>
      <c r="D70" s="35">
        <f t="shared" si="2"/>
        <v>-1.4813168687099227</v>
      </c>
      <c r="E70" s="3"/>
      <c r="F70" s="11">
        <v>264</v>
      </c>
      <c r="G70" s="29">
        <v>4592.2121837406257</v>
      </c>
      <c r="H70" s="41">
        <f t="shared" si="3"/>
        <v>0.46677245895601244</v>
      </c>
      <c r="I70" s="3"/>
    </row>
    <row r="71" spans="1:9" x14ac:dyDescent="0.3">
      <c r="A71" s="3"/>
      <c r="B71" s="11">
        <v>65</v>
      </c>
      <c r="C71" s="29">
        <v>1858.3935515952105</v>
      </c>
      <c r="D71" s="35">
        <f t="shared" ref="D71:D102" si="4">(C71-C$208)/C$210</f>
        <v>-8.1862124342084747E-3</v>
      </c>
      <c r="E71" s="3"/>
      <c r="F71" s="11">
        <v>265</v>
      </c>
      <c r="G71" s="29">
        <v>5229.3539838979723</v>
      </c>
      <c r="H71" s="41">
        <f t="shared" ref="H71:H102" si="5">(G71-C$208)/C$210</f>
        <v>0.57746598460969611</v>
      </c>
      <c r="I71" s="3"/>
    </row>
    <row r="72" spans="1:9" x14ac:dyDescent="0.3">
      <c r="A72" s="3"/>
      <c r="B72" s="11">
        <v>66</v>
      </c>
      <c r="C72" s="29">
        <v>-1672.000656261459</v>
      </c>
      <c r="D72" s="35">
        <f t="shared" si="4"/>
        <v>-0.62153756015380535</v>
      </c>
      <c r="E72" s="3"/>
      <c r="F72" s="11">
        <v>266</v>
      </c>
      <c r="G72" s="29">
        <v>1901.832836027841</v>
      </c>
      <c r="H72" s="41">
        <f t="shared" si="5"/>
        <v>-6.3930914747768611E-4</v>
      </c>
      <c r="I72" s="3"/>
    </row>
    <row r="73" spans="1:9" x14ac:dyDescent="0.3">
      <c r="A73" s="3"/>
      <c r="B73" s="11">
        <v>67</v>
      </c>
      <c r="C73" s="29">
        <v>7707.2232045679812</v>
      </c>
      <c r="D73" s="35">
        <f t="shared" si="4"/>
        <v>1.0079574075189646</v>
      </c>
      <c r="E73" s="3"/>
      <c r="F73" s="11">
        <v>267</v>
      </c>
      <c r="G73" s="29">
        <v>-1272.4048602398434</v>
      </c>
      <c r="H73" s="41">
        <f t="shared" si="5"/>
        <v>-0.55211397581653643</v>
      </c>
      <c r="I73" s="3"/>
    </row>
    <row r="74" spans="1:9" x14ac:dyDescent="0.3">
      <c r="A74" s="3"/>
      <c r="B74" s="11">
        <v>68</v>
      </c>
      <c r="C74" s="29">
        <v>2922.8287152262114</v>
      </c>
      <c r="D74" s="35">
        <f t="shared" si="4"/>
        <v>0.17674292117933443</v>
      </c>
      <c r="E74" s="3"/>
      <c r="F74" s="11">
        <v>268</v>
      </c>
      <c r="G74" s="29">
        <v>1021.0382118289708</v>
      </c>
      <c r="H74" s="41">
        <f t="shared" si="5"/>
        <v>-0.15366374155060436</v>
      </c>
      <c r="I74" s="3"/>
    </row>
    <row r="75" spans="1:9" x14ac:dyDescent="0.3">
      <c r="A75" s="3"/>
      <c r="B75" s="11">
        <v>69</v>
      </c>
      <c r="C75" s="29">
        <v>1614.6762451789655</v>
      </c>
      <c r="D75" s="35">
        <f t="shared" si="4"/>
        <v>-5.0528321998156281E-2</v>
      </c>
      <c r="E75" s="3"/>
      <c r="F75" s="11">
        <v>269</v>
      </c>
      <c r="G75" s="29">
        <v>3222.6511037935747</v>
      </c>
      <c r="H75" s="41">
        <f t="shared" si="5"/>
        <v>0.22883242033357928</v>
      </c>
      <c r="I75" s="3"/>
    </row>
    <row r="76" spans="1:9" x14ac:dyDescent="0.3">
      <c r="A76" s="3"/>
      <c r="B76" s="11">
        <v>70</v>
      </c>
      <c r="C76" s="29">
        <v>-4520.2660340894899</v>
      </c>
      <c r="D76" s="35">
        <f t="shared" si="4"/>
        <v>-1.1163795821200999</v>
      </c>
      <c r="E76" s="3"/>
      <c r="F76" s="11">
        <v>270</v>
      </c>
      <c r="G76" s="29">
        <v>8349.044972314854</v>
      </c>
      <c r="H76" s="41">
        <f t="shared" si="5"/>
        <v>1.119464005101537</v>
      </c>
      <c r="I76" s="3"/>
    </row>
    <row r="77" spans="1:9" x14ac:dyDescent="0.3">
      <c r="A77" s="3"/>
      <c r="B77" s="11">
        <v>71</v>
      </c>
      <c r="C77" s="29">
        <v>3045.8906649455553</v>
      </c>
      <c r="D77" s="35">
        <f t="shared" si="4"/>
        <v>0.19812303010467325</v>
      </c>
      <c r="E77" s="3"/>
      <c r="F77" s="11">
        <v>271</v>
      </c>
      <c r="G77" s="29">
        <v>-8003.7060429420517</v>
      </c>
      <c r="H77" s="41">
        <f t="shared" si="5"/>
        <v>-1.7215733645524627</v>
      </c>
      <c r="I77" s="3"/>
    </row>
    <row r="78" spans="1:9" x14ac:dyDescent="0.3">
      <c r="A78" s="3"/>
      <c r="B78" s="11">
        <v>72</v>
      </c>
      <c r="C78" s="29">
        <v>135.49166209622376</v>
      </c>
      <c r="D78" s="35">
        <f t="shared" si="4"/>
        <v>-0.30751374746163568</v>
      </c>
      <c r="E78" s="3"/>
      <c r="F78" s="11">
        <v>272</v>
      </c>
      <c r="G78" s="29">
        <v>1336.9334511314523</v>
      </c>
      <c r="H78" s="41">
        <f t="shared" si="5"/>
        <v>-9.8781833367888511E-2</v>
      </c>
      <c r="I78" s="3"/>
    </row>
    <row r="79" spans="1:9" x14ac:dyDescent="0.3">
      <c r="A79" s="3"/>
      <c r="B79" s="11">
        <v>73</v>
      </c>
      <c r="C79" s="29">
        <v>-8100.6286413273629</v>
      </c>
      <c r="D79" s="35">
        <f t="shared" si="4"/>
        <v>-1.7384121657865625</v>
      </c>
      <c r="E79" s="3"/>
      <c r="F79" s="11">
        <v>273</v>
      </c>
      <c r="G79" s="29">
        <v>-6728.3223404036089</v>
      </c>
      <c r="H79" s="41">
        <f t="shared" si="5"/>
        <v>-1.4999951875118658</v>
      </c>
      <c r="I79" s="3"/>
    </row>
    <row r="80" spans="1:9" x14ac:dyDescent="0.3">
      <c r="A80" s="3"/>
      <c r="B80" s="11">
        <v>74</v>
      </c>
      <c r="C80" s="29">
        <v>-7748.9757518354472</v>
      </c>
      <c r="D80" s="35">
        <f t="shared" si="4"/>
        <v>-1.677317919365197</v>
      </c>
      <c r="E80" s="3"/>
      <c r="F80" s="11">
        <v>274</v>
      </c>
      <c r="G80" s="29">
        <v>447.97691020616628</v>
      </c>
      <c r="H80" s="41">
        <f t="shared" si="5"/>
        <v>-0.25322427246640955</v>
      </c>
      <c r="I80" s="3"/>
    </row>
    <row r="81" spans="1:9" x14ac:dyDescent="0.3">
      <c r="A81" s="3"/>
      <c r="B81" s="11">
        <v>75</v>
      </c>
      <c r="C81" s="29">
        <v>85.455071803977035</v>
      </c>
      <c r="D81" s="35">
        <f t="shared" si="4"/>
        <v>-0.31620683052378895</v>
      </c>
      <c r="E81" s="3"/>
      <c r="F81" s="11">
        <v>275</v>
      </c>
      <c r="G81" s="29">
        <v>1549.7877402573786</v>
      </c>
      <c r="H81" s="41">
        <f t="shared" si="5"/>
        <v>-6.1801695338899322E-2</v>
      </c>
      <c r="I81" s="3"/>
    </row>
    <row r="82" spans="1:9" x14ac:dyDescent="0.3">
      <c r="A82" s="3"/>
      <c r="B82" s="11">
        <v>76</v>
      </c>
      <c r="C82" s="29">
        <v>9576.446655739579</v>
      </c>
      <c r="D82" s="35">
        <f t="shared" si="4"/>
        <v>1.3327060490201692</v>
      </c>
      <c r="E82" s="3"/>
      <c r="F82" s="11">
        <v>276</v>
      </c>
      <c r="G82" s="29">
        <v>1269.1425654602358</v>
      </c>
      <c r="H82" s="41">
        <f t="shared" si="5"/>
        <v>-0.11055945043881303</v>
      </c>
      <c r="I82" s="3"/>
    </row>
    <row r="83" spans="1:9" x14ac:dyDescent="0.3">
      <c r="A83" s="3"/>
      <c r="B83" s="11">
        <v>77</v>
      </c>
      <c r="C83" s="29">
        <v>320.95191144461842</v>
      </c>
      <c r="D83" s="35">
        <f t="shared" si="4"/>
        <v>-0.27529289982000354</v>
      </c>
      <c r="E83" s="3"/>
      <c r="F83" s="11">
        <v>277</v>
      </c>
      <c r="G83" s="29">
        <v>2069.2757009468764</v>
      </c>
      <c r="H83" s="41">
        <f t="shared" si="5"/>
        <v>2.8451296835153229E-2</v>
      </c>
      <c r="I83" s="3"/>
    </row>
    <row r="84" spans="1:9" x14ac:dyDescent="0.3">
      <c r="A84" s="3"/>
      <c r="B84" s="11">
        <v>78</v>
      </c>
      <c r="C84" s="29">
        <v>48.899924002508158</v>
      </c>
      <c r="D84" s="35">
        <f t="shared" si="4"/>
        <v>-0.32255772162830731</v>
      </c>
      <c r="E84" s="3"/>
      <c r="F84" s="11">
        <v>278</v>
      </c>
      <c r="G84" s="29">
        <v>-2963.3472747602309</v>
      </c>
      <c r="H84" s="41">
        <f t="shared" si="5"/>
        <v>-0.84588904675740051</v>
      </c>
      <c r="I84" s="3"/>
    </row>
    <row r="85" spans="1:9" x14ac:dyDescent="0.3">
      <c r="A85" s="3"/>
      <c r="B85" s="11">
        <v>79</v>
      </c>
      <c r="C85" s="29">
        <v>5061.1999203109308</v>
      </c>
      <c r="D85" s="35">
        <f t="shared" si="4"/>
        <v>0.54825181886692653</v>
      </c>
      <c r="E85" s="3"/>
      <c r="F85" s="11">
        <v>279</v>
      </c>
      <c r="G85" s="29">
        <v>-8234.6647254001</v>
      </c>
      <c r="H85" s="41">
        <f t="shared" si="5"/>
        <v>-1.7616988606905239</v>
      </c>
      <c r="I85" s="3"/>
    </row>
    <row r="86" spans="1:9" x14ac:dyDescent="0.3">
      <c r="A86" s="3"/>
      <c r="B86" s="11">
        <v>80</v>
      </c>
      <c r="C86" s="29">
        <v>1998.9440423558972</v>
      </c>
      <c r="D86" s="35">
        <f t="shared" si="4"/>
        <v>1.623225979726926E-2</v>
      </c>
      <c r="E86" s="3"/>
      <c r="F86" s="11">
        <v>280</v>
      </c>
      <c r="G86" s="29">
        <v>803.84655302889382</v>
      </c>
      <c r="H86" s="41">
        <f t="shared" si="5"/>
        <v>-0.19139743042365456</v>
      </c>
      <c r="I86" s="3"/>
    </row>
    <row r="87" spans="1:9" x14ac:dyDescent="0.3">
      <c r="A87" s="3"/>
      <c r="B87" s="11">
        <v>81</v>
      </c>
      <c r="C87" s="29">
        <v>23909.67351274531</v>
      </c>
      <c r="D87" s="35">
        <f t="shared" si="4"/>
        <v>3.8228823557767044</v>
      </c>
      <c r="E87" s="3"/>
      <c r="F87" s="11">
        <v>281</v>
      </c>
      <c r="G87" s="29">
        <v>5565.7143090096788</v>
      </c>
      <c r="H87" s="41">
        <f t="shared" si="5"/>
        <v>0.63590338467894159</v>
      </c>
      <c r="I87" s="3"/>
    </row>
    <row r="88" spans="1:9" x14ac:dyDescent="0.3">
      <c r="A88" s="3"/>
      <c r="B88" s="11">
        <v>82</v>
      </c>
      <c r="C88" s="29">
        <v>2642.8544452008364</v>
      </c>
      <c r="D88" s="35">
        <f t="shared" si="4"/>
        <v>0.12810172539878498</v>
      </c>
      <c r="E88" s="3"/>
      <c r="F88" s="11">
        <v>282</v>
      </c>
      <c r="G88" s="29">
        <v>3211.9204306768002</v>
      </c>
      <c r="H88" s="41">
        <f t="shared" si="5"/>
        <v>0.22696813197635701</v>
      </c>
      <c r="I88" s="3"/>
    </row>
    <row r="89" spans="1:9" x14ac:dyDescent="0.3">
      <c r="A89" s="3"/>
      <c r="B89" s="11">
        <v>83</v>
      </c>
      <c r="C89" s="29">
        <v>-5618.1820783394496</v>
      </c>
      <c r="D89" s="35">
        <f t="shared" si="4"/>
        <v>-1.3071255005008444</v>
      </c>
      <c r="E89" s="3"/>
      <c r="F89" s="11">
        <v>283</v>
      </c>
      <c r="G89" s="29">
        <v>2451.0253725705102</v>
      </c>
      <c r="H89" s="41">
        <f t="shared" si="5"/>
        <v>9.4774393292990894E-2</v>
      </c>
      <c r="I89" s="3"/>
    </row>
    <row r="90" spans="1:9" x14ac:dyDescent="0.3">
      <c r="A90" s="3"/>
      <c r="B90" s="11">
        <v>84</v>
      </c>
      <c r="C90" s="29">
        <v>-4518.9913614517745</v>
      </c>
      <c r="D90" s="35">
        <f t="shared" si="4"/>
        <v>-1.116158127479566</v>
      </c>
      <c r="E90" s="3"/>
      <c r="F90" s="11">
        <v>284</v>
      </c>
      <c r="G90" s="29">
        <v>1168.0493999122068</v>
      </c>
      <c r="H90" s="41">
        <f t="shared" si="5"/>
        <v>-0.12812282316249762</v>
      </c>
      <c r="I90" s="3"/>
    </row>
    <row r="91" spans="1:9" x14ac:dyDescent="0.3">
      <c r="A91" s="3"/>
      <c r="B91" s="11">
        <v>85</v>
      </c>
      <c r="C91" s="29">
        <v>3229.9700638440668</v>
      </c>
      <c r="D91" s="35">
        <f t="shared" si="4"/>
        <v>0.23010397635440127</v>
      </c>
      <c r="E91" s="3"/>
      <c r="F91" s="11">
        <v>285</v>
      </c>
      <c r="G91" s="29">
        <v>3086.5108854171194</v>
      </c>
      <c r="H91" s="41">
        <f t="shared" si="5"/>
        <v>0.20518016466360023</v>
      </c>
      <c r="I91" s="3"/>
    </row>
    <row r="92" spans="1:9" x14ac:dyDescent="0.3">
      <c r="A92" s="3"/>
      <c r="B92" s="11">
        <v>86</v>
      </c>
      <c r="C92" s="29">
        <v>5820.1675824875274</v>
      </c>
      <c r="D92" s="35">
        <f t="shared" si="4"/>
        <v>0.68011070234108228</v>
      </c>
      <c r="E92" s="3"/>
      <c r="F92" s="11">
        <v>286</v>
      </c>
      <c r="G92" s="29">
        <v>3100.3529184923191</v>
      </c>
      <c r="H92" s="41">
        <f t="shared" si="5"/>
        <v>0.20758500365380675</v>
      </c>
      <c r="I92" s="3"/>
    </row>
    <row r="93" spans="1:9" x14ac:dyDescent="0.3">
      <c r="A93" s="3"/>
      <c r="B93" s="11">
        <v>87</v>
      </c>
      <c r="C93" s="29">
        <v>11024.299549268942</v>
      </c>
      <c r="D93" s="35">
        <f t="shared" si="4"/>
        <v>1.5842480783974187</v>
      </c>
      <c r="E93" s="3"/>
      <c r="F93" s="11">
        <v>287</v>
      </c>
      <c r="G93" s="29">
        <v>4154.9272141421034</v>
      </c>
      <c r="H93" s="41">
        <f t="shared" si="5"/>
        <v>0.39080096408898207</v>
      </c>
      <c r="I93" s="3"/>
    </row>
    <row r="94" spans="1:9" x14ac:dyDescent="0.3">
      <c r="A94" s="3"/>
      <c r="B94" s="11">
        <v>88</v>
      </c>
      <c r="C94" s="29">
        <v>168.95284795610928</v>
      </c>
      <c r="D94" s="35">
        <f t="shared" si="4"/>
        <v>-0.30170038435397395</v>
      </c>
      <c r="E94" s="3"/>
      <c r="F94" s="11">
        <v>288</v>
      </c>
      <c r="G94" s="29">
        <v>-1134.9295554208009</v>
      </c>
      <c r="H94" s="41">
        <f t="shared" si="5"/>
        <v>-0.52822976954255385</v>
      </c>
      <c r="I94" s="3"/>
    </row>
    <row r="95" spans="1:9" x14ac:dyDescent="0.3">
      <c r="A95" s="3"/>
      <c r="B95" s="11">
        <v>89</v>
      </c>
      <c r="C95" s="29">
        <v>1864.8137629200901</v>
      </c>
      <c r="D95" s="35">
        <f t="shared" si="4"/>
        <v>-7.070800093004175E-3</v>
      </c>
      <c r="E95" s="3"/>
      <c r="F95" s="11">
        <v>289</v>
      </c>
      <c r="G95" s="29">
        <v>1575.3160302120991</v>
      </c>
      <c r="H95" s="41">
        <f t="shared" si="5"/>
        <v>-5.7366550103883071E-2</v>
      </c>
      <c r="I95" s="3"/>
    </row>
    <row r="96" spans="1:9" x14ac:dyDescent="0.3">
      <c r="A96" s="3"/>
      <c r="B96" s="11">
        <v>90</v>
      </c>
      <c r="C96" s="29">
        <v>968.95781507436595</v>
      </c>
      <c r="D96" s="35">
        <f t="shared" si="4"/>
        <v>-0.1627119043501353</v>
      </c>
      <c r="E96" s="3"/>
      <c r="F96" s="11">
        <v>290</v>
      </c>
      <c r="G96" s="29">
        <v>6298.0553530527277</v>
      </c>
      <c r="H96" s="41">
        <f t="shared" si="5"/>
        <v>0.76313630539769683</v>
      </c>
      <c r="I96" s="3"/>
    </row>
    <row r="97" spans="1:9" x14ac:dyDescent="0.3">
      <c r="A97" s="3"/>
      <c r="B97" s="11">
        <v>91</v>
      </c>
      <c r="C97" s="29">
        <v>5520.8930451683318</v>
      </c>
      <c r="D97" s="35">
        <f t="shared" si="4"/>
        <v>0.62811638386118418</v>
      </c>
      <c r="E97" s="3"/>
      <c r="F97" s="11">
        <v>291</v>
      </c>
      <c r="G97" s="29">
        <v>-7700.9799089361377</v>
      </c>
      <c r="H97" s="41">
        <f t="shared" si="5"/>
        <v>-1.66897938457446</v>
      </c>
      <c r="I97" s="3"/>
    </row>
    <row r="98" spans="1:9" x14ac:dyDescent="0.3">
      <c r="A98" s="3"/>
      <c r="B98" s="11">
        <v>92</v>
      </c>
      <c r="C98" s="29">
        <v>2449.7928299901514</v>
      </c>
      <c r="D98" s="35">
        <f t="shared" si="4"/>
        <v>9.4560258097804342E-2</v>
      </c>
      <c r="E98" s="3"/>
      <c r="F98" s="11">
        <v>292</v>
      </c>
      <c r="G98" s="29">
        <v>9901.1944019415532</v>
      </c>
      <c r="H98" s="41">
        <f t="shared" si="5"/>
        <v>1.3891259432514169</v>
      </c>
      <c r="I98" s="3"/>
    </row>
    <row r="99" spans="1:9" x14ac:dyDescent="0.3">
      <c r="A99" s="3"/>
      <c r="B99" s="11">
        <v>93</v>
      </c>
      <c r="C99" s="29">
        <v>5161.2814941587976</v>
      </c>
      <c r="D99" s="35">
        <f t="shared" si="4"/>
        <v>0.56563944319082737</v>
      </c>
      <c r="E99" s="3"/>
      <c r="F99" s="11">
        <v>293</v>
      </c>
      <c r="G99" s="29">
        <v>5228.4943169202761</v>
      </c>
      <c r="H99" s="41">
        <f t="shared" si="5"/>
        <v>0.57731663077884443</v>
      </c>
      <c r="I99" s="3"/>
    </row>
    <row r="100" spans="1:9" x14ac:dyDescent="0.3">
      <c r="A100" s="3"/>
      <c r="B100" s="11">
        <v>94</v>
      </c>
      <c r="C100" s="29">
        <v>2993.8816243996421</v>
      </c>
      <c r="D100" s="35">
        <f t="shared" si="4"/>
        <v>0.18908726434190148</v>
      </c>
      <c r="E100" s="3"/>
      <c r="F100" s="11">
        <v>294</v>
      </c>
      <c r="G100" s="29">
        <v>2128.6765814563942</v>
      </c>
      <c r="H100" s="41">
        <f t="shared" si="5"/>
        <v>3.8771280375564307E-2</v>
      </c>
      <c r="I100" s="3"/>
    </row>
    <row r="101" spans="1:9" x14ac:dyDescent="0.3">
      <c r="A101" s="3"/>
      <c r="B101" s="11">
        <v>95</v>
      </c>
      <c r="C101" s="29">
        <v>-267.24549429957733</v>
      </c>
      <c r="D101" s="35">
        <f t="shared" si="4"/>
        <v>-0.37748309453975987</v>
      </c>
      <c r="E101" s="3"/>
      <c r="F101" s="11">
        <v>295</v>
      </c>
      <c r="G101" s="29">
        <v>647.720351604249</v>
      </c>
      <c r="H101" s="41">
        <f t="shared" si="5"/>
        <v>-0.21852194129131877</v>
      </c>
      <c r="I101" s="3"/>
    </row>
    <row r="102" spans="1:9" x14ac:dyDescent="0.3">
      <c r="A102" s="3"/>
      <c r="B102" s="11">
        <v>96</v>
      </c>
      <c r="C102" s="29">
        <v>212.97180103896756</v>
      </c>
      <c r="D102" s="35">
        <f t="shared" si="4"/>
        <v>-0.29405277261178037</v>
      </c>
      <c r="E102" s="3"/>
      <c r="F102" s="11">
        <v>296</v>
      </c>
      <c r="G102" s="29">
        <v>4516.5880547013548</v>
      </c>
      <c r="H102" s="41">
        <f t="shared" si="5"/>
        <v>0.45363393709827415</v>
      </c>
      <c r="I102" s="3"/>
    </row>
    <row r="103" spans="1:9" x14ac:dyDescent="0.3">
      <c r="A103" s="3"/>
      <c r="B103" s="11">
        <v>97</v>
      </c>
      <c r="C103" s="29">
        <v>1017.1957065717243</v>
      </c>
      <c r="D103" s="35">
        <f t="shared" ref="D103:D134" si="6">(C103-C$208)/C$210</f>
        <v>-0.15433131736208369</v>
      </c>
      <c r="E103" s="3"/>
      <c r="F103" s="11">
        <v>297</v>
      </c>
      <c r="G103" s="29">
        <v>1902.7555567670411</v>
      </c>
      <c r="H103" s="41">
        <f t="shared" ref="H103:H134" si="7">(G103-C$208)/C$210</f>
        <v>-4.7900070155465827E-4</v>
      </c>
      <c r="I103" s="3"/>
    </row>
    <row r="104" spans="1:9" x14ac:dyDescent="0.3">
      <c r="A104" s="3"/>
      <c r="B104" s="11">
        <v>98</v>
      </c>
      <c r="C104" s="29">
        <v>362.52742678662412</v>
      </c>
      <c r="D104" s="35">
        <f t="shared" si="6"/>
        <v>-0.26806979756405536</v>
      </c>
      <c r="E104" s="3"/>
      <c r="F104" s="11">
        <v>298</v>
      </c>
      <c r="G104" s="29">
        <v>271.05742314522922</v>
      </c>
      <c r="H104" s="41">
        <f t="shared" si="7"/>
        <v>-0.28396129486045124</v>
      </c>
      <c r="I104" s="3"/>
    </row>
    <row r="105" spans="1:9" x14ac:dyDescent="0.3">
      <c r="A105" s="3"/>
      <c r="B105" s="11">
        <v>99</v>
      </c>
      <c r="C105" s="29">
        <v>3718.6693741632948</v>
      </c>
      <c r="D105" s="35">
        <f t="shared" si="6"/>
        <v>0.31500791709475084</v>
      </c>
      <c r="E105" s="3"/>
      <c r="F105" s="11">
        <v>299</v>
      </c>
      <c r="G105" s="29">
        <v>5746.6327724751627</v>
      </c>
      <c r="H105" s="41">
        <f t="shared" si="7"/>
        <v>0.66733516732433684</v>
      </c>
      <c r="I105" s="3"/>
    </row>
    <row r="106" spans="1:9" x14ac:dyDescent="0.3">
      <c r="A106" s="3"/>
      <c r="B106" s="11">
        <v>100</v>
      </c>
      <c r="C106" s="29">
        <v>18807.24475956013</v>
      </c>
      <c r="D106" s="35">
        <f t="shared" si="6"/>
        <v>2.9364143388496808</v>
      </c>
      <c r="E106" s="3"/>
      <c r="F106" s="11">
        <v>300</v>
      </c>
      <c r="G106" s="29">
        <v>3523.3561004156154</v>
      </c>
      <c r="H106" s="41">
        <f t="shared" si="7"/>
        <v>0.28107525897570335</v>
      </c>
      <c r="I106" s="3"/>
    </row>
    <row r="107" spans="1:9" x14ac:dyDescent="0.3">
      <c r="A107" s="3"/>
      <c r="B107" s="11">
        <v>101</v>
      </c>
      <c r="C107" s="29">
        <v>6155.9244030167974</v>
      </c>
      <c r="D107" s="35">
        <f t="shared" si="6"/>
        <v>0.73844325283059276</v>
      </c>
      <c r="E107" s="3"/>
      <c r="F107" s="11">
        <v>301</v>
      </c>
      <c r="G107" s="29">
        <v>1363.1009774212366</v>
      </c>
      <c r="H107" s="41">
        <f t="shared" si="7"/>
        <v>-9.4235630714199256E-2</v>
      </c>
      <c r="I107" s="3"/>
    </row>
    <row r="108" spans="1:9" x14ac:dyDescent="0.3">
      <c r="A108" s="3"/>
      <c r="B108" s="11">
        <v>102</v>
      </c>
      <c r="C108" s="29">
        <v>-3811.2496447998974</v>
      </c>
      <c r="D108" s="35">
        <f t="shared" si="6"/>
        <v>-0.99319895912953859</v>
      </c>
      <c r="E108" s="3"/>
      <c r="F108" s="11">
        <v>302</v>
      </c>
      <c r="G108" s="29">
        <v>2054.4782270052851</v>
      </c>
      <c r="H108" s="41">
        <f t="shared" si="7"/>
        <v>2.5880464783389019E-2</v>
      </c>
      <c r="I108" s="3"/>
    </row>
    <row r="109" spans="1:9" x14ac:dyDescent="0.3">
      <c r="A109" s="3"/>
      <c r="B109" s="11">
        <v>103</v>
      </c>
      <c r="C109" s="29">
        <v>330.02878154592054</v>
      </c>
      <c r="D109" s="35">
        <f t="shared" si="6"/>
        <v>-0.27371593413800699</v>
      </c>
      <c r="E109" s="3"/>
      <c r="F109" s="11">
        <v>303</v>
      </c>
      <c r="G109" s="29">
        <v>3220.7756499157231</v>
      </c>
      <c r="H109" s="41">
        <f t="shared" si="7"/>
        <v>0.2285065892518813</v>
      </c>
      <c r="I109" s="3"/>
    </row>
    <row r="110" spans="1:9" x14ac:dyDescent="0.3">
      <c r="A110" s="3"/>
      <c r="B110" s="11">
        <v>104</v>
      </c>
      <c r="C110" s="29">
        <v>-3299.9235747115872</v>
      </c>
      <c r="D110" s="35">
        <f t="shared" si="6"/>
        <v>-0.90436396911202643</v>
      </c>
      <c r="E110" s="3"/>
      <c r="F110" s="11">
        <v>304</v>
      </c>
      <c r="G110" s="29">
        <v>4491.6762487983215</v>
      </c>
      <c r="H110" s="41">
        <f t="shared" si="7"/>
        <v>0.4493058964248699</v>
      </c>
      <c r="I110" s="3"/>
    </row>
    <row r="111" spans="1:9" x14ac:dyDescent="0.3">
      <c r="A111" s="3"/>
      <c r="B111" s="11">
        <v>105</v>
      </c>
      <c r="C111" s="29">
        <v>2730.2552996551108</v>
      </c>
      <c r="D111" s="35">
        <f t="shared" si="6"/>
        <v>0.14328627100903824</v>
      </c>
      <c r="E111" s="3"/>
      <c r="F111" s="11">
        <v>305</v>
      </c>
      <c r="G111" s="29">
        <v>2538.1958857943137</v>
      </c>
      <c r="H111" s="41">
        <f t="shared" si="7"/>
        <v>0.1099189206798315</v>
      </c>
      <c r="I111" s="3"/>
    </row>
    <row r="112" spans="1:9" x14ac:dyDescent="0.3">
      <c r="A112" s="3"/>
      <c r="B112" s="11">
        <v>106</v>
      </c>
      <c r="C112" s="29">
        <v>-5913.0761735376636</v>
      </c>
      <c r="D112" s="35">
        <f t="shared" si="6"/>
        <v>-1.3583587849657499</v>
      </c>
      <c r="E112" s="3"/>
      <c r="F112" s="11">
        <v>306</v>
      </c>
      <c r="G112" s="29">
        <v>2090.2672745115801</v>
      </c>
      <c r="H112" s="41">
        <f t="shared" si="7"/>
        <v>3.209825781985378E-2</v>
      </c>
      <c r="I112" s="3"/>
    </row>
    <row r="113" spans="1:9" x14ac:dyDescent="0.3">
      <c r="A113" s="3"/>
      <c r="B113" s="11">
        <v>107</v>
      </c>
      <c r="C113" s="29">
        <v>4257.8745083066851</v>
      </c>
      <c r="D113" s="35">
        <f t="shared" si="6"/>
        <v>0.4086864629603012</v>
      </c>
      <c r="E113" s="3"/>
      <c r="F113" s="11">
        <v>307</v>
      </c>
      <c r="G113" s="29">
        <v>4714.1763157181804</v>
      </c>
      <c r="H113" s="41">
        <f t="shared" si="7"/>
        <v>0.48796183904150148</v>
      </c>
      <c r="I113" s="3"/>
    </row>
    <row r="114" spans="1:9" x14ac:dyDescent="0.3">
      <c r="A114" s="3"/>
      <c r="B114" s="11">
        <v>108</v>
      </c>
      <c r="C114" s="29">
        <v>-6076.5283801291207</v>
      </c>
      <c r="D114" s="35">
        <f t="shared" si="6"/>
        <v>-1.3867560758341477</v>
      </c>
      <c r="E114" s="3"/>
      <c r="F114" s="11">
        <v>308</v>
      </c>
      <c r="G114" s="29">
        <v>3859.9231686368971</v>
      </c>
      <c r="H114" s="41">
        <f t="shared" si="7"/>
        <v>0.3395485774601239</v>
      </c>
      <c r="I114" s="3"/>
    </row>
    <row r="115" spans="1:9" x14ac:dyDescent="0.3">
      <c r="A115" s="3"/>
      <c r="B115" s="11">
        <v>109</v>
      </c>
      <c r="C115" s="29">
        <v>-2050.5512741649636</v>
      </c>
      <c r="D115" s="35">
        <f t="shared" si="6"/>
        <v>-0.6873048705449476</v>
      </c>
      <c r="E115" s="3"/>
      <c r="F115" s="11">
        <v>309</v>
      </c>
      <c r="G115" s="29">
        <v>1373.981097769094</v>
      </c>
      <c r="H115" s="41">
        <f t="shared" si="7"/>
        <v>-9.2345378213824464E-2</v>
      </c>
      <c r="I115" s="3"/>
    </row>
    <row r="116" spans="1:9" x14ac:dyDescent="0.3">
      <c r="A116" s="3"/>
      <c r="B116" s="11">
        <v>110</v>
      </c>
      <c r="C116" s="29">
        <v>2758.9781700692511</v>
      </c>
      <c r="D116" s="35">
        <f t="shared" si="6"/>
        <v>0.14827642515094178</v>
      </c>
      <c r="E116" s="3"/>
      <c r="F116" s="11">
        <v>310</v>
      </c>
      <c r="G116" s="29">
        <v>1229.6917816719888</v>
      </c>
      <c r="H116" s="41">
        <f t="shared" si="7"/>
        <v>-0.11741341347536753</v>
      </c>
      <c r="I116" s="3"/>
    </row>
    <row r="117" spans="1:9" x14ac:dyDescent="0.3">
      <c r="A117" s="3"/>
      <c r="B117" s="11">
        <v>111</v>
      </c>
      <c r="C117" s="29">
        <v>7297.7461062940147</v>
      </c>
      <c r="D117" s="35">
        <f t="shared" si="6"/>
        <v>0.93681709986501438</v>
      </c>
      <c r="E117" s="3"/>
      <c r="F117" s="11">
        <v>311</v>
      </c>
      <c r="G117" s="29">
        <v>-6417.8801235892333</v>
      </c>
      <c r="H117" s="41">
        <f t="shared" si="7"/>
        <v>-1.4460606575807859</v>
      </c>
      <c r="I117" s="3"/>
    </row>
    <row r="118" spans="1:9" x14ac:dyDescent="0.3">
      <c r="A118" s="3"/>
      <c r="B118" s="11">
        <v>112</v>
      </c>
      <c r="C118" s="29">
        <v>2943.2987099349302</v>
      </c>
      <c r="D118" s="35">
        <f t="shared" si="6"/>
        <v>0.18029926591116768</v>
      </c>
      <c r="E118" s="3"/>
      <c r="F118" s="11">
        <v>312</v>
      </c>
      <c r="G118" s="29">
        <v>1924.9441706836737</v>
      </c>
      <c r="H118" s="41">
        <f t="shared" si="7"/>
        <v>3.3759275156709299E-3</v>
      </c>
      <c r="I118" s="3"/>
    </row>
    <row r="119" spans="1:9" x14ac:dyDescent="0.3">
      <c r="A119" s="3"/>
      <c r="B119" s="11">
        <v>113</v>
      </c>
      <c r="C119" s="29">
        <v>1749.027756127995</v>
      </c>
      <c r="D119" s="35">
        <f t="shared" si="6"/>
        <v>-2.7186826556835599E-2</v>
      </c>
      <c r="E119" s="3"/>
      <c r="F119" s="11">
        <v>313</v>
      </c>
      <c r="G119" s="29">
        <v>-1588.1599570319468</v>
      </c>
      <c r="H119" s="41">
        <f t="shared" si="7"/>
        <v>-0.60697153640729729</v>
      </c>
      <c r="I119" s="3"/>
    </row>
    <row r="120" spans="1:9" x14ac:dyDescent="0.3">
      <c r="A120" s="3"/>
      <c r="B120" s="11">
        <v>114</v>
      </c>
      <c r="C120" s="29">
        <v>-6367.8692024561569</v>
      </c>
      <c r="D120" s="35">
        <f t="shared" si="6"/>
        <v>-1.4373720341377134</v>
      </c>
      <c r="E120" s="3"/>
      <c r="F120" s="11">
        <v>314</v>
      </c>
      <c r="G120" s="29">
        <v>-5007.297256279111</v>
      </c>
      <c r="H120" s="41">
        <f t="shared" si="7"/>
        <v>-1.2009937183677579</v>
      </c>
      <c r="I120" s="3"/>
    </row>
    <row r="121" spans="1:9" x14ac:dyDescent="0.3">
      <c r="A121" s="3"/>
      <c r="B121" s="11">
        <v>115</v>
      </c>
      <c r="C121" s="29">
        <v>1756.8018314702713</v>
      </c>
      <c r="D121" s="35">
        <f t="shared" si="6"/>
        <v>-2.5836201298656936E-2</v>
      </c>
      <c r="E121" s="3"/>
      <c r="F121" s="11">
        <v>315</v>
      </c>
      <c r="G121" s="29">
        <v>1872.3023355253397</v>
      </c>
      <c r="H121" s="41">
        <f t="shared" si="7"/>
        <v>-5.7697765161740912E-3</v>
      </c>
      <c r="I121" s="3"/>
    </row>
    <row r="122" spans="1:9" x14ac:dyDescent="0.3">
      <c r="A122" s="3"/>
      <c r="B122" s="11">
        <v>116</v>
      </c>
      <c r="C122" s="29">
        <v>-7007.4895543726925</v>
      </c>
      <c r="D122" s="35">
        <f t="shared" si="6"/>
        <v>-1.5484961697948092</v>
      </c>
      <c r="E122" s="3"/>
      <c r="F122" s="11">
        <v>316</v>
      </c>
      <c r="G122" s="29">
        <v>-15.99306180322651</v>
      </c>
      <c r="H122" s="41">
        <f t="shared" si="7"/>
        <v>-0.33383187345331278</v>
      </c>
      <c r="I122" s="3"/>
    </row>
    <row r="123" spans="1:9" x14ac:dyDescent="0.3">
      <c r="A123" s="3"/>
      <c r="B123" s="11">
        <v>117</v>
      </c>
      <c r="C123" s="29">
        <v>1963.2482701723557</v>
      </c>
      <c r="D123" s="35">
        <f t="shared" si="6"/>
        <v>1.0030671904352638E-2</v>
      </c>
      <c r="E123" s="3"/>
      <c r="F123" s="11">
        <v>317</v>
      </c>
      <c r="G123" s="29">
        <v>4658.3137764641197</v>
      </c>
      <c r="H123" s="41">
        <f t="shared" si="7"/>
        <v>0.47825658752532063</v>
      </c>
      <c r="I123" s="3"/>
    </row>
    <row r="124" spans="1:9" x14ac:dyDescent="0.3">
      <c r="A124" s="3"/>
      <c r="B124" s="11">
        <v>118</v>
      </c>
      <c r="C124" s="29">
        <v>2599.2348973663093</v>
      </c>
      <c r="D124" s="35">
        <f t="shared" si="6"/>
        <v>0.12052350413621687</v>
      </c>
      <c r="E124" s="3"/>
      <c r="F124" s="11">
        <v>318</v>
      </c>
      <c r="G124" s="29">
        <v>8727.8423002307063</v>
      </c>
      <c r="H124" s="41">
        <f t="shared" si="7"/>
        <v>1.1852741775385758</v>
      </c>
      <c r="I124" s="3"/>
    </row>
    <row r="125" spans="1:9" x14ac:dyDescent="0.3">
      <c r="A125" s="3"/>
      <c r="B125" s="11">
        <v>119</v>
      </c>
      <c r="C125" s="29">
        <v>3327.7691785158163</v>
      </c>
      <c r="D125" s="35">
        <f t="shared" si="6"/>
        <v>0.24709505872594142</v>
      </c>
      <c r="E125" s="3"/>
      <c r="F125" s="11">
        <v>319</v>
      </c>
      <c r="G125" s="29">
        <v>2823.1346168356681</v>
      </c>
      <c r="H125" s="41">
        <f t="shared" si="7"/>
        <v>0.15942261471852903</v>
      </c>
      <c r="I125" s="3"/>
    </row>
    <row r="126" spans="1:9" x14ac:dyDescent="0.3">
      <c r="A126" s="3"/>
      <c r="B126" s="11">
        <v>120</v>
      </c>
      <c r="C126" s="29">
        <v>3792.7888020995747</v>
      </c>
      <c r="D126" s="35">
        <f t="shared" si="6"/>
        <v>0.32788502042665402</v>
      </c>
      <c r="E126" s="3"/>
      <c r="F126" s="11">
        <v>320</v>
      </c>
      <c r="G126" s="29">
        <v>1842.1108880173376</v>
      </c>
      <c r="H126" s="41">
        <f t="shared" si="7"/>
        <v>-1.1015073196479073E-2</v>
      </c>
      <c r="I126" s="3"/>
    </row>
    <row r="127" spans="1:9" x14ac:dyDescent="0.3">
      <c r="A127" s="3"/>
      <c r="B127" s="11">
        <v>121</v>
      </c>
      <c r="C127" s="29">
        <v>-3026.2198738803609</v>
      </c>
      <c r="D127" s="35">
        <f t="shared" si="6"/>
        <v>-0.85681218766873168</v>
      </c>
      <c r="E127" s="3"/>
      <c r="F127" s="11">
        <v>321</v>
      </c>
      <c r="G127" s="29">
        <v>5313.4436967006759</v>
      </c>
      <c r="H127" s="41">
        <f t="shared" si="7"/>
        <v>0.59207527061014098</v>
      </c>
      <c r="I127" s="3"/>
    </row>
    <row r="128" spans="1:9" x14ac:dyDescent="0.3">
      <c r="A128" s="3"/>
      <c r="B128" s="11">
        <v>122</v>
      </c>
      <c r="C128" s="29">
        <v>1258.7421140414162</v>
      </c>
      <c r="D128" s="35">
        <f t="shared" si="6"/>
        <v>-0.11236636788741659</v>
      </c>
      <c r="E128" s="3"/>
      <c r="F128" s="11">
        <v>322</v>
      </c>
      <c r="G128" s="29">
        <v>14267.31858360524</v>
      </c>
      <c r="H128" s="41">
        <f t="shared" si="7"/>
        <v>2.147672437910539</v>
      </c>
      <c r="I128" s="3"/>
    </row>
    <row r="129" spans="1:9" x14ac:dyDescent="0.3">
      <c r="A129" s="3"/>
      <c r="B129" s="11">
        <v>123</v>
      </c>
      <c r="C129" s="29">
        <v>6523.1358124280323</v>
      </c>
      <c r="D129" s="35">
        <f t="shared" si="6"/>
        <v>0.80224055126235405</v>
      </c>
      <c r="E129" s="3"/>
      <c r="F129" s="11">
        <v>323</v>
      </c>
      <c r="G129" s="29">
        <v>824.55830067620695</v>
      </c>
      <c r="H129" s="41">
        <f t="shared" si="7"/>
        <v>-0.18779908486076055</v>
      </c>
      <c r="I129" s="3"/>
    </row>
    <row r="130" spans="1:9" x14ac:dyDescent="0.3">
      <c r="A130" s="3"/>
      <c r="B130" s="11">
        <v>124</v>
      </c>
      <c r="C130" s="29">
        <v>5021.902286235374</v>
      </c>
      <c r="D130" s="35">
        <f t="shared" si="6"/>
        <v>0.54142446322239424</v>
      </c>
      <c r="E130" s="3"/>
      <c r="F130" s="11">
        <v>324</v>
      </c>
      <c r="G130" s="29">
        <v>9105.9888930712168</v>
      </c>
      <c r="H130" s="41">
        <f t="shared" si="7"/>
        <v>1.2509712948288036</v>
      </c>
      <c r="I130" s="3"/>
    </row>
    <row r="131" spans="1:9" x14ac:dyDescent="0.3">
      <c r="A131" s="3"/>
      <c r="B131" s="11">
        <v>125</v>
      </c>
      <c r="C131" s="29">
        <v>4095.7596456848414</v>
      </c>
      <c r="D131" s="35">
        <f t="shared" si="6"/>
        <v>0.38052151490628433</v>
      </c>
      <c r="E131" s="3"/>
      <c r="F131" s="11">
        <v>325</v>
      </c>
      <c r="G131" s="29">
        <v>5437.7405883269403</v>
      </c>
      <c r="H131" s="41">
        <f t="shared" si="7"/>
        <v>0.61366993157651806</v>
      </c>
      <c r="I131" s="3"/>
    </row>
    <row r="132" spans="1:9" x14ac:dyDescent="0.3">
      <c r="A132" s="3"/>
      <c r="B132" s="11">
        <v>126</v>
      </c>
      <c r="C132" s="29">
        <v>199.11070805171403</v>
      </c>
      <c r="D132" s="35">
        <f t="shared" si="6"/>
        <v>-0.29646092296668369</v>
      </c>
      <c r="E132" s="3"/>
      <c r="F132" s="11">
        <v>326</v>
      </c>
      <c r="G132" s="29">
        <v>3521.2933292885996</v>
      </c>
      <c r="H132" s="41">
        <f t="shared" si="7"/>
        <v>0.2807168844213897</v>
      </c>
      <c r="I132" s="3"/>
    </row>
    <row r="133" spans="1:9" x14ac:dyDescent="0.3">
      <c r="A133" s="3"/>
      <c r="B133" s="11">
        <v>127</v>
      </c>
      <c r="C133" s="29">
        <v>1632.7621690702172</v>
      </c>
      <c r="D133" s="35">
        <f t="shared" si="6"/>
        <v>-4.7386172668552683E-2</v>
      </c>
      <c r="E133" s="3"/>
      <c r="F133" s="11">
        <v>327</v>
      </c>
      <c r="G133" s="29">
        <v>2709.6966820254829</v>
      </c>
      <c r="H133" s="41">
        <f t="shared" si="7"/>
        <v>0.1397145294164642</v>
      </c>
      <c r="I133" s="3"/>
    </row>
    <row r="134" spans="1:9" x14ac:dyDescent="0.3">
      <c r="A134" s="3"/>
      <c r="B134" s="11">
        <v>128</v>
      </c>
      <c r="C134" s="29">
        <v>5302.6416343180754</v>
      </c>
      <c r="D134" s="35">
        <f t="shared" si="6"/>
        <v>0.59019857947299414</v>
      </c>
      <c r="E134" s="3"/>
      <c r="F134" s="11">
        <v>328</v>
      </c>
      <c r="G134" s="29">
        <v>4068.0632183565767</v>
      </c>
      <c r="H134" s="41">
        <f t="shared" si="7"/>
        <v>0.37570968936255211</v>
      </c>
      <c r="I134" s="3"/>
    </row>
    <row r="135" spans="1:9" x14ac:dyDescent="0.3">
      <c r="A135" s="3"/>
      <c r="B135" s="11">
        <v>129</v>
      </c>
      <c r="C135" s="29">
        <v>6130.4587566926239</v>
      </c>
      <c r="D135" s="35">
        <f t="shared" ref="D135:D166" si="8">(C135-C$208)/C$210</f>
        <v>0.73401899095674239</v>
      </c>
      <c r="E135" s="3"/>
      <c r="F135" s="11">
        <v>329</v>
      </c>
      <c r="G135" s="29">
        <v>1997.2359093756115</v>
      </c>
      <c r="H135" s="41">
        <f t="shared" ref="H135:H166" si="9">(G135-C$208)/C$210</f>
        <v>1.5935498131614205E-2</v>
      </c>
      <c r="I135" s="3"/>
    </row>
    <row r="136" spans="1:9" x14ac:dyDescent="0.3">
      <c r="A136" s="3"/>
      <c r="B136" s="11">
        <v>130</v>
      </c>
      <c r="C136" s="29">
        <v>-7213.7771449584343</v>
      </c>
      <c r="D136" s="35">
        <f t="shared" si="8"/>
        <v>-1.5843354455963659</v>
      </c>
      <c r="E136" s="3"/>
      <c r="F136" s="11">
        <v>330</v>
      </c>
      <c r="G136" s="29">
        <v>-1724.8343728911145</v>
      </c>
      <c r="H136" s="41">
        <f t="shared" si="9"/>
        <v>-0.63071660062121759</v>
      </c>
      <c r="I136" s="3"/>
    </row>
    <row r="137" spans="1:9" x14ac:dyDescent="0.3">
      <c r="A137" s="3"/>
      <c r="B137" s="11">
        <v>131</v>
      </c>
      <c r="C137" s="29">
        <v>-2897.707953957628</v>
      </c>
      <c r="D137" s="35">
        <f t="shared" si="8"/>
        <v>-0.83448523077898107</v>
      </c>
      <c r="E137" s="3"/>
      <c r="F137" s="11">
        <v>331</v>
      </c>
      <c r="G137" s="29">
        <v>331.25964821096022</v>
      </c>
      <c r="H137" s="41">
        <f t="shared" si="9"/>
        <v>-0.27350209010716614</v>
      </c>
      <c r="I137" s="3"/>
    </row>
    <row r="138" spans="1:9" x14ac:dyDescent="0.3">
      <c r="A138" s="3"/>
      <c r="B138" s="11">
        <v>132</v>
      </c>
      <c r="C138" s="29">
        <v>2112.9962666100387</v>
      </c>
      <c r="D138" s="35">
        <f t="shared" si="8"/>
        <v>3.6047068381822499E-2</v>
      </c>
      <c r="E138" s="3"/>
      <c r="F138" s="11">
        <v>332</v>
      </c>
      <c r="G138" s="29">
        <v>6992.8890444536401</v>
      </c>
      <c r="H138" s="41">
        <f t="shared" si="9"/>
        <v>0.88385290415975626</v>
      </c>
      <c r="I138" s="3"/>
    </row>
    <row r="139" spans="1:9" x14ac:dyDescent="0.3">
      <c r="A139" s="3"/>
      <c r="B139" s="11">
        <v>133</v>
      </c>
      <c r="C139" s="29">
        <v>2526.0106421773553</v>
      </c>
      <c r="D139" s="35">
        <f t="shared" si="8"/>
        <v>0.10780192321305557</v>
      </c>
      <c r="E139" s="3"/>
      <c r="F139" s="11">
        <v>333</v>
      </c>
      <c r="G139" s="29">
        <v>2764.158223418056</v>
      </c>
      <c r="H139" s="41">
        <f t="shared" si="9"/>
        <v>0.14917637923983029</v>
      </c>
      <c r="I139" s="3"/>
    </row>
    <row r="140" spans="1:9" x14ac:dyDescent="0.3">
      <c r="A140" s="3"/>
      <c r="B140" s="11">
        <v>134</v>
      </c>
      <c r="C140" s="29">
        <v>3375.4819489511369</v>
      </c>
      <c r="D140" s="35">
        <f t="shared" si="8"/>
        <v>0.25538441405765283</v>
      </c>
      <c r="E140" s="3"/>
      <c r="F140" s="11">
        <v>334</v>
      </c>
      <c r="G140" s="29">
        <v>-6661.2340536676711</v>
      </c>
      <c r="H140" s="41">
        <f t="shared" si="9"/>
        <v>-1.4883396361306311</v>
      </c>
      <c r="I140" s="3"/>
    </row>
    <row r="141" spans="1:9" x14ac:dyDescent="0.3">
      <c r="A141" s="3"/>
      <c r="B141" s="11">
        <v>135</v>
      </c>
      <c r="C141" s="29">
        <v>1355.0578044428285</v>
      </c>
      <c r="D141" s="35">
        <f t="shared" si="8"/>
        <v>-9.563300752137556E-2</v>
      </c>
      <c r="E141" s="3"/>
      <c r="F141" s="11">
        <v>335</v>
      </c>
      <c r="G141" s="29">
        <v>-5116.2104013051912</v>
      </c>
      <c r="H141" s="41">
        <f t="shared" si="9"/>
        <v>-1.2199156914826759</v>
      </c>
      <c r="I141" s="3"/>
    </row>
    <row r="142" spans="1:9" x14ac:dyDescent="0.3">
      <c r="A142" s="3"/>
      <c r="B142" s="11">
        <v>136</v>
      </c>
      <c r="C142" s="29">
        <v>-6685.5457375224032</v>
      </c>
      <c r="D142" s="35">
        <f t="shared" si="8"/>
        <v>-1.4925634148872493</v>
      </c>
      <c r="E142" s="3"/>
      <c r="F142" s="11">
        <v>336</v>
      </c>
      <c r="G142" s="29">
        <v>3822.5206367282549</v>
      </c>
      <c r="H142" s="41">
        <f t="shared" si="9"/>
        <v>0.33305046648338443</v>
      </c>
      <c r="I142" s="3"/>
    </row>
    <row r="143" spans="1:9" x14ac:dyDescent="0.3">
      <c r="A143" s="3"/>
      <c r="B143" s="11">
        <v>137</v>
      </c>
      <c r="C143" s="29">
        <v>-3623.4781436641351</v>
      </c>
      <c r="D143" s="35">
        <f t="shared" si="8"/>
        <v>-0.96057656726501306</v>
      </c>
      <c r="E143" s="3"/>
      <c r="F143" s="11">
        <v>337</v>
      </c>
      <c r="G143" s="29">
        <v>-4167.5454332403469</v>
      </c>
      <c r="H143" s="41">
        <f t="shared" si="9"/>
        <v>-1.0550998373771947</v>
      </c>
      <c r="I143" s="3"/>
    </row>
    <row r="144" spans="1:9" x14ac:dyDescent="0.3">
      <c r="A144" s="3"/>
      <c r="B144" s="11">
        <v>138</v>
      </c>
      <c r="C144" s="29">
        <v>2122.3333898867122</v>
      </c>
      <c r="D144" s="35">
        <f t="shared" si="8"/>
        <v>3.766924902466029E-2</v>
      </c>
      <c r="E144" s="3"/>
      <c r="F144" s="11">
        <v>338</v>
      </c>
      <c r="G144" s="29">
        <v>209.33584582275</v>
      </c>
      <c r="H144" s="41">
        <f t="shared" si="9"/>
        <v>-0.29468446355075606</v>
      </c>
      <c r="I144" s="3"/>
    </row>
    <row r="145" spans="1:9" x14ac:dyDescent="0.3">
      <c r="A145" s="3"/>
      <c r="B145" s="11">
        <v>139</v>
      </c>
      <c r="C145" s="29">
        <v>1843.3718401335236</v>
      </c>
      <c r="D145" s="35">
        <f t="shared" si="8"/>
        <v>-1.0796002284185089E-2</v>
      </c>
      <c r="E145" s="3"/>
      <c r="F145" s="11">
        <v>339</v>
      </c>
      <c r="G145" s="29">
        <v>100.15561610447003</v>
      </c>
      <c r="H145" s="41">
        <f t="shared" si="9"/>
        <v>-0.31365283849682124</v>
      </c>
      <c r="I145" s="3"/>
    </row>
    <row r="146" spans="1:9" x14ac:dyDescent="0.3">
      <c r="A146" s="3"/>
      <c r="B146" s="11">
        <v>140</v>
      </c>
      <c r="C146" s="29">
        <v>-6937.3371744599735</v>
      </c>
      <c r="D146" s="35">
        <f t="shared" si="8"/>
        <v>-1.5363082796522729</v>
      </c>
      <c r="E146" s="3"/>
      <c r="F146" s="11">
        <v>340</v>
      </c>
      <c r="G146" s="29">
        <v>8752.5435359198927</v>
      </c>
      <c r="H146" s="41">
        <f t="shared" si="9"/>
        <v>1.1895656348966763</v>
      </c>
      <c r="I146" s="3"/>
    </row>
    <row r="147" spans="1:9" x14ac:dyDescent="0.3">
      <c r="A147" s="3"/>
      <c r="B147" s="11">
        <v>141</v>
      </c>
      <c r="C147" s="29">
        <v>-7112.8842948652737</v>
      </c>
      <c r="D147" s="35">
        <f t="shared" si="8"/>
        <v>-1.5668068745823427</v>
      </c>
      <c r="E147" s="3"/>
      <c r="F147" s="11">
        <v>341</v>
      </c>
      <c r="G147" s="29">
        <v>1983.3840047565818</v>
      </c>
      <c r="H147" s="41">
        <f t="shared" si="9"/>
        <v>1.352894411346584E-2</v>
      </c>
      <c r="I147" s="3"/>
    </row>
    <row r="148" spans="1:9" x14ac:dyDescent="0.3">
      <c r="A148" s="3"/>
      <c r="B148" s="11">
        <v>142</v>
      </c>
      <c r="C148" s="29">
        <v>1376.5327568228149</v>
      </c>
      <c r="D148" s="35">
        <f t="shared" si="8"/>
        <v>-9.1902066949592937E-2</v>
      </c>
      <c r="E148" s="3"/>
      <c r="F148" s="11">
        <v>342</v>
      </c>
      <c r="G148" s="29">
        <v>699.07220187338487</v>
      </c>
      <c r="H148" s="41">
        <f t="shared" si="9"/>
        <v>-0.20960035216668918</v>
      </c>
      <c r="I148" s="3"/>
    </row>
    <row r="149" spans="1:9" x14ac:dyDescent="0.3">
      <c r="A149" s="3"/>
      <c r="B149" s="11">
        <v>143</v>
      </c>
      <c r="C149" s="29">
        <v>1720.5897729403018</v>
      </c>
      <c r="D149" s="35">
        <f t="shared" si="8"/>
        <v>-3.2127485952826475E-2</v>
      </c>
      <c r="E149" s="3"/>
      <c r="F149" s="11">
        <v>343</v>
      </c>
      <c r="G149" s="29">
        <v>4124.0963923857053</v>
      </c>
      <c r="H149" s="41">
        <f t="shared" si="9"/>
        <v>0.38544458602969733</v>
      </c>
      <c r="I149" s="3"/>
    </row>
    <row r="150" spans="1:9" x14ac:dyDescent="0.3">
      <c r="A150" s="3"/>
      <c r="B150" s="11">
        <v>144</v>
      </c>
      <c r="C150" s="29">
        <v>4435.276254212863</v>
      </c>
      <c r="D150" s="35">
        <f t="shared" si="8"/>
        <v>0.43950727036396586</v>
      </c>
      <c r="E150" s="3"/>
      <c r="F150" s="11">
        <v>344</v>
      </c>
      <c r="G150" s="29">
        <v>2147.7920763947382</v>
      </c>
      <c r="H150" s="41">
        <f t="shared" si="9"/>
        <v>4.2092301738183881E-2</v>
      </c>
      <c r="I150" s="3"/>
    </row>
    <row r="151" spans="1:9" x14ac:dyDescent="0.3">
      <c r="A151" s="3"/>
      <c r="B151" s="11">
        <v>145</v>
      </c>
      <c r="C151" s="29">
        <v>10593.285968726173</v>
      </c>
      <c r="D151" s="35">
        <f t="shared" si="8"/>
        <v>1.5093661403059064</v>
      </c>
      <c r="E151" s="3"/>
      <c r="F151" s="11">
        <v>345</v>
      </c>
      <c r="G151" s="29">
        <v>5460.7707521429438</v>
      </c>
      <c r="H151" s="41">
        <f t="shared" si="9"/>
        <v>0.61767106606266498</v>
      </c>
      <c r="I151" s="3"/>
    </row>
    <row r="152" spans="1:9" x14ac:dyDescent="0.3">
      <c r="A152" s="3"/>
      <c r="B152" s="11">
        <v>146</v>
      </c>
      <c r="C152" s="29">
        <v>3053.0799677017003</v>
      </c>
      <c r="D152" s="35">
        <f t="shared" si="8"/>
        <v>0.19937206017752815</v>
      </c>
      <c r="E152" s="3"/>
      <c r="F152" s="11">
        <v>346</v>
      </c>
      <c r="G152" s="29">
        <v>-3457.8994079596223</v>
      </c>
      <c r="H152" s="41">
        <f t="shared" si="9"/>
        <v>-0.93180982487911768</v>
      </c>
      <c r="I152" s="3"/>
    </row>
    <row r="153" spans="1:9" x14ac:dyDescent="0.3">
      <c r="A153" s="3"/>
      <c r="B153" s="11">
        <v>147</v>
      </c>
      <c r="C153" s="29">
        <v>-3353.1091632666839</v>
      </c>
      <c r="D153" s="35">
        <f t="shared" si="8"/>
        <v>-0.91360414187996586</v>
      </c>
      <c r="E153" s="3"/>
      <c r="F153" s="11">
        <v>347</v>
      </c>
      <c r="G153" s="29">
        <v>-3813.5956158268555</v>
      </c>
      <c r="H153" s="41">
        <f t="shared" si="9"/>
        <v>-0.99360653528290233</v>
      </c>
      <c r="I153" s="3"/>
    </row>
    <row r="154" spans="1:9" x14ac:dyDescent="0.3">
      <c r="A154" s="3"/>
      <c r="B154" s="11">
        <v>148</v>
      </c>
      <c r="C154" s="29">
        <v>3019.4866227630755</v>
      </c>
      <c r="D154" s="35">
        <f t="shared" si="8"/>
        <v>0.19353573647558553</v>
      </c>
      <c r="E154" s="3"/>
      <c r="F154" s="11">
        <v>348</v>
      </c>
      <c r="G154" s="29">
        <v>2442.3188013580948</v>
      </c>
      <c r="H154" s="41">
        <f t="shared" si="9"/>
        <v>9.3261761311194818E-2</v>
      </c>
      <c r="I154" s="3"/>
    </row>
    <row r="155" spans="1:9" x14ac:dyDescent="0.3">
      <c r="A155" s="3"/>
      <c r="B155" s="11">
        <v>149</v>
      </c>
      <c r="C155" s="29">
        <v>2184.0984779556447</v>
      </c>
      <c r="D155" s="35">
        <f t="shared" si="8"/>
        <v>4.8399977033671736E-2</v>
      </c>
      <c r="E155" s="3"/>
      <c r="F155" s="11">
        <v>349</v>
      </c>
      <c r="G155" s="29">
        <v>-3725.3685198340663</v>
      </c>
      <c r="H155" s="41">
        <f t="shared" si="9"/>
        <v>-0.97827844299447297</v>
      </c>
      <c r="I155" s="3"/>
    </row>
    <row r="156" spans="1:9" x14ac:dyDescent="0.3">
      <c r="A156" s="3"/>
      <c r="B156" s="11">
        <v>150</v>
      </c>
      <c r="C156" s="29">
        <v>7901.4207721386256</v>
      </c>
      <c r="D156" s="35">
        <f t="shared" si="8"/>
        <v>1.0416962289594278</v>
      </c>
      <c r="E156" s="3"/>
      <c r="F156" s="11">
        <v>350</v>
      </c>
      <c r="G156" s="29">
        <v>4266.7878806856643</v>
      </c>
      <c r="H156" s="41">
        <f t="shared" si="9"/>
        <v>0.41023502344377555</v>
      </c>
      <c r="I156" s="3"/>
    </row>
    <row r="157" spans="1:9" x14ac:dyDescent="0.3">
      <c r="A157" s="3"/>
      <c r="B157" s="11">
        <v>151</v>
      </c>
      <c r="C157" s="29">
        <v>1804.2612819637027</v>
      </c>
      <c r="D157" s="35">
        <f t="shared" si="8"/>
        <v>-1.7590856385786672E-2</v>
      </c>
      <c r="E157" s="3"/>
      <c r="F157" s="11">
        <v>351</v>
      </c>
      <c r="G157" s="29">
        <v>-5241.4934840781916</v>
      </c>
      <c r="H157" s="41">
        <f t="shared" si="9"/>
        <v>-1.2416816878958461</v>
      </c>
      <c r="I157" s="3"/>
    </row>
    <row r="158" spans="1:9" x14ac:dyDescent="0.3">
      <c r="A158" s="3"/>
      <c r="B158" s="11">
        <v>152</v>
      </c>
      <c r="C158" s="29">
        <v>885.60129751198951</v>
      </c>
      <c r="D158" s="35">
        <f t="shared" si="8"/>
        <v>-0.17719380902647888</v>
      </c>
      <c r="E158" s="3"/>
      <c r="F158" s="11">
        <v>352</v>
      </c>
      <c r="G158" s="29">
        <v>522.6997982204839</v>
      </c>
      <c r="H158" s="41">
        <f t="shared" si="9"/>
        <v>-0.24024232728672187</v>
      </c>
      <c r="I158" s="3"/>
    </row>
    <row r="159" spans="1:9" x14ac:dyDescent="0.3">
      <c r="A159" s="3"/>
      <c r="B159" s="11">
        <v>153</v>
      </c>
      <c r="C159" s="29">
        <v>-743.91511259826461</v>
      </c>
      <c r="D159" s="35">
        <f t="shared" si="8"/>
        <v>-0.46029706249547531</v>
      </c>
      <c r="E159" s="3"/>
      <c r="F159" s="11">
        <v>353</v>
      </c>
      <c r="G159" s="29">
        <v>-211.54822154288036</v>
      </c>
      <c r="H159" s="41">
        <f t="shared" si="9"/>
        <v>-0.36780655551938624</v>
      </c>
      <c r="I159" s="3"/>
    </row>
    <row r="160" spans="1:9" x14ac:dyDescent="0.3">
      <c r="A160" s="3"/>
      <c r="B160" s="11">
        <v>154</v>
      </c>
      <c r="C160" s="29">
        <v>3767.2866150661739</v>
      </c>
      <c r="D160" s="35">
        <f t="shared" si="8"/>
        <v>0.3234544101701779</v>
      </c>
      <c r="E160" s="3"/>
      <c r="F160" s="11">
        <v>354</v>
      </c>
      <c r="G160" s="29">
        <v>2049.53980748514</v>
      </c>
      <c r="H160" s="41">
        <f t="shared" si="9"/>
        <v>2.5022490832053802E-2</v>
      </c>
      <c r="I160" s="3"/>
    </row>
    <row r="161" spans="1:9" x14ac:dyDescent="0.3">
      <c r="A161" s="3"/>
      <c r="B161" s="11">
        <v>155</v>
      </c>
      <c r="C161" s="29">
        <v>2043.5789442735656</v>
      </c>
      <c r="D161" s="35">
        <f t="shared" si="8"/>
        <v>2.3986883115426887E-2</v>
      </c>
      <c r="E161" s="3"/>
      <c r="F161" s="11">
        <v>355</v>
      </c>
      <c r="G161" s="29">
        <v>-189.30171825167497</v>
      </c>
      <c r="H161" s="41">
        <f t="shared" si="9"/>
        <v>-0.36394156991938065</v>
      </c>
      <c r="I161" s="3"/>
    </row>
    <row r="162" spans="1:9" x14ac:dyDescent="0.3">
      <c r="A162" s="3"/>
      <c r="B162" s="11">
        <v>156</v>
      </c>
      <c r="C162" s="29">
        <v>-4744.0742006472974</v>
      </c>
      <c r="D162" s="35">
        <f t="shared" si="8"/>
        <v>-1.1552627868011496</v>
      </c>
      <c r="E162" s="3"/>
      <c r="F162" s="11">
        <v>356</v>
      </c>
      <c r="G162" s="29">
        <v>1809.8066531269856</v>
      </c>
      <c r="H162" s="41">
        <f t="shared" si="9"/>
        <v>-1.6627433981275683E-2</v>
      </c>
      <c r="I162" s="3"/>
    </row>
    <row r="163" spans="1:9" x14ac:dyDescent="0.3">
      <c r="A163" s="3"/>
      <c r="B163" s="11">
        <v>157</v>
      </c>
      <c r="C163" s="29">
        <v>1594.2400540402491</v>
      </c>
      <c r="D163" s="35">
        <f t="shared" si="8"/>
        <v>-5.4078793882936765E-2</v>
      </c>
      <c r="E163" s="3"/>
      <c r="F163" s="11">
        <v>357</v>
      </c>
      <c r="G163" s="29">
        <v>2166.1200849928232</v>
      </c>
      <c r="H163" s="41">
        <f t="shared" si="9"/>
        <v>4.5276509538444414E-2</v>
      </c>
      <c r="I163" s="3"/>
    </row>
    <row r="164" spans="1:9" x14ac:dyDescent="0.3">
      <c r="A164" s="3"/>
      <c r="B164" s="11">
        <v>158</v>
      </c>
      <c r="C164" s="29">
        <v>-6753.5115169160754</v>
      </c>
      <c r="D164" s="35">
        <f t="shared" si="8"/>
        <v>-1.5043714170353242</v>
      </c>
      <c r="E164" s="3"/>
      <c r="F164" s="11">
        <v>358</v>
      </c>
      <c r="G164" s="29">
        <v>-3290.95588308692</v>
      </c>
      <c r="H164" s="41">
        <f t="shared" si="9"/>
        <v>-0.90280597150040487</v>
      </c>
      <c r="I164" s="3"/>
    </row>
    <row r="165" spans="1:9" x14ac:dyDescent="0.3">
      <c r="A165" s="3"/>
      <c r="B165" s="11">
        <v>159</v>
      </c>
      <c r="C165" s="29">
        <v>6116.8919492487003</v>
      </c>
      <c r="D165" s="35">
        <f t="shared" si="8"/>
        <v>0.73166196815983653</v>
      </c>
      <c r="E165" s="3"/>
      <c r="F165" s="11">
        <v>359</v>
      </c>
      <c r="G165" s="29">
        <v>630.82903169217411</v>
      </c>
      <c r="H165" s="41">
        <f t="shared" si="9"/>
        <v>-0.22145654667045117</v>
      </c>
      <c r="I165" s="3"/>
    </row>
    <row r="166" spans="1:9" x14ac:dyDescent="0.3">
      <c r="A166" s="3"/>
      <c r="B166" s="11">
        <v>160</v>
      </c>
      <c r="C166" s="29">
        <v>932.0780613477624</v>
      </c>
      <c r="D166" s="35">
        <f t="shared" si="8"/>
        <v>-0.16911919070966966</v>
      </c>
      <c r="E166" s="3"/>
      <c r="F166" s="11">
        <v>360</v>
      </c>
      <c r="G166" s="29">
        <v>3509.9509032959536</v>
      </c>
      <c r="H166" s="41">
        <f t="shared" si="9"/>
        <v>0.278746313471121</v>
      </c>
      <c r="I166" s="3"/>
    </row>
    <row r="167" spans="1:9" x14ac:dyDescent="0.3">
      <c r="A167" s="3"/>
      <c r="B167" s="11">
        <v>161</v>
      </c>
      <c r="C167" s="29">
        <v>11178.048073495793</v>
      </c>
      <c r="D167" s="35">
        <f t="shared" ref="D167:D198" si="10">(C167-C$208)/C$210</f>
        <v>1.6109595046553065</v>
      </c>
      <c r="E167" s="3"/>
      <c r="F167" s="11">
        <v>361</v>
      </c>
      <c r="G167" s="29">
        <v>9221.3549388931679</v>
      </c>
      <c r="H167" s="41">
        <f t="shared" ref="H167:H198" si="11">(G167-C$208)/C$210</f>
        <v>1.2710143595745202</v>
      </c>
      <c r="I167" s="3"/>
    </row>
    <row r="168" spans="1:9" x14ac:dyDescent="0.3">
      <c r="A168" s="3"/>
      <c r="B168" s="11">
        <v>162</v>
      </c>
      <c r="C168" s="29">
        <v>-7370.1911075191456</v>
      </c>
      <c r="D168" s="35">
        <f t="shared" si="10"/>
        <v>-1.6115099505072548</v>
      </c>
      <c r="E168" s="3"/>
      <c r="F168" s="11">
        <v>362</v>
      </c>
      <c r="G168" s="29">
        <v>4126.7984546348916</v>
      </c>
      <c r="H168" s="41">
        <f t="shared" si="11"/>
        <v>0.38591402752109577</v>
      </c>
      <c r="I168" s="3"/>
    </row>
    <row r="169" spans="1:9" x14ac:dyDescent="0.3">
      <c r="A169" s="3"/>
      <c r="B169" s="11">
        <v>163</v>
      </c>
      <c r="C169" s="29">
        <v>618.55277407872381</v>
      </c>
      <c r="D169" s="35">
        <f t="shared" si="10"/>
        <v>-0.2235893564103397</v>
      </c>
      <c r="E169" s="3"/>
      <c r="F169" s="11">
        <v>363</v>
      </c>
      <c r="G169" s="29">
        <v>14034.096471125087</v>
      </c>
      <c r="H169" s="41">
        <f t="shared" si="11"/>
        <v>2.1071537058410801</v>
      </c>
      <c r="I169" s="3"/>
    </row>
    <row r="170" spans="1:9" x14ac:dyDescent="0.3">
      <c r="A170" s="3"/>
      <c r="B170" s="11">
        <v>164</v>
      </c>
      <c r="C170" s="29">
        <v>2493.7762704921861</v>
      </c>
      <c r="D170" s="35">
        <f t="shared" si="10"/>
        <v>0.10220170007876822</v>
      </c>
      <c r="E170" s="3"/>
      <c r="F170" s="11">
        <v>364</v>
      </c>
      <c r="G170" s="29">
        <v>-5352.0936665267363</v>
      </c>
      <c r="H170" s="41">
        <f t="shared" si="11"/>
        <v>-1.2608967576497796</v>
      </c>
      <c r="I170" s="3"/>
    </row>
    <row r="171" spans="1:9" x14ac:dyDescent="0.3">
      <c r="A171" s="3"/>
      <c r="B171" s="11">
        <v>165</v>
      </c>
      <c r="C171" s="29">
        <v>3746.3635106051966</v>
      </c>
      <c r="D171" s="35">
        <f t="shared" si="10"/>
        <v>0.31981934463243744</v>
      </c>
      <c r="E171" s="3"/>
      <c r="F171" s="11">
        <v>365</v>
      </c>
      <c r="G171" s="29">
        <v>7542.9751120423007</v>
      </c>
      <c r="H171" s="41">
        <f t="shared" si="11"/>
        <v>0.97942184378877117</v>
      </c>
      <c r="I171" s="3"/>
    </row>
    <row r="172" spans="1:9" x14ac:dyDescent="0.3">
      <c r="A172" s="3"/>
      <c r="B172" s="11">
        <v>166</v>
      </c>
      <c r="C172" s="29">
        <v>1095.970300834967</v>
      </c>
      <c r="D172" s="35">
        <f t="shared" si="10"/>
        <v>-0.14064545093677089</v>
      </c>
      <c r="E172" s="3"/>
      <c r="F172" s="11">
        <v>366</v>
      </c>
      <c r="G172" s="29">
        <v>3925.5492601906481</v>
      </c>
      <c r="H172" s="41">
        <f t="shared" si="11"/>
        <v>0.35095009506132685</v>
      </c>
      <c r="I172" s="3"/>
    </row>
    <row r="173" spans="1:9" x14ac:dyDescent="0.3">
      <c r="A173" s="3"/>
      <c r="B173" s="11">
        <v>167</v>
      </c>
      <c r="C173" s="29">
        <v>-7833.3424990746998</v>
      </c>
      <c r="D173" s="35">
        <f t="shared" si="10"/>
        <v>-1.6919753358108607</v>
      </c>
      <c r="E173" s="3"/>
      <c r="F173" s="11">
        <v>367</v>
      </c>
      <c r="G173" s="29">
        <v>-7413.251128290146</v>
      </c>
      <c r="H173" s="41">
        <f t="shared" si="11"/>
        <v>-1.6189909626032837</v>
      </c>
      <c r="I173" s="3"/>
    </row>
    <row r="174" spans="1:9" x14ac:dyDescent="0.3">
      <c r="A174" s="3"/>
      <c r="B174" s="11">
        <v>168</v>
      </c>
      <c r="C174" s="29">
        <v>1462.2752121060228</v>
      </c>
      <c r="D174" s="35">
        <f t="shared" si="10"/>
        <v>-7.7005642525457371E-2</v>
      </c>
      <c r="E174" s="3"/>
      <c r="F174" s="11">
        <v>368</v>
      </c>
      <c r="G174" s="29">
        <v>3781.5104381781816</v>
      </c>
      <c r="H174" s="41">
        <f t="shared" si="11"/>
        <v>0.32592557926966825</v>
      </c>
      <c r="I174" s="3"/>
    </row>
    <row r="175" spans="1:9" x14ac:dyDescent="0.3">
      <c r="A175" s="3"/>
      <c r="B175" s="11">
        <v>169</v>
      </c>
      <c r="C175" s="29">
        <v>7110.9401544979219</v>
      </c>
      <c r="D175" s="35">
        <f t="shared" si="10"/>
        <v>0.9043624572528125</v>
      </c>
      <c r="E175" s="3"/>
      <c r="F175" s="11">
        <v>369</v>
      </c>
      <c r="G175" s="29">
        <v>3258.410547439832</v>
      </c>
      <c r="H175" s="41">
        <f t="shared" si="11"/>
        <v>0.23504507015759163</v>
      </c>
      <c r="I175" s="3"/>
    </row>
    <row r="176" spans="1:9" x14ac:dyDescent="0.3">
      <c r="A176" s="3"/>
      <c r="B176" s="11">
        <v>170</v>
      </c>
      <c r="C176" s="29">
        <v>3822.0049755665182</v>
      </c>
      <c r="D176" s="35">
        <f t="shared" si="10"/>
        <v>0.33296087833829457</v>
      </c>
      <c r="E176" s="3"/>
      <c r="F176" s="11">
        <v>370</v>
      </c>
      <c r="G176" s="29">
        <v>-8425.0385607872122</v>
      </c>
      <c r="H176" s="41">
        <f t="shared" si="11"/>
        <v>-1.7947733678504831</v>
      </c>
      <c r="I176" s="3"/>
    </row>
    <row r="177" spans="1:9" x14ac:dyDescent="0.3">
      <c r="A177" s="3"/>
      <c r="B177" s="11">
        <v>171</v>
      </c>
      <c r="C177" s="29">
        <v>2496.132244283966</v>
      </c>
      <c r="D177" s="35">
        <f t="shared" si="10"/>
        <v>0.10261101405769001</v>
      </c>
      <c r="E177" s="3"/>
      <c r="F177" s="11">
        <v>371</v>
      </c>
      <c r="G177" s="29">
        <v>-5982.0525172368862</v>
      </c>
      <c r="H177" s="41">
        <f t="shared" si="11"/>
        <v>-1.3703423570196971</v>
      </c>
      <c r="I177" s="3"/>
    </row>
    <row r="178" spans="1:9" x14ac:dyDescent="0.3">
      <c r="A178" s="3"/>
      <c r="B178" s="11">
        <v>172</v>
      </c>
      <c r="C178" s="29">
        <v>-4601.8751208710264</v>
      </c>
      <c r="D178" s="35">
        <f t="shared" si="10"/>
        <v>-1.130557897746221</v>
      </c>
      <c r="E178" s="3"/>
      <c r="F178" s="11">
        <v>372</v>
      </c>
      <c r="G178" s="29">
        <v>-4044.7073299551339</v>
      </c>
      <c r="H178" s="41">
        <f t="shared" si="11"/>
        <v>-1.0337586183049354</v>
      </c>
      <c r="I178" s="3"/>
    </row>
    <row r="179" spans="1:9" x14ac:dyDescent="0.3">
      <c r="A179" s="3"/>
      <c r="B179" s="11">
        <v>173</v>
      </c>
      <c r="C179" s="29">
        <v>8786.881002376942</v>
      </c>
      <c r="D179" s="35">
        <f t="shared" si="10"/>
        <v>1.195531238194415</v>
      </c>
      <c r="E179" s="3"/>
      <c r="F179" s="11">
        <v>373</v>
      </c>
      <c r="G179" s="29">
        <v>-10421.826127813643</v>
      </c>
      <c r="H179" s="41">
        <f t="shared" si="11"/>
        <v>-2.1416842999554113</v>
      </c>
      <c r="I179" s="3"/>
    </row>
    <row r="180" spans="1:9" x14ac:dyDescent="0.3">
      <c r="A180" s="3"/>
      <c r="B180" s="11">
        <v>174</v>
      </c>
      <c r="C180" s="29">
        <v>-195.78529391355823</v>
      </c>
      <c r="D180" s="35">
        <f t="shared" si="10"/>
        <v>-0.36506799083334207</v>
      </c>
      <c r="E180" s="3"/>
      <c r="F180" s="11">
        <v>374</v>
      </c>
      <c r="G180" s="29">
        <v>-62.553524578800307</v>
      </c>
      <c r="H180" s="41">
        <f t="shared" si="11"/>
        <v>-0.34192103316536204</v>
      </c>
      <c r="I180" s="3"/>
    </row>
    <row r="181" spans="1:9" x14ac:dyDescent="0.3">
      <c r="A181" s="3"/>
      <c r="B181" s="11">
        <v>175</v>
      </c>
      <c r="C181" s="29">
        <v>3154.7634503413501</v>
      </c>
      <c r="D181" s="35">
        <f t="shared" si="10"/>
        <v>0.2170379913585436</v>
      </c>
      <c r="E181" s="3"/>
      <c r="F181" s="11">
        <v>375</v>
      </c>
      <c r="G181" s="29">
        <v>1589.9800873001006</v>
      </c>
      <c r="H181" s="41">
        <f t="shared" si="11"/>
        <v>-5.4818897165311284E-2</v>
      </c>
      <c r="I181" s="3"/>
    </row>
    <row r="182" spans="1:9" x14ac:dyDescent="0.3">
      <c r="A182" s="3"/>
      <c r="B182" s="11">
        <v>176</v>
      </c>
      <c r="C182" s="29">
        <v>2957.3744393940256</v>
      </c>
      <c r="D182" s="35">
        <f t="shared" si="10"/>
        <v>0.18274470603076098</v>
      </c>
      <c r="E182" s="3"/>
      <c r="F182" s="11">
        <v>376</v>
      </c>
      <c r="G182" s="29">
        <v>2064.9447214490074</v>
      </c>
      <c r="H182" s="41">
        <f t="shared" si="11"/>
        <v>2.7698856185309578E-2</v>
      </c>
      <c r="I182" s="3"/>
    </row>
    <row r="183" spans="1:9" x14ac:dyDescent="0.3">
      <c r="A183" s="3"/>
      <c r="B183" s="11">
        <v>177</v>
      </c>
      <c r="C183" s="29">
        <v>2302.2455904915951</v>
      </c>
      <c r="D183" s="35">
        <f t="shared" si="10"/>
        <v>6.8926209073662106E-2</v>
      </c>
      <c r="E183" s="3"/>
      <c r="F183" s="11">
        <v>377</v>
      </c>
      <c r="G183" s="29">
        <v>1946.8386854559249</v>
      </c>
      <c r="H183" s="41">
        <f t="shared" si="11"/>
        <v>7.1797605588312047E-3</v>
      </c>
      <c r="I183" s="3"/>
    </row>
    <row r="184" spans="1:9" x14ac:dyDescent="0.3">
      <c r="A184" s="3"/>
      <c r="B184" s="11">
        <v>178</v>
      </c>
      <c r="C184" s="29">
        <v>4059.4713167209397</v>
      </c>
      <c r="D184" s="35">
        <f t="shared" si="10"/>
        <v>0.37421697944478588</v>
      </c>
      <c r="E184" s="3"/>
      <c r="F184" s="11">
        <v>378</v>
      </c>
      <c r="G184" s="29">
        <v>312.81379234878261</v>
      </c>
      <c r="H184" s="41">
        <f t="shared" si="11"/>
        <v>-0.27670677204544092</v>
      </c>
      <c r="I184" s="3"/>
    </row>
    <row r="185" spans="1:9" x14ac:dyDescent="0.3">
      <c r="A185" s="3"/>
      <c r="B185" s="11">
        <v>179</v>
      </c>
      <c r="C185" s="29">
        <v>-5681.9536731215248</v>
      </c>
      <c r="D185" s="35">
        <f t="shared" si="10"/>
        <v>-1.3182048279931589</v>
      </c>
      <c r="E185" s="3"/>
      <c r="F185" s="11">
        <v>379</v>
      </c>
      <c r="G185" s="29">
        <v>3248.7621096834073</v>
      </c>
      <c r="H185" s="41">
        <f t="shared" si="11"/>
        <v>0.23336880344263897</v>
      </c>
      <c r="I185" s="3"/>
    </row>
    <row r="186" spans="1:9" x14ac:dyDescent="0.3">
      <c r="A186" s="3"/>
      <c r="B186" s="11">
        <v>180</v>
      </c>
      <c r="C186" s="29">
        <v>-7171.9845230293504</v>
      </c>
      <c r="D186" s="35">
        <f t="shared" si="10"/>
        <v>-1.5770746244314395</v>
      </c>
      <c r="E186" s="3"/>
      <c r="F186" s="11">
        <v>380</v>
      </c>
      <c r="G186" s="29">
        <v>831.76249784124775</v>
      </c>
      <c r="H186" s="41">
        <f t="shared" si="11"/>
        <v>-0.18654746711490602</v>
      </c>
      <c r="I186" s="3"/>
    </row>
    <row r="187" spans="1:9" x14ac:dyDescent="0.3">
      <c r="A187" s="3"/>
      <c r="B187" s="11">
        <v>181</v>
      </c>
      <c r="C187" s="29">
        <v>3538.7099455426028</v>
      </c>
      <c r="D187" s="35">
        <f t="shared" si="10"/>
        <v>0.2837427519090302</v>
      </c>
      <c r="E187" s="3"/>
      <c r="F187" s="11">
        <v>381</v>
      </c>
      <c r="G187" s="29">
        <v>-10133.559208518258</v>
      </c>
      <c r="H187" s="41">
        <f t="shared" si="11"/>
        <v>-2.0916023847235872</v>
      </c>
      <c r="I187" s="3"/>
    </row>
    <row r="188" spans="1:9" x14ac:dyDescent="0.3">
      <c r="A188" s="3"/>
      <c r="B188" s="11">
        <v>182</v>
      </c>
      <c r="C188" s="29">
        <v>1774.3505598706611</v>
      </c>
      <c r="D188" s="35">
        <f t="shared" si="10"/>
        <v>-2.2787381370505379E-2</v>
      </c>
      <c r="E188" s="3"/>
      <c r="F188" s="11">
        <v>382</v>
      </c>
      <c r="G188" s="29">
        <v>1766.4350094465501</v>
      </c>
      <c r="H188" s="41">
        <f t="shared" si="11"/>
        <v>-2.4162585734303157E-2</v>
      </c>
      <c r="I188" s="3"/>
    </row>
    <row r="189" spans="1:9" x14ac:dyDescent="0.3">
      <c r="A189" s="3"/>
      <c r="B189" s="11">
        <v>183</v>
      </c>
      <c r="C189" s="29">
        <v>4139.2720742274405</v>
      </c>
      <c r="D189" s="35">
        <f t="shared" si="10"/>
        <v>0.38808112584994681</v>
      </c>
      <c r="E189" s="3"/>
      <c r="F189" s="11">
        <v>383</v>
      </c>
      <c r="G189" s="29">
        <v>3516.0006954432611</v>
      </c>
      <c r="H189" s="41">
        <f t="shared" si="11"/>
        <v>0.27979737121382764</v>
      </c>
      <c r="I189" s="3"/>
    </row>
    <row r="190" spans="1:9" x14ac:dyDescent="0.3">
      <c r="A190" s="3"/>
      <c r="B190" s="11">
        <v>184</v>
      </c>
      <c r="C190" s="29">
        <v>3740.6684639600526</v>
      </c>
      <c r="D190" s="35">
        <f t="shared" si="10"/>
        <v>0.31882991842973418</v>
      </c>
      <c r="E190" s="3"/>
      <c r="F190" s="11">
        <v>384</v>
      </c>
      <c r="G190" s="29">
        <v>1411.5090412478696</v>
      </c>
      <c r="H190" s="41">
        <f t="shared" si="11"/>
        <v>-8.5825478917981757E-2</v>
      </c>
      <c r="I190" s="3"/>
    </row>
    <row r="191" spans="1:9" x14ac:dyDescent="0.3">
      <c r="A191" s="3"/>
      <c r="B191" s="11">
        <v>185</v>
      </c>
      <c r="C191" s="29">
        <v>8811.0517365795295</v>
      </c>
      <c r="D191" s="35">
        <f t="shared" si="10"/>
        <v>1.1997305291306897</v>
      </c>
      <c r="E191" s="3"/>
      <c r="F191" s="11">
        <v>385</v>
      </c>
      <c r="G191" s="29">
        <v>4133.6420654816902</v>
      </c>
      <c r="H191" s="41">
        <f t="shared" si="11"/>
        <v>0.38710299897556144</v>
      </c>
      <c r="I191" s="3"/>
    </row>
    <row r="192" spans="1:9" x14ac:dyDescent="0.3">
      <c r="A192" s="3"/>
      <c r="B192" s="11">
        <v>186</v>
      </c>
      <c r="C192" s="29">
        <v>-69.096890756415405</v>
      </c>
      <c r="D192" s="35">
        <f t="shared" si="10"/>
        <v>-0.34305784175595272</v>
      </c>
      <c r="E192" s="3"/>
      <c r="F192" s="11">
        <v>386</v>
      </c>
      <c r="G192" s="29">
        <v>1040.9192171215336</v>
      </c>
      <c r="H192" s="41">
        <f t="shared" si="11"/>
        <v>-0.15020972461304063</v>
      </c>
      <c r="I192" s="3"/>
    </row>
    <row r="193" spans="1:9" x14ac:dyDescent="0.3">
      <c r="A193" s="3"/>
      <c r="B193" s="11">
        <v>187</v>
      </c>
      <c r="C193" s="29">
        <v>-2948.4250667822234</v>
      </c>
      <c r="D193" s="35">
        <f t="shared" si="10"/>
        <v>-0.84329654409752919</v>
      </c>
      <c r="E193" s="3"/>
      <c r="F193" s="11">
        <v>387</v>
      </c>
      <c r="G193" s="29">
        <v>4413.3764206271799</v>
      </c>
      <c r="H193" s="41">
        <f t="shared" si="11"/>
        <v>0.43570251325930009</v>
      </c>
      <c r="I193" s="3"/>
    </row>
    <row r="194" spans="1:9" x14ac:dyDescent="0.3">
      <c r="A194" s="3"/>
      <c r="B194" s="11">
        <v>188</v>
      </c>
      <c r="C194" s="29">
        <v>1855.837632160099</v>
      </c>
      <c r="D194" s="35">
        <f t="shared" si="10"/>
        <v>-8.630263873761479E-3</v>
      </c>
      <c r="E194" s="3"/>
      <c r="F194" s="11">
        <v>388</v>
      </c>
      <c r="G194" s="29">
        <v>11581.944903040305</v>
      </c>
      <c r="H194" s="41">
        <f t="shared" si="11"/>
        <v>1.681130326992792</v>
      </c>
      <c r="I194" s="3"/>
    </row>
    <row r="195" spans="1:9" x14ac:dyDescent="0.3">
      <c r="A195" s="3"/>
      <c r="B195" s="11">
        <v>189</v>
      </c>
      <c r="C195" s="29">
        <v>-7950.7477129576782</v>
      </c>
      <c r="D195" s="35">
        <f t="shared" si="10"/>
        <v>-1.7123726744435204</v>
      </c>
      <c r="E195" s="3"/>
      <c r="F195" s="11">
        <v>389</v>
      </c>
      <c r="G195" s="29">
        <v>22590.324329174582</v>
      </c>
      <c r="H195" s="41">
        <f t="shared" si="11"/>
        <v>3.5936658569350239</v>
      </c>
      <c r="I195" s="3"/>
    </row>
    <row r="196" spans="1:9" x14ac:dyDescent="0.3">
      <c r="A196" s="3"/>
      <c r="B196" s="11">
        <v>190</v>
      </c>
      <c r="C196" s="29">
        <v>9687.915728222948</v>
      </c>
      <c r="D196" s="35">
        <f t="shared" si="10"/>
        <v>1.3520720749683695</v>
      </c>
      <c r="E196" s="3"/>
      <c r="F196" s="11">
        <v>390</v>
      </c>
      <c r="G196" s="29">
        <v>4199.681614460228</v>
      </c>
      <c r="H196" s="41">
        <f t="shared" si="11"/>
        <v>0.3985763484045397</v>
      </c>
      <c r="I196" s="3"/>
    </row>
    <row r="197" spans="1:9" x14ac:dyDescent="0.3">
      <c r="A197" s="3"/>
      <c r="B197" s="11">
        <v>191</v>
      </c>
      <c r="C197" s="29">
        <v>877.23681070937755</v>
      </c>
      <c r="D197" s="35">
        <f t="shared" si="10"/>
        <v>-0.17864700913709189</v>
      </c>
      <c r="E197" s="3"/>
      <c r="F197" s="11">
        <v>391</v>
      </c>
      <c r="G197" s="29">
        <v>1410.6134696405429</v>
      </c>
      <c r="H197" s="41">
        <f t="shared" si="11"/>
        <v>-8.5981070622474925E-2</v>
      </c>
      <c r="I197" s="3"/>
    </row>
    <row r="198" spans="1:9" x14ac:dyDescent="0.3">
      <c r="A198" s="3"/>
      <c r="B198" s="11">
        <v>192</v>
      </c>
      <c r="C198" s="29">
        <v>12770.435184489073</v>
      </c>
      <c r="D198" s="35">
        <f t="shared" si="10"/>
        <v>1.8876121171158287</v>
      </c>
      <c r="E198" s="3"/>
      <c r="F198" s="11">
        <v>392</v>
      </c>
      <c r="G198" s="29">
        <v>4196.8005318807182</v>
      </c>
      <c r="H198" s="41">
        <f t="shared" si="11"/>
        <v>0.39807580490174865</v>
      </c>
      <c r="I198" s="3"/>
    </row>
    <row r="199" spans="1:9" x14ac:dyDescent="0.3">
      <c r="A199" s="3"/>
      <c r="B199" s="11">
        <v>193</v>
      </c>
      <c r="C199" s="29">
        <v>4938.2502897439263</v>
      </c>
      <c r="D199" s="35">
        <f t="shared" ref="D199:D206" si="12">(C199-C$208)/C$210</f>
        <v>0.52689122365575269</v>
      </c>
      <c r="E199" s="3"/>
      <c r="F199" s="11">
        <v>393</v>
      </c>
      <c r="G199" s="29">
        <v>-3806.7270681665977</v>
      </c>
      <c r="H199" s="41">
        <f t="shared" ref="H199:H206" si="13">(G199-C$208)/C$210</f>
        <v>-0.99241323144308757</v>
      </c>
      <c r="I199" s="3"/>
    </row>
    <row r="200" spans="1:9" x14ac:dyDescent="0.3">
      <c r="A200" s="3"/>
      <c r="B200" s="11">
        <v>194</v>
      </c>
      <c r="C200" s="29">
        <v>-7807.0444570890568</v>
      </c>
      <c r="D200" s="35">
        <f t="shared" si="12"/>
        <v>-1.6874064580752286</v>
      </c>
      <c r="E200" s="3"/>
      <c r="F200" s="11">
        <v>394</v>
      </c>
      <c r="G200" s="29">
        <v>1190.0540789619342</v>
      </c>
      <c r="H200" s="41">
        <f t="shared" si="13"/>
        <v>-0.12429985078132511</v>
      </c>
      <c r="I200" s="3"/>
    </row>
    <row r="201" spans="1:9" x14ac:dyDescent="0.3">
      <c r="A201" s="3"/>
      <c r="B201" s="11">
        <v>195</v>
      </c>
      <c r="C201" s="29">
        <v>465.51527750074285</v>
      </c>
      <c r="D201" s="35">
        <f t="shared" si="12"/>
        <v>-0.25017725262001667</v>
      </c>
      <c r="E201" s="3"/>
      <c r="F201" s="11">
        <v>395</v>
      </c>
      <c r="G201" s="29">
        <v>2747.4884069002242</v>
      </c>
      <c r="H201" s="41">
        <f t="shared" si="13"/>
        <v>0.14628025664686414</v>
      </c>
      <c r="I201" s="3"/>
    </row>
    <row r="202" spans="1:9" x14ac:dyDescent="0.3">
      <c r="A202" s="3"/>
      <c r="B202" s="11">
        <v>196</v>
      </c>
      <c r="C202" s="29">
        <v>4653.443168443514</v>
      </c>
      <c r="D202" s="35">
        <f t="shared" si="12"/>
        <v>0.47741039477239683</v>
      </c>
      <c r="E202" s="3"/>
      <c r="F202" s="11">
        <v>396</v>
      </c>
      <c r="G202" s="29">
        <v>6130.1839956824633</v>
      </c>
      <c r="H202" s="41">
        <f t="shared" si="13"/>
        <v>0.73397125548416886</v>
      </c>
      <c r="I202" s="3"/>
    </row>
    <row r="203" spans="1:9" x14ac:dyDescent="0.3">
      <c r="A203" s="3"/>
      <c r="B203" s="11">
        <v>197</v>
      </c>
      <c r="C203" s="29">
        <v>-566.15250469878629</v>
      </c>
      <c r="D203" s="35">
        <f t="shared" si="12"/>
        <v>-0.42941356090614746</v>
      </c>
      <c r="E203" s="3"/>
      <c r="F203" s="11">
        <v>397</v>
      </c>
      <c r="G203" s="29">
        <v>1049.8130087075444</v>
      </c>
      <c r="H203" s="41">
        <f t="shared" si="13"/>
        <v>-0.14866456598925942</v>
      </c>
      <c r="I203" s="3"/>
    </row>
    <row r="204" spans="1:9" x14ac:dyDescent="0.3">
      <c r="A204" s="3"/>
      <c r="B204" s="11">
        <v>198</v>
      </c>
      <c r="C204" s="29">
        <v>2387.2635028912928</v>
      </c>
      <c r="D204" s="35">
        <f t="shared" si="12"/>
        <v>8.3696755386766158E-2</v>
      </c>
      <c r="E204" s="3"/>
      <c r="F204" s="11">
        <v>398</v>
      </c>
      <c r="G204" s="29">
        <v>2826.3992844408231</v>
      </c>
      <c r="H204" s="41">
        <f t="shared" si="13"/>
        <v>0.15998980018213027</v>
      </c>
      <c r="I204" s="3"/>
    </row>
    <row r="205" spans="1:9" x14ac:dyDescent="0.3">
      <c r="A205" s="3"/>
      <c r="B205" s="11">
        <v>199</v>
      </c>
      <c r="C205" s="29">
        <v>9315.8516055237378</v>
      </c>
      <c r="D205" s="35">
        <f t="shared" si="12"/>
        <v>1.2874316927164917</v>
      </c>
      <c r="E205" s="3"/>
      <c r="F205" s="11">
        <v>399</v>
      </c>
      <c r="G205" s="29">
        <v>1899.6462053175808</v>
      </c>
      <c r="H205" s="41">
        <f t="shared" si="13"/>
        <v>-1.0192023871953624E-3</v>
      </c>
      <c r="I205" s="3"/>
    </row>
    <row r="206" spans="1:9" x14ac:dyDescent="0.3">
      <c r="A206" s="3"/>
      <c r="B206" s="15">
        <v>200</v>
      </c>
      <c r="C206" s="30">
        <v>7935.2256228523484</v>
      </c>
      <c r="D206" s="35">
        <f t="shared" si="12"/>
        <v>1.0475692985159604</v>
      </c>
      <c r="E206" s="3"/>
      <c r="F206" s="15">
        <v>400</v>
      </c>
      <c r="G206" s="29">
        <v>4353.2426416871494</v>
      </c>
      <c r="H206" s="40">
        <f t="shared" si="13"/>
        <v>0.42525519996089878</v>
      </c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1" t="s">
        <v>25</v>
      </c>
      <c r="C208" s="32">
        <f>AVERAGE(C7:C206)</f>
        <v>1905.5126409547829</v>
      </c>
      <c r="D208" s="36"/>
      <c r="E208" s="3"/>
      <c r="F208" s="31" t="s">
        <v>24</v>
      </c>
      <c r="G208" s="32">
        <f>AVERAGE(G7:G206)</f>
        <v>1532.6420503648465</v>
      </c>
      <c r="H208" s="3"/>
      <c r="I208" s="3"/>
    </row>
    <row r="209" spans="1:9" x14ac:dyDescent="0.3">
      <c r="A209" s="3"/>
      <c r="B209" s="3"/>
      <c r="C209" s="3"/>
      <c r="D209" s="37"/>
      <c r="E209" s="3"/>
      <c r="F209" s="3"/>
      <c r="G209" s="3"/>
      <c r="H209" s="3"/>
      <c r="I209" s="3"/>
    </row>
    <row r="210" spans="1:9" x14ac:dyDescent="0.3">
      <c r="A210" s="3"/>
      <c r="B210" s="31" t="s">
        <v>23</v>
      </c>
      <c r="C210" s="39">
        <f>STDEVP(C7:C206)</f>
        <v>5755.9084543996869</v>
      </c>
      <c r="D210" s="38"/>
      <c r="E210" s="21"/>
      <c r="F210" s="33" t="s">
        <v>22</v>
      </c>
      <c r="G210" s="39">
        <f>STDEVP(G7:G206)</f>
        <v>5087.6007525124505</v>
      </c>
      <c r="H210" s="3"/>
      <c r="I210" s="3"/>
    </row>
    <row r="211" spans="1:9" x14ac:dyDescent="0.3">
      <c r="A211" s="3"/>
      <c r="B211" s="3"/>
      <c r="C211" s="3"/>
      <c r="D211" s="37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Set</vt:lpstr>
      <vt:lpstr>Test Set</vt:lpstr>
      <vt:lpstr>Eggertopia Scores</vt:lpstr>
      <vt:lpstr>Profit and Loss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Ha Ngoc Anh</cp:lastModifiedBy>
  <dcterms:created xsi:type="dcterms:W3CDTF">2016-07-09T18:04:32Z</dcterms:created>
  <dcterms:modified xsi:type="dcterms:W3CDTF">2017-07-16T08:48:15Z</dcterms:modified>
</cp:coreProperties>
</file>