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sannagib/Desktop/elap_math/data/"/>
    </mc:Choice>
  </mc:AlternateContent>
  <bookViews>
    <workbookView xWindow="0" yWindow="460" windowWidth="36280" windowHeight="19980" tabRatio="500"/>
  </bookViews>
  <sheets>
    <sheet name="1" sheetId="1" r:id="rId1"/>
    <sheet name="2" sheetId="2" r:id="rId2"/>
    <sheet name="3" sheetId="3" r:id="rId3"/>
    <sheet name="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L57" i="1"/>
  <c r="I57" i="1"/>
  <c r="N57" i="1"/>
  <c r="Q57" i="1"/>
  <c r="G57" i="1"/>
  <c r="K57" i="1"/>
  <c r="T57" i="1"/>
  <c r="H56" i="1"/>
  <c r="L56" i="1"/>
  <c r="I56" i="1"/>
  <c r="N56" i="1"/>
  <c r="Q56" i="1"/>
  <c r="G56" i="1"/>
  <c r="K56" i="1"/>
  <c r="T56" i="1"/>
  <c r="H55" i="1"/>
  <c r="L55" i="1"/>
  <c r="I55" i="1"/>
  <c r="N55" i="1"/>
  <c r="Q55" i="1"/>
  <c r="G55" i="1"/>
  <c r="K55" i="1"/>
  <c r="T55" i="1"/>
  <c r="H54" i="1"/>
  <c r="L54" i="1"/>
  <c r="I54" i="1"/>
  <c r="N54" i="1"/>
  <c r="Q54" i="1"/>
  <c r="G54" i="1"/>
  <c r="K54" i="1"/>
  <c r="T54" i="1"/>
  <c r="H53" i="1"/>
  <c r="L53" i="1"/>
  <c r="I53" i="1"/>
  <c r="N53" i="1"/>
  <c r="Q53" i="1"/>
  <c r="G53" i="1"/>
  <c r="K53" i="1"/>
  <c r="T53" i="1"/>
  <c r="H52" i="1"/>
  <c r="L52" i="1"/>
  <c r="I52" i="1"/>
  <c r="N52" i="1"/>
  <c r="Q52" i="1"/>
  <c r="G52" i="1"/>
  <c r="K52" i="1"/>
  <c r="T52" i="1"/>
  <c r="H51" i="1"/>
  <c r="L51" i="1"/>
  <c r="I51" i="1"/>
  <c r="N51" i="1"/>
  <c r="Q51" i="1"/>
  <c r="G51" i="1"/>
  <c r="K51" i="1"/>
  <c r="T51" i="1"/>
  <c r="H50" i="1"/>
  <c r="L50" i="1"/>
  <c r="I50" i="1"/>
  <c r="N50" i="1"/>
  <c r="Q50" i="1"/>
  <c r="G50" i="1"/>
  <c r="K50" i="1"/>
  <c r="T50" i="1"/>
  <c r="H49" i="1"/>
  <c r="L49" i="1"/>
  <c r="I49" i="1"/>
  <c r="N49" i="1"/>
  <c r="Q49" i="1"/>
  <c r="G49" i="1"/>
  <c r="K49" i="1"/>
  <c r="T49" i="1"/>
  <c r="U49" i="1"/>
  <c r="U50" i="1"/>
  <c r="U51" i="1"/>
  <c r="U52" i="1"/>
  <c r="U53" i="1"/>
  <c r="U54" i="1"/>
  <c r="U55" i="1"/>
  <c r="U56" i="1"/>
  <c r="U57" i="1"/>
  <c r="O49" i="1"/>
  <c r="S49" i="1"/>
  <c r="O50" i="1"/>
  <c r="S50" i="1"/>
  <c r="O51" i="1"/>
  <c r="S51" i="1"/>
  <c r="O52" i="1"/>
  <c r="S52" i="1"/>
  <c r="O53" i="1"/>
  <c r="S53" i="1"/>
  <c r="O54" i="1"/>
  <c r="S54" i="1"/>
  <c r="O55" i="1"/>
  <c r="S55" i="1"/>
  <c r="O56" i="1"/>
  <c r="S56" i="1"/>
  <c r="O57" i="1"/>
  <c r="S57" i="1"/>
  <c r="M49" i="1"/>
  <c r="R49" i="1"/>
  <c r="M50" i="1"/>
  <c r="R50" i="1"/>
  <c r="M51" i="1"/>
  <c r="R51" i="1"/>
  <c r="M52" i="1"/>
  <c r="R52" i="1"/>
  <c r="M53" i="1"/>
  <c r="R53" i="1"/>
  <c r="M54" i="1"/>
  <c r="R54" i="1"/>
  <c r="M55" i="1"/>
  <c r="R55" i="1"/>
  <c r="M56" i="1"/>
  <c r="R56" i="1"/>
  <c r="M57" i="1"/>
  <c r="R57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H46" i="1"/>
  <c r="L46" i="1"/>
  <c r="I46" i="1"/>
  <c r="N46" i="1"/>
  <c r="Q46" i="1"/>
  <c r="G46" i="1"/>
  <c r="K46" i="1"/>
  <c r="T46" i="1"/>
  <c r="H45" i="1"/>
  <c r="L45" i="1"/>
  <c r="I45" i="1"/>
  <c r="N45" i="1"/>
  <c r="Q45" i="1"/>
  <c r="G45" i="1"/>
  <c r="K45" i="1"/>
  <c r="T45" i="1"/>
  <c r="H44" i="1"/>
  <c r="L44" i="1"/>
  <c r="I44" i="1"/>
  <c r="N44" i="1"/>
  <c r="Q44" i="1"/>
  <c r="G44" i="1"/>
  <c r="K44" i="1"/>
  <c r="T44" i="1"/>
  <c r="H43" i="1"/>
  <c r="L43" i="1"/>
  <c r="I43" i="1"/>
  <c r="N43" i="1"/>
  <c r="Q43" i="1"/>
  <c r="G43" i="1"/>
  <c r="K43" i="1"/>
  <c r="T43" i="1"/>
  <c r="H42" i="1"/>
  <c r="L42" i="1"/>
  <c r="I42" i="1"/>
  <c r="N42" i="1"/>
  <c r="Q42" i="1"/>
  <c r="G42" i="1"/>
  <c r="K42" i="1"/>
  <c r="T42" i="1"/>
  <c r="H41" i="1"/>
  <c r="L41" i="1"/>
  <c r="I41" i="1"/>
  <c r="N41" i="1"/>
  <c r="Q41" i="1"/>
  <c r="G41" i="1"/>
  <c r="K41" i="1"/>
  <c r="T41" i="1"/>
  <c r="H40" i="1"/>
  <c r="L40" i="1"/>
  <c r="I40" i="1"/>
  <c r="N40" i="1"/>
  <c r="Q40" i="1"/>
  <c r="G40" i="1"/>
  <c r="K40" i="1"/>
  <c r="T40" i="1"/>
  <c r="H39" i="1"/>
  <c r="L39" i="1"/>
  <c r="I39" i="1"/>
  <c r="N39" i="1"/>
  <c r="Q39" i="1"/>
  <c r="G39" i="1"/>
  <c r="K39" i="1"/>
  <c r="T39" i="1"/>
  <c r="H38" i="1"/>
  <c r="L38" i="1"/>
  <c r="I38" i="1"/>
  <c r="N38" i="1"/>
  <c r="Q38" i="1"/>
  <c r="G38" i="1"/>
  <c r="K38" i="1"/>
  <c r="T38" i="1"/>
  <c r="U38" i="1"/>
  <c r="U39" i="1"/>
  <c r="U40" i="1"/>
  <c r="U41" i="1"/>
  <c r="U42" i="1"/>
  <c r="U43" i="1"/>
  <c r="U44" i="1"/>
  <c r="U45" i="1"/>
  <c r="U46" i="1"/>
  <c r="O38" i="1"/>
  <c r="S38" i="1"/>
  <c r="O39" i="1"/>
  <c r="S39" i="1"/>
  <c r="O40" i="1"/>
  <c r="S40" i="1"/>
  <c r="O41" i="1"/>
  <c r="S41" i="1"/>
  <c r="O42" i="1"/>
  <c r="S42" i="1"/>
  <c r="O43" i="1"/>
  <c r="S43" i="1"/>
  <c r="O44" i="1"/>
  <c r="S44" i="1"/>
  <c r="O45" i="1"/>
  <c r="S45" i="1"/>
  <c r="O46" i="1"/>
  <c r="S46" i="1"/>
  <c r="M38" i="1"/>
  <c r="R38" i="1"/>
  <c r="M39" i="1"/>
  <c r="R39" i="1"/>
  <c r="M40" i="1"/>
  <c r="R40" i="1"/>
  <c r="M41" i="1"/>
  <c r="R41" i="1"/>
  <c r="M42" i="1"/>
  <c r="R42" i="1"/>
  <c r="M43" i="1"/>
  <c r="R43" i="1"/>
  <c r="M44" i="1"/>
  <c r="R44" i="1"/>
  <c r="M45" i="1"/>
  <c r="R45" i="1"/>
  <c r="M46" i="1"/>
  <c r="R46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G28" i="1"/>
  <c r="H28" i="1"/>
  <c r="I28" i="1"/>
  <c r="J28" i="1"/>
  <c r="K28" i="1"/>
  <c r="L28" i="1"/>
  <c r="M28" i="1"/>
  <c r="N28" i="1"/>
  <c r="O28" i="1"/>
  <c r="P28" i="1"/>
  <c r="Q28" i="1"/>
  <c r="H27" i="1"/>
  <c r="G27" i="1"/>
  <c r="K27" i="1"/>
  <c r="M27" i="1"/>
  <c r="R27" i="1"/>
  <c r="R28" i="1"/>
  <c r="I27" i="1"/>
  <c r="O27" i="1"/>
  <c r="S27" i="1"/>
  <c r="S28" i="1"/>
  <c r="T28" i="1"/>
  <c r="L27" i="1"/>
  <c r="N27" i="1"/>
  <c r="Q27" i="1"/>
  <c r="T27" i="1"/>
  <c r="U27" i="1"/>
  <c r="U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P27" i="1"/>
  <c r="J27" i="1"/>
  <c r="H17" i="1"/>
  <c r="L17" i="1"/>
  <c r="I17" i="1"/>
  <c r="N17" i="1"/>
  <c r="Q17" i="1"/>
  <c r="G17" i="1"/>
  <c r="K17" i="1"/>
  <c r="T17" i="1"/>
  <c r="H18" i="1"/>
  <c r="L18" i="1"/>
  <c r="I18" i="1"/>
  <c r="N18" i="1"/>
  <c r="Q18" i="1"/>
  <c r="G18" i="1"/>
  <c r="K18" i="1"/>
  <c r="T18" i="1"/>
  <c r="H19" i="1"/>
  <c r="L19" i="1"/>
  <c r="I19" i="1"/>
  <c r="N19" i="1"/>
  <c r="Q19" i="1"/>
  <c r="G19" i="1"/>
  <c r="K19" i="1"/>
  <c r="T19" i="1"/>
  <c r="H20" i="1"/>
  <c r="L20" i="1"/>
  <c r="I20" i="1"/>
  <c r="N20" i="1"/>
  <c r="Q20" i="1"/>
  <c r="G20" i="1"/>
  <c r="K20" i="1"/>
  <c r="T20" i="1"/>
  <c r="H21" i="1"/>
  <c r="L21" i="1"/>
  <c r="I21" i="1"/>
  <c r="N21" i="1"/>
  <c r="Q21" i="1"/>
  <c r="G21" i="1"/>
  <c r="K21" i="1"/>
  <c r="T21" i="1"/>
  <c r="H22" i="1"/>
  <c r="L22" i="1"/>
  <c r="I22" i="1"/>
  <c r="N22" i="1"/>
  <c r="Q22" i="1"/>
  <c r="G22" i="1"/>
  <c r="K22" i="1"/>
  <c r="T22" i="1"/>
  <c r="H23" i="1"/>
  <c r="L23" i="1"/>
  <c r="I23" i="1"/>
  <c r="N23" i="1"/>
  <c r="Q23" i="1"/>
  <c r="G23" i="1"/>
  <c r="K23" i="1"/>
  <c r="T23" i="1"/>
  <c r="H24" i="1"/>
  <c r="L24" i="1"/>
  <c r="I24" i="1"/>
  <c r="N24" i="1"/>
  <c r="Q24" i="1"/>
  <c r="G24" i="1"/>
  <c r="K24" i="1"/>
  <c r="T24" i="1"/>
  <c r="H16" i="1"/>
  <c r="L16" i="1"/>
  <c r="I16" i="1"/>
  <c r="N16" i="1"/>
  <c r="Q16" i="1"/>
  <c r="G16" i="1"/>
  <c r="K16" i="1"/>
  <c r="T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U16" i="1"/>
  <c r="U17" i="1"/>
  <c r="U18" i="1"/>
  <c r="U19" i="1"/>
  <c r="U20" i="1"/>
  <c r="U21" i="1"/>
  <c r="U22" i="1"/>
  <c r="U23" i="1"/>
  <c r="U24" i="1"/>
  <c r="O16" i="1"/>
  <c r="S16" i="1"/>
  <c r="S17" i="1"/>
  <c r="S18" i="1"/>
  <c r="S19" i="1"/>
  <c r="S20" i="1"/>
  <c r="S21" i="1"/>
  <c r="S22" i="1"/>
  <c r="S23" i="1"/>
  <c r="S24" i="1"/>
  <c r="M16" i="1"/>
  <c r="R16" i="1"/>
  <c r="R17" i="1"/>
  <c r="R18" i="1"/>
  <c r="R19" i="1"/>
  <c r="R20" i="1"/>
  <c r="R21" i="1"/>
  <c r="R22" i="1"/>
  <c r="R23" i="1"/>
  <c r="R24" i="1"/>
  <c r="P17" i="1"/>
  <c r="P18" i="1"/>
  <c r="P19" i="1"/>
  <c r="P20" i="1"/>
  <c r="P21" i="1"/>
  <c r="P22" i="1"/>
  <c r="P23" i="1"/>
  <c r="P24" i="1"/>
  <c r="P16" i="1"/>
  <c r="J17" i="1"/>
  <c r="J18" i="1"/>
  <c r="J19" i="1"/>
  <c r="J20" i="1"/>
  <c r="J21" i="1"/>
  <c r="J22" i="1"/>
  <c r="J23" i="1"/>
  <c r="J24" i="1"/>
  <c r="J16" i="1"/>
</calcChain>
</file>

<file path=xl/sharedStrings.xml><?xml version="1.0" encoding="utf-8"?>
<sst xmlns="http://schemas.openxmlformats.org/spreadsheetml/2006/main" count="43" uniqueCount="24">
  <si>
    <t>t</t>
  </si>
  <si>
    <t>A</t>
  </si>
  <si>
    <t>B</t>
  </si>
  <si>
    <t>P</t>
  </si>
  <si>
    <t>cat</t>
  </si>
  <si>
    <t>t-1</t>
  </si>
  <si>
    <t>A-1</t>
  </si>
  <si>
    <t>B-1</t>
  </si>
  <si>
    <t>delta_t</t>
  </si>
  <si>
    <t>[A-1]^a</t>
  </si>
  <si>
    <t>[A-1]^a * delta_t</t>
  </si>
  <si>
    <t>orders</t>
  </si>
  <si>
    <t>[B-1]^a * delta_t</t>
  </si>
  <si>
    <t>t[cat]^c</t>
  </si>
  <si>
    <t>sum_A</t>
  </si>
  <si>
    <t>sum_B</t>
  </si>
  <si>
    <t>kobs_normalizer</t>
  </si>
  <si>
    <t>[cat]^c</t>
  </si>
  <si>
    <t>sum_kobs_norm</t>
  </si>
  <si>
    <t>[B-1]^b</t>
  </si>
  <si>
    <t>EXP1</t>
  </si>
  <si>
    <t>EXP2</t>
  </si>
  <si>
    <t>EXP3</t>
  </si>
  <si>
    <t>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</si>
</sst>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'1'!$R$16:$R$24</c:f>
              <c:numCache>
                <c:formatCode>General</c:formatCode>
                <c:ptCount val="9"/>
                <c:pt idx="0">
                  <c:v>0.82236</c:v>
                </c:pt>
                <c:pt idx="1">
                  <c:v>1.72068</c:v>
                </c:pt>
                <c:pt idx="2">
                  <c:v>2.96223</c:v>
                </c:pt>
                <c:pt idx="3">
                  <c:v>4.50039</c:v>
                </c:pt>
                <c:pt idx="4">
                  <c:v>6.17844</c:v>
                </c:pt>
                <c:pt idx="5">
                  <c:v>7.997985</c:v>
                </c:pt>
                <c:pt idx="6">
                  <c:v>9.842565</c:v>
                </c:pt>
                <c:pt idx="7">
                  <c:v>11.746495</c:v>
                </c:pt>
                <c:pt idx="8">
                  <c:v>13.699355</c:v>
                </c:pt>
              </c:numCache>
            </c:numRef>
          </c:xVal>
          <c:yVal>
            <c:numRef>
              <c:f>'1'!$E$16:$E$24</c:f>
              <c:numCache>
                <c:formatCode>General</c:formatCode>
                <c:ptCount val="9"/>
                <c:pt idx="0">
                  <c:v>0.15</c:v>
                </c:pt>
                <c:pt idx="1">
                  <c:v>0.273</c:v>
                </c:pt>
                <c:pt idx="2">
                  <c:v>0.388</c:v>
                </c:pt>
                <c:pt idx="3">
                  <c:v>0.477</c:v>
                </c:pt>
                <c:pt idx="4">
                  <c:v>0.534</c:v>
                </c:pt>
                <c:pt idx="5">
                  <c:v>0.564</c:v>
                </c:pt>
                <c:pt idx="6">
                  <c:v>0.582</c:v>
                </c:pt>
                <c:pt idx="7">
                  <c:v>0.592</c:v>
                </c:pt>
                <c:pt idx="8">
                  <c:v>0.595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'1'!$R$27:$R$35</c:f>
              <c:numCache>
                <c:formatCode>General</c:formatCode>
                <c:ptCount val="9"/>
                <c:pt idx="0">
                  <c:v>0.377545</c:v>
                </c:pt>
                <c:pt idx="1">
                  <c:v>1.284545</c:v>
                </c:pt>
                <c:pt idx="2">
                  <c:v>2.265545</c:v>
                </c:pt>
                <c:pt idx="3">
                  <c:v>3.669465000000001</c:v>
                </c:pt>
                <c:pt idx="4">
                  <c:v>4.656465000000001</c:v>
                </c:pt>
                <c:pt idx="5">
                  <c:v>5.301070000000001</c:v>
                </c:pt>
                <c:pt idx="6">
                  <c:v>6.904650000000001</c:v>
                </c:pt>
                <c:pt idx="7">
                  <c:v>8.661345000000001</c:v>
                </c:pt>
                <c:pt idx="8">
                  <c:v>9.197650000000001</c:v>
                </c:pt>
              </c:numCache>
            </c:numRef>
          </c:xVal>
          <c:yVal>
            <c:numRef>
              <c:f>'1'!$E$27:$E$35</c:f>
              <c:numCache>
                <c:formatCode>General</c:formatCode>
                <c:ptCount val="9"/>
                <c:pt idx="0">
                  <c:v>0.075</c:v>
                </c:pt>
                <c:pt idx="1">
                  <c:v>0.218</c:v>
                </c:pt>
                <c:pt idx="2">
                  <c:v>0.329</c:v>
                </c:pt>
                <c:pt idx="3">
                  <c:v>0.433</c:v>
                </c:pt>
                <c:pt idx="4">
                  <c:v>0.483</c:v>
                </c:pt>
                <c:pt idx="5">
                  <c:v>0.508</c:v>
                </c:pt>
                <c:pt idx="6">
                  <c:v>0.546</c:v>
                </c:pt>
                <c:pt idx="7">
                  <c:v>0.573</c:v>
                </c:pt>
                <c:pt idx="8">
                  <c:v>0.578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4912"/>
        <c:axId val="62307616"/>
      </c:scatterChart>
      <c:valAx>
        <c:axId val="62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7616"/>
        <c:crosses val="autoZero"/>
        <c:crossBetween val="midCat"/>
      </c:valAx>
      <c:valAx>
        <c:axId val="623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'1'!$S$38:$S$46</c:f>
              <c:numCache>
                <c:formatCode>General</c:formatCode>
                <c:ptCount val="9"/>
                <c:pt idx="0">
                  <c:v>0.25014</c:v>
                </c:pt>
                <c:pt idx="1">
                  <c:v>0.68564</c:v>
                </c:pt>
                <c:pt idx="2">
                  <c:v>1.16818</c:v>
                </c:pt>
                <c:pt idx="3">
                  <c:v>1.64552</c:v>
                </c:pt>
                <c:pt idx="4">
                  <c:v>2.06347</c:v>
                </c:pt>
                <c:pt idx="5">
                  <c:v>2.536195</c:v>
                </c:pt>
                <c:pt idx="6">
                  <c:v>3.373569999999999</c:v>
                </c:pt>
                <c:pt idx="7">
                  <c:v>4.20431</c:v>
                </c:pt>
                <c:pt idx="8">
                  <c:v>4.644934999999999</c:v>
                </c:pt>
              </c:numCache>
            </c:numRef>
          </c:xVal>
          <c:yVal>
            <c:numRef>
              <c:f>'1'!$E$38:$E$46</c:f>
              <c:numCache>
                <c:formatCode>General</c:formatCode>
                <c:ptCount val="9"/>
                <c:pt idx="0">
                  <c:v>0.086</c:v>
                </c:pt>
                <c:pt idx="1">
                  <c:v>0.213</c:v>
                </c:pt>
                <c:pt idx="2">
                  <c:v>0.337</c:v>
                </c:pt>
                <c:pt idx="3">
                  <c:v>0.441</c:v>
                </c:pt>
                <c:pt idx="4">
                  <c:v>0.515</c:v>
                </c:pt>
                <c:pt idx="5">
                  <c:v>0.591</c:v>
                </c:pt>
                <c:pt idx="6">
                  <c:v>0.691</c:v>
                </c:pt>
                <c:pt idx="7">
                  <c:v>0.763</c:v>
                </c:pt>
                <c:pt idx="8">
                  <c:v>0.792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'1'!$S$16:$S$24</c:f>
              <c:numCache>
                <c:formatCode>General</c:formatCode>
                <c:ptCount val="9"/>
                <c:pt idx="0">
                  <c:v>0.466805</c:v>
                </c:pt>
                <c:pt idx="1">
                  <c:v>0.908555</c:v>
                </c:pt>
                <c:pt idx="2">
                  <c:v>1.406105</c:v>
                </c:pt>
                <c:pt idx="3">
                  <c:v>1.857625</c:v>
                </c:pt>
                <c:pt idx="4">
                  <c:v>2.179675</c:v>
                </c:pt>
                <c:pt idx="5">
                  <c:v>2.38722</c:v>
                </c:pt>
                <c:pt idx="6">
                  <c:v>2.50413</c:v>
                </c:pt>
                <c:pt idx="7">
                  <c:v>2.566364999999999</c:v>
                </c:pt>
                <c:pt idx="8">
                  <c:v>2.597629999999999</c:v>
                </c:pt>
              </c:numCache>
            </c:numRef>
          </c:xVal>
          <c:yVal>
            <c:numRef>
              <c:f>'1'!$E$16:$E$24</c:f>
              <c:numCache>
                <c:formatCode>General</c:formatCode>
                <c:ptCount val="9"/>
                <c:pt idx="0">
                  <c:v>0.15</c:v>
                </c:pt>
                <c:pt idx="1">
                  <c:v>0.273</c:v>
                </c:pt>
                <c:pt idx="2">
                  <c:v>0.388</c:v>
                </c:pt>
                <c:pt idx="3">
                  <c:v>0.477</c:v>
                </c:pt>
                <c:pt idx="4">
                  <c:v>0.534</c:v>
                </c:pt>
                <c:pt idx="5">
                  <c:v>0.564</c:v>
                </c:pt>
                <c:pt idx="6">
                  <c:v>0.582</c:v>
                </c:pt>
                <c:pt idx="7">
                  <c:v>0.592</c:v>
                </c:pt>
                <c:pt idx="8">
                  <c:v>0.595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8400"/>
        <c:axId val="65654384"/>
      </c:scatterChart>
      <c:valAx>
        <c:axId val="658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4384"/>
        <c:crosses val="autoZero"/>
        <c:crossBetween val="midCat"/>
      </c:valAx>
      <c:valAx>
        <c:axId val="65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'1'!$P$16:$P$24</c:f>
              <c:numCache>
                <c:formatCode>General</c:formatCode>
                <c:ptCount val="9"/>
                <c:pt idx="0">
                  <c:v>0.0089</c:v>
                </c:pt>
                <c:pt idx="1">
                  <c:v>0.0203</c:v>
                </c:pt>
                <c:pt idx="2">
                  <c:v>0.0389</c:v>
                </c:pt>
                <c:pt idx="3">
                  <c:v>0.0661</c:v>
                </c:pt>
                <c:pt idx="4">
                  <c:v>0.1</c:v>
                </c:pt>
                <c:pt idx="5">
                  <c:v>0.1403</c:v>
                </c:pt>
                <c:pt idx="6">
                  <c:v>0.1836</c:v>
                </c:pt>
                <c:pt idx="7">
                  <c:v>0.2297</c:v>
                </c:pt>
                <c:pt idx="8">
                  <c:v>0.2778</c:v>
                </c:pt>
              </c:numCache>
            </c:numRef>
          </c:xVal>
          <c:yVal>
            <c:numRef>
              <c:f>'1'!$E$16:$E$24</c:f>
              <c:numCache>
                <c:formatCode>General</c:formatCode>
                <c:ptCount val="9"/>
                <c:pt idx="0">
                  <c:v>0.15</c:v>
                </c:pt>
                <c:pt idx="1">
                  <c:v>0.273</c:v>
                </c:pt>
                <c:pt idx="2">
                  <c:v>0.388</c:v>
                </c:pt>
                <c:pt idx="3">
                  <c:v>0.477</c:v>
                </c:pt>
                <c:pt idx="4">
                  <c:v>0.534</c:v>
                </c:pt>
                <c:pt idx="5">
                  <c:v>0.564</c:v>
                </c:pt>
                <c:pt idx="6">
                  <c:v>0.582</c:v>
                </c:pt>
                <c:pt idx="7">
                  <c:v>0.592</c:v>
                </c:pt>
                <c:pt idx="8">
                  <c:v>0.595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'1'!$P$49:$P$57</c:f>
              <c:numCache>
                <c:formatCode>General</c:formatCode>
                <c:ptCount val="9"/>
                <c:pt idx="0">
                  <c:v>0.0039</c:v>
                </c:pt>
                <c:pt idx="1">
                  <c:v>0.0141</c:v>
                </c:pt>
                <c:pt idx="2">
                  <c:v>0.0279</c:v>
                </c:pt>
                <c:pt idx="3">
                  <c:v>0.0504</c:v>
                </c:pt>
                <c:pt idx="4">
                  <c:v>0.0855</c:v>
                </c:pt>
                <c:pt idx="5">
                  <c:v>0.1182</c:v>
                </c:pt>
                <c:pt idx="6">
                  <c:v>0.165</c:v>
                </c:pt>
                <c:pt idx="7">
                  <c:v>0.21</c:v>
                </c:pt>
                <c:pt idx="8">
                  <c:v>0.2499</c:v>
                </c:pt>
              </c:numCache>
            </c:numRef>
          </c:xVal>
          <c:yVal>
            <c:numRef>
              <c:f>'1'!$E$49:$E$57</c:f>
              <c:numCache>
                <c:formatCode>General</c:formatCode>
                <c:ptCount val="9"/>
                <c:pt idx="0">
                  <c:v>0.077</c:v>
                </c:pt>
                <c:pt idx="1">
                  <c:v>0.214</c:v>
                </c:pt>
                <c:pt idx="2">
                  <c:v>0.328</c:v>
                </c:pt>
                <c:pt idx="3">
                  <c:v>0.436</c:v>
                </c:pt>
                <c:pt idx="4">
                  <c:v>0.512</c:v>
                </c:pt>
                <c:pt idx="5">
                  <c:v>0.55</c:v>
                </c:pt>
                <c:pt idx="6">
                  <c:v>0.576</c:v>
                </c:pt>
                <c:pt idx="7">
                  <c:v>0.589</c:v>
                </c:pt>
                <c:pt idx="8">
                  <c:v>0.595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7280"/>
        <c:axId val="86369328"/>
      </c:scatterChart>
      <c:valAx>
        <c:axId val="863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9328"/>
        <c:crosses val="autoZero"/>
        <c:crossBetween val="midCat"/>
      </c:valAx>
      <c:valAx>
        <c:axId val="863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'1'!$U$16:$U$24</c:f>
              <c:numCache>
                <c:formatCode>General</c:formatCode>
                <c:ptCount val="9"/>
                <c:pt idx="0">
                  <c:v>0.0043132782</c:v>
                </c:pt>
                <c:pt idx="1">
                  <c:v>0.0077942682</c:v>
                </c:pt>
                <c:pt idx="2">
                  <c:v>0.01111541445</c:v>
                </c:pt>
                <c:pt idx="3">
                  <c:v>0.01366876005</c:v>
                </c:pt>
                <c:pt idx="4">
                  <c:v>0.01526290755</c:v>
                </c:pt>
                <c:pt idx="5">
                  <c:v>0.016199973225</c:v>
                </c:pt>
                <c:pt idx="6">
                  <c:v>0.016698009825</c:v>
                </c:pt>
                <c:pt idx="7">
                  <c:v>0.016955040375</c:v>
                </c:pt>
                <c:pt idx="8">
                  <c:v>0.017081976275</c:v>
                </c:pt>
              </c:numCache>
            </c:numRef>
          </c:xVal>
          <c:yVal>
            <c:numRef>
              <c:f>'1'!$E$16:$E$24</c:f>
              <c:numCache>
                <c:formatCode>General</c:formatCode>
                <c:ptCount val="9"/>
                <c:pt idx="0">
                  <c:v>0.15</c:v>
                </c:pt>
                <c:pt idx="1">
                  <c:v>0.273</c:v>
                </c:pt>
                <c:pt idx="2">
                  <c:v>0.388</c:v>
                </c:pt>
                <c:pt idx="3">
                  <c:v>0.477</c:v>
                </c:pt>
                <c:pt idx="4">
                  <c:v>0.534</c:v>
                </c:pt>
                <c:pt idx="5">
                  <c:v>0.564</c:v>
                </c:pt>
                <c:pt idx="6">
                  <c:v>0.582</c:v>
                </c:pt>
                <c:pt idx="7">
                  <c:v>0.592</c:v>
                </c:pt>
                <c:pt idx="8">
                  <c:v>0.595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'1'!$U$27:$U$35</c:f>
              <c:numCache>
                <c:formatCode>General</c:formatCode>
                <c:ptCount val="9"/>
                <c:pt idx="0">
                  <c:v>0.002123690625</c:v>
                </c:pt>
                <c:pt idx="1">
                  <c:v>0.006232400625</c:v>
                </c:pt>
                <c:pt idx="2">
                  <c:v>0.009440270625</c:v>
                </c:pt>
                <c:pt idx="3">
                  <c:v>0.012514855425</c:v>
                </c:pt>
                <c:pt idx="4">
                  <c:v>0.013906525425</c:v>
                </c:pt>
                <c:pt idx="5">
                  <c:v>0.01458013765</c:v>
                </c:pt>
                <c:pt idx="6">
                  <c:v>0.01577480475</c:v>
                </c:pt>
                <c:pt idx="7">
                  <c:v>0.016521400125</c:v>
                </c:pt>
                <c:pt idx="8">
                  <c:v>0.016666202475</c:v>
                </c:pt>
              </c:numCache>
            </c:numRef>
          </c:xVal>
          <c:yVal>
            <c:numRef>
              <c:f>'1'!$E$27:$E$35</c:f>
              <c:numCache>
                <c:formatCode>General</c:formatCode>
                <c:ptCount val="9"/>
                <c:pt idx="0">
                  <c:v>0.075</c:v>
                </c:pt>
                <c:pt idx="1">
                  <c:v>0.218</c:v>
                </c:pt>
                <c:pt idx="2">
                  <c:v>0.329</c:v>
                </c:pt>
                <c:pt idx="3">
                  <c:v>0.433</c:v>
                </c:pt>
                <c:pt idx="4">
                  <c:v>0.483</c:v>
                </c:pt>
                <c:pt idx="5">
                  <c:v>0.508</c:v>
                </c:pt>
                <c:pt idx="6">
                  <c:v>0.546</c:v>
                </c:pt>
                <c:pt idx="7">
                  <c:v>0.573</c:v>
                </c:pt>
                <c:pt idx="8">
                  <c:v>0.578</c:v>
                </c:pt>
              </c:numCache>
            </c:numRef>
          </c:yVal>
          <c:smooth val="0"/>
        </c:ser>
        <c:ser>
          <c:idx val="1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'1'!$U$38:$U$46</c:f>
              <c:numCache>
                <c:formatCode>General</c:formatCode>
                <c:ptCount val="9"/>
                <c:pt idx="0">
                  <c:v>0.0023938398</c:v>
                </c:pt>
                <c:pt idx="1">
                  <c:v>0.0060977673</c:v>
                </c:pt>
                <c:pt idx="2">
                  <c:v>0.0095937696</c:v>
                </c:pt>
                <c:pt idx="3">
                  <c:v>0.0125127037</c:v>
                </c:pt>
                <c:pt idx="4">
                  <c:v>0.0146902232</c:v>
                </c:pt>
                <c:pt idx="5">
                  <c:v>0.0167985767</c:v>
                </c:pt>
                <c:pt idx="6">
                  <c:v>0.0198131267</c:v>
                </c:pt>
                <c:pt idx="7">
                  <c:v>0.0220852006</c:v>
                </c:pt>
                <c:pt idx="8">
                  <c:v>0.023065591225</c:v>
                </c:pt>
              </c:numCache>
            </c:numRef>
          </c:xVal>
          <c:yVal>
            <c:numRef>
              <c:f>'1'!$E$38:$E$46</c:f>
              <c:numCache>
                <c:formatCode>General</c:formatCode>
                <c:ptCount val="9"/>
                <c:pt idx="0">
                  <c:v>0.086</c:v>
                </c:pt>
                <c:pt idx="1">
                  <c:v>0.213</c:v>
                </c:pt>
                <c:pt idx="2">
                  <c:v>0.337</c:v>
                </c:pt>
                <c:pt idx="3">
                  <c:v>0.441</c:v>
                </c:pt>
                <c:pt idx="4">
                  <c:v>0.515</c:v>
                </c:pt>
                <c:pt idx="5">
                  <c:v>0.591</c:v>
                </c:pt>
                <c:pt idx="6">
                  <c:v>0.691</c:v>
                </c:pt>
                <c:pt idx="7">
                  <c:v>0.763</c:v>
                </c:pt>
                <c:pt idx="8">
                  <c:v>0.792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135802149324168"/>
                  <c:y val="-0.0393532446375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'1'!$U$49:$U$57</c:f>
              <c:numCache>
                <c:formatCode>General</c:formatCode>
                <c:ptCount val="9"/>
                <c:pt idx="0">
                  <c:v>0.0021107034</c:v>
                </c:pt>
                <c:pt idx="1">
                  <c:v>0.0060833994</c:v>
                </c:pt>
                <c:pt idx="2">
                  <c:v>0.0093932052</c:v>
                </c:pt>
                <c:pt idx="3">
                  <c:v>0.01241264895</c:v>
                </c:pt>
                <c:pt idx="4">
                  <c:v>0.01472089515</c:v>
                </c:pt>
                <c:pt idx="5">
                  <c:v>0.015768071775</c:v>
                </c:pt>
                <c:pt idx="6">
                  <c:v>0.016514555175</c:v>
                </c:pt>
                <c:pt idx="7">
                  <c:v>0.016832030175</c:v>
                </c:pt>
                <c:pt idx="8">
                  <c:v>0.016978902075</c:v>
                </c:pt>
              </c:numCache>
            </c:numRef>
          </c:xVal>
          <c:yVal>
            <c:numRef>
              <c:f>'1'!$E$49:$E$57</c:f>
              <c:numCache>
                <c:formatCode>General</c:formatCode>
                <c:ptCount val="9"/>
                <c:pt idx="0">
                  <c:v>0.077</c:v>
                </c:pt>
                <c:pt idx="1">
                  <c:v>0.214</c:v>
                </c:pt>
                <c:pt idx="2">
                  <c:v>0.328</c:v>
                </c:pt>
                <c:pt idx="3">
                  <c:v>0.436</c:v>
                </c:pt>
                <c:pt idx="4">
                  <c:v>0.512</c:v>
                </c:pt>
                <c:pt idx="5">
                  <c:v>0.55</c:v>
                </c:pt>
                <c:pt idx="6">
                  <c:v>0.576</c:v>
                </c:pt>
                <c:pt idx="7">
                  <c:v>0.589</c:v>
                </c:pt>
                <c:pt idx="8">
                  <c:v>0.595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9504"/>
        <c:axId val="86562608"/>
      </c:scatterChart>
      <c:valAx>
        <c:axId val="65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2608"/>
        <c:crosses val="autoZero"/>
        <c:crossBetween val="midCat"/>
      </c:valAx>
      <c:valAx>
        <c:axId val="865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12700</xdr:rowOff>
    </xdr:from>
    <xdr:to>
      <xdr:col>9</xdr:col>
      <xdr:colOff>88900</xdr:colOff>
      <xdr:row>11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</xdr:row>
      <xdr:rowOff>25400</xdr:rowOff>
    </xdr:from>
    <xdr:to>
      <xdr:col>13</xdr:col>
      <xdr:colOff>63500</xdr:colOff>
      <xdr:row>11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165100</xdr:colOff>
      <xdr:row>2</xdr:row>
      <xdr:rowOff>25400</xdr:rowOff>
    </xdr:from>
    <xdr:to>
      <xdr:col>16</xdr:col>
      <xdr:colOff>406400</xdr:colOff>
      <xdr:row>11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2</xdr:row>
      <xdr:rowOff>101600</xdr:rowOff>
    </xdr:from>
    <xdr:to>
      <xdr:col>4</xdr:col>
      <xdr:colOff>698500</xdr:colOff>
      <xdr:row>11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activeCell="C17" sqref="C17"/>
    </sheetView>
  </sheetViews>
  <sheetFormatPr baseColWidth="10" defaultRowHeight="16" x14ac:dyDescent="0.2"/>
  <cols>
    <col min="13" max="13" width="14.6640625" bestFit="1" customWidth="1"/>
    <col min="14" max="14" width="14.6640625" customWidth="1"/>
    <col min="15" max="15" width="14.6640625" bestFit="1" customWidth="1"/>
    <col min="20" max="21" width="14.6640625" bestFit="1" customWidth="1"/>
  </cols>
  <sheetData>
    <row r="1" spans="1:21" x14ac:dyDescent="0.2">
      <c r="B1" s="2" t="s">
        <v>1</v>
      </c>
      <c r="C1" s="2" t="s">
        <v>2</v>
      </c>
      <c r="D1" s="2" t="s">
        <v>4</v>
      </c>
    </row>
    <row r="2" spans="1:21" x14ac:dyDescent="0.2">
      <c r="A2" s="2" t="s">
        <v>11</v>
      </c>
      <c r="B2" s="1">
        <v>1</v>
      </c>
      <c r="C2" s="1">
        <v>1</v>
      </c>
      <c r="D2" s="1">
        <v>1</v>
      </c>
    </row>
    <row r="13" spans="1:21" x14ac:dyDescent="0.2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t="s">
        <v>0</v>
      </c>
      <c r="B14" t="s">
        <v>1</v>
      </c>
      <c r="C14" t="s">
        <v>2</v>
      </c>
      <c r="D14" t="s">
        <v>4</v>
      </c>
      <c r="E14" t="s">
        <v>3</v>
      </c>
      <c r="G14" t="s">
        <v>5</v>
      </c>
      <c r="H14" t="s">
        <v>6</v>
      </c>
      <c r="I14" t="s">
        <v>7</v>
      </c>
      <c r="J14" t="s">
        <v>4</v>
      </c>
      <c r="K14" t="s">
        <v>8</v>
      </c>
      <c r="L14" t="s">
        <v>9</v>
      </c>
      <c r="M14" t="s">
        <v>10</v>
      </c>
      <c r="N14" t="s">
        <v>19</v>
      </c>
      <c r="O14" t="s">
        <v>12</v>
      </c>
      <c r="P14" t="s">
        <v>13</v>
      </c>
      <c r="Q14" t="s">
        <v>17</v>
      </c>
      <c r="R14" t="s">
        <v>14</v>
      </c>
      <c r="S14" t="s">
        <v>15</v>
      </c>
      <c r="T14" t="s">
        <v>16</v>
      </c>
      <c r="U14" t="s">
        <v>18</v>
      </c>
    </row>
    <row r="15" spans="1:21" x14ac:dyDescent="0.2">
      <c r="A15">
        <v>0</v>
      </c>
      <c r="B15">
        <v>0.998</v>
      </c>
      <c r="C15">
        <v>0.6</v>
      </c>
      <c r="D15">
        <v>0.01</v>
      </c>
      <c r="E15">
        <v>1E-3</v>
      </c>
    </row>
    <row r="16" spans="1:21" x14ac:dyDescent="0.2">
      <c r="A16">
        <v>0.89</v>
      </c>
      <c r="B16">
        <v>0.85</v>
      </c>
      <c r="C16">
        <v>0.44900000000000001</v>
      </c>
      <c r="D16">
        <v>0.01</v>
      </c>
      <c r="E16">
        <v>0.15</v>
      </c>
      <c r="G16">
        <f>A15</f>
        <v>0</v>
      </c>
      <c r="H16">
        <f t="shared" ref="H16:I24" si="0">B15</f>
        <v>0.998</v>
      </c>
      <c r="I16">
        <f t="shared" si="0"/>
        <v>0.6</v>
      </c>
      <c r="J16">
        <f>D16</f>
        <v>0.01</v>
      </c>
      <c r="K16">
        <f>A16-G16</f>
        <v>0.89</v>
      </c>
      <c r="L16">
        <f>0.5*(B16+H16)^B$2</f>
        <v>0.92399999999999993</v>
      </c>
      <c r="M16">
        <f t="shared" ref="M16:M24" si="1">0.5*(B16+H16)^B$2*$K16</f>
        <v>0.82235999999999998</v>
      </c>
      <c r="N16">
        <f>0.5*(C16+I16)^C$2</f>
        <v>0.52449999999999997</v>
      </c>
      <c r="O16">
        <f t="shared" ref="O16:O24" si="2">0.5*(C16+I16)^C$2*$K16</f>
        <v>0.46680499999999997</v>
      </c>
      <c r="P16">
        <f>A16*(D16^D$2)</f>
        <v>8.8999999999999999E-3</v>
      </c>
      <c r="Q16">
        <f>(D16^D$2)</f>
        <v>0.01</v>
      </c>
      <c r="R16">
        <f>M16</f>
        <v>0.82235999999999998</v>
      </c>
      <c r="S16">
        <f>O16</f>
        <v>0.46680499999999997</v>
      </c>
      <c r="T16">
        <f>L16*N16*Q16*K16</f>
        <v>4.3132782000000003E-3</v>
      </c>
      <c r="U16">
        <f>T16</f>
        <v>4.3132782000000003E-3</v>
      </c>
    </row>
    <row r="17" spans="1:21" x14ac:dyDescent="0.2">
      <c r="A17">
        <v>2.0299999999999998</v>
      </c>
      <c r="B17">
        <v>0.72599999999999998</v>
      </c>
      <c r="C17">
        <v>0.32600000000000001</v>
      </c>
      <c r="D17">
        <v>0.01</v>
      </c>
      <c r="E17">
        <v>0.27300000000000002</v>
      </c>
      <c r="G17">
        <f t="shared" ref="G17:G24" si="3">A16</f>
        <v>0.89</v>
      </c>
      <c r="H17">
        <f t="shared" si="0"/>
        <v>0.85</v>
      </c>
      <c r="I17">
        <f t="shared" si="0"/>
        <v>0.44900000000000001</v>
      </c>
      <c r="J17">
        <f t="shared" ref="J17:J24" si="4">D17</f>
        <v>0.01</v>
      </c>
      <c r="K17">
        <f t="shared" ref="K17:K24" si="5">A17-G17</f>
        <v>1.1399999999999997</v>
      </c>
      <c r="L17">
        <f t="shared" ref="L17:L24" si="6">0.5*(B17+H17)^B$2</f>
        <v>0.78800000000000003</v>
      </c>
      <c r="M17">
        <f t="shared" si="1"/>
        <v>0.89831999999999979</v>
      </c>
      <c r="N17">
        <f t="shared" ref="N17:N24" si="7">0.5*(C17+I17)^C$2</f>
        <v>0.38750000000000001</v>
      </c>
      <c r="O17">
        <f t="shared" si="2"/>
        <v>0.44174999999999986</v>
      </c>
      <c r="P17">
        <f t="shared" ref="P17:P24" si="8">A17*(D17^D$2)</f>
        <v>2.0299999999999999E-2</v>
      </c>
      <c r="Q17">
        <f t="shared" ref="Q17:Q24" si="9">(D17^D$2)</f>
        <v>0.01</v>
      </c>
      <c r="R17">
        <f>R16+M17</f>
        <v>1.7206799999999998</v>
      </c>
      <c r="S17">
        <f>S16+O17</f>
        <v>0.90855499999999978</v>
      </c>
      <c r="T17">
        <f t="shared" ref="T17:T24" si="10">L17*N17*Q17*K17</f>
        <v>3.4809899999999993E-3</v>
      </c>
      <c r="U17">
        <f>T17+U16</f>
        <v>7.7942681999999992E-3</v>
      </c>
    </row>
    <row r="18" spans="1:21" x14ac:dyDescent="0.2">
      <c r="A18">
        <v>3.89</v>
      </c>
      <c r="B18">
        <v>0.60899999999999999</v>
      </c>
      <c r="C18">
        <v>0.20899999999999999</v>
      </c>
      <c r="D18">
        <v>0.01</v>
      </c>
      <c r="E18">
        <v>0.38800000000000001</v>
      </c>
      <c r="G18">
        <f t="shared" si="3"/>
        <v>2.0299999999999998</v>
      </c>
      <c r="H18">
        <f t="shared" si="0"/>
        <v>0.72599999999999998</v>
      </c>
      <c r="I18">
        <f t="shared" si="0"/>
        <v>0.32600000000000001</v>
      </c>
      <c r="J18">
        <f t="shared" si="4"/>
        <v>0.01</v>
      </c>
      <c r="K18">
        <f t="shared" si="5"/>
        <v>1.8600000000000003</v>
      </c>
      <c r="L18">
        <f t="shared" si="6"/>
        <v>0.66749999999999998</v>
      </c>
      <c r="M18">
        <f t="shared" si="1"/>
        <v>1.2415500000000002</v>
      </c>
      <c r="N18">
        <f t="shared" si="7"/>
        <v>0.26750000000000002</v>
      </c>
      <c r="O18">
        <f t="shared" si="2"/>
        <v>0.4975500000000001</v>
      </c>
      <c r="P18">
        <f t="shared" si="8"/>
        <v>3.8900000000000004E-2</v>
      </c>
      <c r="Q18">
        <f t="shared" si="9"/>
        <v>0.01</v>
      </c>
      <c r="R18">
        <f t="shared" ref="R18:R24" si="11">R17+M18</f>
        <v>2.9622299999999999</v>
      </c>
      <c r="S18">
        <f t="shared" ref="S18:S24" si="12">S17+O18</f>
        <v>1.4061049999999999</v>
      </c>
      <c r="T18">
        <f t="shared" si="10"/>
        <v>3.3211462500000008E-3</v>
      </c>
      <c r="U18">
        <f t="shared" ref="U18:U24" si="13">T18+U17</f>
        <v>1.111541445E-2</v>
      </c>
    </row>
    <row r="19" spans="1:21" x14ac:dyDescent="0.2">
      <c r="A19">
        <v>6.61</v>
      </c>
      <c r="B19">
        <v>0.52200000000000002</v>
      </c>
      <c r="C19">
        <v>0.123</v>
      </c>
      <c r="D19">
        <v>0.01</v>
      </c>
      <c r="E19">
        <v>0.47699999999999998</v>
      </c>
      <c r="G19">
        <f t="shared" si="3"/>
        <v>3.89</v>
      </c>
      <c r="H19">
        <f t="shared" si="0"/>
        <v>0.60899999999999999</v>
      </c>
      <c r="I19">
        <f t="shared" si="0"/>
        <v>0.20899999999999999</v>
      </c>
      <c r="J19">
        <f t="shared" si="4"/>
        <v>0.01</v>
      </c>
      <c r="K19">
        <f t="shared" si="5"/>
        <v>2.72</v>
      </c>
      <c r="L19">
        <f t="shared" si="6"/>
        <v>0.5655</v>
      </c>
      <c r="M19">
        <f t="shared" si="1"/>
        <v>1.5381600000000002</v>
      </c>
      <c r="N19">
        <f t="shared" si="7"/>
        <v>0.16599999999999998</v>
      </c>
      <c r="O19">
        <f t="shared" si="2"/>
        <v>0.45151999999999998</v>
      </c>
      <c r="P19">
        <f t="shared" si="8"/>
        <v>6.6100000000000006E-2</v>
      </c>
      <c r="Q19">
        <f t="shared" si="9"/>
        <v>0.01</v>
      </c>
      <c r="R19">
        <f t="shared" si="11"/>
        <v>4.5003900000000003</v>
      </c>
      <c r="S19">
        <f t="shared" si="12"/>
        <v>1.8576249999999999</v>
      </c>
      <c r="T19">
        <f t="shared" si="10"/>
        <v>2.5533455999999996E-3</v>
      </c>
      <c r="U19">
        <f t="shared" si="13"/>
        <v>1.3668760049999999E-2</v>
      </c>
    </row>
    <row r="20" spans="1:21" x14ac:dyDescent="0.2">
      <c r="A20">
        <v>10</v>
      </c>
      <c r="B20">
        <v>0.46800000000000003</v>
      </c>
      <c r="C20">
        <v>6.7000000000000004E-2</v>
      </c>
      <c r="D20">
        <v>0.01</v>
      </c>
      <c r="E20">
        <v>0.53400000000000003</v>
      </c>
      <c r="G20">
        <f t="shared" si="3"/>
        <v>6.61</v>
      </c>
      <c r="H20">
        <f t="shared" si="0"/>
        <v>0.52200000000000002</v>
      </c>
      <c r="I20">
        <f t="shared" si="0"/>
        <v>0.123</v>
      </c>
      <c r="J20">
        <f t="shared" si="4"/>
        <v>0.01</v>
      </c>
      <c r="K20">
        <f t="shared" si="5"/>
        <v>3.3899999999999997</v>
      </c>
      <c r="L20">
        <f t="shared" si="6"/>
        <v>0.495</v>
      </c>
      <c r="M20">
        <f t="shared" si="1"/>
        <v>1.6780499999999998</v>
      </c>
      <c r="N20">
        <f t="shared" si="7"/>
        <v>9.5000000000000001E-2</v>
      </c>
      <c r="O20">
        <f t="shared" si="2"/>
        <v>0.32204999999999995</v>
      </c>
      <c r="P20">
        <f t="shared" si="8"/>
        <v>0.1</v>
      </c>
      <c r="Q20">
        <f t="shared" si="9"/>
        <v>0.01</v>
      </c>
      <c r="R20">
        <f t="shared" si="11"/>
        <v>6.1784400000000002</v>
      </c>
      <c r="S20">
        <f t="shared" si="12"/>
        <v>2.1796749999999996</v>
      </c>
      <c r="T20">
        <f t="shared" si="10"/>
        <v>1.5941474999999997E-3</v>
      </c>
      <c r="U20">
        <f t="shared" si="13"/>
        <v>1.526290755E-2</v>
      </c>
    </row>
    <row r="21" spans="1:21" x14ac:dyDescent="0.2">
      <c r="A21">
        <v>14.03</v>
      </c>
      <c r="B21">
        <v>0.435</v>
      </c>
      <c r="C21">
        <v>3.5999999999999997E-2</v>
      </c>
      <c r="D21">
        <v>0.01</v>
      </c>
      <c r="E21">
        <v>0.56399999999999995</v>
      </c>
      <c r="G21">
        <f t="shared" si="3"/>
        <v>10</v>
      </c>
      <c r="H21">
        <f t="shared" si="0"/>
        <v>0.46800000000000003</v>
      </c>
      <c r="I21">
        <f t="shared" si="0"/>
        <v>6.7000000000000004E-2</v>
      </c>
      <c r="J21">
        <f t="shared" si="4"/>
        <v>0.01</v>
      </c>
      <c r="K21">
        <f t="shared" si="5"/>
        <v>4.0299999999999994</v>
      </c>
      <c r="L21">
        <f t="shared" si="6"/>
        <v>0.45150000000000001</v>
      </c>
      <c r="M21">
        <f t="shared" si="1"/>
        <v>1.8195449999999997</v>
      </c>
      <c r="N21">
        <f t="shared" si="7"/>
        <v>5.1500000000000004E-2</v>
      </c>
      <c r="O21">
        <f t="shared" si="2"/>
        <v>0.20754499999999998</v>
      </c>
      <c r="P21">
        <f t="shared" si="8"/>
        <v>0.14030000000000001</v>
      </c>
      <c r="Q21">
        <f t="shared" si="9"/>
        <v>0.01</v>
      </c>
      <c r="R21">
        <f t="shared" si="11"/>
        <v>7.9979849999999999</v>
      </c>
      <c r="S21">
        <f t="shared" si="12"/>
        <v>2.3872199999999997</v>
      </c>
      <c r="T21">
        <f t="shared" si="10"/>
        <v>9.3706567499999996E-4</v>
      </c>
      <c r="U21">
        <f t="shared" si="13"/>
        <v>1.6199973225000001E-2</v>
      </c>
    </row>
    <row r="22" spans="1:21" x14ac:dyDescent="0.2">
      <c r="A22">
        <v>18.36</v>
      </c>
      <c r="B22">
        <v>0.41699999999999998</v>
      </c>
      <c r="C22">
        <v>1.7999999999999999E-2</v>
      </c>
      <c r="D22">
        <v>0.01</v>
      </c>
      <c r="E22">
        <v>0.58199999999999996</v>
      </c>
      <c r="G22">
        <f t="shared" si="3"/>
        <v>14.03</v>
      </c>
      <c r="H22">
        <f t="shared" si="0"/>
        <v>0.435</v>
      </c>
      <c r="I22">
        <f t="shared" si="0"/>
        <v>3.5999999999999997E-2</v>
      </c>
      <c r="J22">
        <f t="shared" si="4"/>
        <v>0.01</v>
      </c>
      <c r="K22">
        <f t="shared" si="5"/>
        <v>4.33</v>
      </c>
      <c r="L22">
        <f t="shared" si="6"/>
        <v>0.42599999999999999</v>
      </c>
      <c r="M22">
        <f t="shared" si="1"/>
        <v>1.8445799999999999</v>
      </c>
      <c r="N22">
        <f t="shared" si="7"/>
        <v>2.6999999999999996E-2</v>
      </c>
      <c r="O22">
        <f t="shared" si="2"/>
        <v>0.11690999999999999</v>
      </c>
      <c r="P22">
        <f t="shared" si="8"/>
        <v>0.18359999999999999</v>
      </c>
      <c r="Q22">
        <f t="shared" si="9"/>
        <v>0.01</v>
      </c>
      <c r="R22">
        <f t="shared" si="11"/>
        <v>9.8425650000000005</v>
      </c>
      <c r="S22">
        <f t="shared" si="12"/>
        <v>2.5041299999999995</v>
      </c>
      <c r="T22">
        <f t="shared" si="10"/>
        <v>4.9803659999999987E-4</v>
      </c>
      <c r="U22">
        <f t="shared" si="13"/>
        <v>1.6698009825000002E-2</v>
      </c>
    </row>
    <row r="23" spans="1:21" x14ac:dyDescent="0.2">
      <c r="A23">
        <v>22.97</v>
      </c>
      <c r="B23">
        <v>0.40899999999999997</v>
      </c>
      <c r="C23">
        <v>8.9999999999999993E-3</v>
      </c>
      <c r="D23">
        <v>0.01</v>
      </c>
      <c r="E23">
        <v>0.59199999999999997</v>
      </c>
      <c r="G23">
        <f t="shared" si="3"/>
        <v>18.36</v>
      </c>
      <c r="H23">
        <f t="shared" si="0"/>
        <v>0.41699999999999998</v>
      </c>
      <c r="I23">
        <f t="shared" si="0"/>
        <v>1.7999999999999999E-2</v>
      </c>
      <c r="J23">
        <f t="shared" si="4"/>
        <v>0.01</v>
      </c>
      <c r="K23">
        <f t="shared" si="5"/>
        <v>4.6099999999999994</v>
      </c>
      <c r="L23">
        <f t="shared" si="6"/>
        <v>0.41299999999999998</v>
      </c>
      <c r="M23">
        <f t="shared" si="1"/>
        <v>1.9039299999999997</v>
      </c>
      <c r="N23">
        <f t="shared" si="7"/>
        <v>1.3499999999999998E-2</v>
      </c>
      <c r="O23">
        <f t="shared" si="2"/>
        <v>6.2234999999999985E-2</v>
      </c>
      <c r="P23">
        <f t="shared" si="8"/>
        <v>0.22969999999999999</v>
      </c>
      <c r="Q23">
        <f t="shared" si="9"/>
        <v>0.01</v>
      </c>
      <c r="R23">
        <f t="shared" si="11"/>
        <v>11.746494999999999</v>
      </c>
      <c r="S23">
        <f t="shared" si="12"/>
        <v>2.5663649999999993</v>
      </c>
      <c r="T23">
        <f t="shared" si="10"/>
        <v>2.5703054999999991E-4</v>
      </c>
      <c r="U23">
        <f t="shared" si="13"/>
        <v>1.6955040375000001E-2</v>
      </c>
    </row>
    <row r="24" spans="1:21" x14ac:dyDescent="0.2">
      <c r="A24">
        <v>27.78</v>
      </c>
      <c r="B24">
        <v>0.40300000000000002</v>
      </c>
      <c r="C24">
        <v>4.0000000000000001E-3</v>
      </c>
      <c r="D24">
        <v>0.01</v>
      </c>
      <c r="E24">
        <v>0.59499999999999997</v>
      </c>
      <c r="G24">
        <f t="shared" si="3"/>
        <v>22.97</v>
      </c>
      <c r="H24">
        <f t="shared" si="0"/>
        <v>0.40899999999999997</v>
      </c>
      <c r="I24">
        <f t="shared" si="0"/>
        <v>8.9999999999999993E-3</v>
      </c>
      <c r="J24">
        <f t="shared" si="4"/>
        <v>0.01</v>
      </c>
      <c r="K24">
        <f t="shared" si="5"/>
        <v>4.8100000000000023</v>
      </c>
      <c r="L24">
        <f t="shared" si="6"/>
        <v>0.40600000000000003</v>
      </c>
      <c r="M24">
        <f t="shared" si="1"/>
        <v>1.9528600000000012</v>
      </c>
      <c r="N24">
        <f t="shared" si="7"/>
        <v>6.4999999999999997E-3</v>
      </c>
      <c r="O24">
        <f t="shared" si="2"/>
        <v>3.1265000000000015E-2</v>
      </c>
      <c r="P24">
        <f t="shared" si="8"/>
        <v>0.27779999999999999</v>
      </c>
      <c r="Q24">
        <f t="shared" si="9"/>
        <v>0.01</v>
      </c>
      <c r="R24">
        <f t="shared" si="11"/>
        <v>13.699355000000001</v>
      </c>
      <c r="S24">
        <f t="shared" si="12"/>
        <v>2.5976299999999992</v>
      </c>
      <c r="T24">
        <f t="shared" si="10"/>
        <v>1.2693590000000007E-4</v>
      </c>
      <c r="U24">
        <f t="shared" si="13"/>
        <v>1.7081976275000001E-2</v>
      </c>
    </row>
    <row r="25" spans="1:21" x14ac:dyDescent="0.2">
      <c r="A25" s="3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>
        <v>0</v>
      </c>
      <c r="B26">
        <v>0.60199999999999998</v>
      </c>
      <c r="C26">
        <v>0.60099999999999998</v>
      </c>
      <c r="D26">
        <v>0.01</v>
      </c>
      <c r="E26">
        <v>0</v>
      </c>
    </row>
    <row r="27" spans="1:21" x14ac:dyDescent="0.2">
      <c r="A27">
        <v>0.67</v>
      </c>
      <c r="B27">
        <v>0.52500000000000002</v>
      </c>
      <c r="C27">
        <v>0.52400000000000002</v>
      </c>
      <c r="D27">
        <v>0.01</v>
      </c>
      <c r="E27">
        <v>7.4999999999999997E-2</v>
      </c>
      <c r="G27">
        <f t="shared" ref="G27" si="14">A26</f>
        <v>0</v>
      </c>
      <c r="H27">
        <f t="shared" ref="H27" si="15">B26</f>
        <v>0.60199999999999998</v>
      </c>
      <c r="I27">
        <f t="shared" ref="I27" si="16">C26</f>
        <v>0.60099999999999998</v>
      </c>
      <c r="J27">
        <f t="shared" ref="J27" si="17">D27</f>
        <v>0.01</v>
      </c>
      <c r="K27">
        <f t="shared" ref="K27" si="18">A27-G27</f>
        <v>0.67</v>
      </c>
      <c r="L27">
        <f t="shared" ref="L27" si="19">0.5*(B27+H27)^B$2</f>
        <v>0.5635</v>
      </c>
      <c r="M27">
        <f>0.5*(B27+H27)^B$2*$K27</f>
        <v>0.37754500000000002</v>
      </c>
      <c r="N27">
        <f t="shared" ref="N27" si="20">0.5*(C27+I27)^C$2</f>
        <v>0.5625</v>
      </c>
      <c r="O27">
        <f>0.5*(C27+I27)^C$2*$K27</f>
        <v>0.37687500000000002</v>
      </c>
      <c r="P27">
        <f t="shared" ref="P27" si="21">A27*(D27^D$2)</f>
        <v>6.7000000000000002E-3</v>
      </c>
      <c r="Q27">
        <f t="shared" ref="Q27" si="22">(D27^D$2)</f>
        <v>0.01</v>
      </c>
      <c r="R27">
        <f t="shared" ref="R27" si="23">R26+M27</f>
        <v>0.37754500000000002</v>
      </c>
      <c r="S27">
        <f t="shared" ref="S27" si="24">S26+O27</f>
        <v>0.37687500000000002</v>
      </c>
      <c r="T27">
        <f t="shared" ref="T27" si="25">L27*N27*Q27*K27</f>
        <v>2.1236906250000002E-3</v>
      </c>
      <c r="U27">
        <f t="shared" ref="U27" si="26">T27+U26</f>
        <v>2.1236906250000002E-3</v>
      </c>
    </row>
    <row r="28" spans="1:21" x14ac:dyDescent="0.2">
      <c r="A28">
        <v>2.67</v>
      </c>
      <c r="B28">
        <v>0.38200000000000001</v>
      </c>
      <c r="C28">
        <v>0.38200000000000001</v>
      </c>
      <c r="D28">
        <v>0.01</v>
      </c>
      <c r="E28">
        <v>0.218</v>
      </c>
      <c r="G28">
        <f t="shared" ref="G28:G35" si="27">A27</f>
        <v>0.67</v>
      </c>
      <c r="H28">
        <f t="shared" ref="H28:H35" si="28">B27</f>
        <v>0.52500000000000002</v>
      </c>
      <c r="I28">
        <f t="shared" ref="I28:I35" si="29">C27</f>
        <v>0.52400000000000002</v>
      </c>
      <c r="J28">
        <f t="shared" ref="J28:J35" si="30">D28</f>
        <v>0.01</v>
      </c>
      <c r="K28">
        <f t="shared" ref="K28:K35" si="31">A28-G28</f>
        <v>2</v>
      </c>
      <c r="L28">
        <f t="shared" ref="L28:L35" si="32">0.5*(B28+H28)^B$2</f>
        <v>0.45350000000000001</v>
      </c>
      <c r="M28">
        <f t="shared" ref="M28:M35" si="33">0.5*(B28+H28)^B$2*$K28</f>
        <v>0.90700000000000003</v>
      </c>
      <c r="N28">
        <f t="shared" ref="N28:N35" si="34">0.5*(C28+I28)^C$2</f>
        <v>0.45300000000000001</v>
      </c>
      <c r="O28">
        <f t="shared" ref="O28:O35" si="35">0.5*(C28+I28)^C$2*$K28</f>
        <v>0.90600000000000003</v>
      </c>
      <c r="P28">
        <f t="shared" ref="P28:P35" si="36">A28*(D28^D$2)</f>
        <v>2.6700000000000002E-2</v>
      </c>
      <c r="Q28">
        <f t="shared" ref="Q28:Q35" si="37">(D28^D$2)</f>
        <v>0.01</v>
      </c>
      <c r="R28">
        <f t="shared" ref="R28:R35" si="38">R27+M28</f>
        <v>1.284545</v>
      </c>
      <c r="S28">
        <f t="shared" ref="S28:S35" si="39">S27+O28</f>
        <v>1.282875</v>
      </c>
      <c r="T28">
        <f t="shared" ref="T28:T35" si="40">L28*N28*Q28*K28</f>
        <v>4.1087100000000007E-3</v>
      </c>
      <c r="U28">
        <f t="shared" ref="U28:U35" si="41">T28+U27</f>
        <v>6.2324006250000005E-3</v>
      </c>
    </row>
    <row r="29" spans="1:21" x14ac:dyDescent="0.2">
      <c r="A29">
        <v>5.67</v>
      </c>
      <c r="B29">
        <v>0.27200000000000002</v>
      </c>
      <c r="C29">
        <v>0.27200000000000002</v>
      </c>
      <c r="D29">
        <v>0.01</v>
      </c>
      <c r="E29">
        <v>0.32900000000000001</v>
      </c>
      <c r="G29">
        <f t="shared" si="27"/>
        <v>2.67</v>
      </c>
      <c r="H29">
        <f t="shared" si="28"/>
        <v>0.38200000000000001</v>
      </c>
      <c r="I29">
        <f t="shared" si="29"/>
        <v>0.38200000000000001</v>
      </c>
      <c r="J29">
        <f t="shared" si="30"/>
        <v>0.01</v>
      </c>
      <c r="K29">
        <f t="shared" si="31"/>
        <v>3</v>
      </c>
      <c r="L29">
        <f t="shared" si="32"/>
        <v>0.32700000000000001</v>
      </c>
      <c r="M29">
        <f t="shared" si="33"/>
        <v>0.98100000000000009</v>
      </c>
      <c r="N29">
        <f t="shared" si="34"/>
        <v>0.32700000000000001</v>
      </c>
      <c r="O29">
        <f t="shared" si="35"/>
        <v>0.98100000000000009</v>
      </c>
      <c r="P29">
        <f t="shared" si="36"/>
        <v>5.67E-2</v>
      </c>
      <c r="Q29">
        <f t="shared" si="37"/>
        <v>0.01</v>
      </c>
      <c r="R29">
        <f t="shared" si="38"/>
        <v>2.2655450000000004</v>
      </c>
      <c r="S29">
        <f t="shared" si="39"/>
        <v>2.2638750000000001</v>
      </c>
      <c r="T29">
        <f t="shared" si="40"/>
        <v>3.2078700000000003E-3</v>
      </c>
      <c r="U29">
        <f t="shared" si="41"/>
        <v>9.4402706250000003E-3</v>
      </c>
    </row>
    <row r="30" spans="1:21" x14ac:dyDescent="0.2">
      <c r="A30">
        <v>12.11</v>
      </c>
      <c r="B30">
        <v>0.16400000000000001</v>
      </c>
      <c r="C30">
        <v>0.16600000000000001</v>
      </c>
      <c r="D30">
        <v>0.01</v>
      </c>
      <c r="E30">
        <v>0.433</v>
      </c>
      <c r="G30">
        <f t="shared" si="27"/>
        <v>5.67</v>
      </c>
      <c r="H30">
        <f t="shared" si="28"/>
        <v>0.27200000000000002</v>
      </c>
      <c r="I30">
        <f t="shared" si="29"/>
        <v>0.27200000000000002</v>
      </c>
      <c r="J30">
        <f t="shared" si="30"/>
        <v>0.01</v>
      </c>
      <c r="K30">
        <f t="shared" si="31"/>
        <v>6.4399999999999995</v>
      </c>
      <c r="L30">
        <f t="shared" si="32"/>
        <v>0.21800000000000003</v>
      </c>
      <c r="M30">
        <f t="shared" si="33"/>
        <v>1.4039200000000001</v>
      </c>
      <c r="N30">
        <f t="shared" si="34"/>
        <v>0.21900000000000003</v>
      </c>
      <c r="O30">
        <f t="shared" si="35"/>
        <v>1.4103600000000001</v>
      </c>
      <c r="P30">
        <f t="shared" si="36"/>
        <v>0.1211</v>
      </c>
      <c r="Q30">
        <f t="shared" si="37"/>
        <v>0.01</v>
      </c>
      <c r="R30">
        <f t="shared" si="38"/>
        <v>3.6694650000000006</v>
      </c>
      <c r="S30">
        <f t="shared" si="39"/>
        <v>3.6742350000000004</v>
      </c>
      <c r="T30">
        <f t="shared" si="40"/>
        <v>3.0745848000000007E-3</v>
      </c>
      <c r="U30">
        <f t="shared" si="41"/>
        <v>1.2514855425000001E-2</v>
      </c>
    </row>
    <row r="31" spans="1:21" x14ac:dyDescent="0.2">
      <c r="A31">
        <v>19.11</v>
      </c>
      <c r="B31">
        <v>0.11799999999999999</v>
      </c>
      <c r="C31">
        <v>0.11600000000000001</v>
      </c>
      <c r="D31">
        <v>0.01</v>
      </c>
      <c r="E31">
        <v>0.48299999999999998</v>
      </c>
      <c r="G31">
        <f t="shared" si="27"/>
        <v>12.11</v>
      </c>
      <c r="H31">
        <f t="shared" si="28"/>
        <v>0.16400000000000001</v>
      </c>
      <c r="I31">
        <f t="shared" si="29"/>
        <v>0.16600000000000001</v>
      </c>
      <c r="J31">
        <f t="shared" si="30"/>
        <v>0.01</v>
      </c>
      <c r="K31">
        <f t="shared" si="31"/>
        <v>7</v>
      </c>
      <c r="L31">
        <f t="shared" si="32"/>
        <v>0.14100000000000001</v>
      </c>
      <c r="M31">
        <f t="shared" si="33"/>
        <v>0.9870000000000001</v>
      </c>
      <c r="N31">
        <f t="shared" si="34"/>
        <v>0.14100000000000001</v>
      </c>
      <c r="O31">
        <f t="shared" si="35"/>
        <v>0.9870000000000001</v>
      </c>
      <c r="P31">
        <f t="shared" si="36"/>
        <v>0.19109999999999999</v>
      </c>
      <c r="Q31">
        <f t="shared" si="37"/>
        <v>0.01</v>
      </c>
      <c r="R31">
        <f t="shared" si="38"/>
        <v>4.6564650000000007</v>
      </c>
      <c r="S31">
        <f t="shared" si="39"/>
        <v>4.6612350000000005</v>
      </c>
      <c r="T31">
        <f t="shared" si="40"/>
        <v>1.3916700000000002E-3</v>
      </c>
      <c r="U31">
        <f t="shared" si="41"/>
        <v>1.3906525425E-2</v>
      </c>
    </row>
    <row r="32" spans="1:21" x14ac:dyDescent="0.2">
      <c r="A32">
        <v>25.22</v>
      </c>
      <c r="B32">
        <v>9.2999999999999999E-2</v>
      </c>
      <c r="C32">
        <v>9.2999999999999999E-2</v>
      </c>
      <c r="D32">
        <v>0.01</v>
      </c>
      <c r="E32">
        <v>0.50800000000000001</v>
      </c>
      <c r="G32">
        <f t="shared" si="27"/>
        <v>19.11</v>
      </c>
      <c r="H32">
        <f t="shared" si="28"/>
        <v>0.11799999999999999</v>
      </c>
      <c r="I32">
        <f t="shared" si="29"/>
        <v>0.11600000000000001</v>
      </c>
      <c r="J32">
        <f t="shared" si="30"/>
        <v>0.01</v>
      </c>
      <c r="K32">
        <f t="shared" si="31"/>
        <v>6.1099999999999994</v>
      </c>
      <c r="L32">
        <f t="shared" si="32"/>
        <v>0.1055</v>
      </c>
      <c r="M32">
        <f t="shared" si="33"/>
        <v>0.64460499999999987</v>
      </c>
      <c r="N32">
        <f t="shared" si="34"/>
        <v>0.10450000000000001</v>
      </c>
      <c r="O32">
        <f t="shared" si="35"/>
        <v>0.63849500000000003</v>
      </c>
      <c r="P32">
        <f t="shared" si="36"/>
        <v>0.25219999999999998</v>
      </c>
      <c r="Q32">
        <f t="shared" si="37"/>
        <v>0.01</v>
      </c>
      <c r="R32">
        <f t="shared" si="38"/>
        <v>5.3010700000000011</v>
      </c>
      <c r="S32">
        <f t="shared" si="39"/>
        <v>5.2997300000000003</v>
      </c>
      <c r="T32">
        <f t="shared" si="40"/>
        <v>6.7361222499999994E-4</v>
      </c>
      <c r="U32">
        <f t="shared" si="41"/>
        <v>1.458013765E-2</v>
      </c>
    </row>
    <row r="33" spans="1:21" x14ac:dyDescent="0.2">
      <c r="A33">
        <v>46.89</v>
      </c>
      <c r="B33">
        <v>5.5E-2</v>
      </c>
      <c r="C33">
        <v>5.6000000000000001E-2</v>
      </c>
      <c r="D33">
        <v>0.01</v>
      </c>
      <c r="E33">
        <v>0.54600000000000004</v>
      </c>
      <c r="G33">
        <f t="shared" si="27"/>
        <v>25.22</v>
      </c>
      <c r="H33">
        <f t="shared" si="28"/>
        <v>9.2999999999999999E-2</v>
      </c>
      <c r="I33">
        <f t="shared" si="29"/>
        <v>9.2999999999999999E-2</v>
      </c>
      <c r="J33">
        <f t="shared" si="30"/>
        <v>0.01</v>
      </c>
      <c r="K33">
        <f t="shared" si="31"/>
        <v>21.67</v>
      </c>
      <c r="L33">
        <f t="shared" si="32"/>
        <v>7.3999999999999996E-2</v>
      </c>
      <c r="M33">
        <f t="shared" si="33"/>
        <v>1.60358</v>
      </c>
      <c r="N33">
        <f t="shared" si="34"/>
        <v>7.4499999999999997E-2</v>
      </c>
      <c r="O33">
        <f t="shared" si="35"/>
        <v>1.6144150000000002</v>
      </c>
      <c r="P33">
        <f t="shared" si="36"/>
        <v>0.46890000000000004</v>
      </c>
      <c r="Q33">
        <f t="shared" si="37"/>
        <v>0.01</v>
      </c>
      <c r="R33">
        <f t="shared" si="38"/>
        <v>6.9046500000000011</v>
      </c>
      <c r="S33">
        <f t="shared" si="39"/>
        <v>6.9141450000000004</v>
      </c>
      <c r="T33">
        <f t="shared" si="40"/>
        <v>1.1946671E-3</v>
      </c>
      <c r="U33">
        <f t="shared" si="41"/>
        <v>1.577480475E-2</v>
      </c>
    </row>
    <row r="34" spans="1:21" x14ac:dyDescent="0.2">
      <c r="A34">
        <v>89.22</v>
      </c>
      <c r="B34">
        <v>2.8000000000000001E-2</v>
      </c>
      <c r="C34">
        <v>2.9000000000000001E-2</v>
      </c>
      <c r="D34">
        <v>0.01</v>
      </c>
      <c r="E34">
        <v>0.57299999999999995</v>
      </c>
      <c r="G34">
        <f t="shared" si="27"/>
        <v>46.89</v>
      </c>
      <c r="H34">
        <f t="shared" si="28"/>
        <v>5.5E-2</v>
      </c>
      <c r="I34">
        <f t="shared" si="29"/>
        <v>5.6000000000000001E-2</v>
      </c>
      <c r="J34">
        <f t="shared" si="30"/>
        <v>0.01</v>
      </c>
      <c r="K34">
        <f t="shared" si="31"/>
        <v>42.33</v>
      </c>
      <c r="L34">
        <f t="shared" si="32"/>
        <v>4.1500000000000002E-2</v>
      </c>
      <c r="M34">
        <f t="shared" si="33"/>
        <v>1.7566950000000001</v>
      </c>
      <c r="N34">
        <f t="shared" si="34"/>
        <v>4.2500000000000003E-2</v>
      </c>
      <c r="O34">
        <f t="shared" si="35"/>
        <v>1.7990250000000001</v>
      </c>
      <c r="P34">
        <f t="shared" si="36"/>
        <v>0.89219999999999999</v>
      </c>
      <c r="Q34">
        <f t="shared" si="37"/>
        <v>0.01</v>
      </c>
      <c r="R34">
        <f t="shared" si="38"/>
        <v>8.6613450000000007</v>
      </c>
      <c r="S34">
        <f t="shared" si="39"/>
        <v>8.7131699999999999</v>
      </c>
      <c r="T34">
        <f t="shared" si="40"/>
        <v>7.4659537500000009E-4</v>
      </c>
      <c r="U34">
        <f t="shared" si="41"/>
        <v>1.6521400124999999E-2</v>
      </c>
    </row>
    <row r="35" spans="1:21" x14ac:dyDescent="0.2">
      <c r="A35">
        <v>111.11</v>
      </c>
      <c r="B35">
        <v>2.1000000000000001E-2</v>
      </c>
      <c r="C35">
        <v>2.5000000000000001E-2</v>
      </c>
      <c r="D35">
        <v>0.01</v>
      </c>
      <c r="E35">
        <v>0.57799999999999996</v>
      </c>
      <c r="G35">
        <f t="shared" si="27"/>
        <v>89.22</v>
      </c>
      <c r="H35">
        <f t="shared" si="28"/>
        <v>2.8000000000000001E-2</v>
      </c>
      <c r="I35">
        <f t="shared" si="29"/>
        <v>2.9000000000000001E-2</v>
      </c>
      <c r="J35">
        <f t="shared" si="30"/>
        <v>0.01</v>
      </c>
      <c r="K35">
        <f t="shared" si="31"/>
        <v>21.89</v>
      </c>
      <c r="L35">
        <f t="shared" si="32"/>
        <v>2.4500000000000001E-2</v>
      </c>
      <c r="M35">
        <f t="shared" si="33"/>
        <v>0.53630500000000003</v>
      </c>
      <c r="N35">
        <f t="shared" si="34"/>
        <v>2.7000000000000003E-2</v>
      </c>
      <c r="O35">
        <f t="shared" si="35"/>
        <v>0.59103000000000006</v>
      </c>
      <c r="P35">
        <f t="shared" si="36"/>
        <v>1.1111</v>
      </c>
      <c r="Q35">
        <f t="shared" si="37"/>
        <v>0.01</v>
      </c>
      <c r="R35">
        <f t="shared" si="38"/>
        <v>9.1976500000000012</v>
      </c>
      <c r="S35">
        <f t="shared" si="39"/>
        <v>9.3041999999999998</v>
      </c>
      <c r="T35">
        <f t="shared" si="40"/>
        <v>1.4480235000000004E-4</v>
      </c>
      <c r="U35">
        <f t="shared" si="41"/>
        <v>1.6666202474999999E-2</v>
      </c>
    </row>
    <row r="36" spans="1:21" x14ac:dyDescent="0.2">
      <c r="A36" s="3" t="s">
        <v>22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>
        <v>0</v>
      </c>
      <c r="B37">
        <v>0.999</v>
      </c>
      <c r="C37">
        <v>0.80100000000000005</v>
      </c>
      <c r="D37">
        <v>0.01</v>
      </c>
      <c r="E37">
        <v>0</v>
      </c>
    </row>
    <row r="38" spans="1:21" x14ac:dyDescent="0.2">
      <c r="A38">
        <v>0.33</v>
      </c>
      <c r="B38">
        <v>0.91500000000000004</v>
      </c>
      <c r="C38">
        <v>0.71499999999999997</v>
      </c>
      <c r="D38">
        <v>0.01</v>
      </c>
      <c r="E38">
        <v>8.5999999999999993E-2</v>
      </c>
      <c r="G38">
        <f t="shared" ref="G38:G46" si="42">A37</f>
        <v>0</v>
      </c>
      <c r="H38">
        <f t="shared" ref="H38:H46" si="43">B37</f>
        <v>0.999</v>
      </c>
      <c r="I38">
        <f t="shared" ref="I38:I46" si="44">C37</f>
        <v>0.80100000000000005</v>
      </c>
      <c r="J38">
        <f t="shared" ref="J38:J46" si="45">D38</f>
        <v>0.01</v>
      </c>
      <c r="K38">
        <f t="shared" ref="K38:K46" si="46">A38-G38</f>
        <v>0.33</v>
      </c>
      <c r="L38">
        <f t="shared" ref="L38:L46" si="47">0.5*(B38+H38)^B$2</f>
        <v>0.95700000000000007</v>
      </c>
      <c r="M38">
        <f>0.5*(B38+H38)^B$2*$K38</f>
        <v>0.31581000000000004</v>
      </c>
      <c r="N38">
        <f t="shared" ref="N38:N46" si="48">0.5*(C38+I38)^C$2</f>
        <v>0.75800000000000001</v>
      </c>
      <c r="O38">
        <f>0.5*(C38+I38)^C$2*$K38</f>
        <v>0.25014000000000003</v>
      </c>
      <c r="P38">
        <f t="shared" ref="P38:P46" si="49">A38*(D38^D$2)</f>
        <v>3.3000000000000004E-3</v>
      </c>
      <c r="Q38">
        <f t="shared" ref="Q38:Q46" si="50">(D38^D$2)</f>
        <v>0.01</v>
      </c>
      <c r="R38">
        <f t="shared" ref="R38:R46" si="51">R37+M38</f>
        <v>0.31581000000000004</v>
      </c>
      <c r="S38">
        <f t="shared" ref="S38:S46" si="52">S37+O38</f>
        <v>0.25014000000000003</v>
      </c>
      <c r="T38">
        <f t="shared" ref="T38:T46" si="53">L38*N38*Q38*K38</f>
        <v>2.3938398000000007E-3</v>
      </c>
      <c r="U38">
        <f t="shared" ref="U38:U46" si="54">T38+U37</f>
        <v>2.3938398000000007E-3</v>
      </c>
    </row>
    <row r="39" spans="1:21" x14ac:dyDescent="0.2">
      <c r="A39">
        <v>1</v>
      </c>
      <c r="B39">
        <v>0.78600000000000003</v>
      </c>
      <c r="C39">
        <v>0.58499999999999996</v>
      </c>
      <c r="D39">
        <v>0.01</v>
      </c>
      <c r="E39">
        <v>0.21299999999999999</v>
      </c>
      <c r="G39">
        <f t="shared" si="42"/>
        <v>0.33</v>
      </c>
      <c r="H39">
        <f t="shared" si="43"/>
        <v>0.91500000000000004</v>
      </c>
      <c r="I39">
        <f t="shared" si="44"/>
        <v>0.71499999999999997</v>
      </c>
      <c r="J39">
        <f t="shared" si="45"/>
        <v>0.01</v>
      </c>
      <c r="K39">
        <f t="shared" si="46"/>
        <v>0.66999999999999993</v>
      </c>
      <c r="L39">
        <f t="shared" si="47"/>
        <v>0.85050000000000003</v>
      </c>
      <c r="M39">
        <f t="shared" ref="M39:M46" si="55">0.5*(B39+H39)^B$2*$K39</f>
        <v>0.56983499999999998</v>
      </c>
      <c r="N39">
        <f t="shared" si="48"/>
        <v>0.64999999999999991</v>
      </c>
      <c r="O39">
        <f t="shared" ref="O39:O46" si="56">0.5*(C39+I39)^C$2*$K39</f>
        <v>0.43549999999999989</v>
      </c>
      <c r="P39">
        <f t="shared" si="49"/>
        <v>0.01</v>
      </c>
      <c r="Q39">
        <f t="shared" si="50"/>
        <v>0.01</v>
      </c>
      <c r="R39">
        <f t="shared" si="51"/>
        <v>0.88564500000000002</v>
      </c>
      <c r="S39">
        <f t="shared" si="52"/>
        <v>0.68563999999999992</v>
      </c>
      <c r="T39">
        <f t="shared" si="53"/>
        <v>3.703927499999999E-3</v>
      </c>
      <c r="U39">
        <f t="shared" si="54"/>
        <v>6.0977672999999993E-3</v>
      </c>
    </row>
    <row r="40" spans="1:21" x14ac:dyDescent="0.2">
      <c r="A40">
        <v>1.92</v>
      </c>
      <c r="B40">
        <v>0.66300000000000003</v>
      </c>
      <c r="C40">
        <v>0.46400000000000002</v>
      </c>
      <c r="D40">
        <v>0.01</v>
      </c>
      <c r="E40">
        <v>0.33700000000000002</v>
      </c>
      <c r="G40">
        <f t="shared" si="42"/>
        <v>1</v>
      </c>
      <c r="H40">
        <f t="shared" si="43"/>
        <v>0.78600000000000003</v>
      </c>
      <c r="I40">
        <f t="shared" si="44"/>
        <v>0.58499999999999996</v>
      </c>
      <c r="J40">
        <f t="shared" si="45"/>
        <v>0.01</v>
      </c>
      <c r="K40">
        <f t="shared" si="46"/>
        <v>0.91999999999999993</v>
      </c>
      <c r="L40">
        <f t="shared" si="47"/>
        <v>0.72450000000000003</v>
      </c>
      <c r="M40">
        <f t="shared" si="55"/>
        <v>0.66654000000000002</v>
      </c>
      <c r="N40">
        <f t="shared" si="48"/>
        <v>0.52449999999999997</v>
      </c>
      <c r="O40">
        <f t="shared" si="56"/>
        <v>0.48253999999999991</v>
      </c>
      <c r="P40">
        <f t="shared" si="49"/>
        <v>1.9199999999999998E-2</v>
      </c>
      <c r="Q40">
        <f t="shared" si="50"/>
        <v>0.01</v>
      </c>
      <c r="R40">
        <f t="shared" si="51"/>
        <v>1.5521850000000001</v>
      </c>
      <c r="S40">
        <f t="shared" si="52"/>
        <v>1.1681799999999998</v>
      </c>
      <c r="T40">
        <f t="shared" si="53"/>
        <v>3.4960022999999999E-3</v>
      </c>
      <c r="U40">
        <f t="shared" si="54"/>
        <v>9.5937695999999996E-3</v>
      </c>
    </row>
    <row r="41" spans="1:21" x14ac:dyDescent="0.2">
      <c r="A41">
        <v>3.08</v>
      </c>
      <c r="B41">
        <v>0.56000000000000005</v>
      </c>
      <c r="C41">
        <v>0.35899999999999999</v>
      </c>
      <c r="D41">
        <v>0.01</v>
      </c>
      <c r="E41">
        <v>0.441</v>
      </c>
      <c r="G41">
        <f t="shared" si="42"/>
        <v>1.92</v>
      </c>
      <c r="H41">
        <f t="shared" si="43"/>
        <v>0.66300000000000003</v>
      </c>
      <c r="I41">
        <f t="shared" si="44"/>
        <v>0.46400000000000002</v>
      </c>
      <c r="J41">
        <f t="shared" si="45"/>
        <v>0.01</v>
      </c>
      <c r="K41">
        <f t="shared" si="46"/>
        <v>1.1600000000000001</v>
      </c>
      <c r="L41">
        <f t="shared" si="47"/>
        <v>0.61150000000000004</v>
      </c>
      <c r="M41">
        <f t="shared" si="55"/>
        <v>0.70934000000000019</v>
      </c>
      <c r="N41">
        <f t="shared" si="48"/>
        <v>0.41149999999999998</v>
      </c>
      <c r="O41">
        <f t="shared" si="56"/>
        <v>0.47734000000000004</v>
      </c>
      <c r="P41">
        <f t="shared" si="49"/>
        <v>3.0800000000000001E-2</v>
      </c>
      <c r="Q41">
        <f t="shared" si="50"/>
        <v>0.01</v>
      </c>
      <c r="R41">
        <f t="shared" si="51"/>
        <v>2.2615250000000002</v>
      </c>
      <c r="S41">
        <f t="shared" si="52"/>
        <v>1.6455199999999999</v>
      </c>
      <c r="T41">
        <f t="shared" si="53"/>
        <v>2.9189341000000007E-3</v>
      </c>
      <c r="U41">
        <f t="shared" si="54"/>
        <v>1.2512703700000001E-2</v>
      </c>
    </row>
    <row r="42" spans="1:21" x14ac:dyDescent="0.2">
      <c r="A42">
        <v>4.38</v>
      </c>
      <c r="B42">
        <v>0.48199999999999998</v>
      </c>
      <c r="C42">
        <v>0.28399999999999997</v>
      </c>
      <c r="D42">
        <v>0.01</v>
      </c>
      <c r="E42">
        <v>0.51500000000000001</v>
      </c>
      <c r="G42">
        <f t="shared" si="42"/>
        <v>3.08</v>
      </c>
      <c r="H42">
        <f t="shared" si="43"/>
        <v>0.56000000000000005</v>
      </c>
      <c r="I42">
        <f t="shared" si="44"/>
        <v>0.35899999999999999</v>
      </c>
      <c r="J42">
        <f t="shared" si="45"/>
        <v>0.01</v>
      </c>
      <c r="K42">
        <f t="shared" si="46"/>
        <v>1.2999999999999998</v>
      </c>
      <c r="L42">
        <f t="shared" si="47"/>
        <v>0.52100000000000002</v>
      </c>
      <c r="M42">
        <f t="shared" si="55"/>
        <v>0.6772999999999999</v>
      </c>
      <c r="N42">
        <f t="shared" si="48"/>
        <v>0.32150000000000001</v>
      </c>
      <c r="O42">
        <f t="shared" si="56"/>
        <v>0.41794999999999993</v>
      </c>
      <c r="P42">
        <f t="shared" si="49"/>
        <v>4.3799999999999999E-2</v>
      </c>
      <c r="Q42">
        <f t="shared" si="50"/>
        <v>0.01</v>
      </c>
      <c r="R42">
        <f t="shared" si="51"/>
        <v>2.938825</v>
      </c>
      <c r="S42">
        <f t="shared" si="52"/>
        <v>2.0634699999999997</v>
      </c>
      <c r="T42">
        <f t="shared" si="53"/>
        <v>2.1775194999999995E-3</v>
      </c>
      <c r="U42">
        <f t="shared" si="54"/>
        <v>1.46902232E-2</v>
      </c>
    </row>
    <row r="43" spans="1:21" x14ac:dyDescent="0.2">
      <c r="A43">
        <v>6.29</v>
      </c>
      <c r="B43">
        <v>0.41</v>
      </c>
      <c r="C43">
        <v>0.21099999999999999</v>
      </c>
      <c r="D43">
        <v>0.01</v>
      </c>
      <c r="E43">
        <v>0.59099999999999997</v>
      </c>
      <c r="G43">
        <f t="shared" si="42"/>
        <v>4.38</v>
      </c>
      <c r="H43">
        <f t="shared" si="43"/>
        <v>0.48199999999999998</v>
      </c>
      <c r="I43">
        <f t="shared" si="44"/>
        <v>0.28399999999999997</v>
      </c>
      <c r="J43">
        <f t="shared" si="45"/>
        <v>0.01</v>
      </c>
      <c r="K43">
        <f t="shared" si="46"/>
        <v>1.9100000000000001</v>
      </c>
      <c r="L43">
        <f t="shared" si="47"/>
        <v>0.44599999999999995</v>
      </c>
      <c r="M43">
        <f t="shared" si="55"/>
        <v>0.85185999999999995</v>
      </c>
      <c r="N43">
        <f t="shared" si="48"/>
        <v>0.2475</v>
      </c>
      <c r="O43">
        <f t="shared" si="56"/>
        <v>0.47272500000000001</v>
      </c>
      <c r="P43">
        <f t="shared" si="49"/>
        <v>6.2899999999999998E-2</v>
      </c>
      <c r="Q43">
        <f t="shared" si="50"/>
        <v>0.01</v>
      </c>
      <c r="R43">
        <f t="shared" si="51"/>
        <v>3.7906849999999999</v>
      </c>
      <c r="S43">
        <f t="shared" si="52"/>
        <v>2.5361949999999998</v>
      </c>
      <c r="T43">
        <f t="shared" si="53"/>
        <v>2.1083534999999996E-3</v>
      </c>
      <c r="U43">
        <f t="shared" si="54"/>
        <v>1.6798576699999998E-2</v>
      </c>
    </row>
    <row r="44" spans="1:21" x14ac:dyDescent="0.2">
      <c r="A44">
        <v>11.54</v>
      </c>
      <c r="B44">
        <v>0.31</v>
      </c>
      <c r="C44">
        <v>0.108</v>
      </c>
      <c r="D44">
        <v>0.01</v>
      </c>
      <c r="E44">
        <v>0.69099999999999995</v>
      </c>
      <c r="G44">
        <f t="shared" si="42"/>
        <v>6.29</v>
      </c>
      <c r="H44">
        <f t="shared" si="43"/>
        <v>0.41</v>
      </c>
      <c r="I44">
        <f t="shared" si="44"/>
        <v>0.21099999999999999</v>
      </c>
      <c r="J44">
        <f t="shared" si="45"/>
        <v>0.01</v>
      </c>
      <c r="K44">
        <f t="shared" si="46"/>
        <v>5.2499999999999991</v>
      </c>
      <c r="L44">
        <f t="shared" si="47"/>
        <v>0.36</v>
      </c>
      <c r="M44">
        <f t="shared" si="55"/>
        <v>1.8899999999999997</v>
      </c>
      <c r="N44">
        <f t="shared" si="48"/>
        <v>0.1595</v>
      </c>
      <c r="O44">
        <f t="shared" si="56"/>
        <v>0.83737499999999987</v>
      </c>
      <c r="P44">
        <f t="shared" si="49"/>
        <v>0.11539999999999999</v>
      </c>
      <c r="Q44">
        <f t="shared" si="50"/>
        <v>0.01</v>
      </c>
      <c r="R44">
        <f t="shared" si="51"/>
        <v>5.6806849999999995</v>
      </c>
      <c r="S44">
        <f t="shared" si="52"/>
        <v>3.3735699999999995</v>
      </c>
      <c r="T44">
        <f t="shared" si="53"/>
        <v>3.0145499999999995E-3</v>
      </c>
      <c r="U44">
        <f t="shared" si="54"/>
        <v>1.9813126699999996E-2</v>
      </c>
    </row>
    <row r="45" spans="1:21" x14ac:dyDescent="0.2">
      <c r="A45">
        <v>22.92</v>
      </c>
      <c r="B45">
        <v>0.23699999999999999</v>
      </c>
      <c r="C45">
        <v>3.7999999999999999E-2</v>
      </c>
      <c r="D45">
        <v>0.01</v>
      </c>
      <c r="E45">
        <v>0.76300000000000001</v>
      </c>
      <c r="G45">
        <f t="shared" si="42"/>
        <v>11.54</v>
      </c>
      <c r="H45">
        <f t="shared" si="43"/>
        <v>0.31</v>
      </c>
      <c r="I45">
        <f t="shared" si="44"/>
        <v>0.108</v>
      </c>
      <c r="J45">
        <f t="shared" si="45"/>
        <v>0.01</v>
      </c>
      <c r="K45">
        <f t="shared" si="46"/>
        <v>11.380000000000003</v>
      </c>
      <c r="L45">
        <f t="shared" si="47"/>
        <v>0.27349999999999997</v>
      </c>
      <c r="M45">
        <f t="shared" si="55"/>
        <v>3.1124300000000003</v>
      </c>
      <c r="N45">
        <f t="shared" si="48"/>
        <v>7.2999999999999995E-2</v>
      </c>
      <c r="O45">
        <f t="shared" si="56"/>
        <v>0.83074000000000014</v>
      </c>
      <c r="P45">
        <f t="shared" si="49"/>
        <v>0.22920000000000001</v>
      </c>
      <c r="Q45">
        <f t="shared" si="50"/>
        <v>0.01</v>
      </c>
      <c r="R45">
        <f t="shared" si="51"/>
        <v>8.7931150000000002</v>
      </c>
      <c r="S45">
        <f t="shared" si="52"/>
        <v>4.2043099999999995</v>
      </c>
      <c r="T45">
        <f t="shared" si="53"/>
        <v>2.2720739000000002E-3</v>
      </c>
      <c r="U45">
        <f t="shared" si="54"/>
        <v>2.2085200599999997E-2</v>
      </c>
    </row>
    <row r="46" spans="1:21" x14ac:dyDescent="0.2">
      <c r="A46">
        <v>41.67</v>
      </c>
      <c r="B46">
        <v>0.20799999999999999</v>
      </c>
      <c r="C46">
        <v>8.9999999999999993E-3</v>
      </c>
      <c r="D46">
        <v>0.01</v>
      </c>
      <c r="E46">
        <v>0.79200000000000004</v>
      </c>
      <c r="G46">
        <f t="shared" si="42"/>
        <v>22.92</v>
      </c>
      <c r="H46">
        <f t="shared" si="43"/>
        <v>0.23699999999999999</v>
      </c>
      <c r="I46">
        <f t="shared" si="44"/>
        <v>3.7999999999999999E-2</v>
      </c>
      <c r="J46">
        <f t="shared" si="45"/>
        <v>0.01</v>
      </c>
      <c r="K46">
        <f t="shared" si="46"/>
        <v>18.75</v>
      </c>
      <c r="L46">
        <f t="shared" si="47"/>
        <v>0.22249999999999998</v>
      </c>
      <c r="M46">
        <f t="shared" si="55"/>
        <v>4.1718749999999991</v>
      </c>
      <c r="N46">
        <f t="shared" si="48"/>
        <v>2.35E-2</v>
      </c>
      <c r="O46">
        <f t="shared" si="56"/>
        <v>0.44062499999999999</v>
      </c>
      <c r="P46">
        <f t="shared" si="49"/>
        <v>0.41670000000000001</v>
      </c>
      <c r="Q46">
        <f t="shared" si="50"/>
        <v>0.01</v>
      </c>
      <c r="R46">
        <f t="shared" si="51"/>
        <v>12.96499</v>
      </c>
      <c r="S46">
        <f t="shared" si="52"/>
        <v>4.6449349999999994</v>
      </c>
      <c r="T46">
        <f t="shared" si="53"/>
        <v>9.8039062499999993E-4</v>
      </c>
      <c r="U46">
        <f t="shared" si="54"/>
        <v>2.3065591224999998E-2</v>
      </c>
    </row>
    <row r="47" spans="1:21" x14ac:dyDescent="0.2">
      <c r="A47" s="3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>
        <v>0</v>
      </c>
      <c r="B48">
        <v>1.0009999999999999</v>
      </c>
      <c r="C48">
        <v>0.60099999999999998</v>
      </c>
      <c r="D48">
        <v>0.03</v>
      </c>
      <c r="E48">
        <v>2E-3</v>
      </c>
    </row>
    <row r="49" spans="1:21" x14ac:dyDescent="0.2">
      <c r="A49">
        <v>0.13</v>
      </c>
      <c r="B49">
        <v>0.92500000000000004</v>
      </c>
      <c r="C49">
        <v>0.52300000000000002</v>
      </c>
      <c r="D49">
        <v>0.03</v>
      </c>
      <c r="E49">
        <v>7.6999999999999999E-2</v>
      </c>
      <c r="G49">
        <f t="shared" ref="G49:G57" si="57">A48</f>
        <v>0</v>
      </c>
      <c r="H49">
        <f t="shared" ref="H49:H57" si="58">B48</f>
        <v>1.0009999999999999</v>
      </c>
      <c r="I49">
        <f t="shared" ref="I49:I57" si="59">C48</f>
        <v>0.60099999999999998</v>
      </c>
      <c r="J49">
        <f t="shared" ref="J49:J57" si="60">D49</f>
        <v>0.03</v>
      </c>
      <c r="K49">
        <f t="shared" ref="K49:K57" si="61">A49-G49</f>
        <v>0.13</v>
      </c>
      <c r="L49">
        <f t="shared" ref="L49:L57" si="62">0.5*(B49+H49)^B$2</f>
        <v>0.96299999999999997</v>
      </c>
      <c r="M49">
        <f>0.5*(B49+H49)^B$2*$K49</f>
        <v>0.12519</v>
      </c>
      <c r="N49">
        <f t="shared" ref="N49:N57" si="63">0.5*(C49+I49)^C$2</f>
        <v>0.56200000000000006</v>
      </c>
      <c r="O49">
        <f>0.5*(C49+I49)^C$2*$K49</f>
        <v>7.3060000000000014E-2</v>
      </c>
      <c r="P49">
        <f t="shared" ref="P49:P57" si="64">A49*(D49^D$2)</f>
        <v>3.8999999999999998E-3</v>
      </c>
      <c r="Q49">
        <f t="shared" ref="Q49:Q57" si="65">(D49^D$2)</f>
        <v>0.03</v>
      </c>
      <c r="R49">
        <f t="shared" ref="R49:R57" si="66">R48+M49</f>
        <v>0.12519</v>
      </c>
      <c r="S49">
        <f t="shared" ref="S49:S57" si="67">S48+O49</f>
        <v>7.3060000000000014E-2</v>
      </c>
      <c r="T49">
        <f t="shared" ref="T49:T57" si="68">L49*N49*Q49*K49</f>
        <v>2.1107034000000004E-3</v>
      </c>
      <c r="U49">
        <f t="shared" ref="U49:U57" si="69">T49+U48</f>
        <v>2.1107034000000004E-3</v>
      </c>
    </row>
    <row r="50" spans="1:21" x14ac:dyDescent="0.2">
      <c r="A50">
        <v>0.47</v>
      </c>
      <c r="B50">
        <v>0.78700000000000003</v>
      </c>
      <c r="C50">
        <v>0.38700000000000001</v>
      </c>
      <c r="D50">
        <v>0.03</v>
      </c>
      <c r="E50">
        <v>0.214</v>
      </c>
      <c r="G50">
        <f t="shared" si="57"/>
        <v>0.13</v>
      </c>
      <c r="H50">
        <f t="shared" si="58"/>
        <v>0.92500000000000004</v>
      </c>
      <c r="I50">
        <f t="shared" si="59"/>
        <v>0.52300000000000002</v>
      </c>
      <c r="J50">
        <f t="shared" si="60"/>
        <v>0.03</v>
      </c>
      <c r="K50">
        <f t="shared" si="61"/>
        <v>0.33999999999999997</v>
      </c>
      <c r="L50">
        <f t="shared" si="62"/>
        <v>0.85600000000000009</v>
      </c>
      <c r="M50">
        <f t="shared" ref="M50:M57" si="70">0.5*(B50+H50)^B$2*$K50</f>
        <v>0.29104000000000002</v>
      </c>
      <c r="N50">
        <f t="shared" si="63"/>
        <v>0.45500000000000002</v>
      </c>
      <c r="O50">
        <f t="shared" ref="O50:O57" si="71">0.5*(C50+I50)^C$2*$K50</f>
        <v>0.1547</v>
      </c>
      <c r="P50">
        <f t="shared" si="64"/>
        <v>1.4099999999999998E-2</v>
      </c>
      <c r="Q50">
        <f t="shared" si="65"/>
        <v>0.03</v>
      </c>
      <c r="R50">
        <f t="shared" si="66"/>
        <v>0.41622999999999999</v>
      </c>
      <c r="S50">
        <f t="shared" si="67"/>
        <v>0.22776000000000002</v>
      </c>
      <c r="T50">
        <f t="shared" si="68"/>
        <v>3.9726960000000004E-3</v>
      </c>
      <c r="U50">
        <f t="shared" si="69"/>
        <v>6.0833994000000008E-3</v>
      </c>
    </row>
    <row r="51" spans="1:21" x14ac:dyDescent="0.2">
      <c r="A51">
        <v>0.93</v>
      </c>
      <c r="B51">
        <v>0.67100000000000004</v>
      </c>
      <c r="C51">
        <v>0.27100000000000002</v>
      </c>
      <c r="D51">
        <v>0.03</v>
      </c>
      <c r="E51">
        <v>0.32800000000000001</v>
      </c>
      <c r="G51">
        <f t="shared" si="57"/>
        <v>0.47</v>
      </c>
      <c r="H51">
        <f t="shared" si="58"/>
        <v>0.78700000000000003</v>
      </c>
      <c r="I51">
        <f t="shared" si="59"/>
        <v>0.38700000000000001</v>
      </c>
      <c r="J51">
        <f t="shared" si="60"/>
        <v>0.03</v>
      </c>
      <c r="K51">
        <f t="shared" si="61"/>
        <v>0.46000000000000008</v>
      </c>
      <c r="L51">
        <f t="shared" si="62"/>
        <v>0.72900000000000009</v>
      </c>
      <c r="M51">
        <f t="shared" si="70"/>
        <v>0.33534000000000008</v>
      </c>
      <c r="N51">
        <f t="shared" si="63"/>
        <v>0.32900000000000001</v>
      </c>
      <c r="O51">
        <f t="shared" si="71"/>
        <v>0.15134000000000003</v>
      </c>
      <c r="P51">
        <f t="shared" si="64"/>
        <v>2.7900000000000001E-2</v>
      </c>
      <c r="Q51">
        <f t="shared" si="65"/>
        <v>0.03</v>
      </c>
      <c r="R51">
        <f t="shared" si="66"/>
        <v>0.75157000000000007</v>
      </c>
      <c r="S51">
        <f t="shared" si="67"/>
        <v>0.37910000000000005</v>
      </c>
      <c r="T51">
        <f t="shared" si="68"/>
        <v>3.309805800000001E-3</v>
      </c>
      <c r="U51">
        <f t="shared" si="69"/>
        <v>9.3932052000000009E-3</v>
      </c>
    </row>
    <row r="52" spans="1:21" x14ac:dyDescent="0.2">
      <c r="A52">
        <v>1.68</v>
      </c>
      <c r="B52">
        <v>0.56299999999999994</v>
      </c>
      <c r="C52">
        <v>0.16400000000000001</v>
      </c>
      <c r="D52">
        <v>0.03</v>
      </c>
      <c r="E52">
        <v>0.436</v>
      </c>
      <c r="G52">
        <f t="shared" si="57"/>
        <v>0.93</v>
      </c>
      <c r="H52">
        <f t="shared" si="58"/>
        <v>0.67100000000000004</v>
      </c>
      <c r="I52">
        <f t="shared" si="59"/>
        <v>0.27100000000000002</v>
      </c>
      <c r="J52">
        <f t="shared" si="60"/>
        <v>0.03</v>
      </c>
      <c r="K52">
        <f t="shared" si="61"/>
        <v>0.74999999999999989</v>
      </c>
      <c r="L52">
        <f t="shared" si="62"/>
        <v>0.61699999999999999</v>
      </c>
      <c r="M52">
        <f t="shared" si="70"/>
        <v>0.46274999999999994</v>
      </c>
      <c r="N52">
        <f t="shared" si="63"/>
        <v>0.21750000000000003</v>
      </c>
      <c r="O52">
        <f t="shared" si="71"/>
        <v>0.16312499999999999</v>
      </c>
      <c r="P52">
        <f t="shared" si="64"/>
        <v>5.0399999999999993E-2</v>
      </c>
      <c r="Q52">
        <f t="shared" si="65"/>
        <v>0.03</v>
      </c>
      <c r="R52">
        <f t="shared" si="66"/>
        <v>1.2143200000000001</v>
      </c>
      <c r="S52">
        <f t="shared" si="67"/>
        <v>0.54222500000000007</v>
      </c>
      <c r="T52">
        <f t="shared" si="68"/>
        <v>3.0194437499999997E-3</v>
      </c>
      <c r="U52">
        <f t="shared" si="69"/>
        <v>1.2412648950000001E-2</v>
      </c>
    </row>
    <row r="53" spans="1:21" x14ac:dyDescent="0.2">
      <c r="A53">
        <v>2.85</v>
      </c>
      <c r="B53">
        <v>0.48499999999999999</v>
      </c>
      <c r="C53">
        <v>8.6999999999999994E-2</v>
      </c>
      <c r="D53">
        <v>0.03</v>
      </c>
      <c r="E53">
        <v>0.51200000000000001</v>
      </c>
      <c r="G53">
        <f t="shared" si="57"/>
        <v>1.68</v>
      </c>
      <c r="H53">
        <f t="shared" si="58"/>
        <v>0.56299999999999994</v>
      </c>
      <c r="I53">
        <f t="shared" si="59"/>
        <v>0.16400000000000001</v>
      </c>
      <c r="J53">
        <f t="shared" si="60"/>
        <v>0.03</v>
      </c>
      <c r="K53">
        <f t="shared" si="61"/>
        <v>1.1700000000000002</v>
      </c>
      <c r="L53">
        <f t="shared" si="62"/>
        <v>0.52400000000000002</v>
      </c>
      <c r="M53">
        <f t="shared" si="70"/>
        <v>0.61308000000000007</v>
      </c>
      <c r="N53">
        <f t="shared" si="63"/>
        <v>0.1255</v>
      </c>
      <c r="O53">
        <f t="shared" si="71"/>
        <v>0.14683500000000002</v>
      </c>
      <c r="P53">
        <f t="shared" si="64"/>
        <v>8.5499999999999993E-2</v>
      </c>
      <c r="Q53">
        <f t="shared" si="65"/>
        <v>0.03</v>
      </c>
      <c r="R53">
        <f t="shared" si="66"/>
        <v>1.8274000000000001</v>
      </c>
      <c r="S53">
        <f t="shared" si="67"/>
        <v>0.68906000000000012</v>
      </c>
      <c r="T53">
        <f t="shared" si="68"/>
        <v>2.3082462E-3</v>
      </c>
      <c r="U53">
        <f t="shared" si="69"/>
        <v>1.472089515E-2</v>
      </c>
    </row>
    <row r="54" spans="1:21" x14ac:dyDescent="0.2">
      <c r="A54">
        <v>3.94</v>
      </c>
      <c r="B54">
        <v>0.45</v>
      </c>
      <c r="C54">
        <v>0.05</v>
      </c>
      <c r="D54">
        <v>0.03</v>
      </c>
      <c r="E54">
        <v>0.55000000000000004</v>
      </c>
      <c r="G54">
        <f t="shared" si="57"/>
        <v>2.85</v>
      </c>
      <c r="H54">
        <f t="shared" si="58"/>
        <v>0.48499999999999999</v>
      </c>
      <c r="I54">
        <f t="shared" si="59"/>
        <v>8.6999999999999994E-2</v>
      </c>
      <c r="J54">
        <f t="shared" si="60"/>
        <v>0.03</v>
      </c>
      <c r="K54">
        <f t="shared" si="61"/>
        <v>1.0899999999999999</v>
      </c>
      <c r="L54">
        <f t="shared" si="62"/>
        <v>0.46750000000000003</v>
      </c>
      <c r="M54">
        <f t="shared" si="70"/>
        <v>0.509575</v>
      </c>
      <c r="N54">
        <f t="shared" si="63"/>
        <v>6.8500000000000005E-2</v>
      </c>
      <c r="O54">
        <f t="shared" si="71"/>
        <v>7.4664999999999995E-2</v>
      </c>
      <c r="P54">
        <f t="shared" si="64"/>
        <v>0.1182</v>
      </c>
      <c r="Q54">
        <f t="shared" si="65"/>
        <v>0.03</v>
      </c>
      <c r="R54">
        <f t="shared" si="66"/>
        <v>2.3369750000000002</v>
      </c>
      <c r="S54">
        <f t="shared" si="67"/>
        <v>0.7637250000000001</v>
      </c>
      <c r="T54">
        <f t="shared" si="68"/>
        <v>1.0471766249999998E-3</v>
      </c>
      <c r="U54">
        <f t="shared" si="69"/>
        <v>1.5768071775E-2</v>
      </c>
    </row>
    <row r="55" spans="1:21" x14ac:dyDescent="0.2">
      <c r="A55">
        <v>5.5</v>
      </c>
      <c r="B55">
        <v>0.42399999999999999</v>
      </c>
      <c r="C55">
        <v>2.3E-2</v>
      </c>
      <c r="D55">
        <v>0.03</v>
      </c>
      <c r="E55">
        <v>0.57599999999999996</v>
      </c>
      <c r="G55">
        <f t="shared" si="57"/>
        <v>3.94</v>
      </c>
      <c r="H55">
        <f t="shared" si="58"/>
        <v>0.45</v>
      </c>
      <c r="I55">
        <f t="shared" si="59"/>
        <v>0.05</v>
      </c>
      <c r="J55">
        <f t="shared" si="60"/>
        <v>0.03</v>
      </c>
      <c r="K55">
        <f t="shared" si="61"/>
        <v>1.56</v>
      </c>
      <c r="L55">
        <f t="shared" si="62"/>
        <v>0.437</v>
      </c>
      <c r="M55">
        <f t="shared" si="70"/>
        <v>0.68171999999999999</v>
      </c>
      <c r="N55">
        <f t="shared" si="63"/>
        <v>3.6500000000000005E-2</v>
      </c>
      <c r="O55">
        <f t="shared" si="71"/>
        <v>5.6940000000000011E-2</v>
      </c>
      <c r="P55">
        <f t="shared" si="64"/>
        <v>0.16499999999999998</v>
      </c>
      <c r="Q55">
        <f t="shared" si="65"/>
        <v>0.03</v>
      </c>
      <c r="R55">
        <f t="shared" si="66"/>
        <v>3.0186950000000001</v>
      </c>
      <c r="S55">
        <f t="shared" si="67"/>
        <v>0.82066500000000009</v>
      </c>
      <c r="T55">
        <f t="shared" si="68"/>
        <v>7.4648340000000007E-4</v>
      </c>
      <c r="U55">
        <f t="shared" si="69"/>
        <v>1.6514555175000001E-2</v>
      </c>
    </row>
    <row r="56" spans="1:21" x14ac:dyDescent="0.2">
      <c r="A56">
        <v>7</v>
      </c>
      <c r="B56">
        <v>0.40600000000000003</v>
      </c>
      <c r="C56">
        <v>1.0999999999999999E-2</v>
      </c>
      <c r="D56">
        <v>0.03</v>
      </c>
      <c r="E56">
        <v>0.58899999999999997</v>
      </c>
      <c r="G56">
        <f t="shared" si="57"/>
        <v>5.5</v>
      </c>
      <c r="H56">
        <f t="shared" si="58"/>
        <v>0.42399999999999999</v>
      </c>
      <c r="I56">
        <f t="shared" si="59"/>
        <v>2.3E-2</v>
      </c>
      <c r="J56">
        <f t="shared" si="60"/>
        <v>0.03</v>
      </c>
      <c r="K56">
        <f t="shared" si="61"/>
        <v>1.5</v>
      </c>
      <c r="L56">
        <f t="shared" si="62"/>
        <v>0.41500000000000004</v>
      </c>
      <c r="M56">
        <f t="shared" si="70"/>
        <v>0.62250000000000005</v>
      </c>
      <c r="N56">
        <f t="shared" si="63"/>
        <v>1.7000000000000001E-2</v>
      </c>
      <c r="O56">
        <f t="shared" si="71"/>
        <v>2.5500000000000002E-2</v>
      </c>
      <c r="P56">
        <f t="shared" si="64"/>
        <v>0.21</v>
      </c>
      <c r="Q56">
        <f t="shared" si="65"/>
        <v>0.03</v>
      </c>
      <c r="R56">
        <f t="shared" si="66"/>
        <v>3.6411950000000002</v>
      </c>
      <c r="S56">
        <f t="shared" si="67"/>
        <v>0.84616500000000006</v>
      </c>
      <c r="T56">
        <f t="shared" si="68"/>
        <v>3.1747500000000001E-4</v>
      </c>
      <c r="U56">
        <f t="shared" si="69"/>
        <v>1.6832030175000002E-2</v>
      </c>
    </row>
    <row r="57" spans="1:21" x14ac:dyDescent="0.2">
      <c r="A57">
        <v>8.33</v>
      </c>
      <c r="B57">
        <v>0.41199999999999998</v>
      </c>
      <c r="C57">
        <v>7.0000000000000001E-3</v>
      </c>
      <c r="D57">
        <v>0.03</v>
      </c>
      <c r="E57">
        <v>0.59499999999999997</v>
      </c>
      <c r="G57">
        <f t="shared" si="57"/>
        <v>7</v>
      </c>
      <c r="H57">
        <f t="shared" si="58"/>
        <v>0.40600000000000003</v>
      </c>
      <c r="I57">
        <f t="shared" si="59"/>
        <v>1.0999999999999999E-2</v>
      </c>
      <c r="J57">
        <f t="shared" si="60"/>
        <v>0.03</v>
      </c>
      <c r="K57">
        <f t="shared" si="61"/>
        <v>1.33</v>
      </c>
      <c r="L57">
        <f t="shared" si="62"/>
        <v>0.40900000000000003</v>
      </c>
      <c r="M57">
        <f t="shared" si="70"/>
        <v>0.54397000000000006</v>
      </c>
      <c r="N57">
        <f t="shared" si="63"/>
        <v>8.9999999999999993E-3</v>
      </c>
      <c r="O57">
        <f t="shared" si="71"/>
        <v>1.197E-2</v>
      </c>
      <c r="P57">
        <f t="shared" si="64"/>
        <v>0.24989999999999998</v>
      </c>
      <c r="Q57">
        <f t="shared" si="65"/>
        <v>0.03</v>
      </c>
      <c r="R57">
        <f t="shared" si="66"/>
        <v>4.1851650000000005</v>
      </c>
      <c r="S57">
        <f t="shared" si="67"/>
        <v>0.85813500000000009</v>
      </c>
      <c r="T57">
        <f t="shared" si="68"/>
        <v>1.4687189999999998E-4</v>
      </c>
      <c r="U57">
        <f t="shared" si="69"/>
        <v>1.6978902075000003E-2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0.60199999999999998</v>
      </c>
      <c r="C2">
        <v>0.60099999999999998</v>
      </c>
      <c r="D2">
        <v>0.01</v>
      </c>
      <c r="E2">
        <v>0</v>
      </c>
    </row>
    <row r="3" spans="1:5" x14ac:dyDescent="0.2">
      <c r="A3">
        <v>0.67</v>
      </c>
      <c r="B3">
        <v>0.52500000000000002</v>
      </c>
      <c r="C3">
        <v>0.52400000000000002</v>
      </c>
      <c r="D3">
        <v>0.01</v>
      </c>
      <c r="E3">
        <v>7.4999999999999997E-2</v>
      </c>
    </row>
    <row r="4" spans="1:5" x14ac:dyDescent="0.2">
      <c r="A4">
        <v>2.67</v>
      </c>
      <c r="B4">
        <v>0.38200000000000001</v>
      </c>
      <c r="C4">
        <v>0.38200000000000001</v>
      </c>
      <c r="D4">
        <v>0.01</v>
      </c>
      <c r="E4">
        <v>0.218</v>
      </c>
    </row>
    <row r="5" spans="1:5" x14ac:dyDescent="0.2">
      <c r="A5">
        <v>5.67</v>
      </c>
      <c r="B5">
        <v>0.27200000000000002</v>
      </c>
      <c r="C5">
        <v>0.27200000000000002</v>
      </c>
      <c r="D5">
        <v>0.01</v>
      </c>
      <c r="E5">
        <v>0.32900000000000001</v>
      </c>
    </row>
    <row r="6" spans="1:5" x14ac:dyDescent="0.2">
      <c r="A6">
        <v>12.11</v>
      </c>
      <c r="B6">
        <v>0.16400000000000001</v>
      </c>
      <c r="C6">
        <v>0.16600000000000001</v>
      </c>
      <c r="D6">
        <v>0.01</v>
      </c>
      <c r="E6">
        <v>0.433</v>
      </c>
    </row>
    <row r="7" spans="1:5" x14ac:dyDescent="0.2">
      <c r="A7">
        <v>19.11</v>
      </c>
      <c r="B7">
        <v>0.11799999999999999</v>
      </c>
      <c r="C7">
        <v>0.11600000000000001</v>
      </c>
      <c r="D7">
        <v>0.01</v>
      </c>
      <c r="E7">
        <v>0.48299999999999998</v>
      </c>
    </row>
    <row r="8" spans="1:5" x14ac:dyDescent="0.2">
      <c r="A8">
        <v>25.22</v>
      </c>
      <c r="B8">
        <v>9.2999999999999999E-2</v>
      </c>
      <c r="C8">
        <v>9.2999999999999999E-2</v>
      </c>
      <c r="D8">
        <v>0.01</v>
      </c>
      <c r="E8">
        <v>0.50800000000000001</v>
      </c>
    </row>
    <row r="9" spans="1:5" x14ac:dyDescent="0.2">
      <c r="A9">
        <v>46.89</v>
      </c>
      <c r="B9">
        <v>5.5E-2</v>
      </c>
      <c r="C9">
        <v>5.6000000000000001E-2</v>
      </c>
      <c r="D9">
        <v>0.01</v>
      </c>
      <c r="E9">
        <v>0.54600000000000004</v>
      </c>
    </row>
    <row r="10" spans="1:5" x14ac:dyDescent="0.2">
      <c r="A10">
        <v>89.22</v>
      </c>
      <c r="B10">
        <v>2.8000000000000001E-2</v>
      </c>
      <c r="C10">
        <v>2.9000000000000001E-2</v>
      </c>
      <c r="D10">
        <v>0.01</v>
      </c>
      <c r="E10">
        <v>0.57299999999999995</v>
      </c>
    </row>
    <row r="11" spans="1:5" x14ac:dyDescent="0.2">
      <c r="A11">
        <v>111.11</v>
      </c>
      <c r="B11">
        <v>2.1000000000000001E-2</v>
      </c>
      <c r="C11">
        <v>2.5000000000000001E-2</v>
      </c>
      <c r="D11">
        <v>0.01</v>
      </c>
      <c r="E11">
        <v>0.57799999999999996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0.999</v>
      </c>
      <c r="C2">
        <v>0.80100000000000005</v>
      </c>
      <c r="D2">
        <v>0.01</v>
      </c>
      <c r="E2">
        <v>0</v>
      </c>
    </row>
    <row r="3" spans="1:5" x14ac:dyDescent="0.2">
      <c r="A3">
        <v>0.33</v>
      </c>
      <c r="B3">
        <v>0.91500000000000004</v>
      </c>
      <c r="C3">
        <v>0.71499999999999997</v>
      </c>
      <c r="D3">
        <v>0.01</v>
      </c>
      <c r="E3">
        <v>8.5999999999999993E-2</v>
      </c>
    </row>
    <row r="4" spans="1:5" x14ac:dyDescent="0.2">
      <c r="A4">
        <v>1</v>
      </c>
      <c r="B4">
        <v>0.78600000000000003</v>
      </c>
      <c r="C4">
        <v>0.58499999999999996</v>
      </c>
      <c r="D4">
        <v>0.01</v>
      </c>
      <c r="E4">
        <v>0.21299999999999999</v>
      </c>
    </row>
    <row r="5" spans="1:5" x14ac:dyDescent="0.2">
      <c r="A5">
        <v>1.92</v>
      </c>
      <c r="B5">
        <v>0.66300000000000003</v>
      </c>
      <c r="C5">
        <v>0.46400000000000002</v>
      </c>
      <c r="D5">
        <v>0.01</v>
      </c>
      <c r="E5">
        <v>0.33700000000000002</v>
      </c>
    </row>
    <row r="6" spans="1:5" x14ac:dyDescent="0.2">
      <c r="A6">
        <v>3.08</v>
      </c>
      <c r="B6">
        <v>0.56000000000000005</v>
      </c>
      <c r="C6">
        <v>0.35899999999999999</v>
      </c>
      <c r="D6">
        <v>0.01</v>
      </c>
      <c r="E6">
        <v>0.441</v>
      </c>
    </row>
    <row r="7" spans="1:5" x14ac:dyDescent="0.2">
      <c r="A7">
        <v>4.38</v>
      </c>
      <c r="B7">
        <v>0.48199999999999998</v>
      </c>
      <c r="C7">
        <v>0.28399999999999997</v>
      </c>
      <c r="D7">
        <v>0.01</v>
      </c>
      <c r="E7">
        <v>0.51500000000000001</v>
      </c>
    </row>
    <row r="8" spans="1:5" x14ac:dyDescent="0.2">
      <c r="A8">
        <v>6.29</v>
      </c>
      <c r="B8">
        <v>0.41</v>
      </c>
      <c r="C8">
        <v>0.21099999999999999</v>
      </c>
      <c r="D8">
        <v>0.01</v>
      </c>
      <c r="E8">
        <v>0.59099999999999997</v>
      </c>
    </row>
    <row r="9" spans="1:5" x14ac:dyDescent="0.2">
      <c r="A9">
        <v>11.54</v>
      </c>
      <c r="B9">
        <v>0.31</v>
      </c>
      <c r="C9">
        <v>0.108</v>
      </c>
      <c r="D9">
        <v>0.01</v>
      </c>
      <c r="E9">
        <v>0.69099999999999995</v>
      </c>
    </row>
    <row r="10" spans="1:5" x14ac:dyDescent="0.2">
      <c r="A10">
        <v>22.92</v>
      </c>
      <c r="B10">
        <v>0.23699999999999999</v>
      </c>
      <c r="C10">
        <v>3.7999999999999999E-2</v>
      </c>
      <c r="D10">
        <v>0.01</v>
      </c>
      <c r="E10">
        <v>0.76300000000000001</v>
      </c>
    </row>
    <row r="11" spans="1:5" x14ac:dyDescent="0.2">
      <c r="A11">
        <v>41.67</v>
      </c>
      <c r="B11">
        <v>0.20799999999999999</v>
      </c>
      <c r="C11">
        <v>8.9999999999999993E-3</v>
      </c>
      <c r="D11">
        <v>0.01</v>
      </c>
      <c r="E11">
        <v>0.79200000000000004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1.0009999999999999</v>
      </c>
      <c r="C2">
        <v>0.60099999999999998</v>
      </c>
      <c r="D2">
        <v>0.03</v>
      </c>
      <c r="E2">
        <v>2E-3</v>
      </c>
    </row>
    <row r="3" spans="1:5" x14ac:dyDescent="0.2">
      <c r="A3">
        <v>0.13</v>
      </c>
      <c r="B3">
        <v>0.92500000000000004</v>
      </c>
      <c r="C3">
        <v>0.52300000000000002</v>
      </c>
      <c r="D3">
        <v>0.03</v>
      </c>
      <c r="E3">
        <v>7.6999999999999999E-2</v>
      </c>
    </row>
    <row r="4" spans="1:5" x14ac:dyDescent="0.2">
      <c r="A4">
        <v>0.47</v>
      </c>
      <c r="B4">
        <v>0.78700000000000003</v>
      </c>
      <c r="C4">
        <v>0.38700000000000001</v>
      </c>
      <c r="D4">
        <v>0.03</v>
      </c>
      <c r="E4">
        <v>0.214</v>
      </c>
    </row>
    <row r="5" spans="1:5" x14ac:dyDescent="0.2">
      <c r="A5">
        <v>0.93</v>
      </c>
      <c r="B5">
        <v>0.67100000000000004</v>
      </c>
      <c r="C5">
        <v>0.27100000000000002</v>
      </c>
      <c r="D5">
        <v>0.03</v>
      </c>
      <c r="E5">
        <v>0.32800000000000001</v>
      </c>
    </row>
    <row r="6" spans="1:5" x14ac:dyDescent="0.2">
      <c r="A6">
        <v>1.68</v>
      </c>
      <c r="B6">
        <v>0.56299999999999994</v>
      </c>
      <c r="C6">
        <v>0.16400000000000001</v>
      </c>
      <c r="D6">
        <v>0.03</v>
      </c>
      <c r="E6">
        <v>0.436</v>
      </c>
    </row>
    <row r="7" spans="1:5" x14ac:dyDescent="0.2">
      <c r="A7">
        <v>2.85</v>
      </c>
      <c r="B7">
        <v>0.48499999999999999</v>
      </c>
      <c r="C7">
        <v>8.6999999999999994E-2</v>
      </c>
      <c r="D7">
        <v>0.03</v>
      </c>
      <c r="E7">
        <v>0.51200000000000001</v>
      </c>
    </row>
    <row r="8" spans="1:5" x14ac:dyDescent="0.2">
      <c r="A8">
        <v>3.94</v>
      </c>
      <c r="B8">
        <v>0.45</v>
      </c>
      <c r="C8">
        <v>0.05</v>
      </c>
      <c r="D8">
        <v>0.03</v>
      </c>
      <c r="E8">
        <v>0.55000000000000004</v>
      </c>
    </row>
    <row r="9" spans="1:5" x14ac:dyDescent="0.2">
      <c r="A9">
        <v>5.5</v>
      </c>
      <c r="B9">
        <v>0.42399999999999999</v>
      </c>
      <c r="C9">
        <v>2.3E-2</v>
      </c>
      <c r="D9">
        <v>0.03</v>
      </c>
      <c r="E9">
        <v>0.57599999999999996</v>
      </c>
    </row>
    <row r="10" spans="1:5" x14ac:dyDescent="0.2">
      <c r="A10">
        <v>7</v>
      </c>
      <c r="B10">
        <v>0.40600000000000003</v>
      </c>
      <c r="C10">
        <v>1.0999999999999999E-2</v>
      </c>
      <c r="D10">
        <v>0.03</v>
      </c>
      <c r="E10">
        <v>0.58899999999999997</v>
      </c>
    </row>
    <row r="11" spans="1:5" x14ac:dyDescent="0.2">
      <c r="A11">
        <v>8.33</v>
      </c>
      <c r="B11">
        <v>0.41199999999999998</v>
      </c>
      <c r="C11">
        <v>7.0000000000000001E-3</v>
      </c>
      <c r="D11">
        <v>0.03</v>
      </c>
      <c r="E11">
        <v>0.59499999999999997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2019-02-14T19:50:54Z</dcterms:created>
  <dcterms:modified xsi:type="dcterms:W3CDTF">2019-02-14T20:36:06Z</dcterms:modified>
</cp:coreProperties>
</file>