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4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1" l="1"/>
  <c r="K24" i="1"/>
  <c r="H24" i="1"/>
  <c r="E24" i="1"/>
  <c r="N25" i="1"/>
  <c r="K25" i="1"/>
  <c r="H25" i="1"/>
  <c r="E25" i="1"/>
  <c r="N15" i="1"/>
  <c r="N44" i="1"/>
  <c r="K15" i="1"/>
  <c r="K44" i="1"/>
  <c r="H15" i="1"/>
  <c r="H44" i="1"/>
  <c r="E15" i="1"/>
  <c r="E44" i="1"/>
  <c r="O42" i="1"/>
  <c r="L42" i="1"/>
  <c r="I42" i="1"/>
  <c r="F42" i="1"/>
  <c r="O41" i="1"/>
  <c r="L41" i="1"/>
  <c r="I41" i="1"/>
  <c r="F41" i="1"/>
  <c r="N30" i="1"/>
  <c r="K30" i="1"/>
  <c r="H30" i="1"/>
  <c r="E30" i="1"/>
  <c r="N16" i="1"/>
  <c r="N23" i="1"/>
  <c r="N22" i="1"/>
  <c r="N21" i="1"/>
  <c r="N20" i="1"/>
  <c r="K16" i="1"/>
  <c r="K23" i="1"/>
  <c r="K22" i="1"/>
  <c r="K21" i="1"/>
  <c r="K20" i="1"/>
  <c r="H16" i="1"/>
  <c r="H23" i="1"/>
  <c r="H22" i="1"/>
  <c r="H21" i="1"/>
  <c r="H20" i="1"/>
  <c r="E16" i="1"/>
  <c r="E21" i="1"/>
  <c r="E22" i="1"/>
  <c r="E23" i="1"/>
  <c r="E20" i="1"/>
  <c r="F43" i="1"/>
  <c r="E38" i="1"/>
  <c r="E37" i="1"/>
  <c r="O44" i="1"/>
  <c r="O43" i="1"/>
  <c r="N43" i="1"/>
  <c r="N42" i="1"/>
  <c r="N41" i="1"/>
  <c r="O40" i="1"/>
  <c r="N40" i="1"/>
  <c r="O39" i="1"/>
  <c r="N39" i="1"/>
  <c r="O38" i="1"/>
  <c r="N38" i="1"/>
  <c r="O37" i="1"/>
  <c r="N37" i="1"/>
  <c r="L44" i="1"/>
  <c r="L43" i="1"/>
  <c r="K43" i="1"/>
  <c r="K42" i="1"/>
  <c r="K41" i="1"/>
  <c r="L40" i="1"/>
  <c r="K40" i="1"/>
  <c r="L39" i="1"/>
  <c r="K39" i="1"/>
  <c r="L38" i="1"/>
  <c r="K38" i="1"/>
  <c r="L37" i="1"/>
  <c r="K37" i="1"/>
  <c r="I44" i="1"/>
  <c r="I43" i="1"/>
  <c r="H43" i="1"/>
  <c r="H42" i="1"/>
  <c r="H41" i="1"/>
  <c r="I40" i="1"/>
  <c r="H40" i="1"/>
  <c r="I39" i="1"/>
  <c r="H39" i="1"/>
  <c r="I38" i="1"/>
  <c r="H38" i="1"/>
  <c r="I37" i="1"/>
  <c r="H37" i="1"/>
  <c r="F37" i="1"/>
  <c r="F38" i="1"/>
  <c r="F44" i="1"/>
  <c r="F40" i="1"/>
  <c r="F39" i="1"/>
  <c r="E42" i="1"/>
  <c r="E41" i="1"/>
  <c r="E43" i="1"/>
  <c r="E40" i="1"/>
  <c r="E39" i="1"/>
  <c r="H31" i="1"/>
  <c r="K31" i="1"/>
  <c r="N31" i="1"/>
  <c r="E31" i="1"/>
  <c r="N29" i="1"/>
  <c r="N32" i="1"/>
  <c r="N33" i="1"/>
  <c r="H29" i="1"/>
  <c r="H32" i="1"/>
  <c r="K29" i="1"/>
  <c r="K32" i="1"/>
  <c r="K33" i="1"/>
  <c r="H33" i="1"/>
  <c r="E29" i="1"/>
  <c r="E32" i="1"/>
  <c r="E33" i="1"/>
</calcChain>
</file>

<file path=xl/sharedStrings.xml><?xml version="1.0" encoding="utf-8"?>
<sst xmlns="http://schemas.openxmlformats.org/spreadsheetml/2006/main" count="64" uniqueCount="45">
  <si>
    <t>h</t>
  </si>
  <si>
    <t>d</t>
  </si>
  <si>
    <t>v</t>
  </si>
  <si>
    <t>vh</t>
  </si>
  <si>
    <t>ph</t>
  </si>
  <si>
    <t>Liter</t>
  </si>
  <si>
    <t>l</t>
  </si>
  <si>
    <t>Front</t>
  </si>
  <si>
    <t>Further dimensions</t>
  </si>
  <si>
    <t>Aspect ratio (Golden ratio)</t>
  </si>
  <si>
    <t>Width</t>
  </si>
  <si>
    <t>Height</t>
  </si>
  <si>
    <t>Left</t>
  </si>
  <si>
    <t>Right</t>
  </si>
  <si>
    <t>Top</t>
  </si>
  <si>
    <t>Bottom</t>
  </si>
  <si>
    <t>Back</t>
  </si>
  <si>
    <t>Middle</t>
  </si>
  <si>
    <t>Shelf</t>
  </si>
  <si>
    <t>Speaker volume</t>
  </si>
  <si>
    <t>v/100^3</t>
  </si>
  <si>
    <t>width</t>
  </si>
  <si>
    <t>height</t>
  </si>
  <si>
    <t>Depth</t>
  </si>
  <si>
    <t>Shelf height</t>
  </si>
  <si>
    <t>Material thickness</t>
  </si>
  <si>
    <t>pd</t>
  </si>
  <si>
    <t>vw</t>
  </si>
  <si>
    <t>vd</t>
  </si>
  <si>
    <t>vw*vh*vd</t>
  </si>
  <si>
    <t>w</t>
  </si>
  <si>
    <t>ph*w</t>
  </si>
  <si>
    <t>pd*w</t>
  </si>
  <si>
    <t>m</t>
  </si>
  <si>
    <t>(w-3m)/2</t>
  </si>
  <si>
    <t>w-2m</t>
  </si>
  <si>
    <t>h-2m</t>
  </si>
  <si>
    <t>s</t>
  </si>
  <si>
    <t>h-2m-s</t>
  </si>
  <si>
    <t>h-3m-s</t>
  </si>
  <si>
    <t>d-3m</t>
  </si>
  <si>
    <t>External dimensions</t>
  </si>
  <si>
    <t>Volume</t>
  </si>
  <si>
    <t>Case parts</t>
  </si>
  <si>
    <t>Basisc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</si>
</sst>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/>
    </xf>
  </cellXfs>
  <cellStyles count="14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abSelected="1" topLeftCell="A20" workbookViewId="0">
      <selection activeCell="D48" sqref="D48"/>
    </sheetView>
  </sheetViews>
  <sheetFormatPr baseColWidth="10" defaultRowHeight="15" x14ac:dyDescent="0"/>
  <cols>
    <col min="1" max="1" width="24.1640625" customWidth="1"/>
  </cols>
  <sheetData>
    <row r="2" spans="1:14">
      <c r="A2" s="4" t="s">
        <v>9</v>
      </c>
    </row>
    <row r="3" spans="1:14">
      <c r="A3" t="s">
        <v>10</v>
      </c>
      <c r="C3" s="1">
        <v>1</v>
      </c>
      <c r="D3" s="1"/>
      <c r="E3" s="1"/>
      <c r="F3" s="1"/>
      <c r="G3" s="1"/>
    </row>
    <row r="4" spans="1:14">
      <c r="A4" t="s">
        <v>11</v>
      </c>
      <c r="B4" t="s">
        <v>4</v>
      </c>
      <c r="C4" s="2">
        <v>0.61802999999999997</v>
      </c>
      <c r="D4" s="2"/>
      <c r="E4" s="2"/>
      <c r="F4" s="2"/>
      <c r="G4" s="2"/>
    </row>
    <row r="5" spans="1:14">
      <c r="A5" t="s">
        <v>23</v>
      </c>
      <c r="B5" t="s">
        <v>26</v>
      </c>
      <c r="C5" s="2">
        <v>0.38196999999999998</v>
      </c>
      <c r="D5" s="2"/>
      <c r="E5" s="2"/>
      <c r="F5" s="2"/>
      <c r="G5" s="2"/>
    </row>
    <row r="8" spans="1:14">
      <c r="A8" s="4" t="s">
        <v>44</v>
      </c>
    </row>
    <row r="9" spans="1:14">
      <c r="A9" t="s">
        <v>25</v>
      </c>
      <c r="B9" t="s">
        <v>33</v>
      </c>
      <c r="C9">
        <v>12</v>
      </c>
    </row>
    <row r="10" spans="1:14">
      <c r="A10" t="s">
        <v>24</v>
      </c>
      <c r="B10" t="s">
        <v>37</v>
      </c>
      <c r="C10">
        <v>30</v>
      </c>
    </row>
    <row r="13" spans="1:14">
      <c r="A13" s="4" t="s">
        <v>41</v>
      </c>
    </row>
    <row r="14" spans="1:14">
      <c r="A14" t="s">
        <v>10</v>
      </c>
      <c r="B14" t="s">
        <v>30</v>
      </c>
      <c r="E14">
        <v>290</v>
      </c>
      <c r="H14">
        <v>300</v>
      </c>
      <c r="K14">
        <v>310</v>
      </c>
      <c r="N14">
        <v>320</v>
      </c>
    </row>
    <row r="15" spans="1:14">
      <c r="A15" t="s">
        <v>11</v>
      </c>
      <c r="B15" t="s">
        <v>0</v>
      </c>
      <c r="C15" t="s">
        <v>31</v>
      </c>
      <c r="E15">
        <f>ROUND($C$4*E14,0)</f>
        <v>179</v>
      </c>
      <c r="H15">
        <f>ROUND($C$4*H14,0)</f>
        <v>185</v>
      </c>
      <c r="K15">
        <f>ROUND($C$4*K14,0)</f>
        <v>192</v>
      </c>
      <c r="N15">
        <f>ROUND($C$4*N14,0)</f>
        <v>198</v>
      </c>
    </row>
    <row r="16" spans="1:14">
      <c r="A16" t="s">
        <v>23</v>
      </c>
      <c r="B16" t="s">
        <v>1</v>
      </c>
      <c r="C16" t="s">
        <v>32</v>
      </c>
      <c r="E16">
        <f>ROUND($C$5*E14,0)</f>
        <v>111</v>
      </c>
      <c r="H16">
        <f t="shared" ref="H16:N16" si="0">ROUND($C$5*H14,0)</f>
        <v>115</v>
      </c>
      <c r="K16">
        <f t="shared" si="0"/>
        <v>118</v>
      </c>
      <c r="N16">
        <f t="shared" si="0"/>
        <v>122</v>
      </c>
    </row>
    <row r="19" spans="1:14">
      <c r="A19" s="4" t="s">
        <v>8</v>
      </c>
    </row>
    <row r="20" spans="1:14">
      <c r="A20" s="5">
        <v>1</v>
      </c>
      <c r="C20">
        <v>1</v>
      </c>
      <c r="E20">
        <f>ROUND(POWER($C$4,$C20)*E$16,0)</f>
        <v>69</v>
      </c>
      <c r="H20">
        <f>ROUND(POWER($C$4,$C20)*H$16,0)</f>
        <v>71</v>
      </c>
      <c r="K20">
        <f>ROUND(POWER($C$4,$C20)*K$16,0)</f>
        <v>73</v>
      </c>
      <c r="N20">
        <f>ROUND(POWER($C$4,$C20)*N$16,0)</f>
        <v>75</v>
      </c>
    </row>
    <row r="21" spans="1:14">
      <c r="A21" s="5">
        <v>2</v>
      </c>
      <c r="C21">
        <v>2</v>
      </c>
      <c r="E21">
        <f>ROUND(POWER($C$4,$C21)*E$16,0)</f>
        <v>42</v>
      </c>
      <c r="H21">
        <f>ROUND(POWER($C$4,$C21)*H$16,0)</f>
        <v>44</v>
      </c>
      <c r="K21">
        <f>ROUND(POWER($C$4,$C21)*K$16,0)</f>
        <v>45</v>
      </c>
      <c r="N21">
        <f>ROUND(POWER($C$4,$C21)*N$16,0)</f>
        <v>47</v>
      </c>
    </row>
    <row r="22" spans="1:14">
      <c r="A22" s="5">
        <v>3</v>
      </c>
      <c r="C22">
        <v>3</v>
      </c>
      <c r="E22">
        <f>ROUND(POWER($C$4,$C22)*E$16,0)</f>
        <v>26</v>
      </c>
      <c r="H22">
        <f>ROUND(POWER($C$4,$C22)*H$16,0)</f>
        <v>27</v>
      </c>
      <c r="K22">
        <f>ROUND(POWER($C$4,$C22)*K$16,0)</f>
        <v>28</v>
      </c>
      <c r="N22">
        <f>ROUND(POWER($C$4,$C22)*N$16,0)</f>
        <v>29</v>
      </c>
    </row>
    <row r="23" spans="1:14">
      <c r="A23" s="5">
        <v>4</v>
      </c>
      <c r="C23">
        <v>4</v>
      </c>
      <c r="E23">
        <f>ROUND(POWER($C$4,$C23)*E$16,0)</f>
        <v>16</v>
      </c>
      <c r="H23">
        <f>ROUND(POWER($C$4,$C23)*H$16,0)</f>
        <v>17</v>
      </c>
      <c r="K23">
        <f>ROUND(POWER($C$4,$C23)*K$16,0)</f>
        <v>17</v>
      </c>
      <c r="N23">
        <f>ROUND(POWER($C$4,$C23)*N$16,0)</f>
        <v>18</v>
      </c>
    </row>
    <row r="24" spans="1:14">
      <c r="A24" s="5">
        <v>5</v>
      </c>
      <c r="C24">
        <v>5</v>
      </c>
      <c r="E24">
        <f>ROUND(POWER($C$4,$C24)*E$16,0)</f>
        <v>10</v>
      </c>
      <c r="H24">
        <f>ROUND(POWER($C$4,$C24)*H$16,0)</f>
        <v>10</v>
      </c>
      <c r="K24">
        <f>ROUND(POWER($C$4,$C24)*K$16,0)</f>
        <v>11</v>
      </c>
      <c r="N24">
        <f>ROUND(POWER($C$4,$C24)*N$16,0)</f>
        <v>11</v>
      </c>
    </row>
    <row r="25" spans="1:14">
      <c r="A25" s="5">
        <v>6</v>
      </c>
      <c r="C25">
        <v>6</v>
      </c>
      <c r="E25">
        <f>ROUND(POWER($C$4,$C25)*E$16,0)</f>
        <v>6</v>
      </c>
      <c r="H25">
        <f>ROUND(POWER($C$4,$C25)*H$16,0)</f>
        <v>6</v>
      </c>
      <c r="K25">
        <f>ROUND(POWER($C$4,$C25)*K$16,0)</f>
        <v>7</v>
      </c>
      <c r="N25">
        <f>ROUND(POWER($C$4,$C25)*N$16,0)</f>
        <v>7</v>
      </c>
    </row>
    <row r="28" spans="1:14">
      <c r="A28" s="4" t="s">
        <v>19</v>
      </c>
    </row>
    <row r="29" spans="1:14">
      <c r="A29" t="s">
        <v>10</v>
      </c>
      <c r="B29" t="s">
        <v>27</v>
      </c>
      <c r="C29" t="s">
        <v>34</v>
      </c>
      <c r="E29">
        <f>(E14-3*$C$9)/2</f>
        <v>127</v>
      </c>
      <c r="H29">
        <f>(H14-3*$C$9)/2</f>
        <v>132</v>
      </c>
      <c r="K29">
        <f>(K14-3*$C$9)/2</f>
        <v>137</v>
      </c>
      <c r="N29">
        <f>(N14-3*$C$9)/2</f>
        <v>142</v>
      </c>
    </row>
    <row r="30" spans="1:14">
      <c r="A30" t="s">
        <v>11</v>
      </c>
      <c r="B30" t="s">
        <v>3</v>
      </c>
      <c r="C30" t="s">
        <v>39</v>
      </c>
      <c r="E30">
        <f>E15-3*$C$9-$C$10</f>
        <v>113</v>
      </c>
      <c r="H30">
        <f>H15-3*$C$9-$C$10</f>
        <v>119</v>
      </c>
      <c r="K30">
        <f>K15-3*$C$9-$C$10</f>
        <v>126</v>
      </c>
      <c r="N30">
        <f>N15-3*$C$9-$C$10</f>
        <v>132</v>
      </c>
    </row>
    <row r="31" spans="1:14">
      <c r="A31" t="s">
        <v>23</v>
      </c>
      <c r="B31" t="s">
        <v>28</v>
      </c>
      <c r="C31" t="s">
        <v>40</v>
      </c>
      <c r="E31">
        <f>E16-3*$C$9</f>
        <v>75</v>
      </c>
      <c r="H31">
        <f t="shared" ref="H31:N31" si="1">H16-3*$C$9</f>
        <v>79</v>
      </c>
      <c r="K31">
        <f t="shared" si="1"/>
        <v>82</v>
      </c>
      <c r="N31">
        <f t="shared" si="1"/>
        <v>86</v>
      </c>
    </row>
    <row r="32" spans="1:14">
      <c r="A32" t="s">
        <v>42</v>
      </c>
      <c r="B32" t="s">
        <v>2</v>
      </c>
      <c r="C32" t="s">
        <v>29</v>
      </c>
      <c r="E32">
        <f>E29*E30*E31</f>
        <v>1076325</v>
      </c>
      <c r="H32">
        <f t="shared" ref="H32:N32" si="2">H29*H30*H31</f>
        <v>1240932</v>
      </c>
      <c r="K32">
        <f t="shared" si="2"/>
        <v>1415484</v>
      </c>
      <c r="N32">
        <f t="shared" si="2"/>
        <v>1611984</v>
      </c>
    </row>
    <row r="33" spans="1:15">
      <c r="A33" t="s">
        <v>5</v>
      </c>
      <c r="B33" t="s">
        <v>6</v>
      </c>
      <c r="C33" t="s">
        <v>20</v>
      </c>
      <c r="E33">
        <f>E32/(100*100*100)</f>
        <v>1.076325</v>
      </c>
      <c r="H33">
        <f>H32/(100*100*100)</f>
        <v>1.2409319999999999</v>
      </c>
      <c r="K33">
        <f>K32/(100*100*100)</f>
        <v>1.415484</v>
      </c>
      <c r="N33">
        <f>N32/(100*100*100)</f>
        <v>1.6119840000000001</v>
      </c>
    </row>
    <row r="36" spans="1:15">
      <c r="A36" s="4" t="s">
        <v>43</v>
      </c>
      <c r="B36" t="s">
        <v>21</v>
      </c>
      <c r="C36" t="s">
        <v>22</v>
      </c>
    </row>
    <row r="37" spans="1:15">
      <c r="A37" t="s">
        <v>12</v>
      </c>
      <c r="B37" t="s">
        <v>0</v>
      </c>
      <c r="C37" t="s">
        <v>1</v>
      </c>
      <c r="E37" s="3">
        <f>E15</f>
        <v>179</v>
      </c>
      <c r="F37">
        <f>E16</f>
        <v>111</v>
      </c>
      <c r="H37">
        <f>H14</f>
        <v>300</v>
      </c>
      <c r="I37">
        <f>H16</f>
        <v>115</v>
      </c>
      <c r="K37">
        <f>K14</f>
        <v>310</v>
      </c>
      <c r="L37">
        <f>K16</f>
        <v>118</v>
      </c>
      <c r="N37">
        <f>N14</f>
        <v>320</v>
      </c>
      <c r="O37">
        <f>N16</f>
        <v>122</v>
      </c>
    </row>
    <row r="38" spans="1:15">
      <c r="A38" t="s">
        <v>13</v>
      </c>
      <c r="B38" t="s">
        <v>0</v>
      </c>
      <c r="C38" t="s">
        <v>1</v>
      </c>
      <c r="E38" s="3">
        <f>E15</f>
        <v>179</v>
      </c>
      <c r="F38">
        <f>E16</f>
        <v>111</v>
      </c>
      <c r="H38">
        <f>H14</f>
        <v>300</v>
      </c>
      <c r="I38">
        <f>H16</f>
        <v>115</v>
      </c>
      <c r="K38">
        <f>K14</f>
        <v>310</v>
      </c>
      <c r="L38">
        <f>K16</f>
        <v>118</v>
      </c>
      <c r="N38">
        <f>N14</f>
        <v>320</v>
      </c>
      <c r="O38">
        <f>N16</f>
        <v>122</v>
      </c>
    </row>
    <row r="39" spans="1:15">
      <c r="A39" t="s">
        <v>14</v>
      </c>
      <c r="B39" t="s">
        <v>35</v>
      </c>
      <c r="C39" t="s">
        <v>1</v>
      </c>
      <c r="E39">
        <f>E14-2*$C$9</f>
        <v>266</v>
      </c>
      <c r="F39">
        <f>E16</f>
        <v>111</v>
      </c>
      <c r="H39">
        <f>H14-2*$C$9</f>
        <v>276</v>
      </c>
      <c r="I39">
        <f>H16</f>
        <v>115</v>
      </c>
      <c r="K39">
        <f>K14-2*$C$9</f>
        <v>286</v>
      </c>
      <c r="L39">
        <f>K16</f>
        <v>118</v>
      </c>
      <c r="N39">
        <f>N14-2*$C$9</f>
        <v>296</v>
      </c>
      <c r="O39">
        <f>N16</f>
        <v>122</v>
      </c>
    </row>
    <row r="40" spans="1:15">
      <c r="A40" t="s">
        <v>15</v>
      </c>
      <c r="B40" t="s">
        <v>35</v>
      </c>
      <c r="C40" t="s">
        <v>1</v>
      </c>
      <c r="E40">
        <f>E14-2*$C$9</f>
        <v>266</v>
      </c>
      <c r="F40">
        <f>E16</f>
        <v>111</v>
      </c>
      <c r="H40">
        <f>H14-2*$C$9</f>
        <v>276</v>
      </c>
      <c r="I40">
        <f>H16</f>
        <v>115</v>
      </c>
      <c r="K40">
        <f>K14-2*$C$9</f>
        <v>286</v>
      </c>
      <c r="L40">
        <f>K16</f>
        <v>118</v>
      </c>
      <c r="N40">
        <f>N14-2*$C$9</f>
        <v>296</v>
      </c>
      <c r="O40">
        <f>N16</f>
        <v>122</v>
      </c>
    </row>
    <row r="41" spans="1:15">
      <c r="A41" t="s">
        <v>7</v>
      </c>
      <c r="B41" t="s">
        <v>35</v>
      </c>
      <c r="C41" t="s">
        <v>36</v>
      </c>
      <c r="E41">
        <f>E14-2*$C$9</f>
        <v>266</v>
      </c>
      <c r="F41">
        <f>E15-2*$C$9</f>
        <v>155</v>
      </c>
      <c r="H41">
        <f>H14-2*$C$9</f>
        <v>276</v>
      </c>
      <c r="I41">
        <f>H15-2*$C$9</f>
        <v>161</v>
      </c>
      <c r="K41">
        <f>K14-2*$C$9</f>
        <v>286</v>
      </c>
      <c r="L41">
        <f>K15-2*$C$9</f>
        <v>168</v>
      </c>
      <c r="N41">
        <f>N14-2*$C$9</f>
        <v>296</v>
      </c>
      <c r="O41">
        <f>N15-2*$C$9</f>
        <v>174</v>
      </c>
    </row>
    <row r="42" spans="1:15">
      <c r="A42" t="s">
        <v>16</v>
      </c>
      <c r="B42" t="s">
        <v>35</v>
      </c>
      <c r="C42" t="s">
        <v>38</v>
      </c>
      <c r="E42">
        <f>E14-2*$C$9</f>
        <v>266</v>
      </c>
      <c r="F42">
        <f>E15-2*$C$9-$C$10</f>
        <v>125</v>
      </c>
      <c r="H42">
        <f>H14-2*$C$9</f>
        <v>276</v>
      </c>
      <c r="I42">
        <f>H15-2*$C$9-$C$10</f>
        <v>131</v>
      </c>
      <c r="K42">
        <f>K14-2*$C$9</f>
        <v>286</v>
      </c>
      <c r="L42">
        <f>K15-2*$C$9-$C$10</f>
        <v>138</v>
      </c>
      <c r="N42">
        <f>N14-2*$C$9</f>
        <v>296</v>
      </c>
      <c r="O42">
        <f>N15-2*$C$9-$C$10</f>
        <v>144</v>
      </c>
    </row>
    <row r="43" spans="1:15">
      <c r="A43" t="s">
        <v>18</v>
      </c>
      <c r="B43" t="s">
        <v>35</v>
      </c>
      <c r="C43" t="s">
        <v>40</v>
      </c>
      <c r="E43">
        <f>E14-2*$C$9</f>
        <v>266</v>
      </c>
      <c r="F43">
        <f>E16-3*$C$9</f>
        <v>75</v>
      </c>
      <c r="H43">
        <f>H14-2*$C$9</f>
        <v>276</v>
      </c>
      <c r="I43">
        <f>H16-3*$C$9</f>
        <v>79</v>
      </c>
      <c r="K43">
        <f>K14-2*$C$9</f>
        <v>286</v>
      </c>
      <c r="L43">
        <f>K16-3*$C$9</f>
        <v>82</v>
      </c>
      <c r="N43">
        <f>N14-2*$C$9</f>
        <v>296</v>
      </c>
      <c r="O43">
        <f>N16-3*$C$9</f>
        <v>86</v>
      </c>
    </row>
    <row r="44" spans="1:15">
      <c r="A44" t="s">
        <v>17</v>
      </c>
      <c r="B44" t="s">
        <v>39</v>
      </c>
      <c r="C44" t="s">
        <v>40</v>
      </c>
      <c r="E44">
        <f>E15-3*$C$9-$C$10</f>
        <v>113</v>
      </c>
      <c r="F44">
        <f>E16-3*$C$9</f>
        <v>75</v>
      </c>
      <c r="H44">
        <f>H15-3*$C$9-$C$10</f>
        <v>119</v>
      </c>
      <c r="I44">
        <f>H16-3*$C$9</f>
        <v>79</v>
      </c>
      <c r="K44">
        <f>K15-3*$C$9-$C$10</f>
        <v>126</v>
      </c>
      <c r="L44">
        <f>K16-3*$C$9</f>
        <v>82</v>
      </c>
      <c r="N44">
        <f>N15-3*$C$9-$C$10</f>
        <v>132</v>
      </c>
      <c r="O44">
        <f>N16-3*$C$9</f>
        <v>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Jung von Matt/next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Nauen</dc:creator>
  <cp:lastModifiedBy>Holger Nauen</cp:lastModifiedBy>
  <dcterms:created xsi:type="dcterms:W3CDTF">2015-06-09T06:09:40Z</dcterms:created>
  <dcterms:modified xsi:type="dcterms:W3CDTF">2015-06-12T07:22:58Z</dcterms:modified>
</cp:coreProperties>
</file>