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E:\Projects\_\CityOfDeath\Data\"/>
    </mc:Choice>
  </mc:AlternateContent>
  <xr:revisionPtr revIDLastSave="0" documentId="13_ncr:1_{94B1CE4C-3337-4F51-BC50-F32B44EDE84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ps" sheetId="2" r:id="rId1"/>
    <sheet name="Areas" sheetId="5" r:id="rId2"/>
    <sheet name="AreasHard" sheetId="7" r:id="rId3"/>
    <sheet name="EndlessModeAreas" sheetId="8" r:id="rId4"/>
    <sheet name="EndlessModeEnemies" sheetId="11" r:id="rId5"/>
    <sheet name="BossRushMode" sheetId="12" r:id="rId6"/>
    <sheet name="SecretDropRates" sheetId="13" r:id="rId7"/>
  </sheets>
  <definedNames>
    <definedName name="A">#REF!</definedName>
  </definedNames>
  <calcPr calcId="181029"/>
</workbook>
</file>

<file path=xl/calcChain.xml><?xml version="1.0" encoding="utf-8"?>
<calcChain xmlns="http://schemas.openxmlformats.org/spreadsheetml/2006/main">
  <c r="F2" i="13" l="1"/>
  <c r="E3" i="13" s="1"/>
  <c r="E6" i="13" l="1"/>
  <c r="E7" i="13"/>
  <c r="E4" i="13"/>
  <c r="E5" i="13"/>
  <c r="E13" i="13"/>
  <c r="E10" i="13"/>
  <c r="E9" i="13"/>
  <c r="E2" i="13"/>
  <c r="E12" i="13"/>
  <c r="E8" i="13"/>
  <c r="E11" i="1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2" i="7"/>
  <c r="O53" i="8"/>
  <c r="N53" i="8"/>
  <c r="C53" i="8"/>
  <c r="R52" i="8"/>
  <c r="Q52" i="8"/>
  <c r="P52" i="8"/>
  <c r="O52" i="8"/>
  <c r="N52" i="8"/>
  <c r="C52" i="8"/>
  <c r="R51" i="8"/>
  <c r="Q51" i="8"/>
  <c r="P51" i="8"/>
  <c r="O51" i="8"/>
  <c r="N51" i="8"/>
  <c r="C51" i="8"/>
  <c r="R50" i="8"/>
  <c r="Q50" i="8"/>
  <c r="P50" i="8"/>
  <c r="O50" i="8"/>
  <c r="N50" i="8"/>
  <c r="C50" i="8"/>
  <c r="O49" i="8"/>
  <c r="N49" i="8"/>
  <c r="C49" i="8"/>
  <c r="R48" i="8"/>
  <c r="Q48" i="8"/>
  <c r="P48" i="8"/>
  <c r="O48" i="8"/>
  <c r="N48" i="8"/>
  <c r="C48" i="8"/>
  <c r="R47" i="8"/>
  <c r="Q47" i="8"/>
  <c r="P47" i="8"/>
  <c r="O47" i="8"/>
  <c r="N47" i="8"/>
  <c r="C47" i="8"/>
  <c r="R46" i="8"/>
  <c r="Q46" i="8"/>
  <c r="P46" i="8"/>
  <c r="O46" i="8"/>
  <c r="N46" i="8"/>
  <c r="C46" i="8"/>
  <c r="O45" i="8"/>
  <c r="N45" i="8"/>
  <c r="C45" i="8"/>
  <c r="R44" i="8"/>
  <c r="Q44" i="8"/>
  <c r="P44" i="8"/>
  <c r="O44" i="8"/>
  <c r="N44" i="8"/>
  <c r="C44" i="8"/>
  <c r="R43" i="8"/>
  <c r="Q43" i="8"/>
  <c r="P43" i="8"/>
  <c r="O43" i="8"/>
  <c r="N43" i="8"/>
  <c r="C43" i="8"/>
  <c r="R42" i="8"/>
  <c r="Q42" i="8"/>
  <c r="P42" i="8"/>
  <c r="O42" i="8"/>
  <c r="N42" i="8"/>
  <c r="C42" i="8"/>
  <c r="O41" i="8"/>
  <c r="N41" i="8"/>
  <c r="C41" i="8"/>
  <c r="R40" i="8"/>
  <c r="Q40" i="8"/>
  <c r="P40" i="8"/>
  <c r="O40" i="8"/>
  <c r="N40" i="8"/>
  <c r="C40" i="8"/>
  <c r="R39" i="8"/>
  <c r="Q39" i="8"/>
  <c r="P39" i="8"/>
  <c r="O39" i="8"/>
  <c r="N39" i="8"/>
  <c r="C39" i="8"/>
  <c r="R38" i="8"/>
  <c r="Q38" i="8"/>
  <c r="P38" i="8"/>
  <c r="O38" i="8"/>
  <c r="N38" i="8"/>
  <c r="C38" i="8"/>
  <c r="O37" i="8"/>
  <c r="N37" i="8"/>
  <c r="C37" i="8"/>
  <c r="R36" i="8"/>
  <c r="Q36" i="8"/>
  <c r="P36" i="8"/>
  <c r="O36" i="8"/>
  <c r="N36" i="8"/>
  <c r="C36" i="8"/>
  <c r="R35" i="8"/>
  <c r="Q35" i="8"/>
  <c r="P35" i="8"/>
  <c r="O35" i="8"/>
  <c r="N35" i="8"/>
  <c r="C35" i="8"/>
  <c r="R34" i="8"/>
  <c r="Q34" i="8"/>
  <c r="P34" i="8"/>
  <c r="O34" i="8"/>
  <c r="N34" i="8"/>
  <c r="C34" i="8"/>
  <c r="O33" i="8"/>
  <c r="N33" i="8"/>
  <c r="C33" i="8"/>
  <c r="R32" i="8"/>
  <c r="Q32" i="8"/>
  <c r="P32" i="8"/>
  <c r="O32" i="8"/>
  <c r="N32" i="8"/>
  <c r="C32" i="8"/>
  <c r="R31" i="8"/>
  <c r="Q31" i="8"/>
  <c r="P31" i="8"/>
  <c r="O31" i="8"/>
  <c r="N31" i="8"/>
  <c r="C31" i="8"/>
  <c r="R30" i="8"/>
  <c r="Q30" i="8"/>
  <c r="P30" i="8"/>
  <c r="O30" i="8"/>
  <c r="N30" i="8"/>
  <c r="C30" i="8"/>
  <c r="O29" i="8"/>
  <c r="N29" i="8"/>
  <c r="C29" i="8"/>
  <c r="R28" i="8"/>
  <c r="Q28" i="8"/>
  <c r="P28" i="8"/>
  <c r="O28" i="8"/>
  <c r="N28" i="8"/>
  <c r="C28" i="8"/>
  <c r="R27" i="8"/>
  <c r="Q27" i="8"/>
  <c r="P27" i="8"/>
  <c r="O27" i="8"/>
  <c r="N27" i="8"/>
  <c r="C27" i="8"/>
  <c r="R26" i="8"/>
  <c r="Q26" i="8"/>
  <c r="P26" i="8"/>
  <c r="O26" i="8"/>
  <c r="N26" i="8"/>
  <c r="C26" i="8"/>
  <c r="O25" i="8"/>
  <c r="N25" i="8"/>
  <c r="C25" i="8"/>
  <c r="R24" i="8"/>
  <c r="Q24" i="8"/>
  <c r="P24" i="8"/>
  <c r="O24" i="8"/>
  <c r="N24" i="8"/>
  <c r="C24" i="8"/>
  <c r="R23" i="8"/>
  <c r="Q23" i="8"/>
  <c r="P23" i="8"/>
  <c r="O23" i="8"/>
  <c r="N23" i="8"/>
  <c r="C23" i="8"/>
  <c r="R22" i="8"/>
  <c r="Q22" i="8"/>
  <c r="P22" i="8"/>
  <c r="O22" i="8"/>
  <c r="N22" i="8"/>
  <c r="C22" i="8"/>
  <c r="O21" i="8"/>
  <c r="N21" i="8"/>
  <c r="C21" i="8"/>
  <c r="R20" i="8"/>
  <c r="Q20" i="8"/>
  <c r="P20" i="8"/>
  <c r="O20" i="8"/>
  <c r="N20" i="8"/>
  <c r="C20" i="8"/>
  <c r="R19" i="8"/>
  <c r="Q19" i="8"/>
  <c r="P19" i="8"/>
  <c r="O19" i="8"/>
  <c r="N19" i="8"/>
  <c r="C19" i="8"/>
  <c r="R18" i="8"/>
  <c r="Q18" i="8"/>
  <c r="P18" i="8"/>
  <c r="O18" i="8"/>
  <c r="N18" i="8"/>
  <c r="C18" i="8"/>
  <c r="O17" i="8"/>
  <c r="N17" i="8"/>
  <c r="C17" i="8"/>
  <c r="R16" i="8"/>
  <c r="Q16" i="8"/>
  <c r="P16" i="8"/>
  <c r="O16" i="8"/>
  <c r="N16" i="8"/>
  <c r="C16" i="8"/>
  <c r="R15" i="8"/>
  <c r="Q15" i="8"/>
  <c r="P15" i="8"/>
  <c r="O15" i="8"/>
  <c r="N15" i="8"/>
  <c r="C15" i="8"/>
  <c r="R14" i="8"/>
  <c r="Q14" i="8"/>
  <c r="P14" i="8"/>
  <c r="O14" i="8"/>
  <c r="N14" i="8"/>
  <c r="C14" i="8"/>
  <c r="O13" i="8"/>
  <c r="N13" i="8"/>
  <c r="C13" i="8"/>
  <c r="R12" i="8"/>
  <c r="Q12" i="8"/>
  <c r="P12" i="8"/>
  <c r="O12" i="8"/>
  <c r="N12" i="8"/>
  <c r="C12" i="8"/>
  <c r="R11" i="8"/>
  <c r="Q11" i="8"/>
  <c r="P11" i="8"/>
  <c r="O11" i="8"/>
  <c r="N11" i="8"/>
  <c r="C11" i="8"/>
  <c r="R10" i="8"/>
  <c r="Q10" i="8"/>
  <c r="P10" i="8"/>
  <c r="O10" i="8"/>
  <c r="N10" i="8"/>
  <c r="C10" i="8"/>
  <c r="O9" i="8"/>
  <c r="N9" i="8"/>
  <c r="C9" i="8"/>
  <c r="R8" i="8"/>
  <c r="Q8" i="8"/>
  <c r="P8" i="8"/>
  <c r="O8" i="8"/>
  <c r="N8" i="8"/>
  <c r="C8" i="8"/>
  <c r="R7" i="8"/>
  <c r="Q7" i="8"/>
  <c r="P7" i="8"/>
  <c r="O7" i="8"/>
  <c r="N7" i="8"/>
  <c r="C7" i="8"/>
  <c r="R6" i="8"/>
  <c r="Q6" i="8"/>
  <c r="P6" i="8"/>
  <c r="O6" i="8"/>
  <c r="N6" i="8"/>
  <c r="C6" i="8"/>
  <c r="O5" i="8"/>
  <c r="N5" i="8"/>
  <c r="C5" i="8"/>
  <c r="R4" i="8"/>
  <c r="Q4" i="8"/>
  <c r="P4" i="8"/>
  <c r="O4" i="8"/>
  <c r="N4" i="8"/>
  <c r="C4" i="8"/>
  <c r="R3" i="8"/>
  <c r="Q3" i="8"/>
  <c r="P3" i="8"/>
  <c r="O3" i="8"/>
  <c r="N3" i="8"/>
  <c r="C3" i="8"/>
  <c r="R2" i="8"/>
  <c r="Q2" i="8"/>
  <c r="P2" i="8"/>
  <c r="O2" i="8"/>
  <c r="N2" i="8"/>
  <c r="R151" i="7"/>
  <c r="Q151" i="7"/>
  <c r="P151" i="7"/>
  <c r="O151" i="7"/>
  <c r="J151" i="7"/>
  <c r="I151" i="7"/>
  <c r="H151" i="7"/>
  <c r="G151" i="7"/>
  <c r="D151" i="7"/>
  <c r="B151" i="7"/>
  <c r="R150" i="7"/>
  <c r="Q150" i="7"/>
  <c r="P150" i="7"/>
  <c r="O150" i="7"/>
  <c r="J150" i="7"/>
  <c r="H150" i="7"/>
  <c r="G150" i="7"/>
  <c r="D150" i="7"/>
  <c r="B150" i="7"/>
  <c r="R149" i="7"/>
  <c r="Q149" i="7"/>
  <c r="P149" i="7"/>
  <c r="O149" i="7"/>
  <c r="J149" i="7"/>
  <c r="H149" i="7"/>
  <c r="G149" i="7"/>
  <c r="D149" i="7"/>
  <c r="B149" i="7"/>
  <c r="R148" i="7"/>
  <c r="Q148" i="7"/>
  <c r="P148" i="7"/>
  <c r="O148" i="7"/>
  <c r="J148" i="7"/>
  <c r="H148" i="7"/>
  <c r="G148" i="7"/>
  <c r="D148" i="7"/>
  <c r="B148" i="7"/>
  <c r="R147" i="7"/>
  <c r="Q147" i="7"/>
  <c r="P147" i="7"/>
  <c r="O147" i="7"/>
  <c r="J147" i="7"/>
  <c r="H147" i="7"/>
  <c r="G147" i="7"/>
  <c r="D147" i="7"/>
  <c r="B147" i="7"/>
  <c r="R146" i="7"/>
  <c r="Q146" i="7"/>
  <c r="P146" i="7"/>
  <c r="O146" i="7"/>
  <c r="J146" i="7"/>
  <c r="H146" i="7"/>
  <c r="G146" i="7"/>
  <c r="D146" i="7"/>
  <c r="B146" i="7"/>
  <c r="R145" i="7"/>
  <c r="Q145" i="7"/>
  <c r="P145" i="7"/>
  <c r="O145" i="7"/>
  <c r="J145" i="7"/>
  <c r="H145" i="7"/>
  <c r="G145" i="7"/>
  <c r="D145" i="7"/>
  <c r="B145" i="7"/>
  <c r="R144" i="7"/>
  <c r="Q144" i="7"/>
  <c r="P144" i="7"/>
  <c r="O144" i="7"/>
  <c r="J144" i="7"/>
  <c r="H144" i="7"/>
  <c r="G144" i="7"/>
  <c r="D144" i="7"/>
  <c r="B144" i="7"/>
  <c r="R143" i="7"/>
  <c r="Q143" i="7"/>
  <c r="P143" i="7"/>
  <c r="O143" i="7"/>
  <c r="J143" i="7"/>
  <c r="H143" i="7"/>
  <c r="G143" i="7"/>
  <c r="D143" i="7"/>
  <c r="B143" i="7"/>
  <c r="R142" i="7"/>
  <c r="Q142" i="7"/>
  <c r="P142" i="7"/>
  <c r="O142" i="7"/>
  <c r="J142" i="7"/>
  <c r="H142" i="7"/>
  <c r="G142" i="7"/>
  <c r="D142" i="7"/>
  <c r="B142" i="7"/>
  <c r="R141" i="7"/>
  <c r="Q141" i="7"/>
  <c r="P141" i="7"/>
  <c r="O141" i="7"/>
  <c r="J141" i="7"/>
  <c r="I141" i="7"/>
  <c r="H141" i="7"/>
  <c r="G141" i="7"/>
  <c r="D141" i="7"/>
  <c r="B141" i="7"/>
  <c r="R140" i="7"/>
  <c r="Q140" i="7"/>
  <c r="P140" i="7"/>
  <c r="O140" i="7"/>
  <c r="J140" i="7"/>
  <c r="H140" i="7"/>
  <c r="G140" i="7"/>
  <c r="D140" i="7"/>
  <c r="B140" i="7"/>
  <c r="R139" i="7"/>
  <c r="Q139" i="7"/>
  <c r="P139" i="7"/>
  <c r="O139" i="7"/>
  <c r="J139" i="7"/>
  <c r="H139" i="7"/>
  <c r="G139" i="7"/>
  <c r="D139" i="7"/>
  <c r="B139" i="7"/>
  <c r="R138" i="7"/>
  <c r="Q138" i="7"/>
  <c r="P138" i="7"/>
  <c r="O138" i="7"/>
  <c r="J138" i="7"/>
  <c r="H138" i="7"/>
  <c r="G138" i="7"/>
  <c r="D138" i="7"/>
  <c r="B138" i="7"/>
  <c r="R137" i="7"/>
  <c r="Q137" i="7"/>
  <c r="P137" i="7"/>
  <c r="O137" i="7"/>
  <c r="J137" i="7"/>
  <c r="H137" i="7"/>
  <c r="G137" i="7"/>
  <c r="D137" i="7"/>
  <c r="B137" i="7"/>
  <c r="R136" i="7"/>
  <c r="Q136" i="7"/>
  <c r="P136" i="7"/>
  <c r="O136" i="7"/>
  <c r="J136" i="7"/>
  <c r="H136" i="7"/>
  <c r="G136" i="7"/>
  <c r="D136" i="7"/>
  <c r="B136" i="7"/>
  <c r="R135" i="7"/>
  <c r="Q135" i="7"/>
  <c r="P135" i="7"/>
  <c r="O135" i="7"/>
  <c r="J135" i="7"/>
  <c r="H135" i="7"/>
  <c r="G135" i="7"/>
  <c r="D135" i="7"/>
  <c r="B135" i="7"/>
  <c r="R134" i="7"/>
  <c r="Q134" i="7"/>
  <c r="P134" i="7"/>
  <c r="O134" i="7"/>
  <c r="J134" i="7"/>
  <c r="H134" i="7"/>
  <c r="G134" i="7"/>
  <c r="D134" i="7"/>
  <c r="B134" i="7"/>
  <c r="R133" i="7"/>
  <c r="Q133" i="7"/>
  <c r="P133" i="7"/>
  <c r="O133" i="7"/>
  <c r="J133" i="7"/>
  <c r="H133" i="7"/>
  <c r="G133" i="7"/>
  <c r="D133" i="7"/>
  <c r="B133" i="7"/>
  <c r="R132" i="7"/>
  <c r="Q132" i="7"/>
  <c r="P132" i="7"/>
  <c r="O132" i="7"/>
  <c r="J132" i="7"/>
  <c r="H132" i="7"/>
  <c r="G132" i="7"/>
  <c r="D132" i="7"/>
  <c r="B132" i="7"/>
  <c r="R131" i="7"/>
  <c r="Q131" i="7"/>
  <c r="P131" i="7"/>
  <c r="O131" i="7"/>
  <c r="J131" i="7"/>
  <c r="I131" i="7"/>
  <c r="H131" i="7"/>
  <c r="G131" i="7"/>
  <c r="D131" i="7"/>
  <c r="B131" i="7"/>
  <c r="R130" i="7"/>
  <c r="Q130" i="7"/>
  <c r="P130" i="7"/>
  <c r="O130" i="7"/>
  <c r="J130" i="7"/>
  <c r="H130" i="7"/>
  <c r="G130" i="7"/>
  <c r="D130" i="7"/>
  <c r="B130" i="7"/>
  <c r="R129" i="7"/>
  <c r="Q129" i="7"/>
  <c r="P129" i="7"/>
  <c r="O129" i="7"/>
  <c r="J129" i="7"/>
  <c r="H129" i="7"/>
  <c r="G129" i="7"/>
  <c r="D129" i="7"/>
  <c r="B129" i="7"/>
  <c r="R128" i="7"/>
  <c r="Q128" i="7"/>
  <c r="P128" i="7"/>
  <c r="O128" i="7"/>
  <c r="J128" i="7"/>
  <c r="H128" i="7"/>
  <c r="G128" i="7"/>
  <c r="D128" i="7"/>
  <c r="B128" i="7"/>
  <c r="R127" i="7"/>
  <c r="Q127" i="7"/>
  <c r="P127" i="7"/>
  <c r="O127" i="7"/>
  <c r="J127" i="7"/>
  <c r="H127" i="7"/>
  <c r="G127" i="7"/>
  <c r="D127" i="7"/>
  <c r="B127" i="7"/>
  <c r="R126" i="7"/>
  <c r="Q126" i="7"/>
  <c r="P126" i="7"/>
  <c r="O126" i="7"/>
  <c r="J126" i="7"/>
  <c r="H126" i="7"/>
  <c r="G126" i="7"/>
  <c r="D126" i="7"/>
  <c r="B126" i="7"/>
  <c r="R125" i="7"/>
  <c r="Q125" i="7"/>
  <c r="P125" i="7"/>
  <c r="O125" i="7"/>
  <c r="J125" i="7"/>
  <c r="H125" i="7"/>
  <c r="G125" i="7"/>
  <c r="D125" i="7"/>
  <c r="B125" i="7"/>
  <c r="R124" i="7"/>
  <c r="Q124" i="7"/>
  <c r="P124" i="7"/>
  <c r="O124" i="7"/>
  <c r="J124" i="7"/>
  <c r="H124" i="7"/>
  <c r="G124" i="7"/>
  <c r="D124" i="7"/>
  <c r="B124" i="7"/>
  <c r="R123" i="7"/>
  <c r="Q123" i="7"/>
  <c r="P123" i="7"/>
  <c r="O123" i="7"/>
  <c r="J123" i="7"/>
  <c r="H123" i="7"/>
  <c r="G123" i="7"/>
  <c r="D123" i="7"/>
  <c r="B123" i="7"/>
  <c r="R122" i="7"/>
  <c r="Q122" i="7"/>
  <c r="P122" i="7"/>
  <c r="O122" i="7"/>
  <c r="J122" i="7"/>
  <c r="H122" i="7"/>
  <c r="G122" i="7"/>
  <c r="D122" i="7"/>
  <c r="B122" i="7"/>
  <c r="R121" i="7"/>
  <c r="Q121" i="7"/>
  <c r="P121" i="7"/>
  <c r="O121" i="7"/>
  <c r="J121" i="7"/>
  <c r="I121" i="7"/>
  <c r="H121" i="7"/>
  <c r="G121" i="7"/>
  <c r="D121" i="7"/>
  <c r="B121" i="7"/>
  <c r="R120" i="7"/>
  <c r="Q120" i="7"/>
  <c r="P120" i="7"/>
  <c r="O120" i="7"/>
  <c r="J120" i="7"/>
  <c r="H120" i="7"/>
  <c r="G120" i="7"/>
  <c r="D120" i="7"/>
  <c r="B120" i="7"/>
  <c r="R119" i="7"/>
  <c r="Q119" i="7"/>
  <c r="P119" i="7"/>
  <c r="O119" i="7"/>
  <c r="J119" i="7"/>
  <c r="H119" i="7"/>
  <c r="G119" i="7"/>
  <c r="D119" i="7"/>
  <c r="B119" i="7"/>
  <c r="R118" i="7"/>
  <c r="Q118" i="7"/>
  <c r="P118" i="7"/>
  <c r="O118" i="7"/>
  <c r="J118" i="7"/>
  <c r="H118" i="7"/>
  <c r="G118" i="7"/>
  <c r="D118" i="7"/>
  <c r="B118" i="7"/>
  <c r="R117" i="7"/>
  <c r="Q117" i="7"/>
  <c r="P117" i="7"/>
  <c r="O117" i="7"/>
  <c r="J117" i="7"/>
  <c r="H117" i="7"/>
  <c r="G117" i="7"/>
  <c r="D117" i="7"/>
  <c r="B117" i="7"/>
  <c r="R116" i="7"/>
  <c r="Q116" i="7"/>
  <c r="P116" i="7"/>
  <c r="O116" i="7"/>
  <c r="J116" i="7"/>
  <c r="H116" i="7"/>
  <c r="G116" i="7"/>
  <c r="D116" i="7"/>
  <c r="B116" i="7"/>
  <c r="R115" i="7"/>
  <c r="Q115" i="7"/>
  <c r="P115" i="7"/>
  <c r="O115" i="7"/>
  <c r="J115" i="7"/>
  <c r="H115" i="7"/>
  <c r="G115" i="7"/>
  <c r="D115" i="7"/>
  <c r="B115" i="7"/>
  <c r="R114" i="7"/>
  <c r="Q114" i="7"/>
  <c r="P114" i="7"/>
  <c r="O114" i="7"/>
  <c r="J114" i="7"/>
  <c r="H114" i="7"/>
  <c r="G114" i="7"/>
  <c r="D114" i="7"/>
  <c r="B114" i="7"/>
  <c r="R113" i="7"/>
  <c r="Q113" i="7"/>
  <c r="P113" i="7"/>
  <c r="O113" i="7"/>
  <c r="J113" i="7"/>
  <c r="H113" i="7"/>
  <c r="G113" i="7"/>
  <c r="D113" i="7"/>
  <c r="B113" i="7"/>
  <c r="R112" i="7"/>
  <c r="Q112" i="7"/>
  <c r="P112" i="7"/>
  <c r="O112" i="7"/>
  <c r="J112" i="7"/>
  <c r="H112" i="7"/>
  <c r="G112" i="7"/>
  <c r="D112" i="7"/>
  <c r="B112" i="7"/>
  <c r="R111" i="7"/>
  <c r="Q111" i="7"/>
  <c r="P111" i="7"/>
  <c r="O111" i="7"/>
  <c r="J111" i="7"/>
  <c r="H111" i="7"/>
  <c r="G111" i="7"/>
  <c r="D111" i="7"/>
  <c r="B111" i="7"/>
  <c r="R110" i="7"/>
  <c r="Q110" i="7"/>
  <c r="P110" i="7"/>
  <c r="O110" i="7"/>
  <c r="J110" i="7"/>
  <c r="H110" i="7"/>
  <c r="G110" i="7"/>
  <c r="D110" i="7"/>
  <c r="B110" i="7"/>
  <c r="R109" i="7"/>
  <c r="Q109" i="7"/>
  <c r="P109" i="7"/>
  <c r="O109" i="7"/>
  <c r="J109" i="7"/>
  <c r="H109" i="7"/>
  <c r="G109" i="7"/>
  <c r="D109" i="7"/>
  <c r="B109" i="7"/>
  <c r="R108" i="7"/>
  <c r="Q108" i="7"/>
  <c r="P108" i="7"/>
  <c r="O108" i="7"/>
  <c r="J108" i="7"/>
  <c r="H108" i="7"/>
  <c r="G108" i="7"/>
  <c r="D108" i="7"/>
  <c r="B108" i="7"/>
  <c r="R107" i="7"/>
  <c r="Q107" i="7"/>
  <c r="P107" i="7"/>
  <c r="O107" i="7"/>
  <c r="J107" i="7"/>
  <c r="H107" i="7"/>
  <c r="G107" i="7"/>
  <c r="D107" i="7"/>
  <c r="B107" i="7"/>
  <c r="R106" i="7"/>
  <c r="Q106" i="7"/>
  <c r="P106" i="7"/>
  <c r="O106" i="7"/>
  <c r="J106" i="7"/>
  <c r="H106" i="7"/>
  <c r="G106" i="7"/>
  <c r="D106" i="7"/>
  <c r="B106" i="7"/>
  <c r="R105" i="7"/>
  <c r="Q105" i="7"/>
  <c r="P105" i="7"/>
  <c r="O105" i="7"/>
  <c r="J105" i="7"/>
  <c r="H105" i="7"/>
  <c r="G105" i="7"/>
  <c r="D105" i="7"/>
  <c r="B105" i="7"/>
  <c r="R104" i="7"/>
  <c r="Q104" i="7"/>
  <c r="P104" i="7"/>
  <c r="O104" i="7"/>
  <c r="J104" i="7"/>
  <c r="H104" i="7"/>
  <c r="G104" i="7"/>
  <c r="D104" i="7"/>
  <c r="B104" i="7"/>
  <c r="R103" i="7"/>
  <c r="Q103" i="7"/>
  <c r="P103" i="7"/>
  <c r="O103" i="7"/>
  <c r="J103" i="7"/>
  <c r="H103" i="7"/>
  <c r="G103" i="7"/>
  <c r="D103" i="7"/>
  <c r="B103" i="7"/>
  <c r="R102" i="7"/>
  <c r="Q102" i="7"/>
  <c r="P102" i="7"/>
  <c r="O102" i="7"/>
  <c r="J102" i="7"/>
  <c r="H102" i="7"/>
  <c r="G102" i="7"/>
  <c r="D102" i="7"/>
  <c r="B102" i="7"/>
  <c r="R101" i="7"/>
  <c r="Q101" i="7"/>
  <c r="P101" i="7"/>
  <c r="O101" i="7"/>
  <c r="J101" i="7"/>
  <c r="I101" i="7"/>
  <c r="H101" i="7"/>
  <c r="G101" i="7"/>
  <c r="D101" i="7"/>
  <c r="B101" i="7"/>
  <c r="R100" i="7"/>
  <c r="Q100" i="7"/>
  <c r="P100" i="7"/>
  <c r="O100" i="7"/>
  <c r="J100" i="7"/>
  <c r="H100" i="7"/>
  <c r="G100" i="7"/>
  <c r="D100" i="7"/>
  <c r="B100" i="7"/>
  <c r="R99" i="7"/>
  <c r="Q99" i="7"/>
  <c r="P99" i="7"/>
  <c r="O99" i="7"/>
  <c r="J99" i="7"/>
  <c r="H99" i="7"/>
  <c r="G99" i="7"/>
  <c r="D99" i="7"/>
  <c r="B99" i="7"/>
  <c r="R98" i="7"/>
  <c r="Q98" i="7"/>
  <c r="P98" i="7"/>
  <c r="O98" i="7"/>
  <c r="J98" i="7"/>
  <c r="H98" i="7"/>
  <c r="G98" i="7"/>
  <c r="D98" i="7"/>
  <c r="B98" i="7"/>
  <c r="R97" i="7"/>
  <c r="Q97" i="7"/>
  <c r="P97" i="7"/>
  <c r="O97" i="7"/>
  <c r="J97" i="7"/>
  <c r="H97" i="7"/>
  <c r="G97" i="7"/>
  <c r="D97" i="7"/>
  <c r="B97" i="7"/>
  <c r="R96" i="7"/>
  <c r="Q96" i="7"/>
  <c r="P96" i="7"/>
  <c r="O96" i="7"/>
  <c r="J96" i="7"/>
  <c r="H96" i="7"/>
  <c r="G96" i="7"/>
  <c r="D96" i="7"/>
  <c r="B96" i="7"/>
  <c r="R95" i="7"/>
  <c r="Q95" i="7"/>
  <c r="P95" i="7"/>
  <c r="O95" i="7"/>
  <c r="J95" i="7"/>
  <c r="H95" i="7"/>
  <c r="G95" i="7"/>
  <c r="D95" i="7"/>
  <c r="B95" i="7"/>
  <c r="R94" i="7"/>
  <c r="Q94" i="7"/>
  <c r="P94" i="7"/>
  <c r="O94" i="7"/>
  <c r="J94" i="7"/>
  <c r="H94" i="7"/>
  <c r="G94" i="7"/>
  <c r="D94" i="7"/>
  <c r="B94" i="7"/>
  <c r="R93" i="7"/>
  <c r="Q93" i="7"/>
  <c r="P93" i="7"/>
  <c r="O93" i="7"/>
  <c r="J93" i="7"/>
  <c r="H93" i="7"/>
  <c r="G93" i="7"/>
  <c r="D93" i="7"/>
  <c r="B93" i="7"/>
  <c r="R92" i="7"/>
  <c r="Q92" i="7"/>
  <c r="P92" i="7"/>
  <c r="O92" i="7"/>
  <c r="J92" i="7"/>
  <c r="H92" i="7"/>
  <c r="G92" i="7"/>
  <c r="E92" i="7"/>
  <c r="D92" i="7"/>
  <c r="B92" i="7"/>
  <c r="R91" i="7"/>
  <c r="Q91" i="7"/>
  <c r="P91" i="7"/>
  <c r="O91" i="7"/>
  <c r="J91" i="7"/>
  <c r="I91" i="7"/>
  <c r="H91" i="7"/>
  <c r="G91" i="7"/>
  <c r="D91" i="7"/>
  <c r="B91" i="7"/>
  <c r="R90" i="7"/>
  <c r="Q90" i="7"/>
  <c r="P90" i="7"/>
  <c r="O90" i="7"/>
  <c r="J90" i="7"/>
  <c r="H90" i="7"/>
  <c r="G90" i="7"/>
  <c r="D90" i="7"/>
  <c r="B90" i="7"/>
  <c r="R89" i="7"/>
  <c r="Q89" i="7"/>
  <c r="P89" i="7"/>
  <c r="O89" i="7"/>
  <c r="J89" i="7"/>
  <c r="H89" i="7"/>
  <c r="G89" i="7"/>
  <c r="D89" i="7"/>
  <c r="B89" i="7"/>
  <c r="R88" i="7"/>
  <c r="Q88" i="7"/>
  <c r="P88" i="7"/>
  <c r="O88" i="7"/>
  <c r="J88" i="7"/>
  <c r="H88" i="7"/>
  <c r="G88" i="7"/>
  <c r="D88" i="7"/>
  <c r="B88" i="7"/>
  <c r="R87" i="7"/>
  <c r="Q87" i="7"/>
  <c r="P87" i="7"/>
  <c r="O87" i="7"/>
  <c r="J87" i="7"/>
  <c r="H87" i="7"/>
  <c r="G87" i="7"/>
  <c r="D87" i="7"/>
  <c r="B87" i="7"/>
  <c r="R86" i="7"/>
  <c r="Q86" i="7"/>
  <c r="P86" i="7"/>
  <c r="O86" i="7"/>
  <c r="J86" i="7"/>
  <c r="H86" i="7"/>
  <c r="G86" i="7"/>
  <c r="D86" i="7"/>
  <c r="B86" i="7"/>
  <c r="R85" i="7"/>
  <c r="Q85" i="7"/>
  <c r="P85" i="7"/>
  <c r="O85" i="7"/>
  <c r="J85" i="7"/>
  <c r="H85" i="7"/>
  <c r="G85" i="7"/>
  <c r="D85" i="7"/>
  <c r="B85" i="7"/>
  <c r="R84" i="7"/>
  <c r="Q84" i="7"/>
  <c r="P84" i="7"/>
  <c r="O84" i="7"/>
  <c r="J84" i="7"/>
  <c r="H84" i="7"/>
  <c r="G84" i="7"/>
  <c r="D84" i="7"/>
  <c r="B84" i="7"/>
  <c r="R83" i="7"/>
  <c r="Q83" i="7"/>
  <c r="P83" i="7"/>
  <c r="O83" i="7"/>
  <c r="J83" i="7"/>
  <c r="H83" i="7"/>
  <c r="G83" i="7"/>
  <c r="D83" i="7"/>
  <c r="B83" i="7"/>
  <c r="R82" i="7"/>
  <c r="Q82" i="7"/>
  <c r="P82" i="7"/>
  <c r="O82" i="7"/>
  <c r="J82" i="7"/>
  <c r="H82" i="7"/>
  <c r="G82" i="7"/>
  <c r="D82" i="7"/>
  <c r="B82" i="7"/>
  <c r="R81" i="7"/>
  <c r="Q81" i="7"/>
  <c r="P81" i="7"/>
  <c r="O81" i="7"/>
  <c r="J81" i="7"/>
  <c r="H81" i="7"/>
  <c r="G81" i="7"/>
  <c r="D81" i="7"/>
  <c r="B81" i="7"/>
  <c r="R80" i="7"/>
  <c r="Q80" i="7"/>
  <c r="P80" i="7"/>
  <c r="O80" i="7"/>
  <c r="J80" i="7"/>
  <c r="H80" i="7"/>
  <c r="G80" i="7"/>
  <c r="D80" i="7"/>
  <c r="B80" i="7"/>
  <c r="R79" i="7"/>
  <c r="Q79" i="7"/>
  <c r="P79" i="7"/>
  <c r="O79" i="7"/>
  <c r="J79" i="7"/>
  <c r="H79" i="7"/>
  <c r="G79" i="7"/>
  <c r="D79" i="7"/>
  <c r="B79" i="7"/>
  <c r="R78" i="7"/>
  <c r="Q78" i="7"/>
  <c r="P78" i="7"/>
  <c r="O78" i="7"/>
  <c r="J78" i="7"/>
  <c r="H78" i="7"/>
  <c r="G78" i="7"/>
  <c r="D78" i="7"/>
  <c r="B78" i="7"/>
  <c r="R77" i="7"/>
  <c r="Q77" i="7"/>
  <c r="P77" i="7"/>
  <c r="O77" i="7"/>
  <c r="J77" i="7"/>
  <c r="H77" i="7"/>
  <c r="G77" i="7"/>
  <c r="D77" i="7"/>
  <c r="B77" i="7"/>
  <c r="R76" i="7"/>
  <c r="Q76" i="7"/>
  <c r="P76" i="7"/>
  <c r="O76" i="7"/>
  <c r="J76" i="7"/>
  <c r="H76" i="7"/>
  <c r="G76" i="7"/>
  <c r="D76" i="7"/>
  <c r="B76" i="7"/>
  <c r="R75" i="7"/>
  <c r="Q75" i="7"/>
  <c r="P75" i="7"/>
  <c r="O75" i="7"/>
  <c r="J75" i="7"/>
  <c r="H75" i="7"/>
  <c r="G75" i="7"/>
  <c r="D75" i="7"/>
  <c r="B75" i="7"/>
  <c r="R74" i="7"/>
  <c r="Q74" i="7"/>
  <c r="P74" i="7"/>
  <c r="O74" i="7"/>
  <c r="J74" i="7"/>
  <c r="H74" i="7"/>
  <c r="G74" i="7"/>
  <c r="D74" i="7"/>
  <c r="B74" i="7"/>
  <c r="R73" i="7"/>
  <c r="Q73" i="7"/>
  <c r="P73" i="7"/>
  <c r="O73" i="7"/>
  <c r="J73" i="7"/>
  <c r="H73" i="7"/>
  <c r="G73" i="7"/>
  <c r="E73" i="7"/>
  <c r="D73" i="7"/>
  <c r="B73" i="7"/>
  <c r="R72" i="7"/>
  <c r="Q72" i="7"/>
  <c r="P72" i="7"/>
  <c r="O72" i="7"/>
  <c r="J72" i="7"/>
  <c r="H72" i="7"/>
  <c r="G72" i="7"/>
  <c r="D72" i="7"/>
  <c r="B72" i="7"/>
  <c r="R71" i="7"/>
  <c r="Q71" i="7"/>
  <c r="P71" i="7"/>
  <c r="O71" i="7"/>
  <c r="J71" i="7"/>
  <c r="I71" i="7"/>
  <c r="H71" i="7"/>
  <c r="G71" i="7"/>
  <c r="D71" i="7"/>
  <c r="B71" i="7"/>
  <c r="R70" i="7"/>
  <c r="Q70" i="7"/>
  <c r="P70" i="7"/>
  <c r="O70" i="7"/>
  <c r="J70" i="7"/>
  <c r="H70" i="7"/>
  <c r="G70" i="7"/>
  <c r="D70" i="7"/>
  <c r="B70" i="7"/>
  <c r="R69" i="7"/>
  <c r="Q69" i="7"/>
  <c r="P69" i="7"/>
  <c r="O69" i="7"/>
  <c r="J69" i="7"/>
  <c r="H69" i="7"/>
  <c r="G69" i="7"/>
  <c r="D69" i="7"/>
  <c r="B69" i="7"/>
  <c r="R68" i="7"/>
  <c r="Q68" i="7"/>
  <c r="P68" i="7"/>
  <c r="O68" i="7"/>
  <c r="J68" i="7"/>
  <c r="H68" i="7"/>
  <c r="G68" i="7"/>
  <c r="D68" i="7"/>
  <c r="B68" i="7"/>
  <c r="R67" i="7"/>
  <c r="Q67" i="7"/>
  <c r="P67" i="7"/>
  <c r="O67" i="7"/>
  <c r="J67" i="7"/>
  <c r="H67" i="7"/>
  <c r="G67" i="7"/>
  <c r="D67" i="7"/>
  <c r="B67" i="7"/>
  <c r="R66" i="7"/>
  <c r="Q66" i="7"/>
  <c r="P66" i="7"/>
  <c r="O66" i="7"/>
  <c r="J66" i="7"/>
  <c r="H66" i="7"/>
  <c r="G66" i="7"/>
  <c r="D66" i="7"/>
  <c r="B66" i="7"/>
  <c r="R65" i="7"/>
  <c r="Q65" i="7"/>
  <c r="P65" i="7"/>
  <c r="O65" i="7"/>
  <c r="J65" i="7"/>
  <c r="H65" i="7"/>
  <c r="G65" i="7"/>
  <c r="D65" i="7"/>
  <c r="B65" i="7"/>
  <c r="R64" i="7"/>
  <c r="Q64" i="7"/>
  <c r="P64" i="7"/>
  <c r="O64" i="7"/>
  <c r="J64" i="7"/>
  <c r="H64" i="7"/>
  <c r="G64" i="7"/>
  <c r="D64" i="7"/>
  <c r="B64" i="7"/>
  <c r="R63" i="7"/>
  <c r="Q63" i="7"/>
  <c r="P63" i="7"/>
  <c r="O63" i="7"/>
  <c r="J63" i="7"/>
  <c r="H63" i="7"/>
  <c r="G63" i="7"/>
  <c r="D63" i="7"/>
  <c r="B63" i="7"/>
  <c r="R62" i="7"/>
  <c r="Q62" i="7"/>
  <c r="P62" i="7"/>
  <c r="O62" i="7"/>
  <c r="J62" i="7"/>
  <c r="H62" i="7"/>
  <c r="G62" i="7"/>
  <c r="D62" i="7"/>
  <c r="B62" i="7"/>
  <c r="R61" i="7"/>
  <c r="Q61" i="7"/>
  <c r="P61" i="7"/>
  <c r="O61" i="7"/>
  <c r="J61" i="7"/>
  <c r="I61" i="7"/>
  <c r="H61" i="7"/>
  <c r="G61" i="7"/>
  <c r="D61" i="7"/>
  <c r="B61" i="7"/>
  <c r="R60" i="7"/>
  <c r="Q60" i="7"/>
  <c r="P60" i="7"/>
  <c r="O60" i="7"/>
  <c r="J60" i="7"/>
  <c r="H60" i="7"/>
  <c r="G60" i="7"/>
  <c r="F60" i="7"/>
  <c r="D60" i="7"/>
  <c r="B60" i="7"/>
  <c r="R59" i="7"/>
  <c r="Q59" i="7"/>
  <c r="P59" i="7"/>
  <c r="O59" i="7"/>
  <c r="J59" i="7"/>
  <c r="H59" i="7"/>
  <c r="G59" i="7"/>
  <c r="D59" i="7"/>
  <c r="B59" i="7"/>
  <c r="R58" i="7"/>
  <c r="Q58" i="7"/>
  <c r="P58" i="7"/>
  <c r="O58" i="7"/>
  <c r="J58" i="7"/>
  <c r="H58" i="7"/>
  <c r="G58" i="7"/>
  <c r="D58" i="7"/>
  <c r="B58" i="7"/>
  <c r="R57" i="7"/>
  <c r="Q57" i="7"/>
  <c r="P57" i="7"/>
  <c r="O57" i="7"/>
  <c r="J57" i="7"/>
  <c r="H57" i="7"/>
  <c r="G57" i="7"/>
  <c r="D57" i="7"/>
  <c r="B57" i="7"/>
  <c r="R56" i="7"/>
  <c r="Q56" i="7"/>
  <c r="P56" i="7"/>
  <c r="O56" i="7"/>
  <c r="J56" i="7"/>
  <c r="H56" i="7"/>
  <c r="G56" i="7"/>
  <c r="D56" i="7"/>
  <c r="B56" i="7"/>
  <c r="R55" i="7"/>
  <c r="Q55" i="7"/>
  <c r="P55" i="7"/>
  <c r="O55" i="7"/>
  <c r="J55" i="7"/>
  <c r="H55" i="7"/>
  <c r="G55" i="7"/>
  <c r="D55" i="7"/>
  <c r="B55" i="7"/>
  <c r="R54" i="7"/>
  <c r="Q54" i="7"/>
  <c r="P54" i="7"/>
  <c r="O54" i="7"/>
  <c r="J54" i="7"/>
  <c r="H54" i="7"/>
  <c r="G54" i="7"/>
  <c r="D54" i="7"/>
  <c r="B54" i="7"/>
  <c r="R53" i="7"/>
  <c r="Q53" i="7"/>
  <c r="P53" i="7"/>
  <c r="O53" i="7"/>
  <c r="J53" i="7"/>
  <c r="H53" i="7"/>
  <c r="G53" i="7"/>
  <c r="D53" i="7"/>
  <c r="B53" i="7"/>
  <c r="R52" i="7"/>
  <c r="Q52" i="7"/>
  <c r="P52" i="7"/>
  <c r="O52" i="7"/>
  <c r="J52" i="7"/>
  <c r="H52" i="7"/>
  <c r="G52" i="7"/>
  <c r="D52" i="7"/>
  <c r="B52" i="7"/>
  <c r="R51" i="7"/>
  <c r="Q51" i="7"/>
  <c r="P51" i="7"/>
  <c r="O51" i="7"/>
  <c r="J51" i="7"/>
  <c r="I51" i="7"/>
  <c r="H51" i="7"/>
  <c r="G51" i="7"/>
  <c r="D51" i="7"/>
  <c r="B51" i="7"/>
  <c r="R50" i="7"/>
  <c r="Q50" i="7"/>
  <c r="P50" i="7"/>
  <c r="O50" i="7"/>
  <c r="J50" i="7"/>
  <c r="H50" i="7"/>
  <c r="G50" i="7"/>
  <c r="D50" i="7"/>
  <c r="B50" i="7"/>
  <c r="R49" i="7"/>
  <c r="Q49" i="7"/>
  <c r="P49" i="7"/>
  <c r="O49" i="7"/>
  <c r="J49" i="7"/>
  <c r="H49" i="7"/>
  <c r="G49" i="7"/>
  <c r="D49" i="7"/>
  <c r="B49" i="7"/>
  <c r="R48" i="7"/>
  <c r="Q48" i="7"/>
  <c r="P48" i="7"/>
  <c r="O48" i="7"/>
  <c r="J48" i="7"/>
  <c r="H48" i="7"/>
  <c r="G48" i="7"/>
  <c r="D48" i="7"/>
  <c r="B48" i="7"/>
  <c r="R47" i="7"/>
  <c r="Q47" i="7"/>
  <c r="P47" i="7"/>
  <c r="O47" i="7"/>
  <c r="J47" i="7"/>
  <c r="H47" i="7"/>
  <c r="G47" i="7"/>
  <c r="D47" i="7"/>
  <c r="B47" i="7"/>
  <c r="R46" i="7"/>
  <c r="Q46" i="7"/>
  <c r="P46" i="7"/>
  <c r="O46" i="7"/>
  <c r="J46" i="7"/>
  <c r="H46" i="7"/>
  <c r="G46" i="7"/>
  <c r="D46" i="7"/>
  <c r="B46" i="7"/>
  <c r="R45" i="7"/>
  <c r="Q45" i="7"/>
  <c r="P45" i="7"/>
  <c r="O45" i="7"/>
  <c r="J45" i="7"/>
  <c r="H45" i="7"/>
  <c r="G45" i="7"/>
  <c r="D45" i="7"/>
  <c r="B45" i="7"/>
  <c r="R44" i="7"/>
  <c r="Q44" i="7"/>
  <c r="P44" i="7"/>
  <c r="O44" i="7"/>
  <c r="J44" i="7"/>
  <c r="H44" i="7"/>
  <c r="G44" i="7"/>
  <c r="D44" i="7"/>
  <c r="B44" i="7"/>
  <c r="R43" i="7"/>
  <c r="Q43" i="7"/>
  <c r="P43" i="7"/>
  <c r="O43" i="7"/>
  <c r="J43" i="7"/>
  <c r="H43" i="7"/>
  <c r="G43" i="7"/>
  <c r="D43" i="7"/>
  <c r="B43" i="7"/>
  <c r="R42" i="7"/>
  <c r="Q42" i="7"/>
  <c r="P42" i="7"/>
  <c r="O42" i="7"/>
  <c r="J42" i="7"/>
  <c r="H42" i="7"/>
  <c r="G42" i="7"/>
  <c r="D42" i="7"/>
  <c r="B42" i="7"/>
  <c r="R41" i="7"/>
  <c r="Q41" i="7"/>
  <c r="P41" i="7"/>
  <c r="O41" i="7"/>
  <c r="J41" i="7"/>
  <c r="I41" i="7"/>
  <c r="H41" i="7"/>
  <c r="G41" i="7"/>
  <c r="D41" i="7"/>
  <c r="B41" i="7"/>
  <c r="R40" i="7"/>
  <c r="Q40" i="7"/>
  <c r="P40" i="7"/>
  <c r="O40" i="7"/>
  <c r="J40" i="7"/>
  <c r="H40" i="7"/>
  <c r="G40" i="7"/>
  <c r="D40" i="7"/>
  <c r="B40" i="7"/>
  <c r="R39" i="7"/>
  <c r="Q39" i="7"/>
  <c r="P39" i="7"/>
  <c r="O39" i="7"/>
  <c r="J39" i="7"/>
  <c r="H39" i="7"/>
  <c r="G39" i="7"/>
  <c r="D39" i="7"/>
  <c r="B39" i="7"/>
  <c r="R38" i="7"/>
  <c r="Q38" i="7"/>
  <c r="P38" i="7"/>
  <c r="O38" i="7"/>
  <c r="J38" i="7"/>
  <c r="H38" i="7"/>
  <c r="G38" i="7"/>
  <c r="D38" i="7"/>
  <c r="B38" i="7"/>
  <c r="R37" i="7"/>
  <c r="Q37" i="7"/>
  <c r="P37" i="7"/>
  <c r="O37" i="7"/>
  <c r="J37" i="7"/>
  <c r="H37" i="7"/>
  <c r="G37" i="7"/>
  <c r="D37" i="7"/>
  <c r="B37" i="7"/>
  <c r="R36" i="7"/>
  <c r="Q36" i="7"/>
  <c r="P36" i="7"/>
  <c r="O36" i="7"/>
  <c r="J36" i="7"/>
  <c r="H36" i="7"/>
  <c r="G36" i="7"/>
  <c r="D36" i="7"/>
  <c r="B36" i="7"/>
  <c r="R35" i="7"/>
  <c r="Q35" i="7"/>
  <c r="P35" i="7"/>
  <c r="O35" i="7"/>
  <c r="J35" i="7"/>
  <c r="H35" i="7"/>
  <c r="G35" i="7"/>
  <c r="D35" i="7"/>
  <c r="B35" i="7"/>
  <c r="R34" i="7"/>
  <c r="Q34" i="7"/>
  <c r="P34" i="7"/>
  <c r="O34" i="7"/>
  <c r="J34" i="7"/>
  <c r="H34" i="7"/>
  <c r="G34" i="7"/>
  <c r="D34" i="7"/>
  <c r="B34" i="7"/>
  <c r="R33" i="7"/>
  <c r="Q33" i="7"/>
  <c r="P33" i="7"/>
  <c r="O33" i="7"/>
  <c r="J33" i="7"/>
  <c r="H33" i="7"/>
  <c r="G33" i="7"/>
  <c r="D33" i="7"/>
  <c r="B33" i="7"/>
  <c r="R32" i="7"/>
  <c r="Q32" i="7"/>
  <c r="P32" i="7"/>
  <c r="O32" i="7"/>
  <c r="J32" i="7"/>
  <c r="H32" i="7"/>
  <c r="G32" i="7"/>
  <c r="D32" i="7"/>
  <c r="B32" i="7"/>
  <c r="R31" i="7"/>
  <c r="Q31" i="7"/>
  <c r="P31" i="7"/>
  <c r="O31" i="7"/>
  <c r="J31" i="7"/>
  <c r="I31" i="7"/>
  <c r="H31" i="7"/>
  <c r="G31" i="7"/>
  <c r="D31" i="7"/>
  <c r="B31" i="7"/>
  <c r="R30" i="7"/>
  <c r="Q30" i="7"/>
  <c r="P30" i="7"/>
  <c r="O30" i="7"/>
  <c r="J30" i="7"/>
  <c r="H30" i="7"/>
  <c r="G30" i="7"/>
  <c r="D30" i="7"/>
  <c r="B30" i="7"/>
  <c r="R29" i="7"/>
  <c r="Q29" i="7"/>
  <c r="P29" i="7"/>
  <c r="O29" i="7"/>
  <c r="J29" i="7"/>
  <c r="H29" i="7"/>
  <c r="G29" i="7"/>
  <c r="D29" i="7"/>
  <c r="B29" i="7"/>
  <c r="R28" i="7"/>
  <c r="Q28" i="7"/>
  <c r="P28" i="7"/>
  <c r="O28" i="7"/>
  <c r="J28" i="7"/>
  <c r="H28" i="7"/>
  <c r="G28" i="7"/>
  <c r="D28" i="7"/>
  <c r="B28" i="7"/>
  <c r="R27" i="7"/>
  <c r="Q27" i="7"/>
  <c r="P27" i="7"/>
  <c r="O27" i="7"/>
  <c r="J27" i="7"/>
  <c r="H27" i="7"/>
  <c r="G27" i="7"/>
  <c r="F27" i="7"/>
  <c r="D27" i="7"/>
  <c r="B27" i="7"/>
  <c r="R26" i="7"/>
  <c r="Q26" i="7"/>
  <c r="P26" i="7"/>
  <c r="O26" i="7"/>
  <c r="J26" i="7"/>
  <c r="H26" i="7"/>
  <c r="G26" i="7"/>
  <c r="D26" i="7"/>
  <c r="B26" i="7"/>
  <c r="R25" i="7"/>
  <c r="Q25" i="7"/>
  <c r="P25" i="7"/>
  <c r="O25" i="7"/>
  <c r="J25" i="7"/>
  <c r="H25" i="7"/>
  <c r="G25" i="7"/>
  <c r="D25" i="7"/>
  <c r="B25" i="7"/>
  <c r="R24" i="7"/>
  <c r="Q24" i="7"/>
  <c r="P24" i="7"/>
  <c r="O24" i="7"/>
  <c r="J24" i="7"/>
  <c r="H24" i="7"/>
  <c r="G24" i="7"/>
  <c r="D24" i="7"/>
  <c r="B24" i="7"/>
  <c r="R23" i="7"/>
  <c r="Q23" i="7"/>
  <c r="P23" i="7"/>
  <c r="O23" i="7"/>
  <c r="J23" i="7"/>
  <c r="H23" i="7"/>
  <c r="G23" i="7"/>
  <c r="D23" i="7"/>
  <c r="B23" i="7"/>
  <c r="R22" i="7"/>
  <c r="Q22" i="7"/>
  <c r="P22" i="7"/>
  <c r="O22" i="7"/>
  <c r="J22" i="7"/>
  <c r="I22" i="7"/>
  <c r="H22" i="7"/>
  <c r="G22" i="7"/>
  <c r="E22" i="7"/>
  <c r="D22" i="7"/>
  <c r="B22" i="7"/>
  <c r="R21" i="7"/>
  <c r="Q21" i="7"/>
  <c r="P21" i="7"/>
  <c r="O21" i="7"/>
  <c r="J21" i="7"/>
  <c r="H21" i="7"/>
  <c r="G21" i="7"/>
  <c r="E21" i="7"/>
  <c r="D21" i="7"/>
  <c r="B21" i="7"/>
  <c r="R20" i="7"/>
  <c r="Q20" i="7"/>
  <c r="P20" i="7"/>
  <c r="O20" i="7"/>
  <c r="J20" i="7"/>
  <c r="H20" i="7"/>
  <c r="G20" i="7"/>
  <c r="E20" i="7"/>
  <c r="D20" i="7"/>
  <c r="B20" i="7"/>
  <c r="R19" i="7"/>
  <c r="Q19" i="7"/>
  <c r="P19" i="7"/>
  <c r="O19" i="7"/>
  <c r="J19" i="7"/>
  <c r="H19" i="7"/>
  <c r="G19" i="7"/>
  <c r="D19" i="7"/>
  <c r="B19" i="7"/>
  <c r="R18" i="7"/>
  <c r="Q18" i="7"/>
  <c r="P18" i="7"/>
  <c r="O18" i="7"/>
  <c r="J18" i="7"/>
  <c r="H18" i="7"/>
  <c r="G18" i="7"/>
  <c r="E18" i="7"/>
  <c r="D18" i="7"/>
  <c r="B18" i="7"/>
  <c r="R17" i="7"/>
  <c r="Q17" i="7"/>
  <c r="P17" i="7"/>
  <c r="O17" i="7"/>
  <c r="J17" i="7"/>
  <c r="H17" i="7"/>
  <c r="G17" i="7"/>
  <c r="D17" i="7"/>
  <c r="B17" i="7"/>
  <c r="R16" i="7"/>
  <c r="Q16" i="7"/>
  <c r="P16" i="7"/>
  <c r="O16" i="7"/>
  <c r="J16" i="7"/>
  <c r="H16" i="7"/>
  <c r="G16" i="7"/>
  <c r="D16" i="7"/>
  <c r="B16" i="7"/>
  <c r="R15" i="7"/>
  <c r="Q15" i="7"/>
  <c r="P15" i="7"/>
  <c r="O15" i="7"/>
  <c r="J15" i="7"/>
  <c r="H15" i="7"/>
  <c r="G15" i="7"/>
  <c r="D15" i="7"/>
  <c r="B15" i="7"/>
  <c r="Q14" i="7"/>
  <c r="P14" i="7"/>
  <c r="O14" i="7"/>
  <c r="J14" i="7"/>
  <c r="I14" i="7"/>
  <c r="H14" i="7"/>
  <c r="G14" i="7"/>
  <c r="E14" i="7"/>
  <c r="D14" i="7"/>
  <c r="B14" i="7"/>
  <c r="R13" i="7"/>
  <c r="Q13" i="7"/>
  <c r="P13" i="7"/>
  <c r="O13" i="7"/>
  <c r="J13" i="7"/>
  <c r="H13" i="7"/>
  <c r="G13" i="7"/>
  <c r="E13" i="7"/>
  <c r="D13" i="7"/>
  <c r="B13" i="7"/>
  <c r="R12" i="7"/>
  <c r="Q12" i="7"/>
  <c r="P12" i="7"/>
  <c r="O12" i="7"/>
  <c r="J12" i="7"/>
  <c r="H12" i="7"/>
  <c r="G12" i="7"/>
  <c r="E12" i="7"/>
  <c r="D12" i="7"/>
  <c r="B12" i="7"/>
  <c r="R11" i="7"/>
  <c r="Q11" i="7"/>
  <c r="P11" i="7"/>
  <c r="O11" i="7"/>
  <c r="J11" i="7"/>
  <c r="H11" i="7"/>
  <c r="G11" i="7"/>
  <c r="E11" i="7"/>
  <c r="D11" i="7"/>
  <c r="B11" i="7"/>
  <c r="R10" i="7"/>
  <c r="Q10" i="7"/>
  <c r="P10" i="7"/>
  <c r="O10" i="7"/>
  <c r="J10" i="7"/>
  <c r="H10" i="7"/>
  <c r="G10" i="7"/>
  <c r="E10" i="7"/>
  <c r="D10" i="7"/>
  <c r="B10" i="7"/>
  <c r="R9" i="7"/>
  <c r="Q9" i="7"/>
  <c r="P9" i="7"/>
  <c r="O9" i="7"/>
  <c r="J9" i="7"/>
  <c r="H9" i="7"/>
  <c r="G9" i="7"/>
  <c r="E9" i="7"/>
  <c r="D9" i="7"/>
  <c r="B9" i="7"/>
  <c r="R8" i="7"/>
  <c r="Q8" i="7"/>
  <c r="P8" i="7"/>
  <c r="O8" i="7"/>
  <c r="J8" i="7"/>
  <c r="H8" i="7"/>
  <c r="G8" i="7"/>
  <c r="E8" i="7"/>
  <c r="D8" i="7"/>
  <c r="B8" i="7"/>
  <c r="Q7" i="7"/>
  <c r="P7" i="7"/>
  <c r="O7" i="7"/>
  <c r="J7" i="7"/>
  <c r="H7" i="7"/>
  <c r="G7" i="7"/>
  <c r="F7" i="7"/>
  <c r="E7" i="7"/>
  <c r="D7" i="7"/>
  <c r="B7" i="7"/>
  <c r="R6" i="7"/>
  <c r="Q6" i="7"/>
  <c r="P6" i="7"/>
  <c r="O6" i="7"/>
  <c r="J6" i="7"/>
  <c r="H6" i="7"/>
  <c r="G6" i="7"/>
  <c r="F6" i="7"/>
  <c r="E6" i="7"/>
  <c r="D6" i="7"/>
  <c r="B6" i="7"/>
  <c r="R5" i="7"/>
  <c r="Q5" i="7"/>
  <c r="P5" i="7"/>
  <c r="O5" i="7"/>
  <c r="J5" i="7"/>
  <c r="H5" i="7"/>
  <c r="G5" i="7"/>
  <c r="F5" i="7"/>
  <c r="E5" i="7"/>
  <c r="D5" i="7"/>
  <c r="B5" i="7"/>
  <c r="R4" i="7"/>
  <c r="Q4" i="7"/>
  <c r="P4" i="7"/>
  <c r="O4" i="7"/>
  <c r="J4" i="7"/>
  <c r="H4" i="7"/>
  <c r="G4" i="7"/>
  <c r="F4" i="7"/>
  <c r="E4" i="7"/>
  <c r="D4" i="7"/>
  <c r="B4" i="7"/>
  <c r="R3" i="7"/>
  <c r="Q3" i="7"/>
  <c r="P3" i="7"/>
  <c r="O3" i="7"/>
  <c r="J3" i="7"/>
  <c r="H3" i="7"/>
  <c r="G3" i="7"/>
  <c r="F3" i="7"/>
  <c r="E3" i="7"/>
  <c r="D3" i="7"/>
  <c r="B3" i="7"/>
  <c r="R2" i="7"/>
  <c r="Q2" i="7"/>
  <c r="P2" i="7"/>
  <c r="O2" i="7"/>
  <c r="J2" i="7"/>
  <c r="H2" i="7"/>
  <c r="G2" i="7"/>
  <c r="F2" i="7"/>
  <c r="E2" i="7"/>
  <c r="D2" i="7"/>
  <c r="B2" i="7"/>
  <c r="F151" i="5"/>
  <c r="F151" i="7" s="1"/>
  <c r="E151" i="5"/>
  <c r="E151" i="7" s="1"/>
  <c r="F150" i="5"/>
  <c r="F150" i="7" s="1"/>
  <c r="E150" i="5"/>
  <c r="E150" i="7" s="1"/>
  <c r="F149" i="5"/>
  <c r="F149" i="7" s="1"/>
  <c r="E149" i="5"/>
  <c r="E149" i="7" s="1"/>
  <c r="F148" i="5"/>
  <c r="F148" i="7" s="1"/>
  <c r="E148" i="5"/>
  <c r="E148" i="7" s="1"/>
  <c r="F147" i="5"/>
  <c r="F147" i="7" s="1"/>
  <c r="E147" i="5"/>
  <c r="E147" i="7" s="1"/>
  <c r="F146" i="5"/>
  <c r="F146" i="7" s="1"/>
  <c r="E146" i="5"/>
  <c r="E146" i="7" s="1"/>
  <c r="F145" i="5"/>
  <c r="F145" i="7" s="1"/>
  <c r="E145" i="5"/>
  <c r="E145" i="7" s="1"/>
  <c r="F144" i="5"/>
  <c r="F144" i="7" s="1"/>
  <c r="E144" i="5"/>
  <c r="E144" i="7" s="1"/>
  <c r="F143" i="5"/>
  <c r="F143" i="7" s="1"/>
  <c r="E143" i="5"/>
  <c r="E143" i="7" s="1"/>
  <c r="F142" i="5"/>
  <c r="F142" i="7" s="1"/>
  <c r="E142" i="5"/>
  <c r="E142" i="7" s="1"/>
  <c r="F141" i="5"/>
  <c r="F141" i="7" s="1"/>
  <c r="E141" i="5"/>
  <c r="E141" i="7" s="1"/>
  <c r="F140" i="5"/>
  <c r="F140" i="7" s="1"/>
  <c r="E140" i="5"/>
  <c r="E140" i="7" s="1"/>
  <c r="F139" i="5"/>
  <c r="F139" i="7" s="1"/>
  <c r="E139" i="5"/>
  <c r="E139" i="7" s="1"/>
  <c r="F138" i="5"/>
  <c r="F138" i="7" s="1"/>
  <c r="E138" i="5"/>
  <c r="E138" i="7" s="1"/>
  <c r="F137" i="5"/>
  <c r="F137" i="7" s="1"/>
  <c r="E137" i="5"/>
  <c r="E137" i="7" s="1"/>
  <c r="F136" i="5"/>
  <c r="F136" i="7" s="1"/>
  <c r="E136" i="5"/>
  <c r="E136" i="7" s="1"/>
  <c r="F135" i="5"/>
  <c r="F135" i="7" s="1"/>
  <c r="E135" i="5"/>
  <c r="E135" i="7" s="1"/>
  <c r="F134" i="5"/>
  <c r="F134" i="7" s="1"/>
  <c r="E134" i="5"/>
  <c r="E134" i="7" s="1"/>
  <c r="F133" i="5"/>
  <c r="F133" i="7" s="1"/>
  <c r="E133" i="5"/>
  <c r="E133" i="7" s="1"/>
  <c r="F132" i="5"/>
  <c r="F132" i="7" s="1"/>
  <c r="E132" i="5"/>
  <c r="E132" i="7" s="1"/>
  <c r="F131" i="5"/>
  <c r="F131" i="7" s="1"/>
  <c r="E131" i="5"/>
  <c r="E131" i="7" s="1"/>
  <c r="F130" i="5"/>
  <c r="F130" i="7" s="1"/>
  <c r="E130" i="5"/>
  <c r="E130" i="7" s="1"/>
  <c r="F129" i="5"/>
  <c r="F129" i="7" s="1"/>
  <c r="E129" i="5"/>
  <c r="E129" i="7" s="1"/>
  <c r="F128" i="5"/>
  <c r="F128" i="7" s="1"/>
  <c r="E128" i="5"/>
  <c r="E128" i="7" s="1"/>
  <c r="F127" i="5"/>
  <c r="F127" i="7" s="1"/>
  <c r="E127" i="5"/>
  <c r="E127" i="7" s="1"/>
  <c r="F126" i="5"/>
  <c r="F126" i="7" s="1"/>
  <c r="E126" i="5"/>
  <c r="E126" i="7" s="1"/>
  <c r="F125" i="5"/>
  <c r="F125" i="7" s="1"/>
  <c r="E125" i="5"/>
  <c r="E125" i="7" s="1"/>
  <c r="F124" i="5"/>
  <c r="F124" i="7" s="1"/>
  <c r="E124" i="5"/>
  <c r="E124" i="7" s="1"/>
  <c r="F123" i="5"/>
  <c r="F123" i="7" s="1"/>
  <c r="E123" i="5"/>
  <c r="E123" i="7" s="1"/>
  <c r="F122" i="5"/>
  <c r="F122" i="7" s="1"/>
  <c r="E122" i="5"/>
  <c r="E122" i="7" s="1"/>
  <c r="F121" i="5"/>
  <c r="F121" i="7" s="1"/>
  <c r="E121" i="5"/>
  <c r="E121" i="7" s="1"/>
  <c r="F120" i="5"/>
  <c r="F120" i="7" s="1"/>
  <c r="E120" i="5"/>
  <c r="E120" i="7" s="1"/>
  <c r="F119" i="5"/>
  <c r="F119" i="7" s="1"/>
  <c r="E119" i="5"/>
  <c r="E119" i="7" s="1"/>
  <c r="F118" i="5"/>
  <c r="F118" i="7" s="1"/>
  <c r="E118" i="5"/>
  <c r="E118" i="7" s="1"/>
  <c r="F117" i="5"/>
  <c r="F117" i="7" s="1"/>
  <c r="E117" i="5"/>
  <c r="E117" i="7" s="1"/>
  <c r="F116" i="5"/>
  <c r="F116" i="7" s="1"/>
  <c r="E116" i="5"/>
  <c r="E116" i="7" s="1"/>
  <c r="F115" i="5"/>
  <c r="F115" i="7" s="1"/>
  <c r="E115" i="5"/>
  <c r="E115" i="7" s="1"/>
  <c r="F114" i="5"/>
  <c r="F114" i="7" s="1"/>
  <c r="E114" i="5"/>
  <c r="E114" i="7" s="1"/>
  <c r="F113" i="5"/>
  <c r="F113" i="7" s="1"/>
  <c r="E113" i="5"/>
  <c r="E113" i="7" s="1"/>
  <c r="F112" i="5"/>
  <c r="F112" i="7" s="1"/>
  <c r="E112" i="5"/>
  <c r="E112" i="7" s="1"/>
  <c r="F111" i="5"/>
  <c r="F111" i="7" s="1"/>
  <c r="E111" i="5"/>
  <c r="E111" i="7" s="1"/>
  <c r="F110" i="5"/>
  <c r="F110" i="7" s="1"/>
  <c r="E110" i="5"/>
  <c r="E110" i="7" s="1"/>
  <c r="F109" i="5"/>
  <c r="F109" i="7" s="1"/>
  <c r="E109" i="5"/>
  <c r="E109" i="7" s="1"/>
  <c r="F108" i="5"/>
  <c r="F108" i="7" s="1"/>
  <c r="E108" i="5"/>
  <c r="E108" i="7" s="1"/>
  <c r="F107" i="5"/>
  <c r="F107" i="7" s="1"/>
  <c r="E107" i="5"/>
  <c r="E107" i="7" s="1"/>
  <c r="F106" i="5"/>
  <c r="F106" i="7" s="1"/>
  <c r="E106" i="5"/>
  <c r="E106" i="7" s="1"/>
  <c r="F105" i="5"/>
  <c r="F105" i="7" s="1"/>
  <c r="E105" i="5"/>
  <c r="E105" i="7" s="1"/>
  <c r="F104" i="5"/>
  <c r="F104" i="7" s="1"/>
  <c r="E104" i="5"/>
  <c r="E104" i="7" s="1"/>
  <c r="F103" i="5"/>
  <c r="F103" i="7" s="1"/>
  <c r="E103" i="5"/>
  <c r="E103" i="7" s="1"/>
  <c r="F102" i="5"/>
  <c r="F102" i="7" s="1"/>
  <c r="E102" i="5"/>
  <c r="E102" i="7" s="1"/>
  <c r="F101" i="5"/>
  <c r="F101" i="7" s="1"/>
  <c r="E101" i="5"/>
  <c r="E101" i="7" s="1"/>
  <c r="F100" i="5"/>
  <c r="F100" i="7" s="1"/>
  <c r="E100" i="5"/>
  <c r="E100" i="7" s="1"/>
  <c r="F99" i="5"/>
  <c r="F99" i="7" s="1"/>
  <c r="E99" i="5"/>
  <c r="E99" i="7" s="1"/>
  <c r="F98" i="5"/>
  <c r="F98" i="7" s="1"/>
  <c r="E98" i="5"/>
  <c r="E98" i="7" s="1"/>
  <c r="F97" i="5"/>
  <c r="F97" i="7" s="1"/>
  <c r="E97" i="5"/>
  <c r="E97" i="7" s="1"/>
  <c r="F96" i="5"/>
  <c r="F96" i="7" s="1"/>
  <c r="E96" i="5"/>
  <c r="E96" i="7" s="1"/>
  <c r="F95" i="5"/>
  <c r="F95" i="7" s="1"/>
  <c r="E95" i="5"/>
  <c r="E95" i="7" s="1"/>
  <c r="F94" i="5"/>
  <c r="F94" i="7" s="1"/>
  <c r="E94" i="5"/>
  <c r="E94" i="7" s="1"/>
  <c r="F93" i="5"/>
  <c r="F93" i="7" s="1"/>
  <c r="E93" i="5"/>
  <c r="E93" i="7" s="1"/>
  <c r="F92" i="5"/>
  <c r="F92" i="7" s="1"/>
  <c r="E92" i="5"/>
  <c r="F91" i="5"/>
  <c r="F91" i="7" s="1"/>
  <c r="E91" i="5"/>
  <c r="E91" i="7" s="1"/>
  <c r="F90" i="5"/>
  <c r="F90" i="7" s="1"/>
  <c r="E90" i="5"/>
  <c r="E90" i="7" s="1"/>
  <c r="F89" i="5"/>
  <c r="F89" i="7" s="1"/>
  <c r="E89" i="5"/>
  <c r="E89" i="7" s="1"/>
  <c r="F88" i="5"/>
  <c r="F88" i="7" s="1"/>
  <c r="E88" i="5"/>
  <c r="E88" i="7" s="1"/>
  <c r="F87" i="5"/>
  <c r="F87" i="7" s="1"/>
  <c r="E87" i="5"/>
  <c r="E87" i="7" s="1"/>
  <c r="F86" i="5"/>
  <c r="F86" i="7" s="1"/>
  <c r="E86" i="5"/>
  <c r="E86" i="7" s="1"/>
  <c r="F85" i="5"/>
  <c r="F85" i="7" s="1"/>
  <c r="E85" i="5"/>
  <c r="E85" i="7" s="1"/>
  <c r="F84" i="5"/>
  <c r="F84" i="7" s="1"/>
  <c r="E84" i="5"/>
  <c r="E84" i="7" s="1"/>
  <c r="F83" i="5"/>
  <c r="F83" i="7" s="1"/>
  <c r="E83" i="5"/>
  <c r="E83" i="7" s="1"/>
  <c r="F82" i="5"/>
  <c r="F82" i="7" s="1"/>
  <c r="E82" i="5"/>
  <c r="E82" i="7" s="1"/>
  <c r="F81" i="5"/>
  <c r="F81" i="7" s="1"/>
  <c r="E81" i="5"/>
  <c r="E81" i="7" s="1"/>
  <c r="F80" i="5"/>
  <c r="F80" i="7" s="1"/>
  <c r="E80" i="5"/>
  <c r="E80" i="7" s="1"/>
  <c r="F79" i="5"/>
  <c r="F79" i="7" s="1"/>
  <c r="E79" i="5"/>
  <c r="E79" i="7" s="1"/>
  <c r="F78" i="5"/>
  <c r="F78" i="7" s="1"/>
  <c r="E78" i="5"/>
  <c r="E78" i="7" s="1"/>
  <c r="F77" i="5"/>
  <c r="F77" i="7" s="1"/>
  <c r="E77" i="5"/>
  <c r="E77" i="7" s="1"/>
  <c r="F76" i="5"/>
  <c r="F76" i="7" s="1"/>
  <c r="E76" i="5"/>
  <c r="E76" i="7" s="1"/>
  <c r="F75" i="5"/>
  <c r="F75" i="7" s="1"/>
  <c r="E75" i="5"/>
  <c r="E75" i="7" s="1"/>
  <c r="F74" i="5"/>
  <c r="F74" i="7" s="1"/>
  <c r="E74" i="5"/>
  <c r="E74" i="7" s="1"/>
  <c r="F73" i="5"/>
  <c r="F73" i="7" s="1"/>
  <c r="E73" i="5"/>
  <c r="F72" i="5"/>
  <c r="F72" i="7" s="1"/>
  <c r="E72" i="5"/>
  <c r="E72" i="7" s="1"/>
  <c r="F71" i="5"/>
  <c r="F71" i="7" s="1"/>
  <c r="E71" i="5"/>
  <c r="E71" i="7" s="1"/>
  <c r="F70" i="5"/>
  <c r="F70" i="7" s="1"/>
  <c r="E70" i="5"/>
  <c r="E70" i="7" s="1"/>
  <c r="F69" i="5"/>
  <c r="F69" i="7" s="1"/>
  <c r="E69" i="5"/>
  <c r="E69" i="7" s="1"/>
  <c r="F68" i="5"/>
  <c r="F68" i="7" s="1"/>
  <c r="E68" i="5"/>
  <c r="E68" i="7" s="1"/>
  <c r="F67" i="5"/>
  <c r="F67" i="7" s="1"/>
  <c r="E67" i="5"/>
  <c r="E67" i="7" s="1"/>
  <c r="F66" i="5"/>
  <c r="F66" i="7" s="1"/>
  <c r="E66" i="5"/>
  <c r="E66" i="7" s="1"/>
  <c r="F65" i="5"/>
  <c r="F65" i="7" s="1"/>
  <c r="E65" i="5"/>
  <c r="E65" i="7" s="1"/>
  <c r="F64" i="5"/>
  <c r="F64" i="7" s="1"/>
  <c r="E64" i="5"/>
  <c r="E64" i="7" s="1"/>
  <c r="F63" i="5"/>
  <c r="F63" i="7" s="1"/>
  <c r="E63" i="5"/>
  <c r="E63" i="7" s="1"/>
  <c r="F62" i="5"/>
  <c r="F62" i="7" s="1"/>
  <c r="E62" i="5"/>
  <c r="E62" i="7" s="1"/>
  <c r="F61" i="5"/>
  <c r="F61" i="7" s="1"/>
  <c r="E61" i="5"/>
  <c r="E61" i="7" s="1"/>
  <c r="F60" i="5"/>
  <c r="E60" i="5"/>
  <c r="E60" i="7" s="1"/>
  <c r="F59" i="5"/>
  <c r="F59" i="7" s="1"/>
  <c r="E59" i="5"/>
  <c r="E59" i="7" s="1"/>
  <c r="F58" i="5"/>
  <c r="F58" i="7" s="1"/>
  <c r="E58" i="5"/>
  <c r="E58" i="7" s="1"/>
  <c r="F57" i="5"/>
  <c r="F57" i="7" s="1"/>
  <c r="E57" i="5"/>
  <c r="E57" i="7" s="1"/>
  <c r="F56" i="5"/>
  <c r="F56" i="7" s="1"/>
  <c r="E56" i="5"/>
  <c r="E56" i="7" s="1"/>
  <c r="F55" i="5"/>
  <c r="F55" i="7" s="1"/>
  <c r="E55" i="5"/>
  <c r="E55" i="7" s="1"/>
  <c r="F54" i="5"/>
  <c r="F54" i="7" s="1"/>
  <c r="E54" i="5"/>
  <c r="E54" i="7" s="1"/>
  <c r="F53" i="5"/>
  <c r="F53" i="7" s="1"/>
  <c r="E53" i="5"/>
  <c r="E53" i="7" s="1"/>
  <c r="F52" i="5"/>
  <c r="F52" i="7" s="1"/>
  <c r="E52" i="5"/>
  <c r="E52" i="7" s="1"/>
  <c r="F51" i="5"/>
  <c r="F51" i="7" s="1"/>
  <c r="E51" i="5"/>
  <c r="E51" i="7" s="1"/>
  <c r="F50" i="5"/>
  <c r="F50" i="7" s="1"/>
  <c r="E50" i="5"/>
  <c r="E50" i="7" s="1"/>
  <c r="F49" i="5"/>
  <c r="F49" i="7" s="1"/>
  <c r="E49" i="5"/>
  <c r="E49" i="7" s="1"/>
  <c r="F48" i="5"/>
  <c r="F48" i="7" s="1"/>
  <c r="E48" i="5"/>
  <c r="E48" i="7" s="1"/>
  <c r="F47" i="5"/>
  <c r="F47" i="7" s="1"/>
  <c r="E47" i="5"/>
  <c r="E47" i="7" s="1"/>
  <c r="F46" i="5"/>
  <c r="F46" i="7" s="1"/>
  <c r="E46" i="5"/>
  <c r="E46" i="7" s="1"/>
  <c r="F45" i="5"/>
  <c r="F45" i="7" s="1"/>
  <c r="E45" i="5"/>
  <c r="E45" i="7" s="1"/>
  <c r="F44" i="5"/>
  <c r="F44" i="7" s="1"/>
  <c r="E44" i="5"/>
  <c r="E44" i="7" s="1"/>
  <c r="F43" i="5"/>
  <c r="F43" i="7" s="1"/>
  <c r="E43" i="5"/>
  <c r="E43" i="7" s="1"/>
  <c r="F42" i="5"/>
  <c r="F42" i="7" s="1"/>
  <c r="E42" i="5"/>
  <c r="E42" i="7" s="1"/>
  <c r="F41" i="5"/>
  <c r="F41" i="7" s="1"/>
  <c r="E41" i="5"/>
  <c r="E41" i="7" s="1"/>
  <c r="F40" i="5"/>
  <c r="F40" i="7" s="1"/>
  <c r="E40" i="5"/>
  <c r="E40" i="7" s="1"/>
  <c r="F39" i="5"/>
  <c r="F39" i="7" s="1"/>
  <c r="E39" i="5"/>
  <c r="E39" i="7" s="1"/>
  <c r="F38" i="5"/>
  <c r="F38" i="7" s="1"/>
  <c r="E38" i="5"/>
  <c r="E38" i="7" s="1"/>
  <c r="F37" i="5"/>
  <c r="F37" i="7" s="1"/>
  <c r="E37" i="5"/>
  <c r="E37" i="7" s="1"/>
  <c r="F36" i="5"/>
  <c r="F36" i="7" s="1"/>
  <c r="E36" i="5"/>
  <c r="E36" i="7" s="1"/>
  <c r="F35" i="5"/>
  <c r="F35" i="7" s="1"/>
  <c r="E35" i="5"/>
  <c r="E35" i="7" s="1"/>
  <c r="F34" i="5"/>
  <c r="F34" i="7" s="1"/>
  <c r="E34" i="5"/>
  <c r="E34" i="7" s="1"/>
  <c r="F33" i="5"/>
  <c r="F33" i="7" s="1"/>
  <c r="E33" i="5"/>
  <c r="E33" i="7" s="1"/>
  <c r="F32" i="5"/>
  <c r="F32" i="7" s="1"/>
  <c r="E32" i="5"/>
  <c r="E32" i="7" s="1"/>
  <c r="F31" i="5"/>
  <c r="F31" i="7" s="1"/>
  <c r="E31" i="5"/>
  <c r="E31" i="7" s="1"/>
  <c r="F30" i="5"/>
  <c r="F30" i="7" s="1"/>
  <c r="E30" i="5"/>
  <c r="E30" i="7" s="1"/>
  <c r="F29" i="5"/>
  <c r="F29" i="7" s="1"/>
  <c r="E29" i="5"/>
  <c r="E29" i="7" s="1"/>
  <c r="F28" i="5"/>
  <c r="F28" i="7" s="1"/>
  <c r="E28" i="5"/>
  <c r="E28" i="7" s="1"/>
  <c r="F27" i="5"/>
  <c r="E27" i="5"/>
  <c r="E27" i="7" s="1"/>
  <c r="F26" i="5"/>
  <c r="F26" i="7" s="1"/>
  <c r="E26" i="5"/>
  <c r="E26" i="7" s="1"/>
  <c r="F25" i="5"/>
  <c r="F25" i="7" s="1"/>
  <c r="E25" i="5"/>
  <c r="E25" i="7" s="1"/>
  <c r="F24" i="5"/>
  <c r="F24" i="7" s="1"/>
  <c r="E24" i="5"/>
  <c r="E24" i="7" s="1"/>
  <c r="F23" i="5"/>
  <c r="F23" i="7" s="1"/>
  <c r="E23" i="5"/>
  <c r="E23" i="7" s="1"/>
  <c r="F22" i="5"/>
  <c r="F22" i="7" s="1"/>
  <c r="F21" i="5"/>
  <c r="F21" i="7" s="1"/>
  <c r="F20" i="5"/>
  <c r="F20" i="7" s="1"/>
  <c r="F19" i="5"/>
  <c r="F19" i="7" s="1"/>
  <c r="E19" i="5"/>
  <c r="E19" i="7" s="1"/>
  <c r="F18" i="5"/>
  <c r="F18" i="7" s="1"/>
  <c r="F17" i="5"/>
  <c r="F17" i="7" s="1"/>
  <c r="E17" i="5"/>
  <c r="E17" i="7" s="1"/>
  <c r="F16" i="5"/>
  <c r="F16" i="7" s="1"/>
  <c r="E16" i="5"/>
  <c r="E16" i="7" s="1"/>
  <c r="F15" i="5"/>
  <c r="F15" i="7" s="1"/>
  <c r="E15" i="5"/>
  <c r="E15" i="7" s="1"/>
  <c r="F14" i="5"/>
  <c r="F14" i="7" s="1"/>
  <c r="F13" i="5"/>
  <c r="F13" i="7" s="1"/>
  <c r="F12" i="5"/>
  <c r="F12" i="7" s="1"/>
  <c r="F11" i="5"/>
  <c r="F11" i="7" s="1"/>
  <c r="F10" i="5"/>
  <c r="F10" i="7" s="1"/>
  <c r="F9" i="5"/>
  <c r="F9" i="7" s="1"/>
  <c r="F8" i="5"/>
  <c r="F8" i="7" s="1"/>
  <c r="L17" i="2"/>
  <c r="G17" i="2"/>
  <c r="H17" i="2" s="1"/>
  <c r="F17" i="2"/>
  <c r="L16" i="2"/>
  <c r="H16" i="2"/>
  <c r="G16" i="2"/>
  <c r="F16" i="2"/>
  <c r="L15" i="2"/>
  <c r="H15" i="2"/>
  <c r="G15" i="2"/>
  <c r="F15" i="2"/>
  <c r="L14" i="2"/>
  <c r="G14" i="2"/>
  <c r="H14" i="2" s="1"/>
  <c r="F14" i="2"/>
  <c r="L13" i="2"/>
  <c r="H13" i="2"/>
  <c r="G13" i="2"/>
  <c r="F13" i="2"/>
  <c r="L12" i="2"/>
  <c r="H12" i="2"/>
  <c r="G12" i="2"/>
  <c r="F12" i="2"/>
  <c r="L11" i="2"/>
  <c r="G11" i="2"/>
  <c r="H11" i="2" s="1"/>
  <c r="F11" i="2"/>
  <c r="L10" i="2"/>
  <c r="H10" i="2"/>
  <c r="G10" i="2"/>
  <c r="F10" i="2"/>
  <c r="L9" i="2"/>
  <c r="H9" i="2"/>
  <c r="G9" i="2"/>
  <c r="F9" i="2"/>
  <c r="L8" i="2"/>
  <c r="G8" i="2"/>
  <c r="H8" i="2" s="1"/>
  <c r="F8" i="2"/>
  <c r="L7" i="2"/>
  <c r="F7" i="2"/>
  <c r="L6" i="2"/>
  <c r="G6" i="2"/>
  <c r="H6" i="2" s="1"/>
  <c r="F6" i="2"/>
  <c r="G5" i="2"/>
  <c r="H5" i="2" s="1"/>
  <c r="F5" i="2"/>
  <c r="G4" i="2"/>
  <c r="H4" i="2" s="1"/>
  <c r="F4" i="2"/>
  <c r="H3" i="2"/>
  <c r="G3" i="2"/>
  <c r="F3" i="2"/>
  <c r="L2" i="2"/>
  <c r="H2" i="2"/>
  <c r="F2" i="2"/>
  <c r="S53" i="8" l="1"/>
  <c r="D23" i="11" s="1"/>
  <c r="D11" i="11" l="1"/>
  <c r="D14" i="11"/>
  <c r="D20" i="11"/>
  <c r="D3" i="11"/>
  <c r="D17" i="11"/>
  <c r="D21" i="11"/>
  <c r="D5" i="11"/>
  <c r="D12" i="11"/>
  <c r="D15" i="11"/>
  <c r="D18" i="11"/>
  <c r="D2" i="11"/>
  <c r="D6" i="11"/>
  <c r="D8" i="11"/>
  <c r="D9" i="11"/>
</calcChain>
</file>

<file path=xl/sharedStrings.xml><?xml version="1.0" encoding="utf-8"?>
<sst xmlns="http://schemas.openxmlformats.org/spreadsheetml/2006/main" count="916" uniqueCount="440">
  <si>
    <t>id</t>
  </si>
  <si>
    <t>name</t>
  </si>
  <si>
    <t>unlocked</t>
  </si>
  <si>
    <t>visible</t>
  </si>
  <si>
    <t>enemyLevel</t>
  </si>
  <si>
    <t>enemyLevelHard</t>
  </si>
  <si>
    <t>bossLevel</t>
  </si>
  <si>
    <t>bossLevelHard</t>
  </si>
  <si>
    <t>enemySpeed1stWin</t>
  </si>
  <si>
    <t>leaderboard</t>
  </si>
  <si>
    <t>leaderboardHard</t>
  </si>
  <si>
    <t>recommendLvl</t>
  </si>
  <si>
    <t>topRewardTypes[]</t>
  </si>
  <si>
    <t>topRewardIds[]</t>
  </si>
  <si>
    <t>topRewardValues[]</t>
  </si>
  <si>
    <t>boss[x]</t>
  </si>
  <si>
    <t>Tower 1</t>
  </si>
  <si>
    <t>CgkI1YPSy58XEAIQAw</t>
  </si>
  <si>
    <t>CgkI1YPSy58XEAIQFQ</t>
  </si>
  <si>
    <t>Tower 2</t>
  </si>
  <si>
    <t>CgkI1YPSy58XEAIQBA</t>
  </si>
  <si>
    <t>CgkI1YPSy58XEAIQFg</t>
  </si>
  <si>
    <t>REWARD_CURRENCY</t>
  </si>
  <si>
    <t>CURRENCY_COMMON_PART</t>
  </si>
  <si>
    <t>R_TECH</t>
  </si>
  <si>
    <t>Tower 3</t>
  </si>
  <si>
    <t>CgkI1YPSy58XEAIQBQ</t>
  </si>
  <si>
    <t>CgkI1YPSy58XEAIQFw</t>
  </si>
  <si>
    <t>R_HERMIT</t>
  </si>
  <si>
    <t>Tower 4</t>
  </si>
  <si>
    <t>CgkI1YPSy58XEAIQBg</t>
  </si>
  <si>
    <t>CgkI1YPSy58XEAIQGA</t>
  </si>
  <si>
    <t>R_CREEP_GREY</t>
  </si>
  <si>
    <t>Tower 5</t>
  </si>
  <si>
    <t>CgkI1YPSy58XEAIQBw</t>
  </si>
  <si>
    <t>CgkI1YPSy58XEAIQGQ</t>
  </si>
  <si>
    <t>R_BOXY</t>
  </si>
  <si>
    <t>Tower 6</t>
  </si>
  <si>
    <t>CgkI1YPSy58XEAIQCA</t>
  </si>
  <si>
    <t>CgkI1YPSy58XEAIQGg</t>
  </si>
  <si>
    <t>REWARD_CURRENCY | REWARD_CURRENCY</t>
  </si>
  <si>
    <t>CURRENCY_COMMON_PART | CURRENCY_RARE_PART</t>
  </si>
  <si>
    <t>1 | 1</t>
  </si>
  <si>
    <t>R_HERMIT x 2</t>
  </si>
  <si>
    <t>Tower 7</t>
  </si>
  <si>
    <t>CgkI1YPSy58XEAIQCQ</t>
  </si>
  <si>
    <t>CgkI1YPSy58XEAIQGw</t>
  </si>
  <si>
    <t>3 | 1</t>
  </si>
  <si>
    <t>R_ORB_GREY</t>
  </si>
  <si>
    <t>Tower 8</t>
  </si>
  <si>
    <t>CgkI1YPSy58XEAIQCg</t>
  </si>
  <si>
    <t>CgkI1YPSy58XEAIQHA</t>
  </si>
  <si>
    <t>CURRENCY_RARE_PART</t>
  </si>
  <si>
    <t>R_BLAST</t>
  </si>
  <si>
    <t>Tower 9</t>
  </si>
  <si>
    <t>CgkI1YPSy58XEAIQCw</t>
  </si>
  <si>
    <t>CgkI1YPSy58XEAIQHQ</t>
  </si>
  <si>
    <t>2 | 2</t>
  </si>
  <si>
    <t>Tower 10</t>
  </si>
  <si>
    <t>CgkI1YPSy58XEAIQDA</t>
  </si>
  <si>
    <t>CgkI1YPSy58XEAIQHg</t>
  </si>
  <si>
    <t>4 | 2</t>
  </si>
  <si>
    <t>R_ROLLER_GREY</t>
  </si>
  <si>
    <t>Tower 11</t>
  </si>
  <si>
    <t>CgkI1YPSy58XEAIQDQ</t>
  </si>
  <si>
    <t>CgkI1YPSy58XEAIQHw</t>
  </si>
  <si>
    <t>1 | 3</t>
  </si>
  <si>
    <t>R_TENTACLES</t>
  </si>
  <si>
    <t>Tower 12</t>
  </si>
  <si>
    <t>CgkI1YPSy58XEAIQDg</t>
  </si>
  <si>
    <t>CgkI1YPSy58XEAIQIA</t>
  </si>
  <si>
    <t>3 | 3</t>
  </si>
  <si>
    <t>Tower 13</t>
  </si>
  <si>
    <t>CgkI1YPSy58XEAIQDw</t>
  </si>
  <si>
    <t>CgkI1YPSy58XEAIQIQ</t>
  </si>
  <si>
    <t>R_EMOK_GREY</t>
  </si>
  <si>
    <t>Tower 14</t>
  </si>
  <si>
    <t>CgkI1YPSy58XEAIQEA</t>
  </si>
  <si>
    <t>CgkI1YPSy58XEAIQIg</t>
  </si>
  <si>
    <t>Tower 15</t>
  </si>
  <si>
    <t>CgkI1YPSy58XEAIQEQ</t>
  </si>
  <si>
    <t>CgkI1YPSy58XEAIQIw</t>
  </si>
  <si>
    <t>Tower 16</t>
  </si>
  <si>
    <t>CgkI1YPSy58XEAIQEg</t>
  </si>
  <si>
    <t>CgkI1YPSy58XEAIQJA</t>
  </si>
  <si>
    <t>R_TANKER_GREY</t>
  </si>
  <si>
    <t>mapId</t>
  </si>
  <si>
    <t>areaId</t>
  </si>
  <si>
    <t>bossArea</t>
  </si>
  <si>
    <t>totalWaves</t>
  </si>
  <si>
    <t>spawnPtBase</t>
  </si>
  <si>
    <t>spawnPtGrow</t>
  </si>
  <si>
    <t>enemiesId[]</t>
  </si>
  <si>
    <t>enemiesRatio[]</t>
  </si>
  <si>
    <t>enemiesFixedNumber[]</t>
  </si>
  <si>
    <t>impostersId[]</t>
  </si>
  <si>
    <t>impostersNumber[]</t>
  </si>
  <si>
    <t>spearsTrap</t>
  </si>
  <si>
    <t>rewardTypes[]</t>
  </si>
  <si>
    <t>rewardIds[]</t>
  </si>
  <si>
    <t>rewardValues[]</t>
  </si>
  <si>
    <t>levelUp</t>
  </si>
  <si>
    <t>R_CREEP_BLUE</t>
  </si>
  <si>
    <t>R_CREEP_BLUE
R_CREEP_RED</t>
  </si>
  <si>
    <t>90
10</t>
  </si>
  <si>
    <t>0
2</t>
  </si>
  <si>
    <t>R_CREEP_BLUE
R_CREEP_PURPLE</t>
  </si>
  <si>
    <t>0
3</t>
  </si>
  <si>
    <t>REWARD_G_COIN_PACK
REWARD_CURRENCY</t>
  </si>
  <si>
    <t>2
CURRENCY_V_COIN</t>
  </si>
  <si>
    <t>10
2</t>
  </si>
  <si>
    <t>R_CREEP_BLUE
R_CREEP_RED
R_CREEP_PURPLE</t>
  </si>
  <si>
    <t>88
6
6</t>
  </si>
  <si>
    <t>REWARD_G_COIN_PACK
REWARD_CURRENCY
REWARD_CURRENCY</t>
  </si>
  <si>
    <t>2
CURRENCY_V_COIN
CURRENCY_STAMINA</t>
  </si>
  <si>
    <t>10
2
5</t>
  </si>
  <si>
    <t>R_CREEP_BLUE
R_CREEP_PURPLE
R_CREEP_RED</t>
  </si>
  <si>
    <t>80
10
10</t>
  </si>
  <si>
    <t>R_CREEP_BLUE
R_CREEP_PURPLE
R_ORB_BLUE</t>
  </si>
  <si>
    <t>0
0
3</t>
  </si>
  <si>
    <t>R_CREEP_BLUE
R_CREEP_RED
R_ORB_BLUE</t>
  </si>
  <si>
    <t>5
CURRENCY_V_COIN</t>
  </si>
  <si>
    <t>10
5</t>
  </si>
  <si>
    <t>R_CREEP_BLUE
R_CREEP_RED
R_CREEP_PURPLE
R_ORB_BLUE</t>
  </si>
  <si>
    <t>85
5
5
5</t>
  </si>
  <si>
    <t>0
0
0
3</t>
  </si>
  <si>
    <t>REWARD_CURRENCY
REWARD_CURRENCY
REWARD_CURRENCY</t>
  </si>
  <si>
    <t>CURRENCY_V_COIN
CURRENCY_COMMON_PART
CURRENCY_STAMINA</t>
  </si>
  <si>
    <t>5
1
5</t>
  </si>
  <si>
    <t>R_CREEP_BLUE
R_CREEP_RED
R_TECH</t>
  </si>
  <si>
    <t>1
1
1</t>
  </si>
  <si>
    <t>6
2
1</t>
  </si>
  <si>
    <t>R_CREEP_BLUE
R_ORB_BLUE</t>
  </si>
  <si>
    <t>80
20</t>
  </si>
  <si>
    <t>70
20
10</t>
  </si>
  <si>
    <t>R_CREEP_BLUE
R_CREEP_RED
R_ORB_BLUE
R_ORB_ORANGE</t>
  </si>
  <si>
    <t>60
20
10
10</t>
  </si>
  <si>
    <t>60
25
15</t>
  </si>
  <si>
    <t>R_CREEP_BLUE
R_CREEP_RED
R_CREEP_PURPLE
R_ORB_BLUE
R_TANKER_BLUE</t>
  </si>
  <si>
    <t>56
13
13
16
2</t>
  </si>
  <si>
    <t>0
0
0
0
1</t>
  </si>
  <si>
    <t>7
CURRENCY_V_COIN</t>
  </si>
  <si>
    <t>10
7</t>
  </si>
  <si>
    <t>R_CREEP_BLUE
R_CREEP_RED
R_CREEP_PURPLE
R_ORB_BLUE
R_ORB_ORANGE</t>
  </si>
  <si>
    <t>50
15
15
15
5</t>
  </si>
  <si>
    <t>0
0
0
0
3</t>
  </si>
  <si>
    <t>7
1
5</t>
  </si>
  <si>
    <t>R_CREEP_BLUE
R_ORB_BLUE
R_HERMIT</t>
  </si>
  <si>
    <t>8
4
1</t>
  </si>
  <si>
    <t>70
15
15</t>
  </si>
  <si>
    <t>R_CREEP_BLUE
R_CREEP_PURPLE
R_CREEP_RED
R_ORB_BLUE
R_ORB_RED</t>
  </si>
  <si>
    <t>50
30
10
5
5</t>
  </si>
  <si>
    <t>0
0
0
0
2</t>
  </si>
  <si>
    <t>R_CREEP_BLUE
R_CREEP_PURPLE
R_CREEP_RED
R_ORB_ORANGE
R_ROLLER_GREEN</t>
  </si>
  <si>
    <t>55
10
30
5
1</t>
  </si>
  <si>
    <t>40
15
35
5
5</t>
  </si>
  <si>
    <t>R_CREEP_BLUE
R_CREEP_RED
R_CREEP_PURPLE
R_ORB_BLUE
R_TANKER_RED</t>
  </si>
  <si>
    <t>45
15
20
20
1</t>
  </si>
  <si>
    <t>R_CREEP_BLUE
R_CREEP_RED
R_CREEP_PURPLE
R_ORB_ORANGE
R_ORB_RED</t>
  </si>
  <si>
    <t>45
15
25
10
5</t>
  </si>
  <si>
    <t>10
CURRENCY_V_COIN</t>
  </si>
  <si>
    <t>10
10</t>
  </si>
  <si>
    <t>R_CREEP_BLUE
R_CREEP_RED
R_CREEP_PURPLE
R_ORB_BLUE
R_ORB_RED</t>
  </si>
  <si>
    <t>40
20
20
15
5</t>
  </si>
  <si>
    <t>R_CREEP_BLUE
R_CREEP_RED
R_CREEP_PURPLE
R_CREEP_GREY</t>
  </si>
  <si>
    <t>1
1
1
1</t>
  </si>
  <si>
    <t>6
2
2
1</t>
  </si>
  <si>
    <t>REWARD_G_COIN_PACK
REWARD_CHEST</t>
  </si>
  <si>
    <t>10
CHEST_NORMAL</t>
  </si>
  <si>
    <t>10
1</t>
  </si>
  <si>
    <t>60
15
15
10</t>
  </si>
  <si>
    <t>R_CREEP_BLUE
R_CREEP_RED
R_CREEP_PURPLE
R_ORB_ORANGE</t>
  </si>
  <si>
    <t>R_CREEP_BLUE
R_CREEP_RED
R_CREEP_PURPLE
R_ORB_RED
R_TANKER_RED</t>
  </si>
  <si>
    <t>60
15
15
10
1</t>
  </si>
  <si>
    <t>R_CREEP_BLUE
R_ORB_BLUE
R_ORB_ORANGE
R_ORB_RED</t>
  </si>
  <si>
    <t>40
20
20
20</t>
  </si>
  <si>
    <t>R_ORB_BLUE
R_ORB_RED
R_ORB_ORANGE
R_ROLLER_GREEN</t>
  </si>
  <si>
    <t>40
30
30
1</t>
  </si>
  <si>
    <t>0
0
0
1</t>
  </si>
  <si>
    <t>R_CREEP_BLUE
R_CREEP_RED
R_CREEP_PURPLE
R_ORB_BLUE
R_ORB_RED
R_ORB_ORANGE</t>
  </si>
  <si>
    <t>30
10
10
30
10
10</t>
  </si>
  <si>
    <t>12
CURRENCY_V_COIN</t>
  </si>
  <si>
    <t>10
12</t>
  </si>
  <si>
    <t>R_CREEP_BLUE
R_CREEP_RED
R_CREEP_PURPLE
R_ORB_BLUE
R_ORB_ORANGE
R_ORB_RED</t>
  </si>
  <si>
    <t>40
15
15
15
10
5</t>
  </si>
  <si>
    <t>R_CREEP_BLUE
R_CREEP_RED
R_CREEP_PURPLE
R_ORB_ORANGE
R_ORB_RED
R_ROLLER_GREEN</t>
  </si>
  <si>
    <t>REWARD_CURRENCY
REWARD_CURRENCY</t>
  </si>
  <si>
    <t>CURRENCY_V_COIN
CURRENCY_COMMON_PART</t>
  </si>
  <si>
    <t>12
2</t>
  </si>
  <si>
    <t>R_CREEP_BLUE
R_CREEP_RED
R_CREEP_PURPLE
R_ORB_RED
R_ROLLER_GREEN
R_TANKER_RED</t>
  </si>
  <si>
    <t>R_CREEP_BLUE
R_CREEP_RED
R_ORB_BLUE
R_ORB_RED
R_BOXY</t>
  </si>
  <si>
    <t>1
1
1
1
1</t>
  </si>
  <si>
    <t>4
2
1
1
1</t>
  </si>
  <si>
    <t>R_CREEP_BLUE
R_CREEP_RED
R_CREEP_PURPLE
R_ORB_BLUE
R_EMOK_PURPLE</t>
  </si>
  <si>
    <t>45
10
10
30
5</t>
  </si>
  <si>
    <t>R_CREEP_BLUE
R_CREEP_RED
R_CREEP_PURPLE
R_ORB_BLUE
R_EMOK_MAGENTA</t>
  </si>
  <si>
    <t>R_CREEP_BLUE
R_CREEP_RED
R_ORB_BLUE
R_ORB_RED
R_TANKER_BLUE</t>
  </si>
  <si>
    <t>50
20
20
10
1</t>
  </si>
  <si>
    <t>R_CREEP_BLUE
R_CREEP_PURPLE
R_ORB_BLUE
R_ORB_ORANGE
R_ROLLER_RED</t>
  </si>
  <si>
    <t>R_CREEP_BLUE
R_ORB_BLUE
R_ORB_RED
R_ORB_ORANGE
R_EMOK_MAGENTA</t>
  </si>
  <si>
    <t>35
25
15
15
10</t>
  </si>
  <si>
    <t>0
0
0
0
4</t>
  </si>
  <si>
    <t>R_CREEP_BLUE
R_ORB_BLUE
R_ORB_RED
R_ORB_ORANGE
R_EMOK_PURPLE</t>
  </si>
  <si>
    <t>15
CURRENCY_V_COIN</t>
  </si>
  <si>
    <t>10
15</t>
  </si>
  <si>
    <t>R_CREEP_BLUE
R_CREEP_RED
R_CREEP_PURPLE
R_ORB_BLUE
R_ORB_RED
R_ORB_ORANGE
R_EMOK_MAGENTA
R_EMOK_PURPLE</t>
  </si>
  <si>
    <t>30
10
10
20
10
10
5
5</t>
  </si>
  <si>
    <t>0
0
0
0
0
0
3
3</t>
  </si>
  <si>
    <t>R_CREEP_BLUE
R_CREEP_RED
R_ORB_BLUE
R_ORB_ORANGE
R_EMOK_MAGENTA
R_ROLLER_RED</t>
  </si>
  <si>
    <t>37
15
20
15
5
8</t>
  </si>
  <si>
    <t>15
3</t>
  </si>
  <si>
    <t>R_CREEP_BLUE
R_CREEP_PURPLE
R_ORB_BLUE
R_ORB_RED
R_EMOK_PURPLE
R_TANKER_BLUE</t>
  </si>
  <si>
    <t>37
20
20
15
5
3</t>
  </si>
  <si>
    <t>R_ORB_BLUE
R_ORB_RED
R_ORB_ORANGE
R_EMOK_MAGENTA
R_EMOK_PURPLE
R_HERMIT</t>
  </si>
  <si>
    <t>1
1
1
1
1
2</t>
  </si>
  <si>
    <t>R_CREEP_BLUE
R_CREEP_PURPLE
R_ORB_BLUE
R_ORB_RED
R_ROLLER_GREEN</t>
  </si>
  <si>
    <t>38
15
30
5
2</t>
  </si>
  <si>
    <t>40
15
30
5</t>
  </si>
  <si>
    <t>R_CREEP_BLUE
R_ORB_BLUE
R_ORB_RED
R_ORB_ORANGE
R_TANKER_RED</t>
  </si>
  <si>
    <t>38
25
20
15
2</t>
  </si>
  <si>
    <t>R_CREEP_BLUE
R_CREEP_RED
R_ORB_BLUE
R_ORB_RED
R_ORB_ORANGE</t>
  </si>
  <si>
    <t>40
20
20
10
10</t>
  </si>
  <si>
    <t>R_CREEP_BLUE
R_CREEP_PURPLE
R_ORB_BLUE
R_ORB_RED
R_ORB_ORANGE</t>
  </si>
  <si>
    <t>0
0
0
0
5</t>
  </si>
  <si>
    <t>17
CURRENCY_V_COIN</t>
  </si>
  <si>
    <t>10
17</t>
  </si>
  <si>
    <t>R_CREEP_BLUE
R_CREEP_RED
R_ORB_BLUE
R_ORB_ORANGE
R_ROLLER_GREEN
R_EMOK_PURPLE</t>
  </si>
  <si>
    <t>30
20
20
10
10
10</t>
  </si>
  <si>
    <t>17
4</t>
  </si>
  <si>
    <t>R_CREEP_BLUE
R_CREEP_PURPLE
R_ORB_BLUE
R_ORB_RED
R_EMOK_MAGENTA
R_TANKER_RED</t>
  </si>
  <si>
    <t>30
20
20
13
12
5</t>
  </si>
  <si>
    <t>R_ORB_BLUE
R_ORB_RED
R_ORB_ORANGE
R_ORB_GREY</t>
  </si>
  <si>
    <t>25
25
25
25</t>
  </si>
  <si>
    <t>6
3
3
1</t>
  </si>
  <si>
    <t>17
CHEST_NORMAL</t>
  </si>
  <si>
    <t>R_CREEP_BLUE
R_ORB_BLUE
R_ROLLER_BLUE</t>
  </si>
  <si>
    <t>40
50
10</t>
  </si>
  <si>
    <t>R_CREEP_PURPLE
R_ORB_RED
R_ROLLER_GREEN</t>
  </si>
  <si>
    <t>R_CREEP_RED
R_ORB_ORANGE
R_ROLLER_RED</t>
  </si>
  <si>
    <t>R_CREEP_BLUE
R_EMOK_MAGENTA
R_ORB_BLUE
R_ROLLER_BLUE
R_JELLYFISH</t>
  </si>
  <si>
    <t>50
25
10
10
5</t>
  </si>
  <si>
    <t>R_CREEP_PURPLE
R_EMOK_PURPLE
R_ORB_RED
R_ROLLER_GREEN</t>
  </si>
  <si>
    <t>40
20
30
10</t>
  </si>
  <si>
    <t>R_CREEP_RED
R_ORB_ORANGE
R_ROLLER_BLUE
R_ROLLER_RED</t>
  </si>
  <si>
    <t>20
CURRENCY_V_COIN</t>
  </si>
  <si>
    <t>10
20</t>
  </si>
  <si>
    <t>R_CREEP_BLUE
R_EMOK_MAGENTA
R_EMOK_PURPLE
R_ROLLER_BLUE
R_ROLLER_GREEN
R_JELLYFISH</t>
  </si>
  <si>
    <t>45
15
15
10
10
5</t>
  </si>
  <si>
    <t>R_CREEP_BLUE
R_EMOK_MAGENTA
R_EMOK_PURPLE
R_ROLLER_GREEN
R_ROLLER_RED
R_JELLYFISH</t>
  </si>
  <si>
    <t>20
5</t>
  </si>
  <si>
    <t>R_CREEP_PURPLE
R_CREEP_RED
R_ORB_ORANGE
R_ORB_RED
R_ROLLER_GREEN
R_ROLLER_RED</t>
  </si>
  <si>
    <t>30
30
10
10
10
10</t>
  </si>
  <si>
    <t>R_EMOK_MAGENTA
R_JELLYFISH
R_BLAST</t>
  </si>
  <si>
    <t>10
10
10</t>
  </si>
  <si>
    <t>3
3
1</t>
  </si>
  <si>
    <t>20
CHEST_NORMAL</t>
  </si>
  <si>
    <t>R_CREEP_BLUE
R_ORB_RED
R_ROLLER_BLUE
R_ROLLER_RED</t>
  </si>
  <si>
    <t>65
15
15
15</t>
  </si>
  <si>
    <t>R_CREEP_PURPLE
R_ORB_BLUE
R_ORB_ORANGE
R_ROLLER_GREEN</t>
  </si>
  <si>
    <t>R_CREEP_RED
R_ORB_RED
R_ROLLER_BLUE
R_ROLLER_RED</t>
  </si>
  <si>
    <t>R_CREEP_BLUE
R_ORB_BLUE
R_ORB_ORANGE
R_ROLLER_GREEN</t>
  </si>
  <si>
    <t>R_CREEP_PURPLE
R_ORB_RED
R_ROLLER_BLUE
R_ROLLER_RED</t>
  </si>
  <si>
    <t>R_CREEP_RED
R_ORB_BLUE
R_ORB_ORANGE
R_ROLLER_GREEN</t>
  </si>
  <si>
    <t>22
CURRENCY_V_COIN</t>
  </si>
  <si>
    <t>10
22</t>
  </si>
  <si>
    <t>R_CREEP_BLUE
R_CREEP_PURPLE
R_ORB_ORANGE
R_ROLLER_BLUE
R_ROLLER_RED</t>
  </si>
  <si>
    <t>50
15
15
10
10</t>
  </si>
  <si>
    <t>22
6</t>
  </si>
  <si>
    <t>R_CREEP_BLUE
R_CREEP_RED
R_ORB_RED
R_ROLLER_BLUE
R_ROLLER_GREEN</t>
  </si>
  <si>
    <t>R_ORB_RED
R_ORB_RED
R_ORB_ORANGE
R_ROLLER_BLUE
R_ROLLER_GREEN
R_ROLLER_RED</t>
  </si>
  <si>
    <t>50
10
10
10
10
10</t>
  </si>
  <si>
    <t>22
CHEST_NORMAL</t>
  </si>
  <si>
    <t>R_EMOK_PURPLE
R_ORB_RED
R_ROLLER_BLUE
R_ROLLER_GREEN</t>
  </si>
  <si>
    <t>30
15
40
15</t>
  </si>
  <si>
    <t>R_CREEP_RED
R_ORB_RED
R_ROLLER_GREEN
R_ROLLER_RED</t>
  </si>
  <si>
    <t>R_EMOK_PURPLE
R_ORB_ORANGE
R_ROLLER_BLUE
R_ROLLER_GREEN</t>
  </si>
  <si>
    <t>R_CREEP_RED
R_ORB_ORANGE
R_ROLLER_GREEN
R_ROLLER_RED</t>
  </si>
  <si>
    <t>25
CURRENCY_V_COIN</t>
  </si>
  <si>
    <t>10
25</t>
  </si>
  <si>
    <t>25
7</t>
  </si>
  <si>
    <t>R_EMOK_PURPLE
R_ROLLER_BLUE
R_ROLLER_GREEN
R_ROLLER_RED</t>
  </si>
  <si>
    <t>45
30
15
10</t>
  </si>
  <si>
    <t>R_ORB_RED
R_ORB_ORANGE
R_ROLLER_BLUE
R_ROLLER_GREEN
R_ROLLER_RED
R_ROLLER_GREY</t>
  </si>
  <si>
    <t>40
20
20
20
20
1</t>
  </si>
  <si>
    <t>1
1
5
3
3
1</t>
  </si>
  <si>
    <t>25
CHEST_SPECIAL</t>
  </si>
  <si>
    <t>R_CREEP_BLUE
R_EMOK_PURPLE
R_ORB_RED
R_TANKER_BLUE</t>
  </si>
  <si>
    <t>35
30
30
5</t>
  </si>
  <si>
    <t>R_CREEP_BLUE
R_CREEP_PURPLE
R_ORB_BLUE
R_ROLLER_GREEN</t>
  </si>
  <si>
    <t>R_CREEP_PURPLE
R_CREEP_RED
R_EMOK_MAGENTA
R_ORB_RED
R_JELLYFISH</t>
  </si>
  <si>
    <t>30
30
20
10
10</t>
  </si>
  <si>
    <t>R_CREEP_PURPLE
R_EMOK_PURPLE
R_ORB_ORANGE
R_TANKER_RED</t>
  </si>
  <si>
    <t>R_CREEP_BLUE
R_ORB_BLUE
R_ROLLER_GREEN
R_ROLLER_RED</t>
  </si>
  <si>
    <t>30
30
20
20</t>
  </si>
  <si>
    <t>R_CREEP_RED
R_EMOK_MAGENTA
R_ORB_RED
R_ROLLER_BLUE
R_JELLYFISH</t>
  </si>
  <si>
    <t>30
20
20
20
10</t>
  </si>
  <si>
    <t>27
CURRENCY_V_COIN</t>
  </si>
  <si>
    <t>10
27</t>
  </si>
  <si>
    <t>R_EMOK_MAGENTA
R_ORB_RED
R_ROLLER_BLUE
R_TANKER_PURPLE
R_JELLYFISH</t>
  </si>
  <si>
    <t>25
30
30
5
10</t>
  </si>
  <si>
    <t>R_EMOK_MAGENTA
R_EMOK_PURPLE
R_ROLLER_BLUE
R_ROLLER_GREEN
R_ROLLER_RED</t>
  </si>
  <si>
    <t>20
20
20
20
20</t>
  </si>
  <si>
    <t>27
8</t>
  </si>
  <si>
    <t>R_JELLYFISH</t>
  </si>
  <si>
    <t>R_JELLYFISH
R_TENTACLES</t>
  </si>
  <si>
    <t>5
1</t>
  </si>
  <si>
    <t>R_CREEP_BLUE
R_EMOK_PURPLE
R_ORB_RED
R_ROLLER_RED</t>
  </si>
  <si>
    <t>R_CREEP_PURPLE
R_EMOK_MAGENTA
R_ORB_ORANGE
R_TANKER_BLUE
R_JELLYFISH</t>
  </si>
  <si>
    <t>35
20
20
5
10</t>
  </si>
  <si>
    <t>R_EMOK_MAGENTA
R_EMOK_PURPLE
R_ORB_RED
R_ROLLER_GREEN
R_JELLYFISH</t>
  </si>
  <si>
    <t>20
30
20
20
10</t>
  </si>
  <si>
    <t>R_CREEP_BLUE
R_ORB_RED
R_ORB_ORANGE
R_ROLLER_RED</t>
  </si>
  <si>
    <t>R_CREEP_PURPLE
R_EMOK_PURPLE
R_ROLLER_BLUE
R_TANKER_RED</t>
  </si>
  <si>
    <t>35
30
20
5</t>
  </si>
  <si>
    <t>R_CREEP_RED
R_EMOK_MAGENTA
R_ORB_BLUE
R_ROLLER_GREEN
R_JELLYFISH</t>
  </si>
  <si>
    <t>30
CURRENCY_V_COIN</t>
  </si>
  <si>
    <t>10
30</t>
  </si>
  <si>
    <t>R_CREEP_BLUE
R_EMOK_MAGENTA
R_EMOK_PURPLE
R_ORB_ORANGE
R_JELLYFISH</t>
  </si>
  <si>
    <t>R_CREEP_BLUE
R_ORB_BLUE
R_ORB_RED
R_ORB_ORANGE
R_EMOK_MAGENTA
R_EMOK_PURPLE</t>
  </si>
  <si>
    <t>40
10
10
10
15
15</t>
  </si>
  <si>
    <t>30
9</t>
  </si>
  <si>
    <t>R_CREEP_BLUE
R_ORB_RED
R_ORB_ORANGE
R_ROLLER_BLUE
R_ROLLER_GREEN
R_ROLLER_RED</t>
  </si>
  <si>
    <t>R_EMOK_PURPLE
R_ORB_BLUE
R_ORB_ORANGE
R_ROLLER_GREEN
R_TANKER_PURPLE</t>
  </si>
  <si>
    <t>30
CHEST_NORMAL</t>
  </si>
  <si>
    <t>R_CREEP_BLUE
R_ORB_BLUE
R_ROLLER_BLUE
R_TANKER_BLUE</t>
  </si>
  <si>
    <t>R_CREEP_RED
R_EMOK_MAGENTA
R_ORB_ORANGE
R_ROLLER_GREEN
R_JELLYFISH</t>
  </si>
  <si>
    <t>R_CREEP_BLUE
R_CREEP_PURPLE
R_ORB_RED
R_ROLLER_GREEN</t>
  </si>
  <si>
    <t>R_CREEP_RED
R_ORB_RED
R_ROLLER_RED
R_TANKER_RED</t>
  </si>
  <si>
    <t>30
30
30
10</t>
  </si>
  <si>
    <t>R_CREEP_BLUE
R_ORB_RED
R_ROLLER_BLUE
R_ROLLER_GREEN</t>
  </si>
  <si>
    <t>30
20
30
20</t>
  </si>
  <si>
    <t>R_CREEP_RED
R_EMOK_MAGENTA
R_ORB_ORANGE
R_ROLLER_RED
R_JELLYFISH</t>
  </si>
  <si>
    <t>32
CURRENCY_V_COIN</t>
  </si>
  <si>
    <t>10
32</t>
  </si>
  <si>
    <t>R_CREEP_BLUE
R_CREEP_PURPLE
R_ORB_BLUE
R_ROLLER_GREEN
R_TANKER_PURPLE</t>
  </si>
  <si>
    <t>25
25
20
20
10</t>
  </si>
  <si>
    <t>R_EMOK_MAGENTA
R_ORB_RED
R_ORB_ORANGE
R_ROLLER_BLUE
R_ROLLER_RED
R_JELLYFISH</t>
  </si>
  <si>
    <t>15
20
20
20
20
5</t>
  </si>
  <si>
    <t>32
10</t>
  </si>
  <si>
    <t>R_EMOK_MAGENTA
R_EMOK_PURPLE</t>
  </si>
  <si>
    <t>50
50</t>
  </si>
  <si>
    <t>R_EMOK_MAGENTA
R_JELLYFISH
R_EMOK_PURPLE
R_EMOK_GREY</t>
  </si>
  <si>
    <t>1
1
1
100</t>
  </si>
  <si>
    <t>4
4
4
1</t>
  </si>
  <si>
    <t>32
CHEST_NORMAL</t>
  </si>
  <si>
    <t>R_CREEP_PURPLE
R_ORB_ORANGE
R_ROLLER_GREEN
R_TANKER_BLUE</t>
  </si>
  <si>
    <t>R_CREEP_RED
R_EMOK_MAGENTA
R_ROLLER_RED
R_TANKER_RED
R_JELLYFISH</t>
  </si>
  <si>
    <t>R_CREEP_PURPLE
R_ROLLER_BLUE
R_ROLLER_GREEN
R_TANKER_PURPLE</t>
  </si>
  <si>
    <t>R_CREEP_RED
R_EMOK_MAGENTA
R_ROLLER_GREEN
R_TANKER_BLUE
R_JELLYFISH</t>
  </si>
  <si>
    <t>R_CREEP_BLUE
R_CREEP_PURPLE
R_ROLLER_RED
R_TANKER_RED</t>
  </si>
  <si>
    <t>R_CREEP_RED
R_EMOK_MAGENTA
R_ROLLER_BLUE
R_TANKER_PURPLE
R_JELLYFISH</t>
  </si>
  <si>
    <t>35
CURRENCY_V_COIN</t>
  </si>
  <si>
    <t>10
35</t>
  </si>
  <si>
    <t>R_CREEP_PURPLE
R_ORB_RED
R_ROLLER_GREEN
R_TANKER_BLUE</t>
  </si>
  <si>
    <t>R_CREEP_PURPLE
R_ORB_ORANGE
R_ROLLER_BLUE
R_ROLLER_GREEN
R_TANKER_PURPLE
R_TANKER_RED</t>
  </si>
  <si>
    <t>35
10
20
15
10
10</t>
  </si>
  <si>
    <t>R_CREEP_RED
R_ORB_RED
R_ROLLER_BLUE
R_ROLLER_RED
R_TANKER_BLUE
R_TANKER_PURPLE</t>
  </si>
  <si>
    <t>R_CREEP_RED
R_EMOK_MAGENTA
R_ROLLER_RED
R_TANKER_RED
R_JELLYFISH
R_TECH_2</t>
  </si>
  <si>
    <t>20
30
20
20
9
1</t>
  </si>
  <si>
    <t>0
0
0
0
0
2</t>
  </si>
  <si>
    <t>35
10</t>
  </si>
  <si>
    <t>R_CREEP_BLUE
R_EMOK_MAGENTA
R_TANKER_BLUE
R_TANKER_PURPLE
R_JELLYFISH</t>
  </si>
  <si>
    <t>30
15
20
20
15</t>
  </si>
  <si>
    <t>R_EMOK_MAGENTA
R_ORB_BLUE
R_TANKER_BLUE
R_TANKER_RED
R_JELLYFISH</t>
  </si>
  <si>
    <t>15
30
20
20
15</t>
  </si>
  <si>
    <t>R_CREEP_BLUE
R_CREEP_RED
R_TANKER_BLUE
R_TANKER_PURPLE</t>
  </si>
  <si>
    <t>R_EMOK_MAGENTA
R_ORB_RED
R_ROLLER_BLUE
R_ROLLER_RED
R_JELLYFISH</t>
  </si>
  <si>
    <t>R_CREEP_BLUE
R_CREEP_PURPLE
R_TANKER_BLUE
R_TANKER_RED</t>
  </si>
  <si>
    <t>37
CURRENCY_V_COIN</t>
  </si>
  <si>
    <t>10
37</t>
  </si>
  <si>
    <t>R_EMOK_MAGENTA
R_ORB_RED
R_TANKER_BLUE
R_TANKER_PURPLE
R_JELLYFISH</t>
  </si>
  <si>
    <t>R_EMOK_MAGENTA
R_ORB_BLUE
R_ORB_ORANGE
R_ROLLER_GREEN
R_JELLYFISH</t>
  </si>
  <si>
    <t>37
CURRENCY_COMMON_PART</t>
  </si>
  <si>
    <t>R_TANKER_BLUE
R_TANKER_PURPLE
R_TANKER_RED</t>
  </si>
  <si>
    <t>30
40
30</t>
  </si>
  <si>
    <t>R_CREEP_BLUE
R_CREEP_RED
R_TANKER_RED
R_TANKER_PURPLE
R_HERMIT_2</t>
  </si>
  <si>
    <t>30
30
20
19
1</t>
  </si>
  <si>
    <t>REWARD_CURRENCY
REWARD_CHEST</t>
  </si>
  <si>
    <t>CURRENCY_V_COIN
CHEST_NORMAL</t>
  </si>
  <si>
    <t>37
1</t>
  </si>
  <si>
    <t>R_EMOK_MAGENTA
R_ORB_BLUE
R_ROLLER_RED
R_TANKER_BLUE
R_JELLYFISH</t>
  </si>
  <si>
    <t>R_CREEP_BLUE
R_ORB_BLUE
R_ROLLER_GREEN
R_TANKER_RED</t>
  </si>
  <si>
    <t>R_CREEP_BLUE
R_ORB_BLUE
R_ROLLER_RED
R_TANKER_BLUE</t>
  </si>
  <si>
    <t>R_EMOK_MAGENTA
R_ORB_BLUE
R_ROLLER_GREEN
R_TANKER_RED
R_JELLYFISH</t>
  </si>
  <si>
    <t>R_CREEP_BLUE
R_ORB_ORANGE
R_ROLLER_BLUE
R_TANKER_PURPLE</t>
  </si>
  <si>
    <t>40
CURRENCY_V_COIN</t>
  </si>
  <si>
    <t>10
40</t>
  </si>
  <si>
    <t>R_CREEP_RED
R_ORB_BLUE
R_ROLLER_GREEN
R_TANKER_RED</t>
  </si>
  <si>
    <t>R_EMOK_MAGENTA
R_EMOK_PURPLE
R_ROLLER_BLUE
R_TANKER_PURPLE
R_JELLYFISH</t>
  </si>
  <si>
    <t>40
CURRENCY_V_COIN
CURRENCY_COMMON_PART</t>
  </si>
  <si>
    <t>10
40
10</t>
  </si>
  <si>
    <t>R_CREEP_BLUE
R_TANKER_BLUE
R_TANKER_RED
R_TANKER_PURPLE
R_TANKER_GREY</t>
  </si>
  <si>
    <t>20
20
20
20
1</t>
  </si>
  <si>
    <t>6
4
4
4
1</t>
  </si>
  <si>
    <t>REWARD_CHEST
REWARD_CHEST</t>
  </si>
  <si>
    <t>CHEST_NORMAL
CHEST_SPECIAL</t>
  </si>
  <si>
    <t>1
1</t>
  </si>
  <si>
    <t>TOWER_SENTRY_FOCUS</t>
  </si>
  <si>
    <t>enemyMinLevel</t>
  </si>
  <si>
    <t>bossesId[]</t>
  </si>
  <si>
    <t>enemySpeedInc</t>
  </si>
  <si>
    <t>R_HERMIT | R_HERMIT</t>
  </si>
  <si>
    <t>R_BOXY | R_BLAST</t>
  </si>
  <si>
    <t>R_TENTACLES | R_TANKER_GREY</t>
  </si>
  <si>
    <t>enemyId</t>
  </si>
  <si>
    <t>area</t>
  </si>
  <si>
    <t>spawnPt</t>
  </si>
  <si>
    <t>reserved</t>
  </si>
  <si>
    <t>R_CREEP_PURPLE</t>
  </si>
  <si>
    <t>R_CREEP_RED</t>
  </si>
  <si>
    <t>R_ORB_BLUE</t>
  </si>
  <si>
    <t>R_ORB_ORANGE</t>
  </si>
  <si>
    <t>R_ORB_RED</t>
  </si>
  <si>
    <t>R_EMOK_MAGENTA</t>
  </si>
  <si>
    <t>R_EMOK_PURPLE</t>
  </si>
  <si>
    <t>R_ROLLER_BLUE</t>
  </si>
  <si>
    <t>R_ROLLER_GREEN</t>
  </si>
  <si>
    <t>R_ROLLER_RED</t>
  </si>
  <si>
    <t>R_TANKER_BLUE</t>
  </si>
  <si>
    <t>R_TANKER_RED</t>
  </si>
  <si>
    <t>R_TANKER_PURPLE</t>
  </si>
  <si>
    <t>R_TECH | R_TECH</t>
  </si>
  <si>
    <t>R_CREEP_GREY | R_CREEP_GREY</t>
  </si>
  <si>
    <t>R_ORB_GREY | R_ORB_GREY</t>
  </si>
  <si>
    <t>R_EMOK_GREY | R_EMOK_GREY</t>
  </si>
  <si>
    <t>R_BOXY | R_BOXY</t>
  </si>
  <si>
    <t>R_BLAST | R_BLAST</t>
  </si>
  <si>
    <t>R_ROLLER_GREY | R_ROLLER_GREY</t>
  </si>
  <si>
    <t>R_TENTACLES | R_TENTACLES</t>
  </si>
  <si>
    <t>R_TANKER_GREY | R_TANKER_GREY</t>
  </si>
  <si>
    <t>chestDrop</t>
  </si>
  <si>
    <t>secretDrop</t>
  </si>
  <si>
    <t>rewardType</t>
  </si>
  <si>
    <t>rewardId</t>
  </si>
  <si>
    <t>rewardValue</t>
  </si>
  <si>
    <t>rate</t>
  </si>
  <si>
    <t>percent</t>
  </si>
  <si>
    <t>REWARD_G_COIN_PACK</t>
  </si>
  <si>
    <t>CURRENCY_V_COIN</t>
  </si>
  <si>
    <t>CURRENCY_EPIC_PART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</si>
</sst>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63"/>
      <scheme val="minor"/>
    </font>
    <font>
      <sz val="11"/>
      <color rgb="FFFF0000"/>
      <name val="Calibri"/>
      <charset val="163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"/>
    </font>
    <font>
      <sz val="11"/>
      <name val="Calibri"/>
      <charset val="134"/>
      <scheme val="minor"/>
    </font>
    <font>
      <sz val="11"/>
      <color theme="8"/>
      <name val="Calibri"/>
      <charset val="134"/>
      <scheme val="minor"/>
    </font>
    <font>
      <sz val="11"/>
      <color theme="4"/>
      <name val="Calibri"/>
      <charset val="163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63"/>
      <scheme val="minor"/>
    </font>
    <font>
      <sz val="11"/>
      <color theme="8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006100"/>
      <name val="Calibri"/>
      <charset val="1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66CCFF"/>
        <bgColor rgb="FF33CCCC"/>
      </patternFill>
    </fill>
    <fill>
      <patternFill patternType="solid">
        <fgColor rgb="FF9999FF"/>
        <bgColor rgb="FF66CC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rgb="FFFF7C80"/>
      </patternFill>
    </fill>
    <fill>
      <patternFill patternType="solid">
        <fgColor rgb="FFFFC000"/>
        <bgColor rgb="FFFF9900"/>
      </patternFill>
    </fill>
    <fill>
      <patternFill patternType="solid">
        <fgColor rgb="FFFF66FF"/>
        <bgColor rgb="FFFF7C80"/>
      </patternFill>
    </fill>
    <fill>
      <patternFill patternType="solid">
        <fgColor rgb="FF669900"/>
        <bgColor rgb="FF339966"/>
      </patternFill>
    </fill>
    <fill>
      <patternFill patternType="solid">
        <fgColor theme="5" tint="0.799737540818506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rgb="FFDEEBF7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rgb="FFDEEBF7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3754081850645"/>
        <bgColor rgb="FFDEEBF7"/>
      </patternFill>
    </fill>
    <fill>
      <patternFill patternType="solid">
        <fgColor rgb="FFFFEB9C"/>
        <bgColor indexed="64"/>
      </patternFill>
    </fill>
    <fill>
      <patternFill patternType="solid">
        <fgColor theme="8" tint="0.79982909634693444"/>
        <bgColor rgb="FFDAE3F3"/>
      </patternFill>
    </fill>
    <fill>
      <patternFill patternType="solid">
        <fgColor rgb="FFFBE5D6"/>
        <bgColor rgb="FFDEEBF7"/>
      </patternFill>
    </fill>
    <fill>
      <patternFill patternType="solid">
        <fgColor theme="5" tint="0.79973754081850645"/>
        <bgColor rgb="FFDEEBF7"/>
      </patternFill>
    </fill>
    <fill>
      <patternFill patternType="solid">
        <fgColor theme="4" tint="0.799737540818506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rgb="FFDEEBF7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4" tint="0.79979857783745845"/>
        <bgColor rgb="FFDEEBF7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8" tint="0.79979857783745845"/>
        <bgColor rgb="FFDEEBF7"/>
      </patternFill>
    </fill>
    <fill>
      <patternFill patternType="solid">
        <fgColor theme="8" tint="0.79979857783745845"/>
        <bgColor indexed="64"/>
      </patternFill>
    </fill>
    <fill>
      <patternFill patternType="solid">
        <fgColor rgb="FFFFFF00"/>
        <bgColor rgb="FFDAE3F3"/>
      </patternFill>
    </fill>
    <fill>
      <patternFill patternType="solid">
        <fgColor theme="8" tint="0.79979857783745845"/>
        <bgColor rgb="FFDAE3F3"/>
      </patternFill>
    </fill>
    <fill>
      <patternFill patternType="solid">
        <fgColor rgb="FFFFFF00"/>
        <bgColor rgb="FFDEEBF7"/>
      </patternFill>
    </fill>
    <fill>
      <patternFill patternType="solid">
        <fgColor theme="5" tint="0.79979857783745845"/>
        <bgColor rgb="FFDAE3F3"/>
      </patternFill>
    </fill>
    <fill>
      <patternFill patternType="solid">
        <fgColor rgb="FFC6EFCE"/>
        <bgColor rgb="FFC5E0B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4">
    <xf numFmtId="0" fontId="0" fillId="0" borderId="0"/>
    <xf numFmtId="0" fontId="7" fillId="12" borderId="0" applyNumberFormat="0" applyBorder="0" applyAlignment="0" applyProtection="0"/>
    <xf numFmtId="0" fontId="8" fillId="19" borderId="0" applyNumberFormat="0" applyBorder="0" applyAlignment="0" applyProtection="0"/>
    <xf numFmtId="0" fontId="12" fillId="35" borderId="0" applyBorder="0" applyProtection="0"/>
  </cellStyleXfs>
  <cellXfs count="26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0" xfId="2" applyFont="1" applyFill="1"/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wrapText="1"/>
    </xf>
    <xf numFmtId="0" fontId="2" fillId="0" borderId="0" xfId="2" applyFont="1" applyFill="1"/>
    <xf numFmtId="0" fontId="5" fillId="11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vertical="center" wrapText="1"/>
    </xf>
    <xf numFmtId="0" fontId="0" fillId="13" borderId="2" xfId="0" applyFill="1" applyBorder="1" applyAlignment="1">
      <alignment vertical="center" wrapText="1"/>
    </xf>
    <xf numFmtId="0" fontId="0" fillId="13" borderId="2" xfId="0" applyFill="1" applyBorder="1" applyAlignment="1">
      <alignment horizontal="right" vertical="center"/>
    </xf>
    <xf numFmtId="0" fontId="0" fillId="14" borderId="2" xfId="0" applyFill="1" applyBorder="1" applyAlignment="1">
      <alignment horizontal="right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vertical="center"/>
    </xf>
    <xf numFmtId="0" fontId="4" fillId="15" borderId="2" xfId="0" applyFont="1" applyFill="1" applyBorder="1" applyAlignment="1">
      <alignment vertical="center" wrapText="1"/>
    </xf>
    <xf numFmtId="0" fontId="0" fillId="15" borderId="2" xfId="0" applyFill="1" applyBorder="1" applyAlignment="1">
      <alignment vertical="center" wrapText="1"/>
    </xf>
    <xf numFmtId="0" fontId="5" fillId="14" borderId="2" xfId="0" applyFont="1" applyFill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vertical="center" wrapText="1"/>
    </xf>
    <xf numFmtId="0" fontId="0" fillId="16" borderId="2" xfId="0" applyFill="1" applyBorder="1" applyAlignment="1">
      <alignment horizontal="right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vertical="center"/>
    </xf>
    <xf numFmtId="0" fontId="4" fillId="17" borderId="2" xfId="0" applyFont="1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5" fillId="16" borderId="2" xfId="0" applyFont="1" applyFill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vertical="center" wrapText="1"/>
    </xf>
    <xf numFmtId="0" fontId="0" fillId="18" borderId="2" xfId="0" applyFill="1" applyBorder="1" applyAlignment="1">
      <alignment horizontal="right" vertical="center"/>
    </xf>
    <xf numFmtId="0" fontId="0" fillId="16" borderId="2" xfId="0" applyFill="1" applyBorder="1" applyAlignment="1">
      <alignment vertical="center"/>
    </xf>
    <xf numFmtId="0" fontId="5" fillId="18" borderId="2" xfId="0" applyFont="1" applyFill="1" applyBorder="1" applyAlignment="1">
      <alignment horizontal="right" vertical="center"/>
    </xf>
    <xf numFmtId="0" fontId="5" fillId="16" borderId="2" xfId="0" applyFont="1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 wrapText="1"/>
    </xf>
    <xf numFmtId="0" fontId="0" fillId="13" borderId="2" xfId="0" applyFill="1" applyBorder="1" applyAlignment="1">
      <alignment horizontal="left" vertical="center" wrapText="1"/>
    </xf>
    <xf numFmtId="0" fontId="4" fillId="13" borderId="2" xfId="0" applyFont="1" applyFill="1" applyBorder="1" applyAlignment="1">
      <alignment horizontal="left" vertical="center"/>
    </xf>
    <xf numFmtId="0" fontId="0" fillId="15" borderId="2" xfId="0" applyFill="1" applyBorder="1" applyAlignment="1">
      <alignment horizontal="left" vertical="center"/>
    </xf>
    <xf numFmtId="0" fontId="0" fillId="15" borderId="2" xfId="0" applyFill="1" applyBorder="1" applyAlignment="1">
      <alignment horizontal="right" vertical="center"/>
    </xf>
    <xf numFmtId="0" fontId="0" fillId="15" borderId="2" xfId="0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vertical="center"/>
    </xf>
    <xf numFmtId="0" fontId="5" fillId="15" borderId="2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right" vertical="center"/>
    </xf>
    <xf numFmtId="0" fontId="0" fillId="17" borderId="2" xfId="0" applyFill="1" applyBorder="1" applyAlignment="1">
      <alignment horizontal="left" vertical="center"/>
    </xf>
    <xf numFmtId="0" fontId="4" fillId="17" borderId="2" xfId="0" applyFont="1" applyFill="1" applyBorder="1" applyAlignment="1">
      <alignment horizontal="left" vertical="center" wrapText="1"/>
    </xf>
    <xf numFmtId="0" fontId="4" fillId="17" borderId="2" xfId="0" applyFont="1" applyFill="1" applyBorder="1" applyAlignment="1">
      <alignment horizontal="right" vertical="center" wrapText="1"/>
    </xf>
    <xf numFmtId="0" fontId="4" fillId="17" borderId="2" xfId="0" applyFont="1" applyFill="1" applyBorder="1" applyAlignment="1">
      <alignment horizontal="right" vertical="center"/>
    </xf>
    <xf numFmtId="0" fontId="0" fillId="17" borderId="2" xfId="0" applyFill="1" applyBorder="1" applyAlignment="1">
      <alignment horizontal="left" vertical="center" wrapText="1"/>
    </xf>
    <xf numFmtId="0" fontId="5" fillId="17" borderId="2" xfId="0" applyFont="1" applyFill="1" applyBorder="1" applyAlignment="1">
      <alignment horizontal="left" vertical="center" wrapText="1"/>
    </xf>
    <xf numFmtId="0" fontId="5" fillId="17" borderId="2" xfId="0" applyFont="1" applyFill="1" applyBorder="1" applyAlignment="1">
      <alignment vertical="center"/>
    </xf>
    <xf numFmtId="0" fontId="9" fillId="17" borderId="2" xfId="0" applyFont="1" applyFill="1" applyBorder="1" applyAlignment="1">
      <alignment horizontal="left" vertical="center"/>
    </xf>
    <xf numFmtId="0" fontId="5" fillId="17" borderId="2" xfId="0" applyFont="1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 wrapText="1"/>
    </xf>
    <xf numFmtId="0" fontId="5" fillId="15" borderId="2" xfId="0" applyFont="1" applyFill="1" applyBorder="1" applyAlignment="1">
      <alignment horizontal="right" vertical="center" wrapText="1"/>
    </xf>
    <xf numFmtId="0" fontId="6" fillId="14" borderId="2" xfId="0" applyFont="1" applyFill="1" applyBorder="1" applyAlignment="1">
      <alignment horizontal="right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vertical="center"/>
    </xf>
    <xf numFmtId="0" fontId="6" fillId="15" borderId="2" xfId="0" applyFont="1" applyFill="1" applyBorder="1" applyAlignment="1">
      <alignment vertical="center"/>
    </xf>
    <xf numFmtId="0" fontId="6" fillId="15" borderId="2" xfId="0" applyFont="1" applyFill="1" applyBorder="1" applyAlignment="1">
      <alignment vertical="center" wrapText="1"/>
    </xf>
    <xf numFmtId="0" fontId="1" fillId="14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right" vertical="center"/>
    </xf>
    <xf numFmtId="0" fontId="0" fillId="20" borderId="2" xfId="0" applyFill="1" applyBorder="1" applyAlignment="1">
      <alignment vertical="center"/>
    </xf>
    <xf numFmtId="0" fontId="1" fillId="16" borderId="2" xfId="0" applyFont="1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6" fillId="15" borderId="2" xfId="0" applyFont="1" applyFill="1" applyBorder="1" applyAlignment="1">
      <alignment horizontal="left" vertical="center" wrapText="1"/>
    </xf>
    <xf numFmtId="0" fontId="0" fillId="17" borderId="2" xfId="0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11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17" borderId="2" xfId="0" applyFont="1" applyFill="1" applyBorder="1" applyAlignment="1">
      <alignment vertical="center"/>
    </xf>
    <xf numFmtId="0" fontId="4" fillId="17" borderId="2" xfId="0" applyFont="1" applyFill="1" applyBorder="1" applyAlignment="1">
      <alignment horizontal="center" vertical="center"/>
    </xf>
    <xf numFmtId="0" fontId="0" fillId="22" borderId="2" xfId="0" applyFill="1" applyBorder="1" applyAlignment="1">
      <alignment horizontal="right" vertical="center"/>
    </xf>
    <xf numFmtId="0" fontId="0" fillId="11" borderId="2" xfId="0" applyFill="1" applyBorder="1" applyAlignment="1">
      <alignment vertical="center"/>
    </xf>
    <xf numFmtId="0" fontId="4" fillId="11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5" fillId="22" borderId="2" xfId="0" applyFont="1" applyFill="1" applyBorder="1" applyAlignment="1">
      <alignment horizontal="right" vertical="center"/>
    </xf>
    <xf numFmtId="0" fontId="5" fillId="22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 wrapText="1"/>
    </xf>
    <xf numFmtId="0" fontId="7" fillId="24" borderId="2" xfId="1" applyFill="1" applyBorder="1" applyAlignment="1">
      <alignment vertical="center"/>
    </xf>
    <xf numFmtId="0" fontId="2" fillId="16" borderId="2" xfId="0" applyFont="1" applyFill="1" applyBorder="1" applyAlignment="1">
      <alignment horizontal="right" vertical="center"/>
    </xf>
    <xf numFmtId="0" fontId="2" fillId="16" borderId="2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 wrapText="1"/>
    </xf>
    <xf numFmtId="0" fontId="10" fillId="11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horizontal="right" vertical="center"/>
    </xf>
    <xf numFmtId="0" fontId="2" fillId="2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 wrapText="1"/>
    </xf>
    <xf numFmtId="0" fontId="0" fillId="18" borderId="2" xfId="0" applyFill="1" applyBorder="1" applyAlignment="1">
      <alignment horizontal="center" vertical="center"/>
    </xf>
    <xf numFmtId="0" fontId="0" fillId="18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0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18" borderId="2" xfId="0" applyFont="1" applyFill="1" applyBorder="1" applyAlignment="1">
      <alignment horizontal="right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5" borderId="2" xfId="0" applyFill="1" applyBorder="1" applyAlignment="1">
      <alignment horizontal="right" vertical="center"/>
    </xf>
    <xf numFmtId="0" fontId="0" fillId="25" borderId="2" xfId="0" applyFill="1" applyBorder="1" applyAlignment="1">
      <alignment horizontal="center" vertical="center"/>
    </xf>
    <xf numFmtId="0" fontId="0" fillId="25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10" fillId="26" borderId="2" xfId="0" applyFont="1" applyFill="1" applyBorder="1" applyAlignment="1">
      <alignment vertical="center" wrapText="1"/>
    </xf>
    <xf numFmtId="0" fontId="0" fillId="26" borderId="2" xfId="0" applyFill="1" applyBorder="1" applyAlignment="1">
      <alignment vertical="center" wrapText="1"/>
    </xf>
    <xf numFmtId="0" fontId="2" fillId="25" borderId="2" xfId="0" applyFont="1" applyFill="1" applyBorder="1" applyAlignment="1">
      <alignment horizontal="right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vertical="center"/>
    </xf>
    <xf numFmtId="0" fontId="2" fillId="26" borderId="2" xfId="0" applyFont="1" applyFill="1" applyBorder="1" applyAlignment="1">
      <alignment vertical="center"/>
    </xf>
    <xf numFmtId="0" fontId="2" fillId="26" borderId="2" xfId="0" applyFont="1" applyFill="1" applyBorder="1" applyAlignment="1">
      <alignment vertical="center" wrapText="1"/>
    </xf>
    <xf numFmtId="0" fontId="0" fillId="27" borderId="2" xfId="0" applyFill="1" applyBorder="1" applyAlignment="1">
      <alignment horizontal="right" vertical="center"/>
    </xf>
    <xf numFmtId="0" fontId="0" fillId="27" borderId="2" xfId="0" applyFill="1" applyBorder="1" applyAlignment="1">
      <alignment horizontal="center" vertical="center"/>
    </xf>
    <xf numFmtId="0" fontId="0" fillId="27" borderId="2" xfId="0" applyFill="1" applyBorder="1" applyAlignment="1">
      <alignment vertical="center"/>
    </xf>
    <xf numFmtId="0" fontId="0" fillId="28" borderId="2" xfId="0" applyFill="1" applyBorder="1" applyAlignment="1">
      <alignment vertical="center"/>
    </xf>
    <xf numFmtId="0" fontId="10" fillId="28" borderId="2" xfId="0" applyFont="1" applyFill="1" applyBorder="1" applyAlignment="1">
      <alignment vertical="center" wrapText="1"/>
    </xf>
    <xf numFmtId="0" fontId="0" fillId="28" borderId="2" xfId="0" applyFill="1" applyBorder="1" applyAlignment="1">
      <alignment vertical="center" wrapText="1"/>
    </xf>
    <xf numFmtId="0" fontId="2" fillId="27" borderId="2" xfId="0" applyFont="1" applyFill="1" applyBorder="1" applyAlignment="1">
      <alignment horizontal="right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vertical="center"/>
    </xf>
    <xf numFmtId="0" fontId="2" fillId="28" borderId="2" xfId="0" applyFont="1" applyFill="1" applyBorder="1" applyAlignment="1">
      <alignment vertical="center"/>
    </xf>
    <xf numFmtId="0" fontId="2" fillId="28" borderId="2" xfId="0" applyFont="1" applyFill="1" applyBorder="1" applyAlignment="1">
      <alignment vertical="center" wrapText="1"/>
    </xf>
    <xf numFmtId="0" fontId="8" fillId="24" borderId="2" xfId="2" applyFill="1" applyBorder="1" applyAlignment="1">
      <alignment vertical="center"/>
    </xf>
    <xf numFmtId="0" fontId="4" fillId="17" borderId="2" xfId="0" applyFont="1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/>
    </xf>
    <xf numFmtId="0" fontId="0" fillId="22" borderId="2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0" fillId="16" borderId="2" xfId="0" applyFill="1" applyBorder="1" applyAlignment="1">
      <alignment horizontal="left" vertical="center" wrapText="1"/>
    </xf>
    <xf numFmtId="0" fontId="10" fillId="16" borderId="2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horizontal="left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2" fillId="2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18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0" fillId="18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18" borderId="2" xfId="0" applyFont="1" applyFill="1" applyBorder="1" applyAlignment="1">
      <alignment horizontal="left" vertical="center" wrapText="1"/>
    </xf>
    <xf numFmtId="0" fontId="0" fillId="26" borderId="2" xfId="0" applyFill="1" applyBorder="1" applyAlignment="1">
      <alignment horizontal="left" vertical="center" wrapText="1"/>
    </xf>
    <xf numFmtId="0" fontId="0" fillId="25" borderId="2" xfId="0" applyFill="1" applyBorder="1" applyAlignment="1">
      <alignment horizontal="left" vertical="center" wrapText="1"/>
    </xf>
    <xf numFmtId="0" fontId="10" fillId="26" borderId="2" xfId="0" applyFont="1" applyFill="1" applyBorder="1" applyAlignment="1">
      <alignment horizontal="left" vertical="center" wrapText="1"/>
    </xf>
    <xf numFmtId="0" fontId="10" fillId="25" borderId="2" xfId="0" applyFont="1" applyFill="1" applyBorder="1" applyAlignment="1">
      <alignment horizontal="left" vertical="center" wrapText="1"/>
    </xf>
    <xf numFmtId="0" fontId="0" fillId="26" borderId="2" xfId="0" applyFill="1" applyBorder="1" applyAlignment="1">
      <alignment horizontal="left" vertical="center"/>
    </xf>
    <xf numFmtId="0" fontId="2" fillId="25" borderId="2" xfId="0" applyFont="1" applyFill="1" applyBorder="1" applyAlignment="1">
      <alignment horizontal="left" vertical="center" wrapText="1"/>
    </xf>
    <xf numFmtId="0" fontId="0" fillId="28" borderId="2" xfId="0" applyFill="1" applyBorder="1" applyAlignment="1">
      <alignment horizontal="left" vertical="center" wrapText="1"/>
    </xf>
    <xf numFmtId="0" fontId="0" fillId="27" borderId="2" xfId="0" applyFill="1" applyBorder="1" applyAlignment="1">
      <alignment horizontal="left" vertical="center" wrapText="1"/>
    </xf>
    <xf numFmtId="0" fontId="0" fillId="28" borderId="2" xfId="0" applyFill="1" applyBorder="1" applyAlignment="1">
      <alignment horizontal="left" vertical="center"/>
    </xf>
    <xf numFmtId="0" fontId="10" fillId="27" borderId="2" xfId="0" applyFont="1" applyFill="1" applyBorder="1" applyAlignment="1">
      <alignment horizontal="left" vertical="center" wrapText="1"/>
    </xf>
    <xf numFmtId="0" fontId="2" fillId="27" borderId="2" xfId="0" applyFont="1" applyFill="1" applyBorder="1" applyAlignment="1">
      <alignment horizontal="left" vertical="center" wrapText="1"/>
    </xf>
    <xf numFmtId="0" fontId="4" fillId="26" borderId="2" xfId="0" applyFont="1" applyFill="1" applyBorder="1" applyAlignment="1">
      <alignment vertical="center" wrapText="1"/>
    </xf>
    <xf numFmtId="0" fontId="6" fillId="25" borderId="2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vertical="center"/>
    </xf>
    <xf numFmtId="0" fontId="6" fillId="26" borderId="2" xfId="0" applyFont="1" applyFill="1" applyBorder="1" applyAlignment="1">
      <alignment vertical="center" wrapText="1"/>
    </xf>
    <xf numFmtId="0" fontId="0" fillId="29" borderId="2" xfId="0" applyFill="1" applyBorder="1" applyAlignment="1">
      <alignment horizontal="right" vertical="center"/>
    </xf>
    <xf numFmtId="0" fontId="0" fillId="29" borderId="2" xfId="0" applyFill="1" applyBorder="1" applyAlignment="1">
      <alignment horizontal="center" vertical="center"/>
    </xf>
    <xf numFmtId="0" fontId="0" fillId="29" borderId="2" xfId="0" applyFill="1" applyBorder="1" applyAlignment="1">
      <alignment vertical="center"/>
    </xf>
    <xf numFmtId="0" fontId="0" fillId="30" borderId="2" xfId="0" applyFill="1" applyBorder="1" applyAlignment="1">
      <alignment vertical="center"/>
    </xf>
    <xf numFmtId="0" fontId="10" fillId="30" borderId="2" xfId="0" applyFont="1" applyFill="1" applyBorder="1" applyAlignment="1">
      <alignment vertical="center" wrapText="1"/>
    </xf>
    <xf numFmtId="0" fontId="0" fillId="30" borderId="2" xfId="0" applyFill="1" applyBorder="1" applyAlignment="1">
      <alignment vertical="center" wrapText="1"/>
    </xf>
    <xf numFmtId="0" fontId="1" fillId="25" borderId="2" xfId="0" applyFont="1" applyFill="1" applyBorder="1" applyAlignment="1">
      <alignment horizontal="center" vertical="center"/>
    </xf>
    <xf numFmtId="0" fontId="0" fillId="31" borderId="2" xfId="0" applyFill="1" applyBorder="1" applyAlignment="1">
      <alignment vertical="center"/>
    </xf>
    <xf numFmtId="0" fontId="0" fillId="32" borderId="2" xfId="0" applyFill="1" applyBorder="1" applyAlignment="1">
      <alignment horizontal="right" vertical="center"/>
    </xf>
    <xf numFmtId="0" fontId="0" fillId="32" borderId="2" xfId="0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0" fontId="1" fillId="30" borderId="2" xfId="0" applyFont="1" applyFill="1" applyBorder="1" applyAlignment="1">
      <alignment vertical="center" wrapText="1"/>
    </xf>
    <xf numFmtId="0" fontId="4" fillId="30" borderId="2" xfId="0" applyFont="1" applyFill="1" applyBorder="1" applyAlignment="1">
      <alignment vertical="center" wrapText="1"/>
    </xf>
    <xf numFmtId="0" fontId="0" fillId="33" borderId="2" xfId="0" applyFill="1" applyBorder="1" applyAlignment="1">
      <alignment vertical="center"/>
    </xf>
    <xf numFmtId="0" fontId="4" fillId="33" borderId="2" xfId="0" applyFont="1" applyFill="1" applyBorder="1" applyAlignment="1">
      <alignment vertical="center"/>
    </xf>
    <xf numFmtId="0" fontId="4" fillId="27" borderId="2" xfId="0" applyFont="1" applyFill="1" applyBorder="1" applyAlignment="1">
      <alignment horizontal="right" vertical="center"/>
    </xf>
    <xf numFmtId="0" fontId="4" fillId="27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vertical="center"/>
    </xf>
    <xf numFmtId="0" fontId="4" fillId="28" borderId="2" xfId="0" applyFont="1" applyFill="1" applyBorder="1" applyAlignment="1">
      <alignment vertical="center"/>
    </xf>
    <xf numFmtId="0" fontId="4" fillId="28" borderId="2" xfId="0" applyFont="1" applyFill="1" applyBorder="1" applyAlignment="1">
      <alignment vertical="center" wrapText="1"/>
    </xf>
    <xf numFmtId="0" fontId="4" fillId="25" borderId="2" xfId="0" applyFont="1" applyFill="1" applyBorder="1" applyAlignment="1">
      <alignment horizontal="right" vertical="center"/>
    </xf>
    <xf numFmtId="0" fontId="4" fillId="25" borderId="2" xfId="0" applyFont="1" applyFill="1" applyBorder="1" applyAlignment="1">
      <alignment horizontal="center" vertical="center"/>
    </xf>
    <xf numFmtId="0" fontId="4" fillId="25" borderId="2" xfId="0" applyFont="1" applyFill="1" applyBorder="1" applyAlignment="1">
      <alignment vertical="center"/>
    </xf>
    <xf numFmtId="0" fontId="4" fillId="26" borderId="2" xfId="0" applyFont="1" applyFill="1" applyBorder="1" applyAlignment="1">
      <alignment vertical="center"/>
    </xf>
    <xf numFmtId="0" fontId="4" fillId="26" borderId="2" xfId="0" applyFont="1" applyFill="1" applyBorder="1" applyAlignment="1">
      <alignment horizontal="center" vertical="center"/>
    </xf>
    <xf numFmtId="0" fontId="6" fillId="26" borderId="2" xfId="0" applyFont="1" applyFill="1" applyBorder="1" applyAlignment="1">
      <alignment horizontal="left" vertical="center" wrapText="1"/>
    </xf>
    <xf numFmtId="0" fontId="6" fillId="26" borderId="2" xfId="0" applyFont="1" applyFill="1" applyBorder="1" applyAlignment="1">
      <alignment vertical="center"/>
    </xf>
    <xf numFmtId="0" fontId="11" fillId="25" borderId="2" xfId="0" applyFont="1" applyFill="1" applyBorder="1" applyAlignment="1">
      <alignment horizontal="left" vertical="center" wrapText="1"/>
    </xf>
    <xf numFmtId="0" fontId="0" fillId="30" borderId="2" xfId="0" applyFill="1" applyBorder="1" applyAlignment="1">
      <alignment horizontal="left" vertical="center"/>
    </xf>
    <xf numFmtId="0" fontId="0" fillId="29" borderId="2" xfId="0" applyFill="1" applyBorder="1" applyAlignment="1">
      <alignment horizontal="left" vertical="center" wrapText="1"/>
    </xf>
    <xf numFmtId="0" fontId="10" fillId="29" borderId="2" xfId="0" applyFont="1" applyFill="1" applyBorder="1" applyAlignment="1">
      <alignment horizontal="left" vertical="center" wrapText="1"/>
    </xf>
    <xf numFmtId="0" fontId="0" fillId="30" borderId="2" xfId="0" applyFill="1" applyBorder="1" applyAlignment="1">
      <alignment horizontal="left" vertical="center" wrapText="1"/>
    </xf>
    <xf numFmtId="0" fontId="11" fillId="29" borderId="2" xfId="0" applyFont="1" applyFill="1" applyBorder="1" applyAlignment="1">
      <alignment horizontal="left" vertical="center" wrapText="1"/>
    </xf>
    <xf numFmtId="0" fontId="0" fillId="32" borderId="2" xfId="0" applyFill="1" applyBorder="1" applyAlignment="1">
      <alignment horizontal="left" vertical="center" wrapText="1"/>
    </xf>
    <xf numFmtId="0" fontId="10" fillId="32" borderId="2" xfId="0" applyFont="1" applyFill="1" applyBorder="1" applyAlignment="1">
      <alignment horizontal="left" vertical="center" wrapText="1"/>
    </xf>
    <xf numFmtId="0" fontId="10" fillId="34" borderId="2" xfId="0" applyFont="1" applyFill="1" applyBorder="1" applyAlignment="1">
      <alignment horizontal="left" vertical="center" wrapText="1"/>
    </xf>
    <xf numFmtId="0" fontId="4" fillId="28" borderId="2" xfId="0" applyFont="1" applyFill="1" applyBorder="1" applyAlignment="1">
      <alignment horizontal="left" vertical="center"/>
    </xf>
    <xf numFmtId="0" fontId="4" fillId="27" borderId="2" xfId="0" applyFont="1" applyFill="1" applyBorder="1" applyAlignment="1">
      <alignment horizontal="left" vertical="center" wrapText="1"/>
    </xf>
    <xf numFmtId="0" fontId="4" fillId="28" borderId="2" xfId="0" applyFont="1" applyFill="1" applyBorder="1" applyAlignment="1">
      <alignment horizontal="left" vertical="center" wrapText="1"/>
    </xf>
    <xf numFmtId="0" fontId="4" fillId="26" borderId="2" xfId="0" applyFont="1" applyFill="1" applyBorder="1" applyAlignment="1">
      <alignment horizontal="left" vertical="center"/>
    </xf>
    <xf numFmtId="0" fontId="4" fillId="25" borderId="2" xfId="0" applyFont="1" applyFill="1" applyBorder="1" applyAlignment="1">
      <alignment horizontal="left" vertical="center" wrapText="1"/>
    </xf>
    <xf numFmtId="0" fontId="4" fillId="26" borderId="2" xfId="0" applyFont="1" applyFill="1" applyBorder="1" applyAlignment="1">
      <alignment horizontal="left" vertical="center" wrapText="1"/>
    </xf>
    <xf numFmtId="0" fontId="4" fillId="24" borderId="2" xfId="0" applyFont="1" applyFill="1" applyBorder="1" applyAlignment="1">
      <alignment vertical="center"/>
    </xf>
    <xf numFmtId="0" fontId="4" fillId="28" borderId="2" xfId="0" applyFont="1" applyFill="1" applyBorder="1" applyAlignment="1">
      <alignment horizontal="center" vertical="center"/>
    </xf>
    <xf numFmtId="0" fontId="0" fillId="24" borderId="2" xfId="0" applyFill="1" applyBorder="1" applyAlignment="1">
      <alignment vertical="center"/>
    </xf>
    <xf numFmtId="0" fontId="2" fillId="26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3" borderId="2" xfId="0" applyFill="1" applyBorder="1" applyAlignment="1">
      <alignment vertical="center"/>
    </xf>
    <xf numFmtId="0" fontId="2" fillId="26" borderId="2" xfId="0" applyFont="1" applyFill="1" applyBorder="1" applyAlignment="1">
      <alignment horizontal="left" vertical="center" wrapText="1"/>
    </xf>
    <xf numFmtId="0" fontId="0" fillId="11" borderId="5" xfId="0" applyFill="1" applyBorder="1" applyAlignment="1">
      <alignment vertical="center"/>
    </xf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3" fillId="4" borderId="2" xfId="3" applyFont="1" applyFill="1" applyBorder="1" applyProtection="1"/>
    <xf numFmtId="0" fontId="3" fillId="5" borderId="2" xfId="3" applyFont="1" applyFill="1" applyBorder="1" applyProtection="1"/>
    <xf numFmtId="0" fontId="0" fillId="6" borderId="2" xfId="0" applyFill="1" applyBorder="1"/>
    <xf numFmtId="0" fontId="3" fillId="7" borderId="2" xfId="3" applyFont="1" applyFill="1" applyBorder="1" applyProtection="1"/>
    <xf numFmtId="0" fontId="3" fillId="8" borderId="2" xfId="3" applyFont="1" applyFill="1" applyBorder="1" applyProtection="1"/>
    <xf numFmtId="0" fontId="3" fillId="9" borderId="2" xfId="3" applyFont="1" applyFill="1" applyBorder="1" applyProtection="1"/>
    <xf numFmtId="0" fontId="3" fillId="10" borderId="2" xfId="3" applyFont="1" applyFill="1" applyBorder="1" applyProtection="1"/>
    <xf numFmtId="0" fontId="3" fillId="4" borderId="2" xfId="0" applyFont="1" applyFill="1" applyBorder="1"/>
    <xf numFmtId="0" fontId="3" fillId="7" borderId="2" xfId="0" applyFont="1" applyFill="1" applyBorder="1"/>
    <xf numFmtId="0" fontId="3" fillId="9" borderId="2" xfId="0" applyFont="1" applyFill="1" applyBorder="1"/>
    <xf numFmtId="0" fontId="13" fillId="0" borderId="2" xfId="0" applyFont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7" fillId="24" borderId="2" xfId="1" applyFill="1" applyBorder="1" applyAlignment="1">
      <alignment horizontal="center" vertical="center"/>
    </xf>
    <xf numFmtId="0" fontId="7" fillId="12" borderId="2" xfId="1" applyBorder="1" applyAlignment="1">
      <alignment horizontal="center" vertical="center"/>
    </xf>
    <xf numFmtId="0" fontId="7" fillId="2" borderId="2" xfId="1" applyFill="1" applyBorder="1" applyAlignment="1">
      <alignment horizontal="center" vertical="center"/>
    </xf>
    <xf numFmtId="0" fontId="8" fillId="19" borderId="2" xfId="2" applyBorder="1" applyAlignment="1">
      <alignment horizontal="left" vertical="center"/>
    </xf>
    <xf numFmtId="0" fontId="8" fillId="19" borderId="2" xfId="2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</cellXfs>
  <cellStyles count="4">
    <cellStyle name="Excel Built-in Good" xfId="3" xr:uid="{00000000-0005-0000-0000-000031000000}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J21" sqref="J21"/>
    </sheetView>
  </sheetViews>
  <sheetFormatPr defaultColWidth="9" defaultRowHeight="15"/>
  <cols>
    <col min="1" max="1" width="3" style="1" customWidth="1"/>
    <col min="2" max="2" width="12.140625" style="1" customWidth="1"/>
    <col min="3" max="3" width="9.140625" style="96" customWidth="1"/>
    <col min="4" max="4" width="6.85546875" style="1" customWidth="1"/>
    <col min="5" max="5" width="11.85546875" style="1" customWidth="1"/>
    <col min="6" max="6" width="16.140625" style="1" customWidth="1"/>
    <col min="7" max="7" width="9.7109375" style="1" customWidth="1"/>
    <col min="8" max="8" width="14" style="1" customWidth="1"/>
    <col min="9" max="9" width="19.140625" style="1" customWidth="1"/>
    <col min="10" max="11" width="20.42578125" style="1" customWidth="1"/>
    <col min="12" max="12" width="14.28515625" style="1" customWidth="1"/>
    <col min="13" max="13" width="39.85546875" style="1" customWidth="1"/>
    <col min="14" max="14" width="48.85546875" style="1" customWidth="1"/>
    <col min="15" max="15" width="18.42578125" style="23" customWidth="1"/>
    <col min="16" max="16" width="15.7109375" customWidth="1"/>
    <col min="17" max="16384" width="9" style="1"/>
  </cols>
  <sheetData>
    <row r="1" spans="1:16">
      <c r="A1" s="1" t="s">
        <v>0</v>
      </c>
      <c r="B1" s="1" t="s">
        <v>1</v>
      </c>
      <c r="C1" s="9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3" t="s">
        <v>14</v>
      </c>
      <c r="P1" s="1" t="s">
        <v>15</v>
      </c>
    </row>
    <row r="2" spans="1:16">
      <c r="A2">
        <v>1</v>
      </c>
      <c r="B2" t="s">
        <v>16</v>
      </c>
      <c r="C2" t="b">
        <v>1</v>
      </c>
      <c r="D2" t="b">
        <v>1</v>
      </c>
      <c r="E2">
        <v>1</v>
      </c>
      <c r="F2">
        <f>E2+2</f>
        <v>3</v>
      </c>
      <c r="G2">
        <v>2</v>
      </c>
      <c r="H2">
        <f>G2+2</f>
        <v>4</v>
      </c>
      <c r="I2">
        <v>0.66</v>
      </c>
      <c r="J2" t="s">
        <v>17</v>
      </c>
      <c r="K2" t="s">
        <v>18</v>
      </c>
      <c r="L2">
        <f>FLOOR(A2*MIN(1.4+0.1*A2,2.5),1)</f>
        <v>1</v>
      </c>
      <c r="M2"/>
      <c r="N2"/>
      <c r="O2" s="233"/>
    </row>
    <row r="3" spans="1:16" ht="15" customHeight="1">
      <c r="A3">
        <v>2</v>
      </c>
      <c r="B3" t="s">
        <v>19</v>
      </c>
      <c r="C3" t="b">
        <v>0</v>
      </c>
      <c r="D3" t="b">
        <v>1</v>
      </c>
      <c r="E3">
        <v>2</v>
      </c>
      <c r="F3">
        <f t="shared" ref="F3:F17" si="0">E3+2</f>
        <v>4</v>
      </c>
      <c r="G3">
        <f>E3</f>
        <v>2</v>
      </c>
      <c r="H3">
        <f t="shared" ref="H3:H17" si="1">G3+2</f>
        <v>4</v>
      </c>
      <c r="I3">
        <v>0.77</v>
      </c>
      <c r="J3" t="s">
        <v>20</v>
      </c>
      <c r="K3" t="s">
        <v>21</v>
      </c>
      <c r="L3">
        <v>2</v>
      </c>
      <c r="M3" t="s">
        <v>22</v>
      </c>
      <c r="N3" t="s">
        <v>23</v>
      </c>
      <c r="O3" s="233">
        <v>2</v>
      </c>
      <c r="P3" t="s">
        <v>24</v>
      </c>
    </row>
    <row r="4" spans="1:16">
      <c r="A4">
        <v>3</v>
      </c>
      <c r="B4" t="s">
        <v>25</v>
      </c>
      <c r="C4" t="b">
        <v>0</v>
      </c>
      <c r="D4" t="b">
        <v>1</v>
      </c>
      <c r="E4">
        <v>3</v>
      </c>
      <c r="F4">
        <f t="shared" si="0"/>
        <v>5</v>
      </c>
      <c r="G4">
        <f>E4</f>
        <v>3</v>
      </c>
      <c r="H4">
        <f t="shared" si="1"/>
        <v>5</v>
      </c>
      <c r="I4">
        <v>0.88</v>
      </c>
      <c r="J4" t="s">
        <v>26</v>
      </c>
      <c r="K4" t="s">
        <v>27</v>
      </c>
      <c r="L4">
        <v>3</v>
      </c>
      <c r="M4" t="s">
        <v>22</v>
      </c>
      <c r="N4" t="s">
        <v>23</v>
      </c>
      <c r="O4" s="233">
        <v>2</v>
      </c>
      <c r="P4" t="s">
        <v>28</v>
      </c>
    </row>
    <row r="5" spans="1:16">
      <c r="A5">
        <v>4</v>
      </c>
      <c r="B5" t="s">
        <v>29</v>
      </c>
      <c r="C5" t="b">
        <v>0</v>
      </c>
      <c r="D5" t="b">
        <v>1</v>
      </c>
      <c r="E5">
        <v>4</v>
      </c>
      <c r="F5">
        <f t="shared" si="0"/>
        <v>6</v>
      </c>
      <c r="G5">
        <f>E5</f>
        <v>4</v>
      </c>
      <c r="H5">
        <f t="shared" si="1"/>
        <v>6</v>
      </c>
      <c r="I5">
        <v>1</v>
      </c>
      <c r="J5" t="s">
        <v>30</v>
      </c>
      <c r="K5" t="s">
        <v>31</v>
      </c>
      <c r="L5">
        <v>6</v>
      </c>
      <c r="M5" t="s">
        <v>22</v>
      </c>
      <c r="N5" t="s">
        <v>23</v>
      </c>
      <c r="O5" s="233">
        <v>4</v>
      </c>
      <c r="P5" t="s">
        <v>32</v>
      </c>
    </row>
    <row r="6" spans="1:16">
      <c r="A6">
        <v>5</v>
      </c>
      <c r="B6" t="s">
        <v>33</v>
      </c>
      <c r="C6" t="b">
        <v>0</v>
      </c>
      <c r="D6" t="b">
        <v>1</v>
      </c>
      <c r="E6">
        <v>5</v>
      </c>
      <c r="F6">
        <f t="shared" si="0"/>
        <v>7</v>
      </c>
      <c r="G6">
        <f>E6</f>
        <v>5</v>
      </c>
      <c r="H6">
        <f t="shared" si="1"/>
        <v>7</v>
      </c>
      <c r="I6">
        <v>1</v>
      </c>
      <c r="J6" t="s">
        <v>34</v>
      </c>
      <c r="K6" t="s">
        <v>35</v>
      </c>
      <c r="L6">
        <f t="shared" ref="L6:L17" si="2">FLOOR(A6*MIN(1.4+0.1*A6,2.5),1)</f>
        <v>9</v>
      </c>
      <c r="M6" t="s">
        <v>22</v>
      </c>
      <c r="N6" t="s">
        <v>23</v>
      </c>
      <c r="O6" s="233">
        <v>4</v>
      </c>
      <c r="P6" t="s">
        <v>36</v>
      </c>
    </row>
    <row r="7" spans="1:16">
      <c r="A7">
        <v>6</v>
      </c>
      <c r="B7" t="s">
        <v>37</v>
      </c>
      <c r="C7" t="b">
        <v>0</v>
      </c>
      <c r="D7" t="b">
        <v>1</v>
      </c>
      <c r="E7">
        <v>6</v>
      </c>
      <c r="F7">
        <f t="shared" si="0"/>
        <v>8</v>
      </c>
      <c r="G7">
        <v>4</v>
      </c>
      <c r="H7">
        <v>8</v>
      </c>
      <c r="I7">
        <v>1</v>
      </c>
      <c r="J7" t="s">
        <v>38</v>
      </c>
      <c r="K7" t="s">
        <v>39</v>
      </c>
      <c r="L7">
        <f t="shared" si="2"/>
        <v>12</v>
      </c>
      <c r="M7" t="s">
        <v>40</v>
      </c>
      <c r="N7" t="s">
        <v>41</v>
      </c>
      <c r="O7" s="233" t="s">
        <v>42</v>
      </c>
      <c r="P7" t="s">
        <v>43</v>
      </c>
    </row>
    <row r="8" spans="1:16">
      <c r="A8">
        <v>7</v>
      </c>
      <c r="B8" t="s">
        <v>44</v>
      </c>
      <c r="C8" t="b">
        <v>0</v>
      </c>
      <c r="D8" t="b">
        <v>1</v>
      </c>
      <c r="E8">
        <v>7</v>
      </c>
      <c r="F8">
        <f t="shared" si="0"/>
        <v>9</v>
      </c>
      <c r="G8">
        <f t="shared" ref="G8:G17" si="3">E8</f>
        <v>7</v>
      </c>
      <c r="H8">
        <f t="shared" si="1"/>
        <v>9</v>
      </c>
      <c r="I8">
        <v>1</v>
      </c>
      <c r="J8" t="s">
        <v>45</v>
      </c>
      <c r="K8" t="s">
        <v>46</v>
      </c>
      <c r="L8">
        <f t="shared" si="2"/>
        <v>14</v>
      </c>
      <c r="M8" t="s">
        <v>40</v>
      </c>
      <c r="N8" t="s">
        <v>41</v>
      </c>
      <c r="O8" s="233" t="s">
        <v>47</v>
      </c>
      <c r="P8" t="s">
        <v>48</v>
      </c>
    </row>
    <row r="9" spans="1:16">
      <c r="A9">
        <v>8</v>
      </c>
      <c r="B9" t="s">
        <v>49</v>
      </c>
      <c r="C9" t="b">
        <v>0</v>
      </c>
      <c r="D9" t="b">
        <v>1</v>
      </c>
      <c r="E9">
        <v>8</v>
      </c>
      <c r="F9">
        <f t="shared" si="0"/>
        <v>10</v>
      </c>
      <c r="G9">
        <f t="shared" si="3"/>
        <v>8</v>
      </c>
      <c r="H9">
        <f t="shared" si="1"/>
        <v>10</v>
      </c>
      <c r="I9">
        <v>1</v>
      </c>
      <c r="J9" t="s">
        <v>50</v>
      </c>
      <c r="K9" t="s">
        <v>51</v>
      </c>
      <c r="L9">
        <f t="shared" si="2"/>
        <v>17</v>
      </c>
      <c r="M9" t="s">
        <v>22</v>
      </c>
      <c r="N9" t="s">
        <v>52</v>
      </c>
      <c r="O9" s="233">
        <v>2</v>
      </c>
      <c r="P9" t="s">
        <v>53</v>
      </c>
    </row>
    <row r="10" spans="1:16" ht="15" customHeight="1">
      <c r="A10">
        <v>9</v>
      </c>
      <c r="B10" t="s">
        <v>54</v>
      </c>
      <c r="C10" t="b">
        <v>0</v>
      </c>
      <c r="D10" t="b">
        <v>1</v>
      </c>
      <c r="E10">
        <v>9</v>
      </c>
      <c r="F10">
        <f t="shared" si="0"/>
        <v>11</v>
      </c>
      <c r="G10">
        <f t="shared" si="3"/>
        <v>9</v>
      </c>
      <c r="H10">
        <f t="shared" si="1"/>
        <v>11</v>
      </c>
      <c r="I10">
        <v>1</v>
      </c>
      <c r="J10" t="s">
        <v>55</v>
      </c>
      <c r="K10" t="s">
        <v>56</v>
      </c>
      <c r="L10">
        <f t="shared" si="2"/>
        <v>20</v>
      </c>
      <c r="M10" t="s">
        <v>40</v>
      </c>
      <c r="N10" t="s">
        <v>41</v>
      </c>
      <c r="O10" s="233" t="s">
        <v>57</v>
      </c>
    </row>
    <row r="11" spans="1:16">
      <c r="A11">
        <v>10</v>
      </c>
      <c r="B11" t="s">
        <v>58</v>
      </c>
      <c r="C11" t="b">
        <v>0</v>
      </c>
      <c r="D11" t="b">
        <v>1</v>
      </c>
      <c r="E11">
        <v>10</v>
      </c>
      <c r="F11">
        <f t="shared" si="0"/>
        <v>12</v>
      </c>
      <c r="G11">
        <f t="shared" si="3"/>
        <v>10</v>
      </c>
      <c r="H11">
        <f t="shared" si="1"/>
        <v>12</v>
      </c>
      <c r="I11">
        <v>1</v>
      </c>
      <c r="J11" t="s">
        <v>59</v>
      </c>
      <c r="K11" t="s">
        <v>60</v>
      </c>
      <c r="L11">
        <f t="shared" si="2"/>
        <v>24</v>
      </c>
      <c r="M11" t="s">
        <v>40</v>
      </c>
      <c r="N11" t="s">
        <v>41</v>
      </c>
      <c r="O11" s="233" t="s">
        <v>61</v>
      </c>
      <c r="P11" t="s">
        <v>62</v>
      </c>
    </row>
    <row r="12" spans="1:16">
      <c r="A12">
        <v>11</v>
      </c>
      <c r="B12" t="s">
        <v>63</v>
      </c>
      <c r="C12" t="b">
        <v>0</v>
      </c>
      <c r="D12" t="b">
        <v>1</v>
      </c>
      <c r="E12">
        <v>11</v>
      </c>
      <c r="F12">
        <f t="shared" si="0"/>
        <v>13</v>
      </c>
      <c r="G12">
        <f t="shared" si="3"/>
        <v>11</v>
      </c>
      <c r="H12">
        <f t="shared" si="1"/>
        <v>13</v>
      </c>
      <c r="I12">
        <v>1</v>
      </c>
      <c r="J12" t="s">
        <v>64</v>
      </c>
      <c r="K12" t="s">
        <v>65</v>
      </c>
      <c r="L12">
        <f t="shared" si="2"/>
        <v>27</v>
      </c>
      <c r="M12" t="s">
        <v>40</v>
      </c>
      <c r="N12" t="s">
        <v>41</v>
      </c>
      <c r="O12" s="233" t="s">
        <v>66</v>
      </c>
      <c r="P12" t="s">
        <v>67</v>
      </c>
    </row>
    <row r="13" spans="1:16">
      <c r="A13">
        <v>12</v>
      </c>
      <c r="B13" t="s">
        <v>68</v>
      </c>
      <c r="C13" t="b">
        <v>0</v>
      </c>
      <c r="D13" t="b">
        <v>1</v>
      </c>
      <c r="E13">
        <v>12</v>
      </c>
      <c r="F13">
        <f t="shared" si="0"/>
        <v>14</v>
      </c>
      <c r="G13">
        <f t="shared" si="3"/>
        <v>12</v>
      </c>
      <c r="H13">
        <f t="shared" si="1"/>
        <v>14</v>
      </c>
      <c r="I13">
        <v>1</v>
      </c>
      <c r="J13" t="s">
        <v>69</v>
      </c>
      <c r="K13" t="s">
        <v>70</v>
      </c>
      <c r="L13">
        <f t="shared" si="2"/>
        <v>30</v>
      </c>
      <c r="M13" t="s">
        <v>40</v>
      </c>
      <c r="N13" t="s">
        <v>41</v>
      </c>
      <c r="O13" s="233" t="s">
        <v>71</v>
      </c>
    </row>
    <row r="14" spans="1:16">
      <c r="A14">
        <v>13</v>
      </c>
      <c r="B14" t="s">
        <v>72</v>
      </c>
      <c r="C14" t="b">
        <v>0</v>
      </c>
      <c r="D14" t="b">
        <v>1</v>
      </c>
      <c r="E14">
        <v>13</v>
      </c>
      <c r="F14">
        <f t="shared" si="0"/>
        <v>15</v>
      </c>
      <c r="G14">
        <f t="shared" si="3"/>
        <v>13</v>
      </c>
      <c r="H14">
        <f t="shared" si="1"/>
        <v>15</v>
      </c>
      <c r="I14">
        <v>1</v>
      </c>
      <c r="J14" t="s">
        <v>73</v>
      </c>
      <c r="K14" t="s">
        <v>74</v>
      </c>
      <c r="L14">
        <f t="shared" si="2"/>
        <v>32</v>
      </c>
      <c r="M14" t="s">
        <v>22</v>
      </c>
      <c r="N14" t="s">
        <v>52</v>
      </c>
      <c r="O14" s="233">
        <v>4</v>
      </c>
      <c r="P14" t="s">
        <v>75</v>
      </c>
    </row>
    <row r="15" spans="1:16">
      <c r="A15" s="1">
        <v>14</v>
      </c>
      <c r="B15" s="1" t="s">
        <v>76</v>
      </c>
      <c r="C15" s="96" t="b">
        <v>0</v>
      </c>
      <c r="D15" s="1" t="b">
        <v>1</v>
      </c>
      <c r="E15">
        <v>14</v>
      </c>
      <c r="F15">
        <f t="shared" si="0"/>
        <v>16</v>
      </c>
      <c r="G15">
        <f t="shared" si="3"/>
        <v>14</v>
      </c>
      <c r="H15">
        <f t="shared" si="1"/>
        <v>16</v>
      </c>
      <c r="I15">
        <v>1</v>
      </c>
      <c r="J15" t="s">
        <v>77</v>
      </c>
      <c r="K15" t="s">
        <v>78</v>
      </c>
      <c r="L15">
        <f t="shared" si="2"/>
        <v>35</v>
      </c>
      <c r="M15" t="s">
        <v>22</v>
      </c>
      <c r="N15" t="s">
        <v>52</v>
      </c>
      <c r="O15" s="233">
        <v>4</v>
      </c>
    </row>
    <row r="16" spans="1:16">
      <c r="A16" s="1">
        <v>15</v>
      </c>
      <c r="B16" s="1" t="s">
        <v>79</v>
      </c>
      <c r="C16" s="96" t="b">
        <v>0</v>
      </c>
      <c r="D16" s="1" t="b">
        <v>1</v>
      </c>
      <c r="E16">
        <v>15</v>
      </c>
      <c r="F16">
        <f t="shared" si="0"/>
        <v>17</v>
      </c>
      <c r="G16">
        <f t="shared" si="3"/>
        <v>15</v>
      </c>
      <c r="H16">
        <f t="shared" si="1"/>
        <v>17</v>
      </c>
      <c r="I16">
        <v>1</v>
      </c>
      <c r="J16" t="s">
        <v>80</v>
      </c>
      <c r="K16" t="s">
        <v>81</v>
      </c>
      <c r="L16">
        <f t="shared" si="2"/>
        <v>37</v>
      </c>
      <c r="M16" t="s">
        <v>22</v>
      </c>
      <c r="N16" t="s">
        <v>52</v>
      </c>
      <c r="O16" s="233">
        <v>4</v>
      </c>
    </row>
    <row r="17" spans="1:16">
      <c r="A17" s="1">
        <v>16</v>
      </c>
      <c r="B17" s="1" t="s">
        <v>82</v>
      </c>
      <c r="C17" s="96" t="b">
        <v>0</v>
      </c>
      <c r="D17" s="1" t="b">
        <v>1</v>
      </c>
      <c r="E17">
        <v>16</v>
      </c>
      <c r="F17">
        <f t="shared" si="0"/>
        <v>18</v>
      </c>
      <c r="G17">
        <f t="shared" si="3"/>
        <v>16</v>
      </c>
      <c r="H17">
        <f t="shared" si="1"/>
        <v>18</v>
      </c>
      <c r="I17">
        <v>1</v>
      </c>
      <c r="J17" t="s">
        <v>83</v>
      </c>
      <c r="K17" t="s">
        <v>84</v>
      </c>
      <c r="L17">
        <f t="shared" si="2"/>
        <v>40</v>
      </c>
      <c r="M17" t="s">
        <v>22</v>
      </c>
      <c r="N17" t="s">
        <v>52</v>
      </c>
      <c r="O17" s="233">
        <v>4</v>
      </c>
      <c r="P17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2"/>
  <sheetViews>
    <sheetView zoomScale="85" zoomScaleNormal="85" workbookViewId="0">
      <pane xSplit="1" ySplit="1" topLeftCell="B145" activePane="bottomRight" state="frozen"/>
      <selection pane="topRight"/>
      <selection pane="bottomLeft"/>
      <selection pane="bottomRight" activeCell="K145" sqref="K145"/>
    </sheetView>
  </sheetViews>
  <sheetFormatPr defaultColWidth="9.140625" defaultRowHeight="15"/>
  <cols>
    <col min="1" max="1" width="6.5703125" style="95" customWidth="1"/>
    <col min="2" max="2" width="7.140625" style="95" customWidth="1"/>
    <col min="3" max="3" width="9.7109375" style="96" customWidth="1"/>
    <col min="4" max="4" width="11" style="95" customWidth="1"/>
    <col min="5" max="5" width="13.5703125" style="1" customWidth="1"/>
    <col min="6" max="6" width="13.7109375" style="1" customWidth="1"/>
    <col min="7" max="7" width="18.7109375" style="1" customWidth="1"/>
    <col min="8" max="8" width="16" style="1" customWidth="1"/>
    <col min="9" max="9" width="22.85546875" style="23" customWidth="1"/>
    <col min="10" max="10" width="10.42578125" style="1" bestFit="1" customWidth="1"/>
    <col min="11" max="11" width="11" style="1" bestFit="1" customWidth="1"/>
    <col min="12" max="12" width="13.140625" style="1" customWidth="1"/>
    <col min="13" max="13" width="18.85546875" style="1" customWidth="1"/>
    <col min="14" max="14" width="11.42578125" style="1" customWidth="1"/>
    <col min="15" max="15" width="22.7109375" style="25" customWidth="1"/>
    <col min="16" max="16" width="26.28515625" style="25" customWidth="1"/>
    <col min="17" max="17" width="16" style="23" customWidth="1"/>
    <col min="18" max="18" width="8.42578125" style="1" customWidth="1"/>
    <col min="19" max="16384" width="9.140625" style="1"/>
  </cols>
  <sheetData>
    <row r="1" spans="1:18">
      <c r="A1" s="5" t="s">
        <v>86</v>
      </c>
      <c r="B1" s="5" t="s">
        <v>87</v>
      </c>
      <c r="C1" s="6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3" t="s">
        <v>94</v>
      </c>
      <c r="J1" s="5" t="s">
        <v>430</v>
      </c>
      <c r="K1" s="5" t="s">
        <v>431</v>
      </c>
      <c r="L1" s="5" t="s">
        <v>95</v>
      </c>
      <c r="M1" s="5" t="s">
        <v>96</v>
      </c>
      <c r="N1" s="5" t="s">
        <v>97</v>
      </c>
      <c r="O1" s="53" t="s">
        <v>98</v>
      </c>
      <c r="P1" s="53" t="s">
        <v>99</v>
      </c>
      <c r="Q1" s="53" t="s">
        <v>100</v>
      </c>
      <c r="R1" s="5" t="s">
        <v>101</v>
      </c>
    </row>
    <row r="2" spans="1:18" s="91" customFormat="1">
      <c r="A2" s="250">
        <v>1</v>
      </c>
      <c r="B2" s="97">
        <v>1</v>
      </c>
      <c r="C2" s="98"/>
      <c r="D2" s="97">
        <v>1</v>
      </c>
      <c r="E2" s="97">
        <v>8</v>
      </c>
      <c r="F2" s="97">
        <v>0</v>
      </c>
      <c r="G2" s="42" t="s">
        <v>102</v>
      </c>
      <c r="H2" s="43">
        <v>100</v>
      </c>
      <c r="I2" s="149"/>
      <c r="J2" s="97"/>
      <c r="K2" s="97"/>
      <c r="L2" s="97"/>
      <c r="M2" s="97"/>
      <c r="N2" s="97"/>
      <c r="O2" s="149"/>
      <c r="P2" s="149"/>
      <c r="Q2" s="149"/>
      <c r="R2" s="97" t="b">
        <v>1</v>
      </c>
    </row>
    <row r="3" spans="1:18">
      <c r="A3" s="250"/>
      <c r="B3" s="41">
        <v>2</v>
      </c>
      <c r="C3" s="82"/>
      <c r="D3" s="83">
        <v>1</v>
      </c>
      <c r="E3" s="41">
        <v>12</v>
      </c>
      <c r="F3" s="41">
        <v>0</v>
      </c>
      <c r="G3" s="42" t="s">
        <v>102</v>
      </c>
      <c r="H3" s="43">
        <v>100</v>
      </c>
      <c r="I3" s="69"/>
      <c r="J3" s="41"/>
      <c r="K3" s="41"/>
      <c r="L3" s="41"/>
      <c r="M3" s="41"/>
      <c r="N3" s="41"/>
      <c r="O3" s="65"/>
      <c r="P3" s="65"/>
      <c r="Q3" s="65"/>
      <c r="R3" s="41" t="b">
        <v>1</v>
      </c>
    </row>
    <row r="4" spans="1:18">
      <c r="A4" s="250"/>
      <c r="B4" s="41">
        <v>3</v>
      </c>
      <c r="C4" s="82"/>
      <c r="D4" s="83">
        <v>3</v>
      </c>
      <c r="E4" s="41">
        <v>10</v>
      </c>
      <c r="F4" s="41">
        <v>25</v>
      </c>
      <c r="G4" s="42" t="s">
        <v>102</v>
      </c>
      <c r="H4" s="43">
        <v>100</v>
      </c>
      <c r="I4" s="69"/>
      <c r="J4" s="41"/>
      <c r="K4" s="41"/>
      <c r="L4" s="41"/>
      <c r="M4" s="41"/>
      <c r="N4" s="41"/>
      <c r="O4" s="65"/>
      <c r="P4" s="65"/>
      <c r="Q4" s="65"/>
      <c r="R4" s="41" t="b">
        <v>1</v>
      </c>
    </row>
    <row r="5" spans="1:18" ht="30">
      <c r="A5" s="250"/>
      <c r="B5" s="41">
        <v>4</v>
      </c>
      <c r="C5" s="82"/>
      <c r="D5" s="83">
        <v>4</v>
      </c>
      <c r="E5" s="41">
        <v>10</v>
      </c>
      <c r="F5" s="41">
        <v>25</v>
      </c>
      <c r="G5" s="43" t="s">
        <v>103</v>
      </c>
      <c r="H5" s="43" t="s">
        <v>104</v>
      </c>
      <c r="I5" s="69" t="s">
        <v>105</v>
      </c>
      <c r="J5" s="41"/>
      <c r="K5" s="41"/>
      <c r="L5" s="41"/>
      <c r="M5" s="41"/>
      <c r="N5" s="41"/>
      <c r="O5" s="69"/>
      <c r="P5" s="69"/>
      <c r="Q5" s="65"/>
      <c r="R5" s="41" t="b">
        <v>1</v>
      </c>
    </row>
    <row r="6" spans="1:18" ht="30">
      <c r="A6" s="250"/>
      <c r="B6" s="41">
        <v>5</v>
      </c>
      <c r="C6" s="82"/>
      <c r="D6" s="83">
        <v>5</v>
      </c>
      <c r="E6" s="41">
        <v>10</v>
      </c>
      <c r="F6" s="41">
        <v>25</v>
      </c>
      <c r="G6" s="43" t="s">
        <v>106</v>
      </c>
      <c r="H6" s="43" t="s">
        <v>104</v>
      </c>
      <c r="I6" s="69" t="s">
        <v>107</v>
      </c>
      <c r="J6" s="41"/>
      <c r="K6" s="41"/>
      <c r="L6" s="41"/>
      <c r="M6" s="41"/>
      <c r="N6" s="41"/>
      <c r="O6" s="150" t="s">
        <v>108</v>
      </c>
      <c r="P6" s="150" t="s">
        <v>109</v>
      </c>
      <c r="Q6" s="150" t="s">
        <v>110</v>
      </c>
      <c r="R6" s="41" t="b">
        <v>1</v>
      </c>
    </row>
    <row r="7" spans="1:18" customFormat="1" ht="45">
      <c r="A7" s="250"/>
      <c r="B7" s="41">
        <v>6</v>
      </c>
      <c r="C7" s="82"/>
      <c r="D7" s="83">
        <v>5</v>
      </c>
      <c r="E7" s="41">
        <v>14</v>
      </c>
      <c r="F7" s="41">
        <v>25</v>
      </c>
      <c r="G7" s="43" t="s">
        <v>111</v>
      </c>
      <c r="H7" s="43" t="s">
        <v>112</v>
      </c>
      <c r="I7" s="69"/>
      <c r="J7" s="41"/>
      <c r="K7" s="41"/>
      <c r="L7" s="41"/>
      <c r="M7" s="41"/>
      <c r="N7" s="41"/>
      <c r="O7" s="150" t="s">
        <v>113</v>
      </c>
      <c r="P7" s="150" t="s">
        <v>114</v>
      </c>
      <c r="Q7" s="150" t="s">
        <v>115</v>
      </c>
      <c r="R7" s="41"/>
    </row>
    <row r="8" spans="1:18" s="92" customFormat="1">
      <c r="A8" s="250">
        <v>2</v>
      </c>
      <c r="B8" s="99">
        <v>1</v>
      </c>
      <c r="C8" s="86"/>
      <c r="D8" s="99">
        <v>1</v>
      </c>
      <c r="E8" s="100">
        <v>8</v>
      </c>
      <c r="F8" s="100">
        <f t="shared" ref="F8:F14" si="0">30+IF(B8&gt;3,(B8-3)*4,0)</f>
        <v>30</v>
      </c>
      <c r="G8" s="101" t="s">
        <v>102</v>
      </c>
      <c r="H8" s="102">
        <v>100</v>
      </c>
      <c r="I8" s="151"/>
      <c r="J8" s="100"/>
      <c r="K8" s="100"/>
      <c r="L8" s="100"/>
      <c r="M8" s="100"/>
      <c r="N8" s="100"/>
      <c r="O8" s="152"/>
      <c r="P8" s="152"/>
      <c r="Q8" s="152"/>
      <c r="R8" s="100" t="b">
        <v>1</v>
      </c>
    </row>
    <row r="9" spans="1:18" s="92" customFormat="1" ht="45">
      <c r="A9" s="250"/>
      <c r="B9" s="99">
        <v>2</v>
      </c>
      <c r="C9" s="86"/>
      <c r="D9" s="99">
        <v>2</v>
      </c>
      <c r="E9" s="100">
        <v>8</v>
      </c>
      <c r="F9" s="100">
        <f t="shared" si="0"/>
        <v>30</v>
      </c>
      <c r="G9" s="102" t="s">
        <v>116</v>
      </c>
      <c r="H9" s="102" t="s">
        <v>117</v>
      </c>
      <c r="I9" s="151"/>
      <c r="J9" s="100"/>
      <c r="K9" s="100"/>
      <c r="L9" s="100"/>
      <c r="M9" s="100"/>
      <c r="N9" s="100"/>
      <c r="O9" s="152"/>
      <c r="P9" s="152"/>
      <c r="Q9" s="152"/>
      <c r="R9" s="100" t="b">
        <v>1</v>
      </c>
    </row>
    <row r="10" spans="1:18" s="92" customFormat="1" ht="45">
      <c r="A10" s="250"/>
      <c r="B10" s="99">
        <v>3</v>
      </c>
      <c r="C10" s="86"/>
      <c r="D10" s="99">
        <v>3</v>
      </c>
      <c r="E10" s="100">
        <v>8</v>
      </c>
      <c r="F10" s="100">
        <f t="shared" si="0"/>
        <v>30</v>
      </c>
      <c r="G10" s="102" t="s">
        <v>111</v>
      </c>
      <c r="H10" s="102" t="s">
        <v>117</v>
      </c>
      <c r="I10" s="153"/>
      <c r="J10" s="100"/>
      <c r="K10" s="100">
        <v>1</v>
      </c>
      <c r="L10" s="100"/>
      <c r="M10" s="100"/>
      <c r="N10" s="100"/>
      <c r="O10" s="152"/>
      <c r="P10" s="152"/>
      <c r="Q10" s="152"/>
      <c r="R10" s="100" t="b">
        <v>1</v>
      </c>
    </row>
    <row r="11" spans="1:18" s="92" customFormat="1" ht="45">
      <c r="A11" s="250"/>
      <c r="B11" s="99">
        <v>4</v>
      </c>
      <c r="C11" s="86"/>
      <c r="D11" s="99">
        <v>4</v>
      </c>
      <c r="E11" s="100">
        <v>8</v>
      </c>
      <c r="F11" s="100">
        <f t="shared" si="0"/>
        <v>34</v>
      </c>
      <c r="G11" s="102" t="s">
        <v>118</v>
      </c>
      <c r="H11" s="102" t="s">
        <v>117</v>
      </c>
      <c r="I11" s="153" t="s">
        <v>119</v>
      </c>
      <c r="J11" s="100"/>
      <c r="K11" s="100">
        <v>1</v>
      </c>
      <c r="L11" s="100"/>
      <c r="M11" s="100"/>
      <c r="N11" s="100"/>
      <c r="O11" s="152"/>
      <c r="P11" s="152"/>
      <c r="Q11" s="152"/>
      <c r="R11" s="100" t="b">
        <v>1</v>
      </c>
    </row>
    <row r="12" spans="1:18" s="92" customFormat="1" ht="45">
      <c r="A12" s="250"/>
      <c r="B12" s="99">
        <v>5</v>
      </c>
      <c r="C12" s="86"/>
      <c r="D12" s="99">
        <v>5</v>
      </c>
      <c r="E12" s="100">
        <v>8</v>
      </c>
      <c r="F12" s="100">
        <f t="shared" si="0"/>
        <v>38</v>
      </c>
      <c r="G12" s="101" t="s">
        <v>120</v>
      </c>
      <c r="H12" s="102" t="s">
        <v>117</v>
      </c>
      <c r="I12" s="153" t="s">
        <v>119</v>
      </c>
      <c r="J12" s="100"/>
      <c r="K12" s="100">
        <v>1</v>
      </c>
      <c r="L12" s="100"/>
      <c r="M12" s="100"/>
      <c r="N12" s="100"/>
      <c r="O12" s="152" t="s">
        <v>108</v>
      </c>
      <c r="P12" s="152" t="s">
        <v>121</v>
      </c>
      <c r="Q12" s="152" t="s">
        <v>122</v>
      </c>
      <c r="R12" s="100" t="b">
        <v>1</v>
      </c>
    </row>
    <row r="13" spans="1:18" s="92" customFormat="1" ht="60">
      <c r="A13" s="250"/>
      <c r="B13" s="99">
        <v>6</v>
      </c>
      <c r="C13" s="86"/>
      <c r="D13" s="99">
        <v>5</v>
      </c>
      <c r="E13" s="100">
        <v>16</v>
      </c>
      <c r="F13" s="100">
        <f t="shared" si="0"/>
        <v>42</v>
      </c>
      <c r="G13" s="102" t="s">
        <v>123</v>
      </c>
      <c r="H13" s="102" t="s">
        <v>124</v>
      </c>
      <c r="I13" s="153" t="s">
        <v>125</v>
      </c>
      <c r="J13" s="100"/>
      <c r="K13" s="100">
        <v>1</v>
      </c>
      <c r="L13" s="100"/>
      <c r="M13" s="100"/>
      <c r="N13" s="100"/>
      <c r="O13" s="152" t="s">
        <v>126</v>
      </c>
      <c r="P13" s="152" t="s">
        <v>127</v>
      </c>
      <c r="Q13" s="152" t="s">
        <v>128</v>
      </c>
      <c r="R13" s="100" t="b">
        <v>1</v>
      </c>
    </row>
    <row r="14" spans="1:18" s="18" customFormat="1" ht="45">
      <c r="A14" s="250"/>
      <c r="B14" s="103">
        <v>7</v>
      </c>
      <c r="C14" s="104" t="b">
        <v>1</v>
      </c>
      <c r="D14" s="103">
        <v>1</v>
      </c>
      <c r="E14" s="105">
        <v>16</v>
      </c>
      <c r="F14" s="105">
        <f t="shared" si="0"/>
        <v>46</v>
      </c>
      <c r="G14" s="106" t="s">
        <v>129</v>
      </c>
      <c r="H14" s="106" t="s">
        <v>130</v>
      </c>
      <c r="I14" s="154" t="s">
        <v>131</v>
      </c>
      <c r="J14" s="105"/>
      <c r="K14" s="105"/>
      <c r="L14" s="105"/>
      <c r="M14" s="105"/>
      <c r="N14" s="105"/>
      <c r="O14" s="106" t="s">
        <v>108</v>
      </c>
      <c r="P14" s="106" t="s">
        <v>121</v>
      </c>
      <c r="Q14" s="106" t="s">
        <v>122</v>
      </c>
      <c r="R14" s="105"/>
    </row>
    <row r="15" spans="1:18" ht="30">
      <c r="A15" s="107">
        <v>3</v>
      </c>
      <c r="B15" s="39">
        <v>1</v>
      </c>
      <c r="C15" s="40"/>
      <c r="D15" s="39">
        <v>3</v>
      </c>
      <c r="E15" s="41">
        <f>A15*4+IF(B15&gt;3,B15-3,0)</f>
        <v>12</v>
      </c>
      <c r="F15" s="41">
        <f>25+IF(B15&gt;3,(B15-3)*4,0)</f>
        <v>25</v>
      </c>
      <c r="G15" s="42" t="s">
        <v>132</v>
      </c>
      <c r="H15" s="43" t="s">
        <v>133</v>
      </c>
      <c r="I15" s="69"/>
      <c r="J15" s="41"/>
      <c r="K15" s="41"/>
      <c r="L15" s="41"/>
      <c r="M15" s="41"/>
      <c r="N15" s="41"/>
      <c r="O15" s="155"/>
      <c r="P15" s="155"/>
      <c r="Q15" s="155"/>
      <c r="R15" s="41" t="b">
        <v>1</v>
      </c>
    </row>
    <row r="16" spans="1:18" ht="45">
      <c r="A16" s="107">
        <v>3</v>
      </c>
      <c r="B16" s="39">
        <v>2</v>
      </c>
      <c r="C16" s="40"/>
      <c r="D16" s="39">
        <v>4</v>
      </c>
      <c r="E16" s="41">
        <f t="shared" ref="E16:E19" si="1">A16*4+IF(B16&gt;3,B16-3,0)</f>
        <v>12</v>
      </c>
      <c r="F16" s="41">
        <f t="shared" ref="F16:F79" si="2">25+IF(B16&gt;3,(B16-3)*4,0)</f>
        <v>25</v>
      </c>
      <c r="G16" s="43" t="s">
        <v>118</v>
      </c>
      <c r="H16" s="43" t="s">
        <v>134</v>
      </c>
      <c r="I16" s="65"/>
      <c r="J16" s="41"/>
      <c r="K16" s="41"/>
      <c r="L16" s="41"/>
      <c r="M16" s="41"/>
      <c r="N16" s="41"/>
      <c r="O16" s="155"/>
      <c r="P16" s="155"/>
      <c r="Q16" s="155"/>
      <c r="R16" s="41" t="b">
        <v>1</v>
      </c>
    </row>
    <row r="17" spans="1:18" ht="60">
      <c r="A17" s="107">
        <v>3</v>
      </c>
      <c r="B17" s="39">
        <v>3</v>
      </c>
      <c r="C17" s="40"/>
      <c r="D17" s="39">
        <v>5</v>
      </c>
      <c r="E17" s="41">
        <f t="shared" si="1"/>
        <v>12</v>
      </c>
      <c r="F17" s="41">
        <f t="shared" si="2"/>
        <v>25</v>
      </c>
      <c r="G17" s="42" t="s">
        <v>135</v>
      </c>
      <c r="H17" s="43" t="s">
        <v>136</v>
      </c>
      <c r="I17" s="69" t="s">
        <v>125</v>
      </c>
      <c r="J17" s="41"/>
      <c r="K17" s="41">
        <v>1</v>
      </c>
      <c r="L17" s="41"/>
      <c r="M17" s="41"/>
      <c r="N17" s="41"/>
      <c r="O17" s="155"/>
      <c r="P17" s="155"/>
      <c r="Q17" s="155"/>
      <c r="R17" s="41" t="b">
        <v>1</v>
      </c>
    </row>
    <row r="18" spans="1:18" ht="45">
      <c r="A18" s="107">
        <v>3</v>
      </c>
      <c r="B18" s="39">
        <v>4</v>
      </c>
      <c r="C18" s="40"/>
      <c r="D18" s="39">
        <v>5</v>
      </c>
      <c r="E18" s="41">
        <v>14</v>
      </c>
      <c r="F18" s="41">
        <f t="shared" si="2"/>
        <v>29</v>
      </c>
      <c r="G18" s="42" t="s">
        <v>120</v>
      </c>
      <c r="H18" s="43" t="s">
        <v>137</v>
      </c>
      <c r="I18" s="65"/>
      <c r="J18" s="41"/>
      <c r="K18" s="41">
        <v>1</v>
      </c>
      <c r="L18" s="41"/>
      <c r="M18" s="41"/>
      <c r="N18" s="41"/>
      <c r="O18" s="155"/>
      <c r="P18" s="155"/>
      <c r="Q18" s="155"/>
      <c r="R18" s="41" t="b">
        <v>1</v>
      </c>
    </row>
    <row r="19" spans="1:18" ht="45">
      <c r="A19" s="107">
        <v>3</v>
      </c>
      <c r="B19" s="39">
        <v>5</v>
      </c>
      <c r="C19" s="40"/>
      <c r="D19" s="39">
        <v>5</v>
      </c>
      <c r="E19" s="41">
        <f t="shared" si="1"/>
        <v>14</v>
      </c>
      <c r="F19" s="41">
        <f t="shared" si="2"/>
        <v>33</v>
      </c>
      <c r="G19" s="42" t="s">
        <v>118</v>
      </c>
      <c r="H19" s="43" t="s">
        <v>137</v>
      </c>
      <c r="I19" s="65"/>
      <c r="J19" s="41"/>
      <c r="K19" s="41">
        <v>1</v>
      </c>
      <c r="L19" s="41"/>
      <c r="M19" s="41"/>
      <c r="N19" s="41"/>
      <c r="O19" s="69"/>
      <c r="P19" s="69"/>
      <c r="Q19" s="65"/>
      <c r="R19" s="41" t="b">
        <v>1</v>
      </c>
    </row>
    <row r="20" spans="1:18" ht="75">
      <c r="A20" s="107">
        <v>3</v>
      </c>
      <c r="B20" s="39">
        <v>6</v>
      </c>
      <c r="C20" s="40"/>
      <c r="D20" s="39">
        <v>5</v>
      </c>
      <c r="E20" s="41">
        <v>18</v>
      </c>
      <c r="F20" s="41">
        <f t="shared" si="2"/>
        <v>37</v>
      </c>
      <c r="G20" s="42" t="s">
        <v>138</v>
      </c>
      <c r="H20" s="43" t="s">
        <v>139</v>
      </c>
      <c r="I20" s="69" t="s">
        <v>140</v>
      </c>
      <c r="J20" s="41"/>
      <c r="K20" s="41">
        <v>1</v>
      </c>
      <c r="L20" s="41"/>
      <c r="M20" s="41"/>
      <c r="N20" s="41"/>
      <c r="O20" s="155" t="s">
        <v>108</v>
      </c>
      <c r="P20" s="155" t="s">
        <v>141</v>
      </c>
      <c r="Q20" s="155" t="s">
        <v>142</v>
      </c>
      <c r="R20" s="41" t="b">
        <v>1</v>
      </c>
    </row>
    <row r="21" spans="1:18" ht="75">
      <c r="A21" s="107">
        <v>3</v>
      </c>
      <c r="B21" s="39">
        <v>7</v>
      </c>
      <c r="C21" s="40"/>
      <c r="D21" s="39">
        <v>5</v>
      </c>
      <c r="E21" s="41">
        <v>22</v>
      </c>
      <c r="F21" s="41">
        <f t="shared" si="2"/>
        <v>41</v>
      </c>
      <c r="G21" s="42" t="s">
        <v>143</v>
      </c>
      <c r="H21" s="43" t="s">
        <v>144</v>
      </c>
      <c r="I21" s="69" t="s">
        <v>145</v>
      </c>
      <c r="J21" s="41"/>
      <c r="K21" s="41">
        <v>1</v>
      </c>
      <c r="L21" s="41"/>
      <c r="M21" s="41"/>
      <c r="N21" s="41"/>
      <c r="O21" s="156" t="s">
        <v>126</v>
      </c>
      <c r="P21" s="156" t="s">
        <v>127</v>
      </c>
      <c r="Q21" s="156" t="s">
        <v>146</v>
      </c>
      <c r="R21" s="41" t="b">
        <v>1</v>
      </c>
    </row>
    <row r="22" spans="1:18" s="19" customFormat="1" ht="45">
      <c r="A22" s="107">
        <v>3</v>
      </c>
      <c r="B22" s="108">
        <v>8</v>
      </c>
      <c r="C22" s="109" t="b">
        <v>1</v>
      </c>
      <c r="D22" s="108">
        <v>1</v>
      </c>
      <c r="E22" s="41">
        <v>22</v>
      </c>
      <c r="F22" s="41">
        <f t="shared" si="2"/>
        <v>45</v>
      </c>
      <c r="G22" s="110" t="s">
        <v>147</v>
      </c>
      <c r="H22" s="110" t="s">
        <v>130</v>
      </c>
      <c r="I22" s="157" t="s">
        <v>148</v>
      </c>
      <c r="J22" s="158"/>
      <c r="K22" s="158"/>
      <c r="L22" s="158"/>
      <c r="M22" s="158"/>
      <c r="N22" s="158"/>
      <c r="O22" s="159" t="s">
        <v>108</v>
      </c>
      <c r="P22" s="159" t="s">
        <v>141</v>
      </c>
      <c r="Q22" s="159" t="s">
        <v>142</v>
      </c>
      <c r="R22" s="158"/>
    </row>
    <row r="23" spans="1:18" s="92" customFormat="1" ht="45">
      <c r="A23" s="107">
        <v>4</v>
      </c>
      <c r="B23" s="99">
        <v>1</v>
      </c>
      <c r="C23" s="86"/>
      <c r="D23" s="99">
        <v>3</v>
      </c>
      <c r="E23" s="100">
        <f>A23*3+B23</f>
        <v>13</v>
      </c>
      <c r="F23" s="100">
        <f t="shared" si="2"/>
        <v>25</v>
      </c>
      <c r="G23" s="102" t="s">
        <v>116</v>
      </c>
      <c r="H23" s="102" t="s">
        <v>149</v>
      </c>
      <c r="I23" s="151"/>
      <c r="J23" s="100"/>
      <c r="K23" s="100"/>
      <c r="L23" s="100"/>
      <c r="M23" s="100"/>
      <c r="N23" s="100"/>
      <c r="O23" s="152"/>
      <c r="P23" s="152"/>
      <c r="Q23" s="152"/>
      <c r="R23" s="100" t="b">
        <v>1</v>
      </c>
    </row>
    <row r="24" spans="1:18" s="92" customFormat="1" ht="75">
      <c r="A24" s="107">
        <v>4</v>
      </c>
      <c r="B24" s="99">
        <v>2</v>
      </c>
      <c r="C24" s="86"/>
      <c r="D24" s="99">
        <v>4</v>
      </c>
      <c r="E24" s="100">
        <f t="shared" ref="E24:E31" si="3">A24*3+B24</f>
        <v>14</v>
      </c>
      <c r="F24" s="100">
        <f t="shared" si="2"/>
        <v>25</v>
      </c>
      <c r="G24" s="102" t="s">
        <v>150</v>
      </c>
      <c r="H24" s="102" t="s">
        <v>151</v>
      </c>
      <c r="I24" s="153" t="s">
        <v>152</v>
      </c>
      <c r="J24" s="100"/>
      <c r="K24" s="100"/>
      <c r="L24" s="100"/>
      <c r="M24" s="100"/>
      <c r="N24" s="100"/>
      <c r="O24" s="152"/>
      <c r="P24" s="152"/>
      <c r="Q24" s="152"/>
      <c r="R24" s="100" t="b">
        <v>1</v>
      </c>
    </row>
    <row r="25" spans="1:18" s="92" customFormat="1" ht="75">
      <c r="A25" s="107">
        <v>4</v>
      </c>
      <c r="B25" s="99">
        <v>3</v>
      </c>
      <c r="C25" s="86"/>
      <c r="D25" s="99">
        <v>5</v>
      </c>
      <c r="E25" s="100">
        <f t="shared" si="3"/>
        <v>15</v>
      </c>
      <c r="F25" s="100">
        <f t="shared" si="2"/>
        <v>25</v>
      </c>
      <c r="G25" s="102" t="s">
        <v>153</v>
      </c>
      <c r="H25" s="102" t="s">
        <v>154</v>
      </c>
      <c r="I25" s="153" t="s">
        <v>140</v>
      </c>
      <c r="J25" s="100"/>
      <c r="K25" s="100">
        <v>1</v>
      </c>
      <c r="L25" s="100"/>
      <c r="M25" s="100"/>
      <c r="N25" s="100"/>
      <c r="O25" s="152"/>
      <c r="P25" s="152"/>
      <c r="Q25" s="152"/>
      <c r="R25" s="100" t="b">
        <v>1</v>
      </c>
    </row>
    <row r="26" spans="1:18" s="92" customFormat="1" ht="75">
      <c r="A26" s="107">
        <v>4</v>
      </c>
      <c r="B26" s="99">
        <v>4</v>
      </c>
      <c r="C26" s="86"/>
      <c r="D26" s="99">
        <v>5</v>
      </c>
      <c r="E26" s="100">
        <f t="shared" si="3"/>
        <v>16</v>
      </c>
      <c r="F26" s="100">
        <f t="shared" si="2"/>
        <v>29</v>
      </c>
      <c r="G26" s="101" t="s">
        <v>143</v>
      </c>
      <c r="H26" s="102" t="s">
        <v>155</v>
      </c>
      <c r="I26" s="151"/>
      <c r="J26" s="100"/>
      <c r="K26" s="100">
        <v>1</v>
      </c>
      <c r="L26" s="100"/>
      <c r="M26" s="100"/>
      <c r="N26" s="100"/>
      <c r="O26" s="152"/>
      <c r="P26" s="152"/>
      <c r="Q26" s="152"/>
      <c r="R26" s="100" t="b">
        <v>1</v>
      </c>
    </row>
    <row r="27" spans="1:18" s="92" customFormat="1" ht="75">
      <c r="A27" s="107">
        <v>4</v>
      </c>
      <c r="B27" s="99">
        <v>5</v>
      </c>
      <c r="C27" s="86"/>
      <c r="D27" s="99">
        <v>5</v>
      </c>
      <c r="E27" s="100">
        <f t="shared" si="3"/>
        <v>17</v>
      </c>
      <c r="F27" s="100">
        <f t="shared" si="2"/>
        <v>33</v>
      </c>
      <c r="G27" s="101" t="s">
        <v>156</v>
      </c>
      <c r="H27" s="102" t="s">
        <v>157</v>
      </c>
      <c r="I27" s="153" t="s">
        <v>140</v>
      </c>
      <c r="J27" s="100"/>
      <c r="K27" s="100">
        <v>1</v>
      </c>
      <c r="L27" s="100"/>
      <c r="M27" s="100"/>
      <c r="N27" s="100"/>
      <c r="O27" s="152"/>
      <c r="P27" s="152"/>
      <c r="Q27" s="152"/>
      <c r="R27" s="100" t="b">
        <v>1</v>
      </c>
    </row>
    <row r="28" spans="1:18" s="92" customFormat="1" ht="75">
      <c r="A28" s="107">
        <v>4</v>
      </c>
      <c r="B28" s="99">
        <v>6</v>
      </c>
      <c r="C28" s="86"/>
      <c r="D28" s="99">
        <v>5</v>
      </c>
      <c r="E28" s="100">
        <f t="shared" si="3"/>
        <v>18</v>
      </c>
      <c r="F28" s="100">
        <f t="shared" si="2"/>
        <v>37</v>
      </c>
      <c r="G28" s="101" t="s">
        <v>158</v>
      </c>
      <c r="H28" s="102" t="s">
        <v>157</v>
      </c>
      <c r="I28" s="153" t="s">
        <v>152</v>
      </c>
      <c r="J28" s="100"/>
      <c r="K28" s="100">
        <v>1</v>
      </c>
      <c r="L28" s="100"/>
      <c r="M28" s="100"/>
      <c r="N28" s="100"/>
      <c r="O28" s="100"/>
      <c r="P28" s="100"/>
      <c r="Q28" s="100"/>
      <c r="R28" s="100" t="b">
        <v>1</v>
      </c>
    </row>
    <row r="29" spans="1:18" s="92" customFormat="1" ht="75">
      <c r="A29" s="107">
        <v>4</v>
      </c>
      <c r="B29" s="99">
        <v>7</v>
      </c>
      <c r="C29" s="86"/>
      <c r="D29" s="99">
        <v>5</v>
      </c>
      <c r="E29" s="100">
        <f t="shared" si="3"/>
        <v>19</v>
      </c>
      <c r="F29" s="100">
        <f t="shared" si="2"/>
        <v>41</v>
      </c>
      <c r="G29" s="101" t="s">
        <v>143</v>
      </c>
      <c r="H29" s="111" t="s">
        <v>159</v>
      </c>
      <c r="I29" s="153"/>
      <c r="J29" s="100"/>
      <c r="K29" s="100">
        <v>1</v>
      </c>
      <c r="L29" s="100"/>
      <c r="M29" s="100"/>
      <c r="N29" s="100"/>
      <c r="O29" s="152" t="s">
        <v>108</v>
      </c>
      <c r="P29" s="152" t="s">
        <v>160</v>
      </c>
      <c r="Q29" s="152" t="s">
        <v>161</v>
      </c>
      <c r="R29" s="100" t="b">
        <v>1</v>
      </c>
    </row>
    <row r="30" spans="1:18" s="92" customFormat="1" ht="75">
      <c r="A30" s="107">
        <v>4</v>
      </c>
      <c r="B30" s="99">
        <v>8</v>
      </c>
      <c r="C30" s="86"/>
      <c r="D30" s="99">
        <v>5</v>
      </c>
      <c r="E30" s="100">
        <f t="shared" si="3"/>
        <v>20</v>
      </c>
      <c r="F30" s="100">
        <f t="shared" si="2"/>
        <v>45</v>
      </c>
      <c r="G30" s="101" t="s">
        <v>162</v>
      </c>
      <c r="H30" s="111" t="s">
        <v>163</v>
      </c>
      <c r="I30" s="153"/>
      <c r="J30" s="100"/>
      <c r="K30" s="100">
        <v>1</v>
      </c>
      <c r="L30" s="100"/>
      <c r="M30" s="100"/>
      <c r="N30" s="100"/>
      <c r="O30" s="152" t="s">
        <v>126</v>
      </c>
      <c r="P30" s="152" t="s">
        <v>127</v>
      </c>
      <c r="Q30" s="152" t="s">
        <v>115</v>
      </c>
      <c r="R30" s="100" t="b">
        <v>1</v>
      </c>
    </row>
    <row r="31" spans="1:18" s="18" customFormat="1" ht="60">
      <c r="A31" s="107">
        <v>4</v>
      </c>
      <c r="B31" s="112">
        <v>9</v>
      </c>
      <c r="C31" s="113" t="b">
        <v>1</v>
      </c>
      <c r="D31" s="112">
        <v>1</v>
      </c>
      <c r="E31" s="114">
        <f t="shared" si="3"/>
        <v>21</v>
      </c>
      <c r="F31" s="114">
        <f t="shared" si="2"/>
        <v>49</v>
      </c>
      <c r="G31" s="115" t="s">
        <v>164</v>
      </c>
      <c r="H31" s="115" t="s">
        <v>165</v>
      </c>
      <c r="I31" s="160" t="s">
        <v>166</v>
      </c>
      <c r="J31" s="114"/>
      <c r="K31" s="114"/>
      <c r="L31" s="114"/>
      <c r="M31" s="114"/>
      <c r="N31" s="114"/>
      <c r="O31" s="161" t="s">
        <v>167</v>
      </c>
      <c r="P31" s="161" t="s">
        <v>168</v>
      </c>
      <c r="Q31" s="161" t="s">
        <v>169</v>
      </c>
      <c r="R31" s="114"/>
    </row>
    <row r="32" spans="1:18" s="20" customFormat="1" ht="60">
      <c r="A32" s="107">
        <v>5</v>
      </c>
      <c r="B32" s="47">
        <v>1</v>
      </c>
      <c r="C32" s="116"/>
      <c r="D32" s="117">
        <v>3</v>
      </c>
      <c r="E32" s="118">
        <f t="shared" ref="E32:E63" si="4">A32*3+B32</f>
        <v>16</v>
      </c>
      <c r="F32" s="118">
        <f t="shared" si="2"/>
        <v>25</v>
      </c>
      <c r="G32" s="119" t="s">
        <v>123</v>
      </c>
      <c r="H32" s="120" t="s">
        <v>170</v>
      </c>
      <c r="I32" s="162"/>
      <c r="J32" s="118"/>
      <c r="K32" s="118"/>
      <c r="L32" s="118"/>
      <c r="M32" s="118"/>
      <c r="N32" s="118"/>
      <c r="O32" s="163"/>
      <c r="P32" s="163"/>
      <c r="Q32" s="163"/>
      <c r="R32" s="118" t="b">
        <v>1</v>
      </c>
    </row>
    <row r="33" spans="1:18" s="20" customFormat="1" ht="60">
      <c r="A33" s="107">
        <v>5</v>
      </c>
      <c r="B33" s="47">
        <v>2</v>
      </c>
      <c r="C33" s="116"/>
      <c r="D33" s="117">
        <v>4</v>
      </c>
      <c r="E33" s="118">
        <f t="shared" si="4"/>
        <v>17</v>
      </c>
      <c r="F33" s="118">
        <f t="shared" si="2"/>
        <v>25</v>
      </c>
      <c r="G33" s="119" t="s">
        <v>171</v>
      </c>
      <c r="H33" s="120" t="s">
        <v>170</v>
      </c>
      <c r="I33" s="162"/>
      <c r="J33" s="118"/>
      <c r="K33" s="118"/>
      <c r="L33" s="118"/>
      <c r="M33" s="118"/>
      <c r="N33" s="118"/>
      <c r="O33" s="163"/>
      <c r="P33" s="163"/>
      <c r="Q33" s="163"/>
      <c r="R33" s="118" t="b">
        <v>1</v>
      </c>
    </row>
    <row r="34" spans="1:18" s="20" customFormat="1" ht="75">
      <c r="A34" s="107">
        <v>5</v>
      </c>
      <c r="B34" s="47">
        <v>3</v>
      </c>
      <c r="C34" s="116"/>
      <c r="D34" s="117">
        <v>5</v>
      </c>
      <c r="E34" s="118">
        <f t="shared" si="4"/>
        <v>18</v>
      </c>
      <c r="F34" s="118">
        <f t="shared" si="2"/>
        <v>25</v>
      </c>
      <c r="G34" s="119" t="s">
        <v>172</v>
      </c>
      <c r="H34" s="120" t="s">
        <v>173</v>
      </c>
      <c r="I34" s="164" t="s">
        <v>140</v>
      </c>
      <c r="J34" s="118"/>
      <c r="K34" s="118">
        <v>1</v>
      </c>
      <c r="L34" s="118"/>
      <c r="M34" s="118"/>
      <c r="N34" s="118"/>
      <c r="O34" s="163"/>
      <c r="P34" s="163"/>
      <c r="Q34" s="163"/>
      <c r="R34" s="118" t="b">
        <v>1</v>
      </c>
    </row>
    <row r="35" spans="1:18" s="20" customFormat="1" ht="60">
      <c r="A35" s="107">
        <v>5</v>
      </c>
      <c r="B35" s="47">
        <v>4</v>
      </c>
      <c r="C35" s="116"/>
      <c r="D35" s="117">
        <v>5</v>
      </c>
      <c r="E35" s="118">
        <f t="shared" si="4"/>
        <v>19</v>
      </c>
      <c r="F35" s="118">
        <f t="shared" si="2"/>
        <v>29</v>
      </c>
      <c r="G35" s="120" t="s">
        <v>174</v>
      </c>
      <c r="H35" s="120" t="s">
        <v>175</v>
      </c>
      <c r="I35" s="162"/>
      <c r="J35" s="118"/>
      <c r="K35" s="118">
        <v>1</v>
      </c>
      <c r="L35" s="118"/>
      <c r="M35" s="118"/>
      <c r="N35" s="118"/>
      <c r="O35" s="163"/>
      <c r="P35" s="163"/>
      <c r="Q35" s="163"/>
      <c r="R35" s="118" t="b">
        <v>1</v>
      </c>
    </row>
    <row r="36" spans="1:18" s="20" customFormat="1" ht="60">
      <c r="A36" s="107">
        <v>5</v>
      </c>
      <c r="B36" s="47">
        <v>5</v>
      </c>
      <c r="C36" s="116"/>
      <c r="D36" s="117">
        <v>5</v>
      </c>
      <c r="E36" s="118">
        <f t="shared" si="4"/>
        <v>20</v>
      </c>
      <c r="F36" s="118">
        <f t="shared" si="2"/>
        <v>33</v>
      </c>
      <c r="G36" s="119" t="s">
        <v>176</v>
      </c>
      <c r="H36" s="120" t="s">
        <v>177</v>
      </c>
      <c r="I36" s="164" t="s">
        <v>178</v>
      </c>
      <c r="J36" s="118"/>
      <c r="K36" s="118">
        <v>1</v>
      </c>
      <c r="L36" s="118"/>
      <c r="M36" s="118"/>
      <c r="N36" s="118"/>
      <c r="O36" s="118"/>
      <c r="P36" s="118"/>
      <c r="Q36" s="118"/>
      <c r="R36" s="118" t="b">
        <v>1</v>
      </c>
    </row>
    <row r="37" spans="1:18" s="20" customFormat="1" ht="90">
      <c r="A37" s="107">
        <v>5</v>
      </c>
      <c r="B37" s="47">
        <v>6</v>
      </c>
      <c r="C37" s="116"/>
      <c r="D37" s="117">
        <v>5</v>
      </c>
      <c r="E37" s="118">
        <f t="shared" si="4"/>
        <v>21</v>
      </c>
      <c r="F37" s="118">
        <f t="shared" si="2"/>
        <v>37</v>
      </c>
      <c r="G37" s="120" t="s">
        <v>179</v>
      </c>
      <c r="H37" s="120" t="s">
        <v>180</v>
      </c>
      <c r="I37" s="164"/>
      <c r="J37" s="118"/>
      <c r="K37" s="118">
        <v>1</v>
      </c>
      <c r="L37" s="118"/>
      <c r="M37" s="118"/>
      <c r="N37" s="118"/>
      <c r="O37" s="163" t="s">
        <v>108</v>
      </c>
      <c r="P37" s="163" t="s">
        <v>181</v>
      </c>
      <c r="Q37" s="163" t="s">
        <v>182</v>
      </c>
      <c r="R37" s="118" t="b">
        <v>1</v>
      </c>
    </row>
    <row r="38" spans="1:18" s="20" customFormat="1" ht="90">
      <c r="A38" s="107">
        <v>5</v>
      </c>
      <c r="B38" s="47">
        <v>7</v>
      </c>
      <c r="C38" s="116"/>
      <c r="D38" s="117">
        <v>5</v>
      </c>
      <c r="E38" s="118">
        <f t="shared" si="4"/>
        <v>22</v>
      </c>
      <c r="F38" s="118">
        <f t="shared" si="2"/>
        <v>41</v>
      </c>
      <c r="G38" s="119" t="s">
        <v>183</v>
      </c>
      <c r="H38" s="119" t="s">
        <v>184</v>
      </c>
      <c r="I38" s="164"/>
      <c r="J38" s="118"/>
      <c r="K38" s="118">
        <v>1</v>
      </c>
      <c r="L38" s="118"/>
      <c r="M38" s="118"/>
      <c r="N38" s="118"/>
      <c r="O38" s="118"/>
      <c r="P38" s="118"/>
      <c r="Q38" s="118"/>
      <c r="R38" s="118" t="b">
        <v>1</v>
      </c>
    </row>
    <row r="39" spans="1:18" s="20" customFormat="1" ht="90">
      <c r="A39" s="107">
        <v>5</v>
      </c>
      <c r="B39" s="47">
        <v>8</v>
      </c>
      <c r="C39" s="116"/>
      <c r="D39" s="117">
        <v>5</v>
      </c>
      <c r="E39" s="118">
        <f t="shared" si="4"/>
        <v>23</v>
      </c>
      <c r="F39" s="118">
        <f t="shared" si="2"/>
        <v>45</v>
      </c>
      <c r="G39" s="119" t="s">
        <v>185</v>
      </c>
      <c r="H39" s="119" t="s">
        <v>184</v>
      </c>
      <c r="I39" s="164"/>
      <c r="J39" s="118"/>
      <c r="K39" s="118">
        <v>1</v>
      </c>
      <c r="L39" s="118"/>
      <c r="M39" s="118"/>
      <c r="N39" s="118"/>
      <c r="O39" s="165" t="s">
        <v>186</v>
      </c>
      <c r="P39" s="165" t="s">
        <v>187</v>
      </c>
      <c r="Q39" s="165" t="s">
        <v>188</v>
      </c>
      <c r="R39" s="118" t="b">
        <v>1</v>
      </c>
    </row>
    <row r="40" spans="1:18" s="20" customFormat="1" ht="90">
      <c r="A40" s="107">
        <v>5</v>
      </c>
      <c r="B40" s="47">
        <v>9</v>
      </c>
      <c r="C40" s="116"/>
      <c r="D40" s="117">
        <v>5</v>
      </c>
      <c r="E40" s="118">
        <f t="shared" si="4"/>
        <v>24</v>
      </c>
      <c r="F40" s="118">
        <f t="shared" si="2"/>
        <v>49</v>
      </c>
      <c r="G40" s="119" t="s">
        <v>189</v>
      </c>
      <c r="H40" s="119" t="s">
        <v>184</v>
      </c>
      <c r="I40" s="164"/>
      <c r="J40" s="118"/>
      <c r="K40" s="118">
        <v>1</v>
      </c>
      <c r="L40" s="118"/>
      <c r="M40" s="118"/>
      <c r="N40" s="118"/>
      <c r="O40" s="163"/>
      <c r="P40" s="163"/>
      <c r="Q40" s="163"/>
      <c r="R40" s="118" t="b">
        <v>1</v>
      </c>
    </row>
    <row r="41" spans="1:18" s="21" customFormat="1" ht="75">
      <c r="A41" s="107">
        <v>5</v>
      </c>
      <c r="B41" s="121">
        <v>10</v>
      </c>
      <c r="C41" s="122" t="b">
        <v>1</v>
      </c>
      <c r="D41" s="123">
        <v>1</v>
      </c>
      <c r="E41" s="124">
        <f t="shared" si="4"/>
        <v>25</v>
      </c>
      <c r="F41" s="124">
        <f t="shared" si="2"/>
        <v>53</v>
      </c>
      <c r="G41" s="125" t="s">
        <v>190</v>
      </c>
      <c r="H41" s="125" t="s">
        <v>191</v>
      </c>
      <c r="I41" s="166" t="s">
        <v>192</v>
      </c>
      <c r="J41" s="124"/>
      <c r="K41" s="124"/>
      <c r="L41" s="124"/>
      <c r="M41" s="124"/>
      <c r="N41" s="124"/>
      <c r="O41" s="167" t="s">
        <v>108</v>
      </c>
      <c r="P41" s="167" t="s">
        <v>181</v>
      </c>
      <c r="Q41" s="167" t="s">
        <v>182</v>
      </c>
      <c r="R41" s="124"/>
    </row>
    <row r="42" spans="1:18" ht="75">
      <c r="A42" s="107">
        <v>6</v>
      </c>
      <c r="B42" s="126">
        <v>1</v>
      </c>
      <c r="C42" s="127"/>
      <c r="D42" s="128">
        <v>3</v>
      </c>
      <c r="E42" s="129">
        <f t="shared" si="4"/>
        <v>19</v>
      </c>
      <c r="F42" s="129">
        <f t="shared" si="2"/>
        <v>25</v>
      </c>
      <c r="G42" s="130" t="s">
        <v>193</v>
      </c>
      <c r="H42" s="131" t="s">
        <v>194</v>
      </c>
      <c r="I42" s="168" t="s">
        <v>145</v>
      </c>
      <c r="J42" s="129"/>
      <c r="K42" s="129"/>
      <c r="L42" s="129"/>
      <c r="M42" s="129"/>
      <c r="N42" s="129"/>
      <c r="O42" s="169"/>
      <c r="P42" s="169"/>
      <c r="Q42" s="169"/>
      <c r="R42" s="129" t="b">
        <v>1</v>
      </c>
    </row>
    <row r="43" spans="1:18" ht="75.75" customHeight="1">
      <c r="A43" s="107">
        <v>6</v>
      </c>
      <c r="B43" s="126">
        <v>2</v>
      </c>
      <c r="C43" s="127"/>
      <c r="D43" s="128">
        <v>4</v>
      </c>
      <c r="E43" s="129">
        <f t="shared" si="4"/>
        <v>20</v>
      </c>
      <c r="F43" s="129">
        <f t="shared" si="2"/>
        <v>25</v>
      </c>
      <c r="G43" s="130" t="s">
        <v>195</v>
      </c>
      <c r="H43" s="130" t="s">
        <v>194</v>
      </c>
      <c r="I43" s="170" t="s">
        <v>145</v>
      </c>
      <c r="J43" s="129"/>
      <c r="K43" s="129"/>
      <c r="L43" s="129"/>
      <c r="M43" s="129"/>
      <c r="N43" s="129"/>
      <c r="O43" s="169"/>
      <c r="P43" s="169"/>
      <c r="Q43" s="169"/>
      <c r="R43" s="129" t="b">
        <v>1</v>
      </c>
    </row>
    <row r="44" spans="1:18" ht="75">
      <c r="A44" s="107">
        <v>6</v>
      </c>
      <c r="B44" s="126">
        <v>3</v>
      </c>
      <c r="C44" s="127"/>
      <c r="D44" s="128">
        <v>5</v>
      </c>
      <c r="E44" s="129">
        <f t="shared" si="4"/>
        <v>21</v>
      </c>
      <c r="F44" s="129">
        <f t="shared" si="2"/>
        <v>25</v>
      </c>
      <c r="G44" s="130" t="s">
        <v>196</v>
      </c>
      <c r="H44" s="131" t="s">
        <v>197</v>
      </c>
      <c r="I44" s="168" t="s">
        <v>140</v>
      </c>
      <c r="J44" s="129"/>
      <c r="K44" s="129">
        <v>1</v>
      </c>
      <c r="L44" s="129"/>
      <c r="M44" s="129"/>
      <c r="N44" s="129"/>
      <c r="O44" s="169"/>
      <c r="P44" s="169"/>
      <c r="Q44" s="169"/>
      <c r="R44" s="129" t="b">
        <v>1</v>
      </c>
    </row>
    <row r="45" spans="1:18" ht="75">
      <c r="A45" s="107">
        <v>6</v>
      </c>
      <c r="B45" s="126">
        <v>4</v>
      </c>
      <c r="C45" s="127"/>
      <c r="D45" s="128">
        <v>5</v>
      </c>
      <c r="E45" s="129">
        <f t="shared" si="4"/>
        <v>22</v>
      </c>
      <c r="F45" s="129">
        <f t="shared" si="2"/>
        <v>29</v>
      </c>
      <c r="G45" s="130" t="s">
        <v>198</v>
      </c>
      <c r="H45" s="131" t="s">
        <v>197</v>
      </c>
      <c r="I45" s="168" t="s">
        <v>140</v>
      </c>
      <c r="J45" s="129"/>
      <c r="K45" s="129">
        <v>1</v>
      </c>
      <c r="L45" s="129"/>
      <c r="M45" s="129"/>
      <c r="N45" s="129"/>
      <c r="O45" s="169"/>
      <c r="P45" s="169"/>
      <c r="Q45" s="169"/>
      <c r="R45" s="129" t="b">
        <v>1</v>
      </c>
    </row>
    <row r="46" spans="1:18" ht="75">
      <c r="A46" s="107">
        <v>6</v>
      </c>
      <c r="B46" s="126">
        <v>5</v>
      </c>
      <c r="C46" s="127"/>
      <c r="D46" s="128">
        <v>5</v>
      </c>
      <c r="E46" s="129">
        <f t="shared" si="4"/>
        <v>23</v>
      </c>
      <c r="F46" s="129">
        <f t="shared" si="2"/>
        <v>33</v>
      </c>
      <c r="G46" s="131" t="s">
        <v>199</v>
      </c>
      <c r="H46" s="131" t="s">
        <v>200</v>
      </c>
      <c r="I46" s="168" t="s">
        <v>201</v>
      </c>
      <c r="J46" s="129"/>
      <c r="K46" s="129">
        <v>1</v>
      </c>
      <c r="L46" s="129"/>
      <c r="M46" s="129"/>
      <c r="N46" s="129"/>
      <c r="O46" s="169"/>
      <c r="P46" s="169"/>
      <c r="Q46" s="169"/>
      <c r="R46" s="129" t="b">
        <v>1</v>
      </c>
    </row>
    <row r="47" spans="1:18" ht="75">
      <c r="A47" s="107">
        <v>6</v>
      </c>
      <c r="B47" s="126">
        <v>6</v>
      </c>
      <c r="C47" s="127"/>
      <c r="D47" s="128">
        <v>5</v>
      </c>
      <c r="E47" s="129">
        <f t="shared" si="4"/>
        <v>24</v>
      </c>
      <c r="F47" s="129">
        <f t="shared" si="2"/>
        <v>37</v>
      </c>
      <c r="G47" s="131" t="s">
        <v>202</v>
      </c>
      <c r="H47" s="131" t="s">
        <v>200</v>
      </c>
      <c r="I47" s="168" t="s">
        <v>201</v>
      </c>
      <c r="J47" s="129"/>
      <c r="K47" s="129">
        <v>1</v>
      </c>
      <c r="L47" s="129"/>
      <c r="M47" s="129"/>
      <c r="N47" s="129"/>
      <c r="O47" s="171" t="s">
        <v>108</v>
      </c>
      <c r="P47" s="171" t="s">
        <v>203</v>
      </c>
      <c r="Q47" s="171" t="s">
        <v>204</v>
      </c>
      <c r="R47" s="129" t="b">
        <v>1</v>
      </c>
    </row>
    <row r="48" spans="1:18" ht="123" customHeight="1">
      <c r="A48" s="107">
        <v>6</v>
      </c>
      <c r="B48" s="126">
        <v>7</v>
      </c>
      <c r="C48" s="127"/>
      <c r="D48" s="128">
        <v>5</v>
      </c>
      <c r="E48" s="129">
        <f t="shared" si="4"/>
        <v>25</v>
      </c>
      <c r="F48" s="129">
        <f t="shared" si="2"/>
        <v>41</v>
      </c>
      <c r="G48" s="130" t="s">
        <v>205</v>
      </c>
      <c r="H48" s="131" t="s">
        <v>206</v>
      </c>
      <c r="I48" s="168" t="s">
        <v>207</v>
      </c>
      <c r="J48" s="129"/>
      <c r="K48" s="129">
        <v>1</v>
      </c>
      <c r="L48" s="129"/>
      <c r="M48" s="129"/>
      <c r="N48" s="129"/>
      <c r="O48" s="168"/>
      <c r="P48" s="168"/>
      <c r="Q48" s="172"/>
      <c r="R48" s="129" t="b">
        <v>1</v>
      </c>
    </row>
    <row r="49" spans="1:18" ht="90.75" customHeight="1">
      <c r="A49" s="107">
        <v>6</v>
      </c>
      <c r="B49" s="126">
        <v>8</v>
      </c>
      <c r="C49" s="127"/>
      <c r="D49" s="128">
        <v>5</v>
      </c>
      <c r="E49" s="129">
        <f t="shared" si="4"/>
        <v>26</v>
      </c>
      <c r="F49" s="129">
        <f t="shared" si="2"/>
        <v>45</v>
      </c>
      <c r="G49" s="130" t="s">
        <v>208</v>
      </c>
      <c r="H49" s="130" t="s">
        <v>209</v>
      </c>
      <c r="I49" s="168"/>
      <c r="J49" s="129"/>
      <c r="K49" s="129">
        <v>1</v>
      </c>
      <c r="L49" s="129"/>
      <c r="M49" s="129"/>
      <c r="N49" s="129"/>
      <c r="O49" s="171" t="s">
        <v>186</v>
      </c>
      <c r="P49" s="171" t="s">
        <v>187</v>
      </c>
      <c r="Q49" s="171" t="s">
        <v>210</v>
      </c>
      <c r="R49" s="129" t="b">
        <v>1</v>
      </c>
    </row>
    <row r="50" spans="1:18" ht="90">
      <c r="A50" s="107">
        <v>6</v>
      </c>
      <c r="B50" s="126">
        <v>9</v>
      </c>
      <c r="C50" s="127"/>
      <c r="D50" s="128">
        <v>5</v>
      </c>
      <c r="E50" s="129">
        <f t="shared" si="4"/>
        <v>27</v>
      </c>
      <c r="F50" s="129">
        <f t="shared" si="2"/>
        <v>49</v>
      </c>
      <c r="G50" s="130" t="s">
        <v>211</v>
      </c>
      <c r="H50" s="130" t="s">
        <v>212</v>
      </c>
      <c r="I50" s="168"/>
      <c r="J50" s="129"/>
      <c r="K50" s="129">
        <v>1</v>
      </c>
      <c r="L50" s="129"/>
      <c r="M50" s="129"/>
      <c r="N50" s="129"/>
      <c r="O50" s="169"/>
      <c r="P50" s="169"/>
      <c r="Q50" s="169"/>
      <c r="R50" s="129" t="b">
        <v>1</v>
      </c>
    </row>
    <row r="51" spans="1:18" s="19" customFormat="1" ht="94.5" customHeight="1">
      <c r="A51" s="107">
        <v>6</v>
      </c>
      <c r="B51" s="132">
        <v>10</v>
      </c>
      <c r="C51" s="133" t="b">
        <v>1</v>
      </c>
      <c r="D51" s="134">
        <v>1</v>
      </c>
      <c r="E51" s="135">
        <f t="shared" si="4"/>
        <v>28</v>
      </c>
      <c r="F51" s="135">
        <f t="shared" si="2"/>
        <v>53</v>
      </c>
      <c r="G51" s="136" t="s">
        <v>213</v>
      </c>
      <c r="H51" s="136" t="s">
        <v>214</v>
      </c>
      <c r="I51" s="136" t="s">
        <v>214</v>
      </c>
      <c r="J51" s="135"/>
      <c r="K51" s="135"/>
      <c r="L51" s="135"/>
      <c r="M51" s="135"/>
      <c r="N51" s="135"/>
      <c r="O51" s="173" t="s">
        <v>108</v>
      </c>
      <c r="P51" s="173" t="s">
        <v>203</v>
      </c>
      <c r="Q51" s="173" t="s">
        <v>204</v>
      </c>
      <c r="R51" s="135"/>
    </row>
    <row r="52" spans="1:18" ht="75">
      <c r="A52" s="107">
        <v>7</v>
      </c>
      <c r="B52" s="137">
        <v>1</v>
      </c>
      <c r="C52" s="138"/>
      <c r="D52" s="139">
        <v>3</v>
      </c>
      <c r="E52" s="140">
        <f t="shared" si="4"/>
        <v>22</v>
      </c>
      <c r="F52" s="140">
        <f t="shared" si="2"/>
        <v>25</v>
      </c>
      <c r="G52" s="141" t="s">
        <v>215</v>
      </c>
      <c r="H52" s="142" t="s">
        <v>216</v>
      </c>
      <c r="I52" s="174" t="s">
        <v>140</v>
      </c>
      <c r="J52" s="140"/>
      <c r="K52" s="140"/>
      <c r="L52" s="140"/>
      <c r="M52" s="140"/>
      <c r="N52" s="140"/>
      <c r="O52" s="175"/>
      <c r="P52" s="175"/>
      <c r="Q52" s="175"/>
      <c r="R52" s="140" t="b">
        <v>1</v>
      </c>
    </row>
    <row r="53" spans="1:18" ht="60">
      <c r="A53" s="107">
        <v>7</v>
      </c>
      <c r="B53" s="137">
        <v>2</v>
      </c>
      <c r="C53" s="138"/>
      <c r="D53" s="139">
        <v>4</v>
      </c>
      <c r="E53" s="140">
        <f t="shared" si="4"/>
        <v>23</v>
      </c>
      <c r="F53" s="140">
        <f t="shared" si="2"/>
        <v>25</v>
      </c>
      <c r="G53" s="141" t="s">
        <v>135</v>
      </c>
      <c r="H53" s="142" t="s">
        <v>217</v>
      </c>
      <c r="I53" s="174"/>
      <c r="J53" s="140"/>
      <c r="K53" s="140"/>
      <c r="L53" s="140"/>
      <c r="M53" s="140"/>
      <c r="N53" s="140"/>
      <c r="O53" s="175"/>
      <c r="P53" s="175"/>
      <c r="Q53" s="175"/>
      <c r="R53" s="140" t="b">
        <v>1</v>
      </c>
    </row>
    <row r="54" spans="1:18" ht="75">
      <c r="A54" s="107">
        <v>7</v>
      </c>
      <c r="B54" s="137">
        <v>3</v>
      </c>
      <c r="C54" s="138"/>
      <c r="D54" s="139">
        <v>5</v>
      </c>
      <c r="E54" s="140">
        <f t="shared" si="4"/>
        <v>24</v>
      </c>
      <c r="F54" s="140">
        <f t="shared" si="2"/>
        <v>25</v>
      </c>
      <c r="G54" s="141" t="s">
        <v>218</v>
      </c>
      <c r="H54" s="142" t="s">
        <v>219</v>
      </c>
      <c r="I54" s="174" t="s">
        <v>140</v>
      </c>
      <c r="J54" s="140"/>
      <c r="K54" s="140">
        <v>1</v>
      </c>
      <c r="L54" s="140"/>
      <c r="M54" s="140"/>
      <c r="N54" s="140"/>
      <c r="O54" s="175"/>
      <c r="P54" s="175"/>
      <c r="Q54" s="175"/>
      <c r="R54" s="140" t="b">
        <v>1</v>
      </c>
    </row>
    <row r="55" spans="1:18" ht="75">
      <c r="A55" s="107">
        <v>7</v>
      </c>
      <c r="B55" s="137">
        <v>4</v>
      </c>
      <c r="C55" s="138"/>
      <c r="D55" s="139">
        <v>5</v>
      </c>
      <c r="E55" s="140">
        <f t="shared" si="4"/>
        <v>25</v>
      </c>
      <c r="F55" s="140">
        <f t="shared" si="2"/>
        <v>29</v>
      </c>
      <c r="G55" s="141" t="s">
        <v>220</v>
      </c>
      <c r="H55" s="142" t="s">
        <v>221</v>
      </c>
      <c r="I55" s="176"/>
      <c r="J55" s="140"/>
      <c r="K55" s="140">
        <v>1</v>
      </c>
      <c r="L55" s="140"/>
      <c r="M55" s="140"/>
      <c r="N55" s="140"/>
      <c r="O55" s="175"/>
      <c r="P55" s="175"/>
      <c r="Q55" s="175"/>
      <c r="R55" s="140" t="b">
        <v>1</v>
      </c>
    </row>
    <row r="56" spans="1:18" ht="75">
      <c r="A56" s="107">
        <v>7</v>
      </c>
      <c r="B56" s="137">
        <v>5</v>
      </c>
      <c r="C56" s="138"/>
      <c r="D56" s="139">
        <v>5</v>
      </c>
      <c r="E56" s="140">
        <f t="shared" si="4"/>
        <v>26</v>
      </c>
      <c r="F56" s="140">
        <f t="shared" si="2"/>
        <v>33</v>
      </c>
      <c r="G56" s="142" t="s">
        <v>222</v>
      </c>
      <c r="H56" s="142" t="s">
        <v>221</v>
      </c>
      <c r="I56" s="176"/>
      <c r="J56" s="140"/>
      <c r="K56" s="140">
        <v>1</v>
      </c>
      <c r="L56" s="140"/>
      <c r="M56" s="140"/>
      <c r="N56" s="140"/>
      <c r="O56" s="175"/>
      <c r="P56" s="175"/>
      <c r="Q56" s="175"/>
      <c r="R56" s="140" t="b">
        <v>1</v>
      </c>
    </row>
    <row r="57" spans="1:18" ht="75">
      <c r="A57" s="107">
        <v>7</v>
      </c>
      <c r="B57" s="137">
        <v>6</v>
      </c>
      <c r="C57" s="138"/>
      <c r="D57" s="139">
        <v>5</v>
      </c>
      <c r="E57" s="140">
        <f t="shared" si="4"/>
        <v>27</v>
      </c>
      <c r="F57" s="140">
        <f t="shared" si="2"/>
        <v>37</v>
      </c>
      <c r="G57" s="141" t="s">
        <v>199</v>
      </c>
      <c r="H57" s="142" t="s">
        <v>221</v>
      </c>
      <c r="I57" s="174" t="s">
        <v>223</v>
      </c>
      <c r="J57" s="140"/>
      <c r="K57" s="140">
        <v>1</v>
      </c>
      <c r="L57" s="140"/>
      <c r="M57" s="140"/>
      <c r="N57" s="140"/>
      <c r="O57" s="177" t="s">
        <v>108</v>
      </c>
      <c r="P57" s="177" t="s">
        <v>224</v>
      </c>
      <c r="Q57" s="177" t="s">
        <v>225</v>
      </c>
      <c r="R57" s="140" t="b">
        <v>1</v>
      </c>
    </row>
    <row r="58" spans="1:18" ht="75">
      <c r="A58" s="107">
        <v>7</v>
      </c>
      <c r="B58" s="137">
        <v>7</v>
      </c>
      <c r="C58" s="138"/>
      <c r="D58" s="139">
        <v>5</v>
      </c>
      <c r="E58" s="140">
        <f t="shared" si="4"/>
        <v>28</v>
      </c>
      <c r="F58" s="140">
        <f t="shared" si="2"/>
        <v>41</v>
      </c>
      <c r="G58" s="141" t="s">
        <v>202</v>
      </c>
      <c r="H58" s="142" t="s">
        <v>221</v>
      </c>
      <c r="I58" s="174" t="s">
        <v>223</v>
      </c>
      <c r="J58" s="140"/>
      <c r="K58" s="140">
        <v>1</v>
      </c>
      <c r="L58" s="140"/>
      <c r="M58" s="140"/>
      <c r="N58" s="140"/>
      <c r="O58" s="174"/>
      <c r="P58" s="174"/>
      <c r="Q58" s="176"/>
      <c r="R58" s="140" t="b">
        <v>1</v>
      </c>
    </row>
    <row r="59" spans="1:18" ht="90">
      <c r="A59" s="107">
        <v>7</v>
      </c>
      <c r="B59" s="137">
        <v>8</v>
      </c>
      <c r="C59" s="138"/>
      <c r="D59" s="139">
        <v>5</v>
      </c>
      <c r="E59" s="140">
        <f t="shared" si="4"/>
        <v>29</v>
      </c>
      <c r="F59" s="140">
        <f t="shared" si="2"/>
        <v>45</v>
      </c>
      <c r="G59" s="141" t="s">
        <v>226</v>
      </c>
      <c r="H59" s="141" t="s">
        <v>227</v>
      </c>
      <c r="I59" s="174"/>
      <c r="J59" s="140"/>
      <c r="K59" s="140">
        <v>1</v>
      </c>
      <c r="L59" s="140"/>
      <c r="M59" s="140"/>
      <c r="N59" s="140"/>
      <c r="O59" s="177" t="s">
        <v>186</v>
      </c>
      <c r="P59" s="177" t="s">
        <v>187</v>
      </c>
      <c r="Q59" s="177" t="s">
        <v>228</v>
      </c>
      <c r="R59" s="140" t="b">
        <v>1</v>
      </c>
    </row>
    <row r="60" spans="1:18" ht="91.5" customHeight="1">
      <c r="A60" s="107">
        <v>7</v>
      </c>
      <c r="B60" s="137">
        <v>9</v>
      </c>
      <c r="C60" s="138"/>
      <c r="D60" s="139">
        <v>5</v>
      </c>
      <c r="E60" s="140">
        <f t="shared" si="4"/>
        <v>30</v>
      </c>
      <c r="F60" s="140">
        <f t="shared" si="2"/>
        <v>49</v>
      </c>
      <c r="G60" s="141" t="s">
        <v>229</v>
      </c>
      <c r="H60" s="141" t="s">
        <v>230</v>
      </c>
      <c r="I60" s="174"/>
      <c r="J60" s="140"/>
      <c r="K60" s="140">
        <v>1</v>
      </c>
      <c r="L60" s="140"/>
      <c r="M60" s="140"/>
      <c r="N60" s="140"/>
      <c r="O60" s="175"/>
      <c r="P60" s="175"/>
      <c r="Q60" s="175"/>
      <c r="R60" s="140" t="b">
        <v>1</v>
      </c>
    </row>
    <row r="61" spans="1:18" s="19" customFormat="1" ht="60">
      <c r="A61" s="107">
        <v>7</v>
      </c>
      <c r="B61" s="143">
        <v>10</v>
      </c>
      <c r="C61" s="144" t="b">
        <v>1</v>
      </c>
      <c r="D61" s="145">
        <v>1</v>
      </c>
      <c r="E61" s="146">
        <f t="shared" si="4"/>
        <v>31</v>
      </c>
      <c r="F61" s="146">
        <f t="shared" si="2"/>
        <v>53</v>
      </c>
      <c r="G61" s="147" t="s">
        <v>231</v>
      </c>
      <c r="H61" s="147" t="s">
        <v>232</v>
      </c>
      <c r="I61" s="147" t="s">
        <v>233</v>
      </c>
      <c r="J61" s="146"/>
      <c r="K61" s="146"/>
      <c r="L61" s="146"/>
      <c r="M61" s="146"/>
      <c r="N61" s="146"/>
      <c r="O61" s="178" t="s">
        <v>167</v>
      </c>
      <c r="P61" s="178" t="s">
        <v>234</v>
      </c>
      <c r="Q61" s="178" t="s">
        <v>169</v>
      </c>
      <c r="R61" s="146"/>
    </row>
    <row r="62" spans="1:18" ht="45">
      <c r="A62" s="148">
        <v>8</v>
      </c>
      <c r="B62" s="126">
        <v>1</v>
      </c>
      <c r="C62" s="127"/>
      <c r="D62" s="128">
        <v>3</v>
      </c>
      <c r="E62" s="129">
        <f t="shared" si="4"/>
        <v>25</v>
      </c>
      <c r="F62" s="129">
        <f t="shared" si="2"/>
        <v>25</v>
      </c>
      <c r="G62" s="130" t="s">
        <v>235</v>
      </c>
      <c r="H62" s="131" t="s">
        <v>236</v>
      </c>
      <c r="I62" s="172"/>
      <c r="J62" s="129"/>
      <c r="K62" s="129"/>
      <c r="L62" s="129"/>
      <c r="M62" s="129"/>
      <c r="N62" s="129"/>
      <c r="O62" s="169"/>
      <c r="P62" s="169"/>
      <c r="Q62" s="169"/>
      <c r="R62" s="129" t="b">
        <v>1</v>
      </c>
    </row>
    <row r="63" spans="1:18" ht="45">
      <c r="A63" s="148">
        <v>8</v>
      </c>
      <c r="B63" s="126">
        <v>2</v>
      </c>
      <c r="C63" s="127"/>
      <c r="D63" s="128">
        <v>4</v>
      </c>
      <c r="E63" s="129">
        <f t="shared" si="4"/>
        <v>26</v>
      </c>
      <c r="F63" s="129">
        <f t="shared" si="2"/>
        <v>25</v>
      </c>
      <c r="G63" s="130" t="s">
        <v>237</v>
      </c>
      <c r="H63" s="131" t="s">
        <v>236</v>
      </c>
      <c r="I63" s="172"/>
      <c r="J63" s="129"/>
      <c r="K63" s="129"/>
      <c r="L63" s="129"/>
      <c r="M63" s="129"/>
      <c r="N63" s="129"/>
      <c r="O63" s="169"/>
      <c r="P63" s="169"/>
      <c r="Q63" s="169"/>
      <c r="R63" s="129" t="b">
        <v>1</v>
      </c>
    </row>
    <row r="64" spans="1:18" ht="45">
      <c r="A64" s="148">
        <v>8</v>
      </c>
      <c r="B64" s="126">
        <v>3</v>
      </c>
      <c r="C64" s="127"/>
      <c r="D64" s="128">
        <v>5</v>
      </c>
      <c r="E64" s="129">
        <f t="shared" ref="E64:E95" si="5">A64*3+B64</f>
        <v>27</v>
      </c>
      <c r="F64" s="129">
        <f t="shared" si="2"/>
        <v>25</v>
      </c>
      <c r="G64" s="130" t="s">
        <v>238</v>
      </c>
      <c r="H64" s="131" t="s">
        <v>236</v>
      </c>
      <c r="I64" s="172"/>
      <c r="J64" s="129"/>
      <c r="K64" s="129">
        <v>1</v>
      </c>
      <c r="L64" s="129"/>
      <c r="M64" s="129"/>
      <c r="N64" s="129"/>
      <c r="O64" s="169"/>
      <c r="P64" s="169"/>
      <c r="Q64" s="169"/>
      <c r="R64" s="129" t="b">
        <v>1</v>
      </c>
    </row>
    <row r="65" spans="1:18" ht="77.25" customHeight="1">
      <c r="A65" s="148">
        <v>8</v>
      </c>
      <c r="B65" s="126">
        <v>4</v>
      </c>
      <c r="C65" s="127"/>
      <c r="D65" s="128">
        <v>5</v>
      </c>
      <c r="E65" s="129">
        <f t="shared" si="5"/>
        <v>28</v>
      </c>
      <c r="F65" s="129">
        <f t="shared" si="2"/>
        <v>29</v>
      </c>
      <c r="G65" s="179" t="s">
        <v>239</v>
      </c>
      <c r="H65" s="131" t="s">
        <v>240</v>
      </c>
      <c r="I65" s="172"/>
      <c r="J65" s="129"/>
      <c r="K65" s="129">
        <v>1</v>
      </c>
      <c r="L65" s="129"/>
      <c r="M65" s="129"/>
      <c r="N65" s="129"/>
      <c r="O65" s="169"/>
      <c r="P65" s="169"/>
      <c r="Q65" s="169"/>
      <c r="R65" s="129" t="b">
        <v>1</v>
      </c>
    </row>
    <row r="66" spans="1:18" ht="60">
      <c r="A66" s="148">
        <v>8</v>
      </c>
      <c r="B66" s="126">
        <v>5</v>
      </c>
      <c r="C66" s="127"/>
      <c r="D66" s="128">
        <v>5</v>
      </c>
      <c r="E66" s="129">
        <f t="shared" si="5"/>
        <v>29</v>
      </c>
      <c r="F66" s="129">
        <f t="shared" si="2"/>
        <v>33</v>
      </c>
      <c r="G66" s="179" t="s">
        <v>241</v>
      </c>
      <c r="H66" s="131" t="s">
        <v>242</v>
      </c>
      <c r="I66" s="172"/>
      <c r="J66" s="129"/>
      <c r="K66" s="129">
        <v>1</v>
      </c>
      <c r="L66" s="129"/>
      <c r="M66" s="129"/>
      <c r="N66" s="129"/>
      <c r="O66" s="169"/>
      <c r="P66" s="169"/>
      <c r="Q66" s="169"/>
      <c r="R66" s="129" t="b">
        <v>1</v>
      </c>
    </row>
    <row r="67" spans="1:18" ht="60">
      <c r="A67" s="148">
        <v>8</v>
      </c>
      <c r="B67" s="126">
        <v>6</v>
      </c>
      <c r="C67" s="127"/>
      <c r="D67" s="128">
        <v>5</v>
      </c>
      <c r="E67" s="129">
        <f t="shared" si="5"/>
        <v>30</v>
      </c>
      <c r="F67" s="129">
        <f t="shared" si="2"/>
        <v>37</v>
      </c>
      <c r="G67" s="179" t="s">
        <v>243</v>
      </c>
      <c r="H67" s="131" t="s">
        <v>242</v>
      </c>
      <c r="I67" s="172"/>
      <c r="J67" s="129"/>
      <c r="K67" s="129">
        <v>1</v>
      </c>
      <c r="L67" s="129"/>
      <c r="M67" s="129"/>
      <c r="N67" s="129"/>
      <c r="O67" s="171" t="s">
        <v>108</v>
      </c>
      <c r="P67" s="171" t="s">
        <v>244</v>
      </c>
      <c r="Q67" s="171" t="s">
        <v>245</v>
      </c>
      <c r="R67" s="129" t="b">
        <v>1</v>
      </c>
    </row>
    <row r="68" spans="1:18" ht="93.75" customHeight="1">
      <c r="A68" s="148">
        <v>8</v>
      </c>
      <c r="B68" s="126">
        <v>7</v>
      </c>
      <c r="C68" s="127"/>
      <c r="D68" s="128">
        <v>5</v>
      </c>
      <c r="E68" s="129">
        <f t="shared" si="5"/>
        <v>31</v>
      </c>
      <c r="F68" s="129">
        <f t="shared" si="2"/>
        <v>41</v>
      </c>
      <c r="G68" s="179" t="s">
        <v>246</v>
      </c>
      <c r="H68" s="131" t="s">
        <v>247</v>
      </c>
      <c r="I68" s="172"/>
      <c r="J68" s="129"/>
      <c r="K68" s="129">
        <v>1</v>
      </c>
      <c r="L68" s="129"/>
      <c r="M68" s="129"/>
      <c r="N68" s="129"/>
      <c r="O68" s="168"/>
      <c r="P68" s="168"/>
      <c r="Q68" s="172"/>
      <c r="R68" s="129" t="b">
        <v>1</v>
      </c>
    </row>
    <row r="69" spans="1:18" ht="91.5" customHeight="1">
      <c r="A69" s="148">
        <v>8</v>
      </c>
      <c r="B69" s="126">
        <v>8</v>
      </c>
      <c r="C69" s="127"/>
      <c r="D69" s="128">
        <v>5</v>
      </c>
      <c r="E69" s="129">
        <f t="shared" si="5"/>
        <v>32</v>
      </c>
      <c r="F69" s="129">
        <f t="shared" si="2"/>
        <v>45</v>
      </c>
      <c r="G69" s="179" t="s">
        <v>248</v>
      </c>
      <c r="H69" s="131" t="s">
        <v>247</v>
      </c>
      <c r="I69" s="172"/>
      <c r="J69" s="129"/>
      <c r="K69" s="129">
        <v>1</v>
      </c>
      <c r="L69" s="129"/>
      <c r="M69" s="129"/>
      <c r="N69" s="129"/>
      <c r="O69" s="171" t="s">
        <v>186</v>
      </c>
      <c r="P69" s="171" t="s">
        <v>187</v>
      </c>
      <c r="Q69" s="171" t="s">
        <v>249</v>
      </c>
      <c r="R69" s="129" t="b">
        <v>1</v>
      </c>
    </row>
    <row r="70" spans="1:18" ht="90">
      <c r="A70" s="148">
        <v>8</v>
      </c>
      <c r="B70" s="126">
        <v>9</v>
      </c>
      <c r="C70" s="127"/>
      <c r="D70" s="128">
        <v>5</v>
      </c>
      <c r="E70" s="129">
        <f t="shared" si="5"/>
        <v>33</v>
      </c>
      <c r="F70" s="129">
        <f t="shared" si="2"/>
        <v>49</v>
      </c>
      <c r="G70" s="179" t="s">
        <v>250</v>
      </c>
      <c r="H70" s="130" t="s">
        <v>251</v>
      </c>
      <c r="I70" s="172"/>
      <c r="J70" s="129"/>
      <c r="K70" s="129">
        <v>1</v>
      </c>
      <c r="L70" s="129"/>
      <c r="M70" s="129"/>
      <c r="N70" s="129"/>
      <c r="O70" s="169"/>
      <c r="P70" s="169"/>
      <c r="Q70" s="169"/>
      <c r="R70" s="129" t="b">
        <v>1</v>
      </c>
    </row>
    <row r="71" spans="1:18" s="22" customFormat="1" ht="50.25" customHeight="1">
      <c r="A71" s="148">
        <v>8</v>
      </c>
      <c r="B71" s="126">
        <v>10</v>
      </c>
      <c r="C71" s="180" t="b">
        <v>1</v>
      </c>
      <c r="D71" s="181">
        <v>1</v>
      </c>
      <c r="E71" s="129">
        <f t="shared" si="5"/>
        <v>34</v>
      </c>
      <c r="F71" s="129">
        <f t="shared" si="2"/>
        <v>53</v>
      </c>
      <c r="G71" s="179" t="s">
        <v>252</v>
      </c>
      <c r="H71" s="182" t="s">
        <v>253</v>
      </c>
      <c r="I71" s="208" t="s">
        <v>254</v>
      </c>
      <c r="J71" s="209"/>
      <c r="K71" s="209"/>
      <c r="L71" s="209"/>
      <c r="M71" s="209"/>
      <c r="N71" s="209"/>
      <c r="O71" s="210" t="s">
        <v>167</v>
      </c>
      <c r="P71" s="210" t="s">
        <v>255</v>
      </c>
      <c r="Q71" s="210" t="s">
        <v>169</v>
      </c>
      <c r="R71" s="209"/>
    </row>
    <row r="72" spans="1:18" ht="60">
      <c r="A72" s="148">
        <v>9</v>
      </c>
      <c r="B72" s="183">
        <v>1</v>
      </c>
      <c r="C72" s="184"/>
      <c r="D72" s="185">
        <v>3</v>
      </c>
      <c r="E72" s="186">
        <f t="shared" si="5"/>
        <v>28</v>
      </c>
      <c r="F72" s="186">
        <f t="shared" si="2"/>
        <v>25</v>
      </c>
      <c r="G72" s="187" t="s">
        <v>256</v>
      </c>
      <c r="H72" s="188" t="s">
        <v>257</v>
      </c>
      <c r="I72" s="211"/>
      <c r="J72" s="186"/>
      <c r="K72" s="186"/>
      <c r="L72" s="186"/>
      <c r="M72" s="186"/>
      <c r="N72" s="186"/>
      <c r="O72" s="212"/>
      <c r="P72" s="212"/>
      <c r="Q72" s="212"/>
      <c r="R72" s="186" t="b">
        <v>1</v>
      </c>
    </row>
    <row r="73" spans="1:18" ht="60">
      <c r="A73" s="148">
        <v>9</v>
      </c>
      <c r="B73" s="183">
        <v>2</v>
      </c>
      <c r="C73" s="184"/>
      <c r="D73" s="185">
        <v>4</v>
      </c>
      <c r="E73" s="186">
        <f t="shared" si="5"/>
        <v>29</v>
      </c>
      <c r="F73" s="186">
        <f t="shared" si="2"/>
        <v>25</v>
      </c>
      <c r="G73" s="187" t="s">
        <v>258</v>
      </c>
      <c r="H73" s="188" t="s">
        <v>257</v>
      </c>
      <c r="I73" s="211"/>
      <c r="J73" s="186"/>
      <c r="K73" s="186"/>
      <c r="L73" s="186"/>
      <c r="M73" s="186"/>
      <c r="N73" s="186"/>
      <c r="O73" s="212"/>
      <c r="P73" s="212"/>
      <c r="Q73" s="212"/>
      <c r="R73" s="186" t="b">
        <v>1</v>
      </c>
    </row>
    <row r="74" spans="1:18" ht="60">
      <c r="A74" s="148">
        <v>9</v>
      </c>
      <c r="B74" s="183">
        <v>3</v>
      </c>
      <c r="C74" s="184"/>
      <c r="D74" s="185">
        <v>5</v>
      </c>
      <c r="E74" s="186">
        <f t="shared" si="5"/>
        <v>30</v>
      </c>
      <c r="F74" s="186">
        <f t="shared" si="2"/>
        <v>25</v>
      </c>
      <c r="G74" s="187" t="s">
        <v>259</v>
      </c>
      <c r="H74" s="188" t="s">
        <v>257</v>
      </c>
      <c r="I74" s="211"/>
      <c r="J74" s="186"/>
      <c r="K74" s="186">
        <v>1</v>
      </c>
      <c r="L74" s="186"/>
      <c r="M74" s="186"/>
      <c r="N74" s="186"/>
      <c r="O74" s="212"/>
      <c r="P74" s="212"/>
      <c r="Q74" s="212"/>
      <c r="R74" s="186" t="b">
        <v>1</v>
      </c>
    </row>
    <row r="75" spans="1:18" ht="60">
      <c r="A75" s="148">
        <v>9</v>
      </c>
      <c r="B75" s="183">
        <v>4</v>
      </c>
      <c r="C75" s="184"/>
      <c r="D75" s="185">
        <v>5</v>
      </c>
      <c r="E75" s="186">
        <f t="shared" si="5"/>
        <v>31</v>
      </c>
      <c r="F75" s="186">
        <f t="shared" si="2"/>
        <v>29</v>
      </c>
      <c r="G75" s="187" t="s">
        <v>260</v>
      </c>
      <c r="H75" s="188" t="s">
        <v>257</v>
      </c>
      <c r="I75" s="211"/>
      <c r="J75" s="186"/>
      <c r="K75" s="186">
        <v>1</v>
      </c>
      <c r="L75" s="186"/>
      <c r="M75" s="186"/>
      <c r="N75" s="186"/>
      <c r="O75" s="212"/>
      <c r="P75" s="212"/>
      <c r="Q75" s="212"/>
      <c r="R75" s="186" t="b">
        <v>1</v>
      </c>
    </row>
    <row r="76" spans="1:18" ht="60">
      <c r="A76" s="148">
        <v>9</v>
      </c>
      <c r="B76" s="183">
        <v>5</v>
      </c>
      <c r="C76" s="184"/>
      <c r="D76" s="185">
        <v>5</v>
      </c>
      <c r="E76" s="186">
        <f t="shared" si="5"/>
        <v>32</v>
      </c>
      <c r="F76" s="186">
        <f t="shared" si="2"/>
        <v>33</v>
      </c>
      <c r="G76" s="187" t="s">
        <v>261</v>
      </c>
      <c r="H76" s="188" t="s">
        <v>257</v>
      </c>
      <c r="I76" s="211"/>
      <c r="J76" s="186"/>
      <c r="K76" s="186">
        <v>1</v>
      </c>
      <c r="L76" s="186"/>
      <c r="M76" s="186"/>
      <c r="N76" s="186"/>
      <c r="O76" s="212"/>
      <c r="P76" s="212"/>
      <c r="Q76" s="212"/>
      <c r="R76" s="186" t="b">
        <v>1</v>
      </c>
    </row>
    <row r="77" spans="1:18" ht="60">
      <c r="A77" s="148">
        <v>9</v>
      </c>
      <c r="B77" s="183">
        <v>6</v>
      </c>
      <c r="C77" s="184"/>
      <c r="D77" s="185">
        <v>5</v>
      </c>
      <c r="E77" s="186">
        <f t="shared" si="5"/>
        <v>33</v>
      </c>
      <c r="F77" s="186">
        <f t="shared" si="2"/>
        <v>37</v>
      </c>
      <c r="G77" s="187" t="s">
        <v>262</v>
      </c>
      <c r="H77" s="188" t="s">
        <v>257</v>
      </c>
      <c r="I77" s="211"/>
      <c r="J77" s="186"/>
      <c r="K77" s="186">
        <v>1</v>
      </c>
      <c r="L77" s="186"/>
      <c r="M77" s="186"/>
      <c r="N77" s="186"/>
      <c r="O77" s="213" t="s">
        <v>108</v>
      </c>
      <c r="P77" s="213" t="s">
        <v>263</v>
      </c>
      <c r="Q77" s="213" t="s">
        <v>264</v>
      </c>
      <c r="R77" s="186" t="b">
        <v>1</v>
      </c>
    </row>
    <row r="78" spans="1:18" ht="60">
      <c r="A78" s="148">
        <v>9</v>
      </c>
      <c r="B78" s="183">
        <v>7</v>
      </c>
      <c r="C78" s="184"/>
      <c r="D78" s="185">
        <v>5</v>
      </c>
      <c r="E78" s="186">
        <f t="shared" si="5"/>
        <v>34</v>
      </c>
      <c r="F78" s="186">
        <f t="shared" si="2"/>
        <v>41</v>
      </c>
      <c r="G78" s="187" t="s">
        <v>256</v>
      </c>
      <c r="H78" s="188" t="s">
        <v>257</v>
      </c>
      <c r="I78" s="211"/>
      <c r="J78" s="186"/>
      <c r="K78" s="186">
        <v>1</v>
      </c>
      <c r="L78" s="186"/>
      <c r="M78" s="186"/>
      <c r="N78" s="186"/>
      <c r="O78" s="214"/>
      <c r="P78" s="214"/>
      <c r="Q78" s="211"/>
      <c r="R78" s="186" t="b">
        <v>1</v>
      </c>
    </row>
    <row r="79" spans="1:18" ht="75">
      <c r="A79" s="148">
        <v>9</v>
      </c>
      <c r="B79" s="183">
        <v>8</v>
      </c>
      <c r="C79" s="184"/>
      <c r="D79" s="185">
        <v>5</v>
      </c>
      <c r="E79" s="186">
        <f t="shared" si="5"/>
        <v>35</v>
      </c>
      <c r="F79" s="186">
        <f t="shared" si="2"/>
        <v>45</v>
      </c>
      <c r="G79" s="187" t="s">
        <v>265</v>
      </c>
      <c r="H79" s="187" t="s">
        <v>266</v>
      </c>
      <c r="I79" s="211"/>
      <c r="J79" s="186"/>
      <c r="K79" s="186">
        <v>1</v>
      </c>
      <c r="L79" s="186"/>
      <c r="M79" s="186"/>
      <c r="N79" s="186"/>
      <c r="O79" s="213" t="s">
        <v>186</v>
      </c>
      <c r="P79" s="213" t="s">
        <v>187</v>
      </c>
      <c r="Q79" s="213" t="s">
        <v>267</v>
      </c>
      <c r="R79" s="186" t="b">
        <v>1</v>
      </c>
    </row>
    <row r="80" spans="1:18" ht="75">
      <c r="A80" s="148">
        <v>9</v>
      </c>
      <c r="B80" s="183">
        <v>9</v>
      </c>
      <c r="C80" s="184"/>
      <c r="D80" s="185">
        <v>5</v>
      </c>
      <c r="E80" s="186">
        <f t="shared" si="5"/>
        <v>36</v>
      </c>
      <c r="F80" s="186">
        <f t="shared" ref="F80:F143" si="6">25+IF(B80&gt;3,(B80-3)*4,0)</f>
        <v>49</v>
      </c>
      <c r="G80" s="187" t="s">
        <v>268</v>
      </c>
      <c r="H80" s="187" t="s">
        <v>266</v>
      </c>
      <c r="I80" s="211"/>
      <c r="J80" s="186"/>
      <c r="K80" s="186">
        <v>1</v>
      </c>
      <c r="L80" s="186"/>
      <c r="M80" s="186"/>
      <c r="N80" s="186"/>
      <c r="O80" s="214"/>
      <c r="P80" s="214"/>
      <c r="Q80" s="211"/>
      <c r="R80" s="186" t="b">
        <v>1</v>
      </c>
    </row>
    <row r="81" spans="1:18" ht="90">
      <c r="A81" s="148">
        <v>9</v>
      </c>
      <c r="B81" s="183">
        <v>10</v>
      </c>
      <c r="C81" s="184"/>
      <c r="D81" s="185">
        <v>5</v>
      </c>
      <c r="E81" s="186">
        <f t="shared" si="5"/>
        <v>37</v>
      </c>
      <c r="F81" s="186">
        <f t="shared" si="6"/>
        <v>53</v>
      </c>
      <c r="G81" s="187" t="s">
        <v>269</v>
      </c>
      <c r="H81" s="187" t="s">
        <v>270</v>
      </c>
      <c r="I81" s="211"/>
      <c r="J81" s="186"/>
      <c r="K81" s="186"/>
      <c r="L81" s="186"/>
      <c r="M81" s="186"/>
      <c r="N81" s="186"/>
      <c r="O81" s="215" t="s">
        <v>167</v>
      </c>
      <c r="P81" s="215" t="s">
        <v>271</v>
      </c>
      <c r="Q81" s="215" t="s">
        <v>169</v>
      </c>
      <c r="R81" s="186"/>
    </row>
    <row r="82" spans="1:18" ht="60">
      <c r="A82" s="148">
        <v>10</v>
      </c>
      <c r="B82" s="126">
        <v>1</v>
      </c>
      <c r="C82" s="127"/>
      <c r="D82" s="128">
        <v>3</v>
      </c>
      <c r="E82" s="129">
        <f t="shared" si="5"/>
        <v>31</v>
      </c>
      <c r="F82" s="129">
        <f t="shared" si="6"/>
        <v>25</v>
      </c>
      <c r="G82" s="130" t="s">
        <v>272</v>
      </c>
      <c r="H82" s="131" t="s">
        <v>273</v>
      </c>
      <c r="I82" s="172"/>
      <c r="J82" s="129"/>
      <c r="K82" s="129"/>
      <c r="L82" s="129"/>
      <c r="M82" s="129"/>
      <c r="N82" s="129"/>
      <c r="O82" s="169"/>
      <c r="P82" s="169"/>
      <c r="Q82" s="169"/>
      <c r="R82" s="129" t="b">
        <v>1</v>
      </c>
    </row>
    <row r="83" spans="1:18" ht="60">
      <c r="A83" s="148">
        <v>10</v>
      </c>
      <c r="B83" s="126">
        <v>2</v>
      </c>
      <c r="C83" s="127"/>
      <c r="D83" s="128">
        <v>4</v>
      </c>
      <c r="E83" s="129">
        <f t="shared" si="5"/>
        <v>32</v>
      </c>
      <c r="F83" s="129">
        <f t="shared" si="6"/>
        <v>25</v>
      </c>
      <c r="G83" s="130" t="s">
        <v>274</v>
      </c>
      <c r="H83" s="131" t="s">
        <v>175</v>
      </c>
      <c r="I83" s="172"/>
      <c r="J83" s="129"/>
      <c r="K83" s="129"/>
      <c r="L83" s="129"/>
      <c r="M83" s="129"/>
      <c r="N83" s="129"/>
      <c r="O83" s="169"/>
      <c r="P83" s="169"/>
      <c r="Q83" s="169"/>
      <c r="R83" s="129" t="b">
        <v>1</v>
      </c>
    </row>
    <row r="84" spans="1:18" ht="60">
      <c r="A84" s="148">
        <v>10</v>
      </c>
      <c r="B84" s="126">
        <v>3</v>
      </c>
      <c r="C84" s="127"/>
      <c r="D84" s="128">
        <v>5</v>
      </c>
      <c r="E84" s="129">
        <f t="shared" si="5"/>
        <v>33</v>
      </c>
      <c r="F84" s="129">
        <f t="shared" si="6"/>
        <v>25</v>
      </c>
      <c r="G84" s="131" t="s">
        <v>275</v>
      </c>
      <c r="H84" s="131" t="s">
        <v>273</v>
      </c>
      <c r="I84" s="172"/>
      <c r="J84" s="129"/>
      <c r="K84" s="129">
        <v>1</v>
      </c>
      <c r="L84" s="129"/>
      <c r="M84" s="129"/>
      <c r="N84" s="129"/>
      <c r="O84" s="169"/>
      <c r="P84" s="169"/>
      <c r="Q84" s="169"/>
      <c r="R84" s="129" t="b">
        <v>1</v>
      </c>
    </row>
    <row r="85" spans="1:18" ht="60">
      <c r="A85" s="148">
        <v>10</v>
      </c>
      <c r="B85" s="126">
        <v>4</v>
      </c>
      <c r="C85" s="127"/>
      <c r="D85" s="128">
        <v>5</v>
      </c>
      <c r="E85" s="129">
        <f t="shared" si="5"/>
        <v>34</v>
      </c>
      <c r="F85" s="129">
        <f t="shared" si="6"/>
        <v>29</v>
      </c>
      <c r="G85" s="131" t="s">
        <v>276</v>
      </c>
      <c r="H85" s="131" t="s">
        <v>175</v>
      </c>
      <c r="I85" s="172"/>
      <c r="J85" s="129"/>
      <c r="K85" s="129">
        <v>1</v>
      </c>
      <c r="L85" s="129"/>
      <c r="M85" s="129"/>
      <c r="N85" s="129"/>
      <c r="O85" s="169"/>
      <c r="P85" s="169"/>
      <c r="Q85" s="169"/>
      <c r="R85" s="129" t="b">
        <v>1</v>
      </c>
    </row>
    <row r="86" spans="1:18" ht="60">
      <c r="A86" s="148">
        <v>10</v>
      </c>
      <c r="B86" s="126">
        <v>5</v>
      </c>
      <c r="C86" s="127"/>
      <c r="D86" s="128">
        <v>5</v>
      </c>
      <c r="E86" s="129">
        <f t="shared" si="5"/>
        <v>35</v>
      </c>
      <c r="F86" s="129">
        <f t="shared" si="6"/>
        <v>33</v>
      </c>
      <c r="G86" s="131" t="s">
        <v>272</v>
      </c>
      <c r="H86" s="131" t="s">
        <v>273</v>
      </c>
      <c r="I86" s="172"/>
      <c r="J86" s="129"/>
      <c r="K86" s="129">
        <v>1</v>
      </c>
      <c r="L86" s="129"/>
      <c r="M86" s="129"/>
      <c r="N86" s="129"/>
      <c r="O86" s="169"/>
      <c r="P86" s="169"/>
      <c r="Q86" s="169"/>
      <c r="R86" s="129" t="b">
        <v>1</v>
      </c>
    </row>
    <row r="87" spans="1:18" ht="60">
      <c r="A87" s="148">
        <v>10</v>
      </c>
      <c r="B87" s="126">
        <v>6</v>
      </c>
      <c r="C87" s="127"/>
      <c r="D87" s="128">
        <v>5</v>
      </c>
      <c r="E87" s="129">
        <f t="shared" si="5"/>
        <v>36</v>
      </c>
      <c r="F87" s="129">
        <f t="shared" si="6"/>
        <v>37</v>
      </c>
      <c r="G87" s="131" t="s">
        <v>274</v>
      </c>
      <c r="H87" s="131" t="s">
        <v>175</v>
      </c>
      <c r="I87" s="172"/>
      <c r="J87" s="129"/>
      <c r="K87" s="129">
        <v>1</v>
      </c>
      <c r="L87" s="129"/>
      <c r="M87" s="129"/>
      <c r="N87" s="129"/>
      <c r="O87" s="171" t="s">
        <v>108</v>
      </c>
      <c r="P87" s="171" t="s">
        <v>277</v>
      </c>
      <c r="Q87" s="171" t="s">
        <v>278</v>
      </c>
      <c r="R87" s="129" t="b">
        <v>1</v>
      </c>
    </row>
    <row r="88" spans="1:18" ht="60">
      <c r="A88" s="148">
        <v>10</v>
      </c>
      <c r="B88" s="126">
        <v>7</v>
      </c>
      <c r="C88" s="127"/>
      <c r="D88" s="128">
        <v>5</v>
      </c>
      <c r="E88" s="129">
        <f t="shared" si="5"/>
        <v>37</v>
      </c>
      <c r="F88" s="129">
        <f t="shared" si="6"/>
        <v>41</v>
      </c>
      <c r="G88" s="131" t="s">
        <v>275</v>
      </c>
      <c r="H88" s="131" t="s">
        <v>273</v>
      </c>
      <c r="I88" s="172"/>
      <c r="J88" s="129"/>
      <c r="K88" s="129">
        <v>1</v>
      </c>
      <c r="L88" s="129"/>
      <c r="M88" s="129"/>
      <c r="N88" s="129"/>
      <c r="O88" s="168"/>
      <c r="P88" s="168"/>
      <c r="Q88" s="172"/>
      <c r="R88" s="129" t="b">
        <v>1</v>
      </c>
    </row>
    <row r="89" spans="1:18" ht="60">
      <c r="A89" s="148">
        <v>10</v>
      </c>
      <c r="B89" s="126">
        <v>8</v>
      </c>
      <c r="C89" s="127"/>
      <c r="D89" s="128">
        <v>5</v>
      </c>
      <c r="E89" s="129">
        <f t="shared" si="5"/>
        <v>38</v>
      </c>
      <c r="F89" s="129">
        <f t="shared" si="6"/>
        <v>45</v>
      </c>
      <c r="G89" s="130" t="s">
        <v>276</v>
      </c>
      <c r="H89" s="131" t="s">
        <v>175</v>
      </c>
      <c r="I89" s="172"/>
      <c r="J89" s="129"/>
      <c r="K89" s="129">
        <v>1</v>
      </c>
      <c r="L89" s="129"/>
      <c r="M89" s="129"/>
      <c r="N89" s="129"/>
      <c r="O89" s="169" t="s">
        <v>186</v>
      </c>
      <c r="P89" s="169" t="s">
        <v>187</v>
      </c>
      <c r="Q89" s="169" t="s">
        <v>279</v>
      </c>
      <c r="R89" s="129" t="b">
        <v>1</v>
      </c>
    </row>
    <row r="90" spans="1:18" ht="60">
      <c r="A90" s="148">
        <v>10</v>
      </c>
      <c r="B90" s="126">
        <v>9</v>
      </c>
      <c r="C90" s="127"/>
      <c r="D90" s="128">
        <v>5</v>
      </c>
      <c r="E90" s="129">
        <f t="shared" si="5"/>
        <v>39</v>
      </c>
      <c r="F90" s="129">
        <f t="shared" si="6"/>
        <v>49</v>
      </c>
      <c r="G90" s="130" t="s">
        <v>280</v>
      </c>
      <c r="H90" s="130" t="s">
        <v>281</v>
      </c>
      <c r="I90" s="172"/>
      <c r="J90" s="129"/>
      <c r="K90" s="129">
        <v>1</v>
      </c>
      <c r="L90" s="129"/>
      <c r="M90" s="129"/>
      <c r="N90" s="129"/>
      <c r="O90" s="169"/>
      <c r="P90" s="169"/>
      <c r="Q90" s="169"/>
      <c r="R90" s="129" t="b">
        <v>1</v>
      </c>
    </row>
    <row r="91" spans="1:18" ht="90">
      <c r="A91" s="148">
        <v>10</v>
      </c>
      <c r="B91" s="126">
        <v>10</v>
      </c>
      <c r="C91" s="189" t="b">
        <v>1</v>
      </c>
      <c r="D91" s="128">
        <v>1</v>
      </c>
      <c r="E91" s="129">
        <f t="shared" si="5"/>
        <v>40</v>
      </c>
      <c r="F91" s="129">
        <f t="shared" si="6"/>
        <v>53</v>
      </c>
      <c r="G91" s="131" t="s">
        <v>282</v>
      </c>
      <c r="H91" s="131" t="s">
        <v>283</v>
      </c>
      <c r="I91" s="168" t="s">
        <v>284</v>
      </c>
      <c r="J91" s="129"/>
      <c r="K91" s="129"/>
      <c r="L91" s="129"/>
      <c r="M91" s="129"/>
      <c r="N91" s="129"/>
      <c r="O91" s="169" t="s">
        <v>167</v>
      </c>
      <c r="P91" s="169" t="s">
        <v>285</v>
      </c>
      <c r="Q91" s="169" t="s">
        <v>169</v>
      </c>
      <c r="R91" s="129"/>
    </row>
    <row r="92" spans="1:18" ht="60">
      <c r="A92" s="190">
        <v>11</v>
      </c>
      <c r="B92" s="191">
        <v>1</v>
      </c>
      <c r="C92" s="192"/>
      <c r="D92" s="193">
        <v>3</v>
      </c>
      <c r="E92" s="186">
        <f t="shared" si="5"/>
        <v>34</v>
      </c>
      <c r="F92" s="186">
        <f t="shared" si="6"/>
        <v>25</v>
      </c>
      <c r="G92" s="188" t="s">
        <v>286</v>
      </c>
      <c r="H92" s="188" t="s">
        <v>287</v>
      </c>
      <c r="I92" s="214"/>
      <c r="J92" s="186"/>
      <c r="K92" s="186"/>
      <c r="L92" s="186"/>
      <c r="M92" s="186"/>
      <c r="N92" s="186"/>
      <c r="O92" s="216"/>
      <c r="P92" s="216"/>
      <c r="Q92" s="216"/>
      <c r="R92" s="186" t="b">
        <v>1</v>
      </c>
    </row>
    <row r="93" spans="1:18" ht="60">
      <c r="A93" s="190">
        <v>11</v>
      </c>
      <c r="B93" s="191">
        <v>2</v>
      </c>
      <c r="C93" s="192"/>
      <c r="D93" s="193">
        <v>4</v>
      </c>
      <c r="E93" s="186">
        <f t="shared" si="5"/>
        <v>35</v>
      </c>
      <c r="F93" s="186">
        <f t="shared" si="6"/>
        <v>25</v>
      </c>
      <c r="G93" s="188" t="s">
        <v>288</v>
      </c>
      <c r="H93" s="188" t="s">
        <v>287</v>
      </c>
      <c r="I93" s="214"/>
      <c r="J93" s="186"/>
      <c r="K93" s="186"/>
      <c r="L93" s="186"/>
      <c r="M93" s="186"/>
      <c r="N93" s="186"/>
      <c r="O93" s="216"/>
      <c r="P93" s="216"/>
      <c r="Q93" s="216"/>
      <c r="R93" s="186" t="b">
        <v>1</v>
      </c>
    </row>
    <row r="94" spans="1:18" ht="75">
      <c r="A94" s="190">
        <v>11</v>
      </c>
      <c r="B94" s="191">
        <v>3</v>
      </c>
      <c r="C94" s="192"/>
      <c r="D94" s="193">
        <v>5</v>
      </c>
      <c r="E94" s="186">
        <f t="shared" si="5"/>
        <v>36</v>
      </c>
      <c r="F94" s="186">
        <f t="shared" si="6"/>
        <v>25</v>
      </c>
      <c r="G94" s="194" t="s">
        <v>289</v>
      </c>
      <c r="H94" s="188" t="s">
        <v>290</v>
      </c>
      <c r="I94" s="211"/>
      <c r="J94" s="186"/>
      <c r="K94" s="186">
        <v>1</v>
      </c>
      <c r="L94" s="186"/>
      <c r="M94" s="186"/>
      <c r="N94" s="186"/>
      <c r="O94" s="216"/>
      <c r="P94" s="216"/>
      <c r="Q94" s="216"/>
      <c r="R94" s="186" t="b">
        <v>1</v>
      </c>
    </row>
    <row r="95" spans="1:18" ht="60">
      <c r="A95" s="190">
        <v>11</v>
      </c>
      <c r="B95" s="191">
        <v>4</v>
      </c>
      <c r="C95" s="192"/>
      <c r="D95" s="193">
        <v>5</v>
      </c>
      <c r="E95" s="186">
        <f t="shared" si="5"/>
        <v>37</v>
      </c>
      <c r="F95" s="186">
        <f t="shared" si="6"/>
        <v>29</v>
      </c>
      <c r="G95" s="188" t="s">
        <v>291</v>
      </c>
      <c r="H95" s="188" t="s">
        <v>287</v>
      </c>
      <c r="I95" s="214"/>
      <c r="J95" s="186"/>
      <c r="K95" s="186">
        <v>1</v>
      </c>
      <c r="L95" s="186"/>
      <c r="M95" s="186"/>
      <c r="N95" s="186"/>
      <c r="O95" s="216"/>
      <c r="P95" s="216"/>
      <c r="Q95" s="216"/>
      <c r="R95" s="186" t="b">
        <v>1</v>
      </c>
    </row>
    <row r="96" spans="1:18" ht="60">
      <c r="A96" s="190">
        <v>11</v>
      </c>
      <c r="B96" s="191">
        <v>5</v>
      </c>
      <c r="C96" s="192"/>
      <c r="D96" s="193">
        <v>5</v>
      </c>
      <c r="E96" s="186">
        <f t="shared" ref="E96:E127" si="7">A96*3+B96</f>
        <v>38</v>
      </c>
      <c r="F96" s="186">
        <f t="shared" si="6"/>
        <v>33</v>
      </c>
      <c r="G96" s="188" t="s">
        <v>292</v>
      </c>
      <c r="H96" s="188" t="s">
        <v>293</v>
      </c>
      <c r="I96" s="211"/>
      <c r="J96" s="186"/>
      <c r="K96" s="186">
        <v>1</v>
      </c>
      <c r="L96" s="186"/>
      <c r="M96" s="186"/>
      <c r="N96" s="186"/>
      <c r="O96" s="214"/>
      <c r="P96" s="214"/>
      <c r="Q96" s="211"/>
      <c r="R96" s="186" t="b">
        <v>1</v>
      </c>
    </row>
    <row r="97" spans="1:18" ht="76.5" customHeight="1">
      <c r="A97" s="190">
        <v>11</v>
      </c>
      <c r="B97" s="191">
        <v>6</v>
      </c>
      <c r="C97" s="192"/>
      <c r="D97" s="193">
        <v>5</v>
      </c>
      <c r="E97" s="186">
        <f t="shared" si="7"/>
        <v>39</v>
      </c>
      <c r="F97" s="186">
        <f t="shared" si="6"/>
        <v>37</v>
      </c>
      <c r="G97" s="195" t="s">
        <v>294</v>
      </c>
      <c r="H97" s="188" t="s">
        <v>295</v>
      </c>
      <c r="I97" s="211"/>
      <c r="J97" s="186"/>
      <c r="K97" s="186">
        <v>1</v>
      </c>
      <c r="L97" s="186"/>
      <c r="M97" s="186"/>
      <c r="N97" s="186"/>
      <c r="O97" s="216" t="s">
        <v>108</v>
      </c>
      <c r="P97" s="216" t="s">
        <v>296</v>
      </c>
      <c r="Q97" s="216" t="s">
        <v>297</v>
      </c>
      <c r="R97" s="186" t="b">
        <v>1</v>
      </c>
    </row>
    <row r="98" spans="1:18" ht="79.5" customHeight="1">
      <c r="A98" s="190">
        <v>11</v>
      </c>
      <c r="B98" s="191">
        <v>7</v>
      </c>
      <c r="C98" s="192"/>
      <c r="D98" s="193">
        <v>5</v>
      </c>
      <c r="E98" s="186">
        <f t="shared" si="7"/>
        <v>40</v>
      </c>
      <c r="F98" s="186">
        <f t="shared" si="6"/>
        <v>41</v>
      </c>
      <c r="G98" s="195" t="s">
        <v>298</v>
      </c>
      <c r="H98" s="188" t="s">
        <v>299</v>
      </c>
      <c r="I98" s="214"/>
      <c r="J98" s="186"/>
      <c r="K98" s="186">
        <v>1</v>
      </c>
      <c r="L98" s="186"/>
      <c r="M98" s="186"/>
      <c r="N98" s="186"/>
      <c r="O98" s="214"/>
      <c r="P98" s="214"/>
      <c r="Q98" s="211"/>
      <c r="R98" s="186" t="b">
        <v>1</v>
      </c>
    </row>
    <row r="99" spans="1:18" ht="75">
      <c r="A99" s="190">
        <v>11</v>
      </c>
      <c r="B99" s="191">
        <v>8</v>
      </c>
      <c r="C99" s="192"/>
      <c r="D99" s="193">
        <v>5</v>
      </c>
      <c r="E99" s="186">
        <f t="shared" si="7"/>
        <v>41</v>
      </c>
      <c r="F99" s="186">
        <f t="shared" si="6"/>
        <v>45</v>
      </c>
      <c r="G99" s="188" t="s">
        <v>300</v>
      </c>
      <c r="H99" s="188" t="s">
        <v>301</v>
      </c>
      <c r="I99" s="211"/>
      <c r="J99" s="186"/>
      <c r="K99" s="186">
        <v>1</v>
      </c>
      <c r="L99" s="186"/>
      <c r="M99" s="186"/>
      <c r="N99" s="186"/>
      <c r="O99" s="217" t="s">
        <v>186</v>
      </c>
      <c r="P99" s="217" t="s">
        <v>187</v>
      </c>
      <c r="Q99" s="217" t="s">
        <v>302</v>
      </c>
      <c r="R99" s="186" t="b">
        <v>1</v>
      </c>
    </row>
    <row r="100" spans="1:18">
      <c r="A100" s="190">
        <v>11</v>
      </c>
      <c r="B100" s="191">
        <v>9</v>
      </c>
      <c r="C100" s="192"/>
      <c r="D100" s="193">
        <v>5</v>
      </c>
      <c r="E100" s="186">
        <f t="shared" si="7"/>
        <v>42</v>
      </c>
      <c r="F100" s="186">
        <f t="shared" si="6"/>
        <v>49</v>
      </c>
      <c r="G100" s="187" t="s">
        <v>303</v>
      </c>
      <c r="H100" s="188">
        <v>100</v>
      </c>
      <c r="I100" s="211"/>
      <c r="J100" s="186"/>
      <c r="K100" s="186">
        <v>1</v>
      </c>
      <c r="L100" s="186"/>
      <c r="M100" s="186"/>
      <c r="N100" s="186"/>
      <c r="O100" s="216"/>
      <c r="P100" s="216"/>
      <c r="Q100" s="216"/>
      <c r="R100" s="186" t="b">
        <v>1</v>
      </c>
    </row>
    <row r="101" spans="1:18" ht="30">
      <c r="A101" s="190">
        <v>11</v>
      </c>
      <c r="B101" s="191">
        <v>10</v>
      </c>
      <c r="C101" s="192" t="b">
        <v>1</v>
      </c>
      <c r="D101" s="193">
        <v>1</v>
      </c>
      <c r="E101" s="186">
        <f t="shared" si="7"/>
        <v>43</v>
      </c>
      <c r="F101" s="186">
        <f t="shared" si="6"/>
        <v>53</v>
      </c>
      <c r="G101" s="188" t="s">
        <v>304</v>
      </c>
      <c r="H101" s="188" t="s">
        <v>161</v>
      </c>
      <c r="I101" s="214" t="s">
        <v>305</v>
      </c>
      <c r="J101" s="186"/>
      <c r="K101" s="186"/>
      <c r="L101" s="186"/>
      <c r="M101" s="186"/>
      <c r="N101" s="186"/>
      <c r="O101" s="217" t="s">
        <v>108</v>
      </c>
      <c r="P101" s="217" t="s">
        <v>296</v>
      </c>
      <c r="Q101" s="217" t="s">
        <v>297</v>
      </c>
      <c r="R101" s="186"/>
    </row>
    <row r="102" spans="1:18" ht="60">
      <c r="A102" s="196">
        <v>12</v>
      </c>
      <c r="B102" s="126">
        <v>1</v>
      </c>
      <c r="C102" s="127"/>
      <c r="D102" s="128">
        <v>3</v>
      </c>
      <c r="E102" s="129">
        <f t="shared" si="7"/>
        <v>37</v>
      </c>
      <c r="F102" s="129">
        <f t="shared" si="6"/>
        <v>25</v>
      </c>
      <c r="G102" s="130" t="s">
        <v>306</v>
      </c>
      <c r="H102" s="131" t="s">
        <v>293</v>
      </c>
      <c r="I102" s="172"/>
      <c r="J102" s="129"/>
      <c r="K102" s="129"/>
      <c r="L102" s="129"/>
      <c r="M102" s="129"/>
      <c r="N102" s="129"/>
      <c r="O102" s="169"/>
      <c r="P102" s="169"/>
      <c r="Q102" s="169"/>
      <c r="R102" s="129" t="b">
        <v>1</v>
      </c>
    </row>
    <row r="103" spans="1:18" ht="80.25" customHeight="1">
      <c r="A103" s="196">
        <v>12</v>
      </c>
      <c r="B103" s="126">
        <v>2</v>
      </c>
      <c r="C103" s="127"/>
      <c r="D103" s="128">
        <v>4</v>
      </c>
      <c r="E103" s="129">
        <f t="shared" si="7"/>
        <v>38</v>
      </c>
      <c r="F103" s="129">
        <f t="shared" si="6"/>
        <v>25</v>
      </c>
      <c r="G103" s="179" t="s">
        <v>307</v>
      </c>
      <c r="H103" s="131" t="s">
        <v>308</v>
      </c>
      <c r="I103" s="172"/>
      <c r="J103" s="129"/>
      <c r="K103" s="129"/>
      <c r="L103" s="129"/>
      <c r="M103" s="129"/>
      <c r="N103" s="129"/>
      <c r="O103" s="169"/>
      <c r="P103" s="169"/>
      <c r="Q103" s="169"/>
      <c r="R103" s="129" t="b">
        <v>1</v>
      </c>
    </row>
    <row r="104" spans="1:18" ht="75">
      <c r="A104" s="196">
        <v>12</v>
      </c>
      <c r="B104" s="126">
        <v>3</v>
      </c>
      <c r="C104" s="127"/>
      <c r="D104" s="128">
        <v>5</v>
      </c>
      <c r="E104" s="129">
        <f t="shared" si="7"/>
        <v>39</v>
      </c>
      <c r="F104" s="129">
        <f t="shared" si="6"/>
        <v>25</v>
      </c>
      <c r="G104" s="179" t="s">
        <v>309</v>
      </c>
      <c r="H104" s="131" t="s">
        <v>310</v>
      </c>
      <c r="I104" s="172"/>
      <c r="J104" s="129"/>
      <c r="K104" s="129">
        <v>1</v>
      </c>
      <c r="L104" s="129"/>
      <c r="M104" s="129"/>
      <c r="N104" s="129"/>
      <c r="O104" s="169"/>
      <c r="P104" s="169"/>
      <c r="Q104" s="169"/>
      <c r="R104" s="129" t="b">
        <v>1</v>
      </c>
    </row>
    <row r="105" spans="1:18" ht="60">
      <c r="A105" s="196">
        <v>12</v>
      </c>
      <c r="B105" s="126">
        <v>4</v>
      </c>
      <c r="C105" s="127"/>
      <c r="D105" s="128">
        <v>5</v>
      </c>
      <c r="E105" s="129">
        <f t="shared" si="7"/>
        <v>40</v>
      </c>
      <c r="F105" s="129">
        <f t="shared" si="6"/>
        <v>29</v>
      </c>
      <c r="G105" s="179" t="s">
        <v>311</v>
      </c>
      <c r="H105" s="131" t="s">
        <v>175</v>
      </c>
      <c r="I105" s="172"/>
      <c r="J105" s="129"/>
      <c r="K105" s="129">
        <v>1</v>
      </c>
      <c r="L105" s="129"/>
      <c r="M105" s="129"/>
      <c r="N105" s="129"/>
      <c r="O105" s="169"/>
      <c r="P105" s="169"/>
      <c r="Q105" s="169"/>
      <c r="R105" s="129" t="b">
        <v>1</v>
      </c>
    </row>
    <row r="106" spans="1:18" ht="60">
      <c r="A106" s="196">
        <v>12</v>
      </c>
      <c r="B106" s="126">
        <v>5</v>
      </c>
      <c r="C106" s="127"/>
      <c r="D106" s="128">
        <v>5</v>
      </c>
      <c r="E106" s="129">
        <f t="shared" si="7"/>
        <v>41</v>
      </c>
      <c r="F106" s="129">
        <f t="shared" si="6"/>
        <v>33</v>
      </c>
      <c r="G106" s="179" t="s">
        <v>312</v>
      </c>
      <c r="H106" s="131" t="s">
        <v>313</v>
      </c>
      <c r="I106" s="172"/>
      <c r="J106" s="129"/>
      <c r="K106" s="129">
        <v>1</v>
      </c>
      <c r="L106" s="129"/>
      <c r="M106" s="129"/>
      <c r="N106" s="129"/>
      <c r="O106" s="169"/>
      <c r="P106" s="169"/>
      <c r="Q106" s="169"/>
      <c r="R106" s="129" t="b">
        <v>1</v>
      </c>
    </row>
    <row r="107" spans="1:18" ht="81" customHeight="1">
      <c r="A107" s="196">
        <v>12</v>
      </c>
      <c r="B107" s="126">
        <v>6</v>
      </c>
      <c r="C107" s="127"/>
      <c r="D107" s="128">
        <v>5</v>
      </c>
      <c r="E107" s="129">
        <f t="shared" si="7"/>
        <v>42</v>
      </c>
      <c r="F107" s="129">
        <f t="shared" si="6"/>
        <v>37</v>
      </c>
      <c r="G107" s="179" t="s">
        <v>314</v>
      </c>
      <c r="H107" s="131" t="s">
        <v>295</v>
      </c>
      <c r="I107" s="172"/>
      <c r="J107" s="129"/>
      <c r="K107" s="129">
        <v>1</v>
      </c>
      <c r="L107" s="129"/>
      <c r="M107" s="129"/>
      <c r="N107" s="129"/>
      <c r="O107" s="171" t="s">
        <v>108</v>
      </c>
      <c r="P107" s="171" t="s">
        <v>315</v>
      </c>
      <c r="Q107" s="171" t="s">
        <v>316</v>
      </c>
      <c r="R107" s="129" t="b">
        <v>1</v>
      </c>
    </row>
    <row r="108" spans="1:18" ht="76.5" customHeight="1">
      <c r="A108" s="196">
        <v>12</v>
      </c>
      <c r="B108" s="126">
        <v>7</v>
      </c>
      <c r="C108" s="127"/>
      <c r="D108" s="128">
        <v>5</v>
      </c>
      <c r="E108" s="129">
        <f t="shared" si="7"/>
        <v>43</v>
      </c>
      <c r="F108" s="129">
        <f t="shared" si="6"/>
        <v>41</v>
      </c>
      <c r="G108" s="179" t="s">
        <v>317</v>
      </c>
      <c r="H108" s="131" t="s">
        <v>295</v>
      </c>
      <c r="I108" s="172"/>
      <c r="J108" s="129"/>
      <c r="K108" s="129">
        <v>1</v>
      </c>
      <c r="L108" s="129"/>
      <c r="M108" s="129"/>
      <c r="N108" s="129"/>
      <c r="O108" s="168"/>
      <c r="P108" s="168"/>
      <c r="Q108" s="172"/>
      <c r="R108" s="129" t="b">
        <v>1</v>
      </c>
    </row>
    <row r="109" spans="1:18" ht="92.25" customHeight="1">
      <c r="A109" s="196">
        <v>12</v>
      </c>
      <c r="B109" s="126">
        <v>8</v>
      </c>
      <c r="C109" s="127"/>
      <c r="D109" s="128">
        <v>5</v>
      </c>
      <c r="E109" s="129">
        <f t="shared" si="7"/>
        <v>44</v>
      </c>
      <c r="F109" s="129">
        <f t="shared" si="6"/>
        <v>45</v>
      </c>
      <c r="G109" s="179" t="s">
        <v>318</v>
      </c>
      <c r="H109" s="130" t="s">
        <v>319</v>
      </c>
      <c r="I109" s="172"/>
      <c r="J109" s="129"/>
      <c r="K109" s="129">
        <v>1</v>
      </c>
      <c r="L109" s="129"/>
      <c r="M109" s="129"/>
      <c r="N109" s="129"/>
      <c r="O109" s="218" t="s">
        <v>186</v>
      </c>
      <c r="P109" s="218" t="s">
        <v>187</v>
      </c>
      <c r="Q109" s="218" t="s">
        <v>320</v>
      </c>
      <c r="R109" s="129" t="b">
        <v>1</v>
      </c>
    </row>
    <row r="110" spans="1:18" ht="91.5" customHeight="1">
      <c r="A110" s="196">
        <v>12</v>
      </c>
      <c r="B110" s="126">
        <v>9</v>
      </c>
      <c r="C110" s="127"/>
      <c r="D110" s="128">
        <v>5</v>
      </c>
      <c r="E110" s="129">
        <f t="shared" si="7"/>
        <v>45</v>
      </c>
      <c r="F110" s="129">
        <f t="shared" si="6"/>
        <v>49</v>
      </c>
      <c r="G110" s="179" t="s">
        <v>321</v>
      </c>
      <c r="H110" s="130" t="s">
        <v>270</v>
      </c>
      <c r="I110" s="172"/>
      <c r="J110" s="129"/>
      <c r="K110" s="129">
        <v>1</v>
      </c>
      <c r="L110" s="129"/>
      <c r="M110" s="129"/>
      <c r="N110" s="129"/>
      <c r="O110" s="168"/>
      <c r="P110" s="168"/>
      <c r="Q110" s="172"/>
      <c r="R110" s="129" t="b">
        <v>1</v>
      </c>
    </row>
    <row r="111" spans="1:18" ht="75">
      <c r="A111" s="196">
        <v>12</v>
      </c>
      <c r="B111" s="126">
        <v>10</v>
      </c>
      <c r="C111" s="127"/>
      <c r="D111" s="128">
        <v>5</v>
      </c>
      <c r="E111" s="129">
        <f t="shared" si="7"/>
        <v>46</v>
      </c>
      <c r="F111" s="129">
        <f t="shared" si="6"/>
        <v>53</v>
      </c>
      <c r="G111" s="131" t="s">
        <v>322</v>
      </c>
      <c r="H111" s="131" t="s">
        <v>310</v>
      </c>
      <c r="I111" s="172"/>
      <c r="J111" s="129"/>
      <c r="K111" s="129"/>
      <c r="L111" s="129"/>
      <c r="M111" s="129"/>
      <c r="N111" s="129"/>
      <c r="O111" s="171" t="s">
        <v>167</v>
      </c>
      <c r="P111" s="171" t="s">
        <v>323</v>
      </c>
      <c r="Q111" s="171" t="s">
        <v>169</v>
      </c>
      <c r="R111" s="129"/>
    </row>
    <row r="112" spans="1:18" ht="60">
      <c r="A112" s="197">
        <v>13</v>
      </c>
      <c r="B112" s="198">
        <v>1</v>
      </c>
      <c r="C112" s="199"/>
      <c r="D112" s="200">
        <v>3</v>
      </c>
      <c r="E112" s="201">
        <f t="shared" si="7"/>
        <v>40</v>
      </c>
      <c r="F112" s="201">
        <f t="shared" si="6"/>
        <v>25</v>
      </c>
      <c r="G112" s="202" t="s">
        <v>324</v>
      </c>
      <c r="H112" s="202" t="s">
        <v>242</v>
      </c>
      <c r="I112" s="219"/>
      <c r="J112" s="201"/>
      <c r="K112" s="201"/>
      <c r="L112" s="201"/>
      <c r="M112" s="201"/>
      <c r="N112" s="201"/>
      <c r="O112" s="220"/>
      <c r="P112" s="220"/>
      <c r="Q112" s="220"/>
      <c r="R112" s="201" t="b">
        <v>1</v>
      </c>
    </row>
    <row r="113" spans="1:18" ht="75">
      <c r="A113" s="197">
        <v>13</v>
      </c>
      <c r="B113" s="198">
        <v>2</v>
      </c>
      <c r="C113" s="199"/>
      <c r="D113" s="200">
        <v>4</v>
      </c>
      <c r="E113" s="201">
        <f t="shared" si="7"/>
        <v>41</v>
      </c>
      <c r="F113" s="201">
        <f t="shared" si="6"/>
        <v>25</v>
      </c>
      <c r="G113" s="202" t="s">
        <v>325</v>
      </c>
      <c r="H113" s="202" t="s">
        <v>295</v>
      </c>
      <c r="I113" s="219"/>
      <c r="J113" s="201"/>
      <c r="K113" s="201"/>
      <c r="L113" s="201"/>
      <c r="M113" s="201"/>
      <c r="N113" s="201"/>
      <c r="O113" s="220"/>
      <c r="P113" s="220"/>
      <c r="Q113" s="220"/>
      <c r="R113" s="201" t="b">
        <v>1</v>
      </c>
    </row>
    <row r="114" spans="1:18" ht="60">
      <c r="A114" s="197">
        <v>13</v>
      </c>
      <c r="B114" s="198">
        <v>3</v>
      </c>
      <c r="C114" s="199"/>
      <c r="D114" s="200">
        <v>5</v>
      </c>
      <c r="E114" s="201">
        <f t="shared" si="7"/>
        <v>42</v>
      </c>
      <c r="F114" s="201">
        <f t="shared" si="6"/>
        <v>25</v>
      </c>
      <c r="G114" s="202" t="s">
        <v>326</v>
      </c>
      <c r="H114" s="202" t="s">
        <v>293</v>
      </c>
      <c r="I114" s="219"/>
      <c r="J114" s="201"/>
      <c r="K114" s="201">
        <v>1</v>
      </c>
      <c r="L114" s="201"/>
      <c r="M114" s="201"/>
      <c r="N114" s="201"/>
      <c r="O114" s="220"/>
      <c r="P114" s="220"/>
      <c r="Q114" s="220"/>
      <c r="R114" s="201" t="b">
        <v>1</v>
      </c>
    </row>
    <row r="115" spans="1:18" ht="60">
      <c r="A115" s="197">
        <v>13</v>
      </c>
      <c r="B115" s="198">
        <v>4</v>
      </c>
      <c r="C115" s="199"/>
      <c r="D115" s="200">
        <v>5</v>
      </c>
      <c r="E115" s="201">
        <f t="shared" si="7"/>
        <v>43</v>
      </c>
      <c r="F115" s="201">
        <f t="shared" si="6"/>
        <v>29</v>
      </c>
      <c r="G115" s="202" t="s">
        <v>327</v>
      </c>
      <c r="H115" s="202" t="s">
        <v>328</v>
      </c>
      <c r="I115" s="219"/>
      <c r="J115" s="201"/>
      <c r="K115" s="201">
        <v>1</v>
      </c>
      <c r="L115" s="201"/>
      <c r="M115" s="201"/>
      <c r="N115" s="201"/>
      <c r="O115" s="220"/>
      <c r="P115" s="220"/>
      <c r="Q115" s="220"/>
      <c r="R115" s="201" t="b">
        <v>1</v>
      </c>
    </row>
    <row r="116" spans="1:18" ht="60">
      <c r="A116" s="197">
        <v>13</v>
      </c>
      <c r="B116" s="198">
        <v>5</v>
      </c>
      <c r="C116" s="199"/>
      <c r="D116" s="200">
        <v>5</v>
      </c>
      <c r="E116" s="201">
        <f t="shared" si="7"/>
        <v>44</v>
      </c>
      <c r="F116" s="201">
        <f t="shared" si="6"/>
        <v>33</v>
      </c>
      <c r="G116" s="202" t="s">
        <v>329</v>
      </c>
      <c r="H116" s="202" t="s">
        <v>330</v>
      </c>
      <c r="I116" s="219"/>
      <c r="J116" s="201"/>
      <c r="K116" s="201">
        <v>1</v>
      </c>
      <c r="L116" s="201"/>
      <c r="M116" s="201"/>
      <c r="N116" s="201"/>
      <c r="O116" s="220"/>
      <c r="P116" s="220"/>
      <c r="Q116" s="220"/>
      <c r="R116" s="201" t="b">
        <v>1</v>
      </c>
    </row>
    <row r="117" spans="1:18" ht="78.75" customHeight="1">
      <c r="A117" s="197">
        <v>13</v>
      </c>
      <c r="B117" s="198">
        <v>6</v>
      </c>
      <c r="C117" s="199"/>
      <c r="D117" s="200">
        <v>5</v>
      </c>
      <c r="E117" s="201">
        <f t="shared" si="7"/>
        <v>45</v>
      </c>
      <c r="F117" s="201">
        <f t="shared" si="6"/>
        <v>37</v>
      </c>
      <c r="G117" s="202" t="s">
        <v>331</v>
      </c>
      <c r="H117" s="202" t="s">
        <v>295</v>
      </c>
      <c r="I117" s="219"/>
      <c r="J117" s="201"/>
      <c r="K117" s="201">
        <v>1</v>
      </c>
      <c r="L117" s="201"/>
      <c r="M117" s="201"/>
      <c r="N117" s="201"/>
      <c r="O117" s="220" t="s">
        <v>108</v>
      </c>
      <c r="P117" s="220" t="s">
        <v>332</v>
      </c>
      <c r="Q117" s="220" t="s">
        <v>333</v>
      </c>
      <c r="R117" s="201" t="b">
        <v>1</v>
      </c>
    </row>
    <row r="118" spans="1:18" ht="75">
      <c r="A118" s="197">
        <v>13</v>
      </c>
      <c r="B118" s="198">
        <v>7</v>
      </c>
      <c r="C118" s="199"/>
      <c r="D118" s="200">
        <v>5</v>
      </c>
      <c r="E118" s="201">
        <f t="shared" si="7"/>
        <v>46</v>
      </c>
      <c r="F118" s="201">
        <f t="shared" si="6"/>
        <v>41</v>
      </c>
      <c r="G118" s="202" t="s">
        <v>334</v>
      </c>
      <c r="H118" s="202" t="s">
        <v>335</v>
      </c>
      <c r="I118" s="219"/>
      <c r="J118" s="201"/>
      <c r="K118" s="201">
        <v>1</v>
      </c>
      <c r="L118" s="201"/>
      <c r="M118" s="201"/>
      <c r="N118" s="201"/>
      <c r="O118" s="220"/>
      <c r="P118" s="220"/>
      <c r="Q118" s="220"/>
      <c r="R118" s="201" t="b">
        <v>1</v>
      </c>
    </row>
    <row r="119" spans="1:18" ht="93.75" customHeight="1">
      <c r="A119" s="197">
        <v>13</v>
      </c>
      <c r="B119" s="198">
        <v>8</v>
      </c>
      <c r="C119" s="199"/>
      <c r="D119" s="200">
        <v>5</v>
      </c>
      <c r="E119" s="201">
        <f t="shared" si="7"/>
        <v>47</v>
      </c>
      <c r="F119" s="201">
        <f t="shared" si="6"/>
        <v>45</v>
      </c>
      <c r="G119" s="202" t="s">
        <v>336</v>
      </c>
      <c r="H119" s="202" t="s">
        <v>337</v>
      </c>
      <c r="I119" s="219"/>
      <c r="J119" s="201"/>
      <c r="K119" s="201">
        <v>1</v>
      </c>
      <c r="L119" s="201"/>
      <c r="M119" s="201"/>
      <c r="N119" s="201"/>
      <c r="O119" s="220" t="s">
        <v>186</v>
      </c>
      <c r="P119" s="220" t="s">
        <v>187</v>
      </c>
      <c r="Q119" s="220" t="s">
        <v>338</v>
      </c>
      <c r="R119" s="201" t="b">
        <v>1</v>
      </c>
    </row>
    <row r="120" spans="1:18" ht="31.5" customHeight="1">
      <c r="A120" s="197">
        <v>13</v>
      </c>
      <c r="B120" s="198">
        <v>9</v>
      </c>
      <c r="C120" s="199"/>
      <c r="D120" s="200">
        <v>5</v>
      </c>
      <c r="E120" s="201">
        <f t="shared" si="7"/>
        <v>48</v>
      </c>
      <c r="F120" s="201">
        <f t="shared" si="6"/>
        <v>49</v>
      </c>
      <c r="G120" s="202" t="s">
        <v>339</v>
      </c>
      <c r="H120" s="202" t="s">
        <v>340</v>
      </c>
      <c r="I120" s="219"/>
      <c r="J120" s="201"/>
      <c r="K120" s="201">
        <v>1</v>
      </c>
      <c r="L120" s="201"/>
      <c r="M120" s="201"/>
      <c r="N120" s="201"/>
      <c r="O120" s="220"/>
      <c r="P120" s="220"/>
      <c r="Q120" s="220"/>
      <c r="R120" s="201" t="b">
        <v>1</v>
      </c>
    </row>
    <row r="121" spans="1:18" ht="64.5" customHeight="1">
      <c r="A121" s="197">
        <v>13</v>
      </c>
      <c r="B121" s="198">
        <v>10</v>
      </c>
      <c r="C121" s="199" t="b">
        <v>1</v>
      </c>
      <c r="D121" s="200">
        <v>1</v>
      </c>
      <c r="E121" s="201">
        <f t="shared" si="7"/>
        <v>49</v>
      </c>
      <c r="F121" s="201">
        <f t="shared" si="6"/>
        <v>53</v>
      </c>
      <c r="G121" s="202" t="s">
        <v>341</v>
      </c>
      <c r="H121" s="202" t="s">
        <v>342</v>
      </c>
      <c r="I121" s="221" t="s">
        <v>343</v>
      </c>
      <c r="J121" s="201"/>
      <c r="K121" s="201"/>
      <c r="L121" s="201"/>
      <c r="M121" s="201"/>
      <c r="N121" s="201"/>
      <c r="O121" s="220" t="s">
        <v>167</v>
      </c>
      <c r="P121" s="220" t="s">
        <v>344</v>
      </c>
      <c r="Q121" s="220" t="s">
        <v>169</v>
      </c>
      <c r="R121" s="201"/>
    </row>
    <row r="122" spans="1:18" s="92" customFormat="1" ht="60">
      <c r="A122" s="197">
        <v>14</v>
      </c>
      <c r="B122" s="203">
        <v>1</v>
      </c>
      <c r="C122" s="204"/>
      <c r="D122" s="205">
        <v>3</v>
      </c>
      <c r="E122" s="206">
        <f t="shared" si="7"/>
        <v>43</v>
      </c>
      <c r="F122" s="206">
        <f t="shared" si="6"/>
        <v>25</v>
      </c>
      <c r="G122" s="179" t="s">
        <v>345</v>
      </c>
      <c r="H122" s="179" t="s">
        <v>293</v>
      </c>
      <c r="I122" s="222"/>
      <c r="J122" s="206"/>
      <c r="K122" s="206"/>
      <c r="L122" s="206"/>
      <c r="M122" s="206"/>
      <c r="N122" s="206"/>
      <c r="O122" s="223"/>
      <c r="P122" s="223"/>
      <c r="Q122" s="223"/>
      <c r="R122" s="206" t="b">
        <v>1</v>
      </c>
    </row>
    <row r="123" spans="1:18" s="92" customFormat="1" ht="78" customHeight="1">
      <c r="A123" s="197">
        <v>14</v>
      </c>
      <c r="B123" s="203">
        <v>2</v>
      </c>
      <c r="C123" s="204"/>
      <c r="D123" s="205">
        <v>4</v>
      </c>
      <c r="E123" s="206">
        <f t="shared" si="7"/>
        <v>44</v>
      </c>
      <c r="F123" s="206">
        <f t="shared" si="6"/>
        <v>25</v>
      </c>
      <c r="G123" s="179" t="s">
        <v>346</v>
      </c>
      <c r="H123" s="179" t="s">
        <v>295</v>
      </c>
      <c r="I123" s="222"/>
      <c r="J123" s="206"/>
      <c r="K123" s="206"/>
      <c r="L123" s="206"/>
      <c r="M123" s="206"/>
      <c r="N123" s="206"/>
      <c r="O123" s="223"/>
      <c r="P123" s="223"/>
      <c r="Q123" s="223"/>
      <c r="R123" s="206" t="b">
        <v>1</v>
      </c>
    </row>
    <row r="124" spans="1:18" s="92" customFormat="1" ht="60">
      <c r="A124" s="197">
        <v>14</v>
      </c>
      <c r="B124" s="203">
        <v>3</v>
      </c>
      <c r="C124" s="204"/>
      <c r="D124" s="205">
        <v>5</v>
      </c>
      <c r="E124" s="206">
        <f t="shared" si="7"/>
        <v>45</v>
      </c>
      <c r="F124" s="206">
        <f t="shared" si="6"/>
        <v>25</v>
      </c>
      <c r="G124" s="179" t="s">
        <v>347</v>
      </c>
      <c r="H124" s="179" t="s">
        <v>293</v>
      </c>
      <c r="I124" s="222"/>
      <c r="J124" s="206"/>
      <c r="K124" s="206">
        <v>1</v>
      </c>
      <c r="L124" s="206"/>
      <c r="M124" s="206"/>
      <c r="N124" s="206"/>
      <c r="O124" s="223"/>
      <c r="P124" s="223"/>
      <c r="Q124" s="223"/>
      <c r="R124" s="206" t="b">
        <v>1</v>
      </c>
    </row>
    <row r="125" spans="1:18" s="92" customFormat="1" ht="78" customHeight="1">
      <c r="A125" s="197">
        <v>14</v>
      </c>
      <c r="B125" s="203">
        <v>4</v>
      </c>
      <c r="C125" s="204"/>
      <c r="D125" s="205">
        <v>5</v>
      </c>
      <c r="E125" s="206">
        <f t="shared" si="7"/>
        <v>46</v>
      </c>
      <c r="F125" s="206">
        <f t="shared" si="6"/>
        <v>29</v>
      </c>
      <c r="G125" s="179" t="s">
        <v>348</v>
      </c>
      <c r="H125" s="179" t="s">
        <v>295</v>
      </c>
      <c r="I125" s="222"/>
      <c r="J125" s="206"/>
      <c r="K125" s="206">
        <v>1</v>
      </c>
      <c r="L125" s="206"/>
      <c r="M125" s="206"/>
      <c r="N125" s="206"/>
      <c r="O125" s="223"/>
      <c r="P125" s="223"/>
      <c r="Q125" s="223"/>
      <c r="R125" s="206" t="b">
        <v>1</v>
      </c>
    </row>
    <row r="126" spans="1:18" s="92" customFormat="1" ht="60">
      <c r="A126" s="197">
        <v>14</v>
      </c>
      <c r="B126" s="203">
        <v>5</v>
      </c>
      <c r="C126" s="207"/>
      <c r="D126" s="206">
        <v>5</v>
      </c>
      <c r="E126" s="206">
        <f t="shared" si="7"/>
        <v>47</v>
      </c>
      <c r="F126" s="206">
        <f t="shared" si="6"/>
        <v>33</v>
      </c>
      <c r="G126" s="179" t="s">
        <v>349</v>
      </c>
      <c r="H126" s="179" t="s">
        <v>293</v>
      </c>
      <c r="I126" s="222"/>
      <c r="J126" s="206"/>
      <c r="K126" s="206">
        <v>1</v>
      </c>
      <c r="L126" s="206"/>
      <c r="M126" s="206"/>
      <c r="N126" s="206"/>
      <c r="O126" s="224"/>
      <c r="P126" s="224"/>
      <c r="Q126" s="222"/>
      <c r="R126" s="206" t="b">
        <v>1</v>
      </c>
    </row>
    <row r="127" spans="1:18" s="92" customFormat="1" ht="78" customHeight="1">
      <c r="A127" s="197">
        <v>14</v>
      </c>
      <c r="B127" s="203">
        <v>6</v>
      </c>
      <c r="C127" s="207"/>
      <c r="D127" s="206">
        <v>5</v>
      </c>
      <c r="E127" s="206">
        <f t="shared" si="7"/>
        <v>48</v>
      </c>
      <c r="F127" s="206">
        <f t="shared" si="6"/>
        <v>37</v>
      </c>
      <c r="G127" s="179" t="s">
        <v>350</v>
      </c>
      <c r="H127" s="179" t="s">
        <v>295</v>
      </c>
      <c r="I127" s="222"/>
      <c r="J127" s="206"/>
      <c r="K127" s="206">
        <v>1</v>
      </c>
      <c r="L127" s="206"/>
      <c r="M127" s="206"/>
      <c r="N127" s="206"/>
      <c r="O127" s="224" t="s">
        <v>108</v>
      </c>
      <c r="P127" s="224" t="s">
        <v>351</v>
      </c>
      <c r="Q127" s="224" t="s">
        <v>352</v>
      </c>
      <c r="R127" s="206" t="b">
        <v>1</v>
      </c>
    </row>
    <row r="128" spans="1:18" s="92" customFormat="1" ht="60">
      <c r="A128" s="197">
        <v>14</v>
      </c>
      <c r="B128" s="203">
        <v>7</v>
      </c>
      <c r="C128" s="207"/>
      <c r="D128" s="206">
        <v>5</v>
      </c>
      <c r="E128" s="206">
        <f t="shared" ref="E128:E151" si="8">A128*3+B128</f>
        <v>49</v>
      </c>
      <c r="F128" s="206">
        <f t="shared" si="6"/>
        <v>41</v>
      </c>
      <c r="G128" s="179" t="s">
        <v>353</v>
      </c>
      <c r="H128" s="179" t="s">
        <v>293</v>
      </c>
      <c r="I128" s="222"/>
      <c r="J128" s="206"/>
      <c r="K128" s="206">
        <v>1</v>
      </c>
      <c r="L128" s="206"/>
      <c r="M128" s="206"/>
      <c r="N128" s="206"/>
      <c r="O128" s="224"/>
      <c r="P128" s="224"/>
      <c r="Q128" s="222"/>
      <c r="R128" s="206" t="b">
        <v>1</v>
      </c>
    </row>
    <row r="129" spans="1:19" s="92" customFormat="1" ht="90">
      <c r="A129" s="197">
        <v>14</v>
      </c>
      <c r="B129" s="203">
        <v>8</v>
      </c>
      <c r="C129" s="207"/>
      <c r="D129" s="206">
        <v>5</v>
      </c>
      <c r="E129" s="206">
        <f t="shared" si="8"/>
        <v>50</v>
      </c>
      <c r="F129" s="206">
        <f t="shared" si="6"/>
        <v>45</v>
      </c>
      <c r="G129" s="179" t="s">
        <v>354</v>
      </c>
      <c r="H129" s="179" t="s">
        <v>355</v>
      </c>
      <c r="I129" s="222"/>
      <c r="J129" s="206"/>
      <c r="K129" s="206">
        <v>1</v>
      </c>
      <c r="L129" s="206"/>
      <c r="M129" s="206"/>
      <c r="N129" s="206"/>
      <c r="O129" s="224" t="s">
        <v>108</v>
      </c>
      <c r="P129" s="224" t="s">
        <v>351</v>
      </c>
      <c r="Q129" s="224" t="s">
        <v>352</v>
      </c>
      <c r="R129" s="206" t="b">
        <v>1</v>
      </c>
    </row>
    <row r="130" spans="1:19" s="92" customFormat="1" ht="90">
      <c r="A130" s="197">
        <v>14</v>
      </c>
      <c r="B130" s="203">
        <v>9</v>
      </c>
      <c r="C130" s="207"/>
      <c r="D130" s="206">
        <v>5</v>
      </c>
      <c r="E130" s="206">
        <f t="shared" si="8"/>
        <v>51</v>
      </c>
      <c r="F130" s="206">
        <f t="shared" si="6"/>
        <v>49</v>
      </c>
      <c r="G130" s="179" t="s">
        <v>356</v>
      </c>
      <c r="H130" s="179" t="s">
        <v>355</v>
      </c>
      <c r="I130" s="222"/>
      <c r="J130" s="206"/>
      <c r="K130" s="206">
        <v>1</v>
      </c>
      <c r="L130" s="206"/>
      <c r="M130" s="206"/>
      <c r="N130" s="206"/>
      <c r="O130" s="224"/>
      <c r="P130" s="224"/>
      <c r="Q130" s="222"/>
      <c r="R130" s="206" t="b">
        <v>1</v>
      </c>
    </row>
    <row r="131" spans="1:19" s="92" customFormat="1" ht="92.25" customHeight="1">
      <c r="A131" s="197">
        <v>14</v>
      </c>
      <c r="B131" s="203">
        <v>10</v>
      </c>
      <c r="C131" s="207"/>
      <c r="D131" s="206">
        <v>5</v>
      </c>
      <c r="E131" s="206">
        <f t="shared" si="8"/>
        <v>52</v>
      </c>
      <c r="F131" s="206">
        <f t="shared" si="6"/>
        <v>53</v>
      </c>
      <c r="G131" s="179" t="s">
        <v>357</v>
      </c>
      <c r="H131" s="179" t="s">
        <v>358</v>
      </c>
      <c r="I131" s="224" t="s">
        <v>359</v>
      </c>
      <c r="J131" s="206"/>
      <c r="K131" s="206"/>
      <c r="L131" s="206"/>
      <c r="M131" s="206"/>
      <c r="N131" s="206"/>
      <c r="O131" s="224" t="s">
        <v>186</v>
      </c>
      <c r="P131" s="224" t="s">
        <v>187</v>
      </c>
      <c r="Q131" s="224" t="s">
        <v>360</v>
      </c>
      <c r="R131" s="206"/>
    </row>
    <row r="132" spans="1:19" s="93" customFormat="1" ht="75">
      <c r="A132" s="225">
        <v>15</v>
      </c>
      <c r="B132" s="201">
        <v>1</v>
      </c>
      <c r="C132" s="226"/>
      <c r="D132" s="201">
        <v>3</v>
      </c>
      <c r="E132" s="201">
        <f t="shared" si="8"/>
        <v>46</v>
      </c>
      <c r="F132" s="201">
        <f t="shared" si="6"/>
        <v>25</v>
      </c>
      <c r="G132" s="202" t="s">
        <v>361</v>
      </c>
      <c r="H132" s="202" t="s">
        <v>362</v>
      </c>
      <c r="I132" s="219"/>
      <c r="J132" s="201"/>
      <c r="K132" s="201"/>
      <c r="L132" s="201"/>
      <c r="M132" s="201"/>
      <c r="N132" s="201"/>
      <c r="O132" s="221"/>
      <c r="P132" s="221"/>
      <c r="Q132" s="219"/>
      <c r="R132" s="201" t="b">
        <v>1</v>
      </c>
    </row>
    <row r="133" spans="1:19" s="93" customFormat="1" ht="75">
      <c r="A133" s="225">
        <v>15</v>
      </c>
      <c r="B133" s="201">
        <v>2</v>
      </c>
      <c r="C133" s="226"/>
      <c r="D133" s="201">
        <v>4</v>
      </c>
      <c r="E133" s="201">
        <f t="shared" si="8"/>
        <v>47</v>
      </c>
      <c r="F133" s="201">
        <f t="shared" si="6"/>
        <v>25</v>
      </c>
      <c r="G133" s="202" t="s">
        <v>363</v>
      </c>
      <c r="H133" s="202" t="s">
        <v>364</v>
      </c>
      <c r="I133" s="219"/>
      <c r="J133" s="201"/>
      <c r="K133" s="201"/>
      <c r="L133" s="201"/>
      <c r="M133" s="201"/>
      <c r="N133" s="201"/>
      <c r="O133" s="221"/>
      <c r="P133" s="221"/>
      <c r="Q133" s="219"/>
      <c r="R133" s="201" t="b">
        <v>1</v>
      </c>
    </row>
    <row r="134" spans="1:19" s="93" customFormat="1" ht="60">
      <c r="A134" s="225">
        <v>15</v>
      </c>
      <c r="B134" s="201">
        <v>3</v>
      </c>
      <c r="C134" s="226"/>
      <c r="D134" s="201">
        <v>5</v>
      </c>
      <c r="E134" s="201">
        <f t="shared" si="8"/>
        <v>48</v>
      </c>
      <c r="F134" s="201">
        <f t="shared" si="6"/>
        <v>25</v>
      </c>
      <c r="G134" s="202" t="s">
        <v>365</v>
      </c>
      <c r="H134" s="202" t="s">
        <v>293</v>
      </c>
      <c r="I134" s="219"/>
      <c r="J134" s="201"/>
      <c r="K134" s="201">
        <v>1</v>
      </c>
      <c r="L134" s="201"/>
      <c r="M134" s="201"/>
      <c r="N134" s="201"/>
      <c r="O134" s="221"/>
      <c r="P134" s="221"/>
      <c r="Q134" s="219"/>
      <c r="R134" s="201" t="b">
        <v>1</v>
      </c>
    </row>
    <row r="135" spans="1:19" s="93" customFormat="1" ht="75">
      <c r="A135" s="225">
        <v>15</v>
      </c>
      <c r="B135" s="201">
        <v>4</v>
      </c>
      <c r="C135" s="226"/>
      <c r="D135" s="201">
        <v>5</v>
      </c>
      <c r="E135" s="201">
        <f t="shared" si="8"/>
        <v>49</v>
      </c>
      <c r="F135" s="201">
        <f t="shared" si="6"/>
        <v>29</v>
      </c>
      <c r="G135" s="202" t="s">
        <v>366</v>
      </c>
      <c r="H135" s="202" t="s">
        <v>364</v>
      </c>
      <c r="I135" s="219"/>
      <c r="J135" s="201"/>
      <c r="K135" s="201">
        <v>1</v>
      </c>
      <c r="L135" s="201"/>
      <c r="M135" s="201"/>
      <c r="N135" s="201"/>
      <c r="O135" s="221"/>
      <c r="P135" s="221"/>
      <c r="Q135" s="219"/>
      <c r="R135" s="201" t="b">
        <v>1</v>
      </c>
    </row>
    <row r="136" spans="1:19" s="93" customFormat="1" ht="75">
      <c r="A136" s="225">
        <v>15</v>
      </c>
      <c r="B136" s="201">
        <v>5</v>
      </c>
      <c r="C136" s="226"/>
      <c r="D136" s="201">
        <v>5</v>
      </c>
      <c r="E136" s="201">
        <f t="shared" si="8"/>
        <v>50</v>
      </c>
      <c r="F136" s="201">
        <f t="shared" si="6"/>
        <v>33</v>
      </c>
      <c r="G136" s="202" t="s">
        <v>361</v>
      </c>
      <c r="H136" s="202" t="s">
        <v>362</v>
      </c>
      <c r="I136" s="219"/>
      <c r="J136" s="201"/>
      <c r="K136" s="201">
        <v>1</v>
      </c>
      <c r="L136" s="201"/>
      <c r="M136" s="201"/>
      <c r="N136" s="201"/>
      <c r="O136" s="221"/>
      <c r="P136" s="221"/>
      <c r="Q136" s="219"/>
      <c r="R136" s="201" t="b">
        <v>1</v>
      </c>
    </row>
    <row r="137" spans="1:19" s="93" customFormat="1" ht="60">
      <c r="A137" s="225">
        <v>15</v>
      </c>
      <c r="B137" s="201">
        <v>6</v>
      </c>
      <c r="C137" s="226"/>
      <c r="D137" s="201">
        <v>5</v>
      </c>
      <c r="E137" s="201">
        <f t="shared" si="8"/>
        <v>51</v>
      </c>
      <c r="F137" s="201">
        <f t="shared" si="6"/>
        <v>37</v>
      </c>
      <c r="G137" s="202" t="s">
        <v>367</v>
      </c>
      <c r="H137" s="202" t="s">
        <v>293</v>
      </c>
      <c r="I137" s="219"/>
      <c r="J137" s="201"/>
      <c r="K137" s="201">
        <v>1</v>
      </c>
      <c r="L137" s="201"/>
      <c r="M137" s="201"/>
      <c r="N137" s="201"/>
      <c r="O137" s="221" t="s">
        <v>108</v>
      </c>
      <c r="P137" s="221" t="s">
        <v>368</v>
      </c>
      <c r="Q137" s="221" t="s">
        <v>369</v>
      </c>
      <c r="R137" s="201" t="b">
        <v>1</v>
      </c>
    </row>
    <row r="138" spans="1:19" s="93" customFormat="1" ht="81" customHeight="1">
      <c r="A138" s="225">
        <v>15</v>
      </c>
      <c r="B138" s="201">
        <v>7</v>
      </c>
      <c r="C138" s="226"/>
      <c r="D138" s="201">
        <v>5</v>
      </c>
      <c r="E138" s="201">
        <f t="shared" si="8"/>
        <v>52</v>
      </c>
      <c r="F138" s="201">
        <f t="shared" si="6"/>
        <v>41</v>
      </c>
      <c r="G138" s="202" t="s">
        <v>370</v>
      </c>
      <c r="H138" s="202" t="s">
        <v>364</v>
      </c>
      <c r="I138" s="219"/>
      <c r="J138" s="201"/>
      <c r="K138" s="201">
        <v>1</v>
      </c>
      <c r="L138" s="201"/>
      <c r="M138" s="201"/>
      <c r="N138" s="201"/>
      <c r="O138" s="230"/>
      <c r="P138" s="230"/>
      <c r="Q138" s="230"/>
      <c r="R138" s="201" t="b">
        <v>1</v>
      </c>
    </row>
    <row r="139" spans="1:19" s="93" customFormat="1" ht="78" customHeight="1">
      <c r="A139" s="225">
        <v>15</v>
      </c>
      <c r="B139" s="201">
        <v>8</v>
      </c>
      <c r="C139" s="226"/>
      <c r="D139" s="201">
        <v>5</v>
      </c>
      <c r="E139" s="201">
        <f t="shared" si="8"/>
        <v>53</v>
      </c>
      <c r="F139" s="201">
        <f t="shared" si="6"/>
        <v>45</v>
      </c>
      <c r="G139" s="202" t="s">
        <v>371</v>
      </c>
      <c r="H139" s="202" t="s">
        <v>364</v>
      </c>
      <c r="I139" s="219"/>
      <c r="J139" s="201"/>
      <c r="K139" s="201">
        <v>1</v>
      </c>
      <c r="L139" s="201"/>
      <c r="M139" s="201"/>
      <c r="N139" s="201"/>
      <c r="O139" s="221" t="s">
        <v>108</v>
      </c>
      <c r="P139" s="221" t="s">
        <v>372</v>
      </c>
      <c r="Q139" s="221" t="s">
        <v>161</v>
      </c>
      <c r="R139" s="201" t="b">
        <v>1</v>
      </c>
    </row>
    <row r="140" spans="1:19" s="93" customFormat="1" ht="45">
      <c r="A140" s="225">
        <v>15</v>
      </c>
      <c r="B140" s="201">
        <v>9</v>
      </c>
      <c r="C140" s="226"/>
      <c r="D140" s="201">
        <v>5</v>
      </c>
      <c r="E140" s="201">
        <f t="shared" si="8"/>
        <v>54</v>
      </c>
      <c r="F140" s="201">
        <f t="shared" si="6"/>
        <v>49</v>
      </c>
      <c r="G140" s="202" t="s">
        <v>373</v>
      </c>
      <c r="H140" s="202" t="s">
        <v>374</v>
      </c>
      <c r="I140" s="219"/>
      <c r="J140" s="201"/>
      <c r="K140" s="201">
        <v>1</v>
      </c>
      <c r="L140" s="201"/>
      <c r="M140" s="201"/>
      <c r="N140" s="201"/>
      <c r="O140" s="221"/>
      <c r="P140" s="221"/>
      <c r="Q140" s="219"/>
      <c r="R140" s="201" t="b">
        <v>1</v>
      </c>
    </row>
    <row r="141" spans="1:19" s="93" customFormat="1" ht="75">
      <c r="A141" s="225">
        <v>15</v>
      </c>
      <c r="B141" s="201">
        <v>10</v>
      </c>
      <c r="C141" s="226"/>
      <c r="D141" s="201">
        <v>5</v>
      </c>
      <c r="E141" s="201">
        <f t="shared" si="8"/>
        <v>55</v>
      </c>
      <c r="F141" s="201">
        <f t="shared" si="6"/>
        <v>53</v>
      </c>
      <c r="G141" s="202" t="s">
        <v>375</v>
      </c>
      <c r="H141" s="202" t="s">
        <v>376</v>
      </c>
      <c r="I141" s="221" t="s">
        <v>152</v>
      </c>
      <c r="J141" s="201"/>
      <c r="K141" s="201"/>
      <c r="L141" s="201"/>
      <c r="M141" s="201"/>
      <c r="N141" s="201"/>
      <c r="O141" s="221" t="s">
        <v>377</v>
      </c>
      <c r="P141" s="221" t="s">
        <v>378</v>
      </c>
      <c r="Q141" s="221" t="s">
        <v>379</v>
      </c>
      <c r="R141" s="201"/>
    </row>
    <row r="142" spans="1:19" s="94" customFormat="1" ht="77.25" customHeight="1">
      <c r="A142" s="227">
        <v>16</v>
      </c>
      <c r="B142" s="206">
        <v>1</v>
      </c>
      <c r="C142" s="207"/>
      <c r="D142" s="206">
        <v>3</v>
      </c>
      <c r="E142" s="206">
        <f t="shared" si="8"/>
        <v>49</v>
      </c>
      <c r="F142" s="206">
        <f t="shared" si="6"/>
        <v>25</v>
      </c>
      <c r="G142" s="179" t="s">
        <v>380</v>
      </c>
      <c r="H142" s="179" t="s">
        <v>364</v>
      </c>
      <c r="I142" s="222"/>
      <c r="J142" s="206"/>
      <c r="K142" s="206"/>
      <c r="L142" s="206"/>
      <c r="M142" s="206"/>
      <c r="N142" s="206"/>
      <c r="O142" s="224"/>
      <c r="P142" s="224"/>
      <c r="Q142" s="222"/>
      <c r="R142" s="206" t="b">
        <v>1</v>
      </c>
      <c r="S142" s="232"/>
    </row>
    <row r="143" spans="1:19" s="94" customFormat="1" ht="60">
      <c r="A143" s="227">
        <v>16</v>
      </c>
      <c r="B143" s="206">
        <v>2</v>
      </c>
      <c r="C143" s="207"/>
      <c r="D143" s="206">
        <v>4</v>
      </c>
      <c r="E143" s="206">
        <f t="shared" si="8"/>
        <v>50</v>
      </c>
      <c r="F143" s="206">
        <f t="shared" si="6"/>
        <v>25</v>
      </c>
      <c r="G143" s="179" t="s">
        <v>381</v>
      </c>
      <c r="H143" s="179" t="s">
        <v>293</v>
      </c>
      <c r="I143" s="222"/>
      <c r="J143" s="206"/>
      <c r="K143" s="206"/>
      <c r="L143" s="206"/>
      <c r="M143" s="206"/>
      <c r="N143" s="206"/>
      <c r="O143" s="224"/>
      <c r="P143" s="224"/>
      <c r="Q143" s="222"/>
      <c r="R143" s="206" t="b">
        <v>1</v>
      </c>
      <c r="S143" s="232"/>
    </row>
    <row r="144" spans="1:19" s="94" customFormat="1" ht="78" customHeight="1">
      <c r="A144" s="227">
        <v>16</v>
      </c>
      <c r="B144" s="206">
        <v>3</v>
      </c>
      <c r="C144" s="207"/>
      <c r="D144" s="206">
        <v>5</v>
      </c>
      <c r="E144" s="206">
        <f t="shared" si="8"/>
        <v>51</v>
      </c>
      <c r="F144" s="206">
        <f t="shared" ref="F144:F151" si="9">25+IF(B144&gt;3,(B144-3)*4,0)</f>
        <v>25</v>
      </c>
      <c r="G144" s="179" t="s">
        <v>298</v>
      </c>
      <c r="H144" s="179" t="s">
        <v>364</v>
      </c>
      <c r="I144" s="222"/>
      <c r="J144" s="206"/>
      <c r="K144" s="206">
        <v>1</v>
      </c>
      <c r="L144" s="206"/>
      <c r="M144" s="206"/>
      <c r="N144" s="206"/>
      <c r="O144" s="224"/>
      <c r="P144" s="224"/>
      <c r="Q144" s="222"/>
      <c r="R144" s="206" t="b">
        <v>1</v>
      </c>
      <c r="S144" s="232"/>
    </row>
    <row r="145" spans="1:19" s="94" customFormat="1" ht="60">
      <c r="A145" s="227">
        <v>16</v>
      </c>
      <c r="B145" s="206">
        <v>4</v>
      </c>
      <c r="C145" s="207"/>
      <c r="D145" s="206">
        <v>5</v>
      </c>
      <c r="E145" s="206">
        <f t="shared" si="8"/>
        <v>52</v>
      </c>
      <c r="F145" s="206">
        <f t="shared" si="9"/>
        <v>29</v>
      </c>
      <c r="G145" s="179" t="s">
        <v>382</v>
      </c>
      <c r="H145" s="179" t="s">
        <v>293</v>
      </c>
      <c r="I145" s="222"/>
      <c r="J145" s="206"/>
      <c r="K145" s="206">
        <v>1</v>
      </c>
      <c r="L145" s="206"/>
      <c r="M145" s="206"/>
      <c r="N145" s="206"/>
      <c r="O145" s="224"/>
      <c r="P145" s="224"/>
      <c r="Q145" s="222"/>
      <c r="R145" s="206" t="b">
        <v>1</v>
      </c>
      <c r="S145" s="232"/>
    </row>
    <row r="146" spans="1:19" s="94" customFormat="1" ht="79.5" customHeight="1">
      <c r="A146" s="227">
        <v>16</v>
      </c>
      <c r="B146" s="206">
        <v>5</v>
      </c>
      <c r="C146" s="207"/>
      <c r="D146" s="206">
        <v>5</v>
      </c>
      <c r="E146" s="206">
        <f t="shared" si="8"/>
        <v>53</v>
      </c>
      <c r="F146" s="206">
        <f t="shared" si="9"/>
        <v>33</v>
      </c>
      <c r="G146" s="179" t="s">
        <v>383</v>
      </c>
      <c r="H146" s="179" t="s">
        <v>364</v>
      </c>
      <c r="I146" s="222"/>
      <c r="J146" s="206"/>
      <c r="K146" s="206">
        <v>1</v>
      </c>
      <c r="L146" s="206"/>
      <c r="M146" s="206"/>
      <c r="N146" s="206"/>
      <c r="O146" s="224"/>
      <c r="P146" s="224"/>
      <c r="Q146" s="222"/>
      <c r="R146" s="206" t="b">
        <v>1</v>
      </c>
      <c r="S146" s="232"/>
    </row>
    <row r="147" spans="1:19" s="94" customFormat="1" ht="60">
      <c r="A147" s="227">
        <v>16</v>
      </c>
      <c r="B147" s="206">
        <v>6</v>
      </c>
      <c r="C147" s="207"/>
      <c r="D147" s="206">
        <v>5</v>
      </c>
      <c r="E147" s="206">
        <f t="shared" si="8"/>
        <v>54</v>
      </c>
      <c r="F147" s="206">
        <f t="shared" si="9"/>
        <v>37</v>
      </c>
      <c r="G147" s="179" t="s">
        <v>384</v>
      </c>
      <c r="H147" s="179" t="s">
        <v>293</v>
      </c>
      <c r="I147" s="222"/>
      <c r="J147" s="206"/>
      <c r="K147" s="206">
        <v>1</v>
      </c>
      <c r="L147" s="206"/>
      <c r="M147" s="206"/>
      <c r="N147" s="206"/>
      <c r="O147" s="224"/>
      <c r="P147" s="224"/>
      <c r="Q147" s="222"/>
      <c r="R147" s="206" t="b">
        <v>1</v>
      </c>
      <c r="S147" s="232"/>
    </row>
    <row r="148" spans="1:19" s="94" customFormat="1" ht="81.75" customHeight="1">
      <c r="A148" s="227">
        <v>16</v>
      </c>
      <c r="B148" s="206">
        <v>7</v>
      </c>
      <c r="C148" s="207"/>
      <c r="D148" s="206">
        <v>5</v>
      </c>
      <c r="E148" s="206">
        <f t="shared" si="8"/>
        <v>55</v>
      </c>
      <c r="F148" s="206">
        <f t="shared" si="9"/>
        <v>41</v>
      </c>
      <c r="G148" s="179" t="s">
        <v>380</v>
      </c>
      <c r="H148" s="179" t="s">
        <v>364</v>
      </c>
      <c r="I148" s="222"/>
      <c r="J148" s="206"/>
      <c r="K148" s="206">
        <v>1</v>
      </c>
      <c r="L148" s="206"/>
      <c r="M148" s="206"/>
      <c r="N148" s="206"/>
      <c r="O148" s="224" t="s">
        <v>108</v>
      </c>
      <c r="P148" s="224" t="s">
        <v>385</v>
      </c>
      <c r="Q148" s="224" t="s">
        <v>386</v>
      </c>
      <c r="R148" s="206" t="b">
        <v>1</v>
      </c>
      <c r="S148" s="232"/>
    </row>
    <row r="149" spans="1:19" s="94" customFormat="1" ht="60">
      <c r="A149" s="227">
        <v>16</v>
      </c>
      <c r="B149" s="206">
        <v>8</v>
      </c>
      <c r="C149" s="207"/>
      <c r="D149" s="206">
        <v>5</v>
      </c>
      <c r="E149" s="206">
        <f t="shared" si="8"/>
        <v>56</v>
      </c>
      <c r="F149" s="206">
        <f t="shared" si="9"/>
        <v>45</v>
      </c>
      <c r="G149" s="179" t="s">
        <v>387</v>
      </c>
      <c r="H149" s="179" t="s">
        <v>293</v>
      </c>
      <c r="I149" s="222"/>
      <c r="J149" s="206"/>
      <c r="K149" s="206">
        <v>1</v>
      </c>
      <c r="L149" s="206"/>
      <c r="M149" s="206"/>
      <c r="N149" s="206"/>
      <c r="O149" s="224"/>
      <c r="P149" s="224"/>
      <c r="Q149" s="222"/>
      <c r="R149" s="206" t="b">
        <v>1</v>
      </c>
      <c r="S149" s="232"/>
    </row>
    <row r="150" spans="1:19" s="94" customFormat="1" ht="75" customHeight="1">
      <c r="A150" s="227">
        <v>16</v>
      </c>
      <c r="B150" s="206">
        <v>9</v>
      </c>
      <c r="C150" s="207"/>
      <c r="D150" s="206">
        <v>5</v>
      </c>
      <c r="E150" s="206">
        <f t="shared" si="8"/>
        <v>57</v>
      </c>
      <c r="F150" s="206">
        <f t="shared" si="9"/>
        <v>49</v>
      </c>
      <c r="G150" s="179" t="s">
        <v>388</v>
      </c>
      <c r="H150" s="179" t="s">
        <v>364</v>
      </c>
      <c r="I150" s="222"/>
      <c r="J150" s="206"/>
      <c r="K150" s="206">
        <v>1</v>
      </c>
      <c r="L150" s="206"/>
      <c r="M150" s="206"/>
      <c r="N150" s="206"/>
      <c r="O150" s="224" t="s">
        <v>113</v>
      </c>
      <c r="P150" s="224" t="s">
        <v>389</v>
      </c>
      <c r="Q150" s="224" t="s">
        <v>390</v>
      </c>
      <c r="R150" s="206" t="b">
        <v>1</v>
      </c>
      <c r="S150" s="232"/>
    </row>
    <row r="151" spans="1:19" s="94" customFormat="1" ht="75">
      <c r="A151" s="227">
        <v>16</v>
      </c>
      <c r="B151" s="135">
        <v>10</v>
      </c>
      <c r="C151" s="228" t="b">
        <v>1</v>
      </c>
      <c r="D151" s="135">
        <v>1</v>
      </c>
      <c r="E151" s="135">
        <f t="shared" si="8"/>
        <v>58</v>
      </c>
      <c r="F151" s="135">
        <f t="shared" si="9"/>
        <v>53</v>
      </c>
      <c r="G151" s="136" t="s">
        <v>391</v>
      </c>
      <c r="H151" s="136" t="s">
        <v>392</v>
      </c>
      <c r="I151" s="231" t="s">
        <v>393</v>
      </c>
      <c r="J151" s="135"/>
      <c r="K151" s="135"/>
      <c r="L151" s="135"/>
      <c r="M151" s="135"/>
      <c r="N151" s="135"/>
      <c r="O151" s="231" t="s">
        <v>394</v>
      </c>
      <c r="P151" s="231" t="s">
        <v>395</v>
      </c>
      <c r="Q151" s="231" t="s">
        <v>396</v>
      </c>
      <c r="R151" s="135"/>
      <c r="S151" s="232"/>
    </row>
    <row r="152" spans="1:19">
      <c r="A152" s="229"/>
      <c r="B152" s="229"/>
      <c r="D152" s="229"/>
    </row>
  </sheetData>
  <mergeCells count="2">
    <mergeCell ref="A2:A7"/>
    <mergeCell ref="A8:A14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1"/>
  <sheetViews>
    <sheetView zoomScale="85" zoomScaleNormal="85" workbookViewId="0">
      <pane xSplit="1" ySplit="1" topLeftCell="B149" activePane="bottomRight" state="frozen"/>
      <selection pane="topRight"/>
      <selection pane="bottomLeft"/>
      <selection pane="bottomRight" activeCell="K1" sqref="K1"/>
    </sheetView>
  </sheetViews>
  <sheetFormatPr defaultColWidth="19.140625" defaultRowHeight="15"/>
  <cols>
    <col min="1" max="1" width="7" style="1" customWidth="1"/>
    <col min="2" max="2" width="7.140625" style="1" customWidth="1"/>
    <col min="3" max="3" width="9.7109375" style="1" customWidth="1"/>
    <col min="4" max="4" width="11.5703125" style="1" customWidth="1"/>
    <col min="5" max="5" width="13.5703125" style="1" customWidth="1"/>
    <col min="6" max="6" width="13.7109375" style="1" customWidth="1"/>
    <col min="7" max="7" width="18.7109375" style="1" customWidth="1"/>
    <col min="8" max="8" width="15.5703125" style="1" customWidth="1"/>
    <col min="9" max="9" width="22.85546875" style="23" customWidth="1"/>
    <col min="10" max="10" width="10.42578125" style="1" bestFit="1" customWidth="1"/>
    <col min="11" max="11" width="11" style="1" customWidth="1"/>
    <col min="12" max="12" width="24" style="23" customWidth="1"/>
    <col min="13" max="13" width="19.28515625" style="24" customWidth="1"/>
    <col min="14" max="14" width="11.42578125" style="1" customWidth="1"/>
    <col min="15" max="15" width="22.7109375" style="25" customWidth="1"/>
    <col min="16" max="16" width="26.28515625" style="25" customWidth="1"/>
    <col min="17" max="17" width="14.85546875" style="23" customWidth="1"/>
    <col min="18" max="18" width="8.140625" style="1" customWidth="1"/>
    <col min="19" max="16384" width="19.140625" style="1"/>
  </cols>
  <sheetData>
    <row r="1" spans="1:18">
      <c r="A1" s="5" t="s">
        <v>86</v>
      </c>
      <c r="B1" s="5" t="s">
        <v>87</v>
      </c>
      <c r="C1" s="6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3" t="s">
        <v>94</v>
      </c>
      <c r="J1" s="5" t="s">
        <v>430</v>
      </c>
      <c r="K1" s="5" t="s">
        <v>431</v>
      </c>
      <c r="L1" s="53" t="s">
        <v>95</v>
      </c>
      <c r="M1" s="13" t="s">
        <v>96</v>
      </c>
      <c r="N1" s="5" t="s">
        <v>97</v>
      </c>
      <c r="O1" s="53" t="s">
        <v>98</v>
      </c>
      <c r="P1" s="53" t="s">
        <v>99</v>
      </c>
      <c r="Q1" s="53" t="s">
        <v>100</v>
      </c>
      <c r="R1" s="5" t="s">
        <v>101</v>
      </c>
    </row>
    <row r="2" spans="1:18">
      <c r="A2" s="251">
        <v>1</v>
      </c>
      <c r="B2" s="26">
        <f>Areas!B2</f>
        <v>1</v>
      </c>
      <c r="C2" s="27"/>
      <c r="D2" s="26">
        <f>Areas!D2</f>
        <v>1</v>
      </c>
      <c r="E2" s="26">
        <f>ROUNDDOWN(Areas!E2*1.3,0)</f>
        <v>10</v>
      </c>
      <c r="F2" s="26">
        <f>Areas!F2</f>
        <v>0</v>
      </c>
      <c r="G2" s="28" t="str">
        <f>Areas!G2</f>
        <v>R_CREEP_BLUE</v>
      </c>
      <c r="H2" s="29">
        <f>Areas!H2</f>
        <v>100</v>
      </c>
      <c r="I2" s="54"/>
      <c r="J2" s="28">
        <f>Areas!J2</f>
        <v>0</v>
      </c>
      <c r="K2" s="28">
        <f>Areas!K2</f>
        <v>0</v>
      </c>
      <c r="L2" s="55" t="s">
        <v>397</v>
      </c>
      <c r="M2" s="30">
        <v>2</v>
      </c>
      <c r="N2" s="26">
        <v>12</v>
      </c>
      <c r="O2" s="28">
        <f>Areas!O2</f>
        <v>0</v>
      </c>
      <c r="P2" s="28">
        <f>Areas!P2</f>
        <v>0</v>
      </c>
      <c r="Q2" s="28">
        <f>Areas!Q2</f>
        <v>0</v>
      </c>
      <c r="R2" s="28" t="b">
        <f>Areas!R2</f>
        <v>1</v>
      </c>
    </row>
    <row r="3" spans="1:18">
      <c r="A3" s="251"/>
      <c r="B3" s="26">
        <f>Areas!B3</f>
        <v>2</v>
      </c>
      <c r="C3" s="27"/>
      <c r="D3" s="30">
        <f>Areas!D3</f>
        <v>1</v>
      </c>
      <c r="E3" s="26">
        <f>ROUNDDOWN(Areas!E3*1.3,0)</f>
        <v>15</v>
      </c>
      <c r="F3" s="26">
        <f>Areas!F3</f>
        <v>0</v>
      </c>
      <c r="G3" s="28" t="str">
        <f>Areas!G3</f>
        <v>R_CREEP_BLUE</v>
      </c>
      <c r="H3" s="29">
        <f>Areas!H3</f>
        <v>100</v>
      </c>
      <c r="I3" s="56"/>
      <c r="J3" s="26">
        <f>Areas!J3</f>
        <v>0</v>
      </c>
      <c r="K3" s="26">
        <f>Areas!K3</f>
        <v>0</v>
      </c>
      <c r="L3" s="57" t="s">
        <v>397</v>
      </c>
      <c r="M3" s="30">
        <v>2</v>
      </c>
      <c r="N3" s="26">
        <v>12</v>
      </c>
      <c r="O3" s="28">
        <f>Areas!O3</f>
        <v>0</v>
      </c>
      <c r="P3" s="28">
        <f>Areas!P3</f>
        <v>0</v>
      </c>
      <c r="Q3" s="28">
        <f>Areas!Q3</f>
        <v>0</v>
      </c>
      <c r="R3" s="28" t="b">
        <f>Areas!R3</f>
        <v>1</v>
      </c>
    </row>
    <row r="4" spans="1:18">
      <c r="A4" s="251"/>
      <c r="B4" s="26">
        <f>Areas!B4</f>
        <v>3</v>
      </c>
      <c r="C4" s="27"/>
      <c r="D4" s="30">
        <f>Areas!D4</f>
        <v>3</v>
      </c>
      <c r="E4" s="26">
        <f>ROUNDDOWN(Areas!E4*1.3,0)</f>
        <v>13</v>
      </c>
      <c r="F4" s="26">
        <f>Areas!F4</f>
        <v>25</v>
      </c>
      <c r="G4" s="28" t="str">
        <f>Areas!G4</f>
        <v>R_CREEP_BLUE</v>
      </c>
      <c r="H4" s="29">
        <f>Areas!H4</f>
        <v>100</v>
      </c>
      <c r="I4" s="56"/>
      <c r="J4" s="26">
        <f>Areas!J4</f>
        <v>0</v>
      </c>
      <c r="K4" s="26">
        <f>Areas!K4</f>
        <v>0</v>
      </c>
      <c r="L4" s="57" t="s">
        <v>397</v>
      </c>
      <c r="M4" s="30">
        <v>2</v>
      </c>
      <c r="N4" s="26">
        <v>12</v>
      </c>
      <c r="O4" s="28">
        <f>Areas!O4</f>
        <v>0</v>
      </c>
      <c r="P4" s="28">
        <f>Areas!P4</f>
        <v>0</v>
      </c>
      <c r="Q4" s="28">
        <f>Areas!Q4</f>
        <v>0</v>
      </c>
      <c r="R4" s="28" t="b">
        <f>Areas!R4</f>
        <v>1</v>
      </c>
    </row>
    <row r="5" spans="1:18" ht="30">
      <c r="A5" s="251"/>
      <c r="B5" s="26">
        <f>Areas!B5</f>
        <v>4</v>
      </c>
      <c r="C5" s="27"/>
      <c r="D5" s="30">
        <f>Areas!D5</f>
        <v>4</v>
      </c>
      <c r="E5" s="26">
        <f>ROUNDDOWN(Areas!E5*1.3,0)</f>
        <v>13</v>
      </c>
      <c r="F5" s="26">
        <f>Areas!F5</f>
        <v>25</v>
      </c>
      <c r="G5" s="29" t="str">
        <f>Areas!G5</f>
        <v>R_CREEP_BLUE
R_CREEP_RED</v>
      </c>
      <c r="H5" s="29" t="str">
        <f>Areas!H5</f>
        <v>90
10</v>
      </c>
      <c r="I5" s="56"/>
      <c r="J5" s="26">
        <f>Areas!J5</f>
        <v>0</v>
      </c>
      <c r="K5" s="26">
        <f>Areas!K5</f>
        <v>0</v>
      </c>
      <c r="L5" s="57" t="s">
        <v>397</v>
      </c>
      <c r="M5" s="30">
        <v>2</v>
      </c>
      <c r="N5" s="26">
        <v>12</v>
      </c>
      <c r="O5" s="28">
        <f>Areas!O5</f>
        <v>0</v>
      </c>
      <c r="P5" s="28">
        <f>Areas!P5</f>
        <v>0</v>
      </c>
      <c r="Q5" s="28">
        <f>Areas!Q5</f>
        <v>0</v>
      </c>
      <c r="R5" s="28" t="b">
        <f>Areas!R5</f>
        <v>1</v>
      </c>
    </row>
    <row r="6" spans="1:18" ht="30">
      <c r="A6" s="251"/>
      <c r="B6" s="26">
        <f>Areas!B6</f>
        <v>5</v>
      </c>
      <c r="C6" s="27"/>
      <c r="D6" s="30">
        <f>Areas!D6</f>
        <v>5</v>
      </c>
      <c r="E6" s="26">
        <f>ROUNDDOWN(Areas!E6*1.3,0)</f>
        <v>13</v>
      </c>
      <c r="F6" s="26">
        <f>Areas!F6</f>
        <v>25</v>
      </c>
      <c r="G6" s="29" t="str">
        <f>Areas!G6</f>
        <v>R_CREEP_BLUE
R_CREEP_PURPLE</v>
      </c>
      <c r="H6" s="29" t="str">
        <f>Areas!H6</f>
        <v>90
10</v>
      </c>
      <c r="I6" s="56"/>
      <c r="J6" s="26">
        <f>Areas!J6</f>
        <v>0</v>
      </c>
      <c r="K6" s="26">
        <f>Areas!K6</f>
        <v>0</v>
      </c>
      <c r="L6" s="57" t="s">
        <v>397</v>
      </c>
      <c r="M6" s="30">
        <v>2</v>
      </c>
      <c r="N6" s="26">
        <v>12</v>
      </c>
      <c r="O6" s="28" t="str">
        <f>Areas!O6</f>
        <v>REWARD_G_COIN_PACK
REWARD_CURRENCY</v>
      </c>
      <c r="P6" s="28" t="str">
        <f>Areas!P6</f>
        <v>2
CURRENCY_V_COIN</v>
      </c>
      <c r="Q6" s="28" t="str">
        <f>Areas!Q6</f>
        <v>10
2</v>
      </c>
      <c r="R6" s="28" t="b">
        <f>Areas!R6</f>
        <v>1</v>
      </c>
    </row>
    <row r="7" spans="1:18" customFormat="1" ht="45">
      <c r="A7" s="251"/>
      <c r="B7" s="26">
        <f>Areas!B7</f>
        <v>6</v>
      </c>
      <c r="C7" s="27"/>
      <c r="D7" s="30">
        <f>Areas!D7</f>
        <v>5</v>
      </c>
      <c r="E7" s="26">
        <f>ROUNDDOWN(Areas!E7*1.3,0)</f>
        <v>18</v>
      </c>
      <c r="F7" s="26">
        <f>Areas!F7</f>
        <v>25</v>
      </c>
      <c r="G7" s="29" t="str">
        <f>Areas!G7</f>
        <v>R_CREEP_BLUE
R_CREEP_RED
R_CREEP_PURPLE</v>
      </c>
      <c r="H7" s="29" t="str">
        <f>Areas!H7</f>
        <v>88
6
6</v>
      </c>
      <c r="I7" s="56"/>
      <c r="J7" s="26">
        <f>Areas!J7</f>
        <v>0</v>
      </c>
      <c r="K7" s="26">
        <f>Areas!K7</f>
        <v>0</v>
      </c>
      <c r="L7" s="57" t="s">
        <v>397</v>
      </c>
      <c r="M7" s="30">
        <v>2</v>
      </c>
      <c r="N7" s="26">
        <v>12</v>
      </c>
      <c r="O7" s="28" t="str">
        <f>Areas!O7</f>
        <v>REWARD_G_COIN_PACK
REWARD_CURRENCY
REWARD_CURRENCY</v>
      </c>
      <c r="P7" s="28" t="str">
        <f>Areas!P7</f>
        <v>2
CURRENCY_V_COIN
CURRENCY_STAMINA</v>
      </c>
      <c r="Q7" s="28" t="str">
        <f>Areas!Q7</f>
        <v>10
2
5</v>
      </c>
      <c r="R7" s="28"/>
    </row>
    <row r="8" spans="1:18">
      <c r="A8" s="251">
        <v>2</v>
      </c>
      <c r="B8" s="31">
        <f>Areas!B8</f>
        <v>1</v>
      </c>
      <c r="C8" s="32"/>
      <c r="D8" s="31">
        <f>Areas!D8</f>
        <v>1</v>
      </c>
      <c r="E8" s="33">
        <f>ROUNDDOWN(Areas!E8*1.3,0)</f>
        <v>10</v>
      </c>
      <c r="F8" s="33">
        <f>Areas!F8</f>
        <v>30</v>
      </c>
      <c r="G8" s="34" t="str">
        <f>Areas!G8</f>
        <v>R_CREEP_BLUE</v>
      </c>
      <c r="H8" s="35">
        <f>Areas!H8</f>
        <v>100</v>
      </c>
      <c r="I8" s="58"/>
      <c r="J8" s="33">
        <f>Areas!J8</f>
        <v>0</v>
      </c>
      <c r="K8" s="33">
        <f>Areas!K8</f>
        <v>0</v>
      </c>
      <c r="L8" s="58" t="s">
        <v>397</v>
      </c>
      <c r="M8" s="59">
        <v>2</v>
      </c>
      <c r="N8" s="33">
        <v>12</v>
      </c>
      <c r="O8" s="34">
        <f>Areas!O8</f>
        <v>0</v>
      </c>
      <c r="P8" s="34">
        <f>Areas!P8</f>
        <v>0</v>
      </c>
      <c r="Q8" s="34">
        <f>Areas!Q8</f>
        <v>0</v>
      </c>
      <c r="R8" s="34" t="b">
        <f>Areas!R8</f>
        <v>1</v>
      </c>
    </row>
    <row r="9" spans="1:18" ht="45">
      <c r="A9" s="251"/>
      <c r="B9" s="31">
        <f>Areas!B9</f>
        <v>2</v>
      </c>
      <c r="C9" s="32"/>
      <c r="D9" s="31">
        <f>Areas!D9</f>
        <v>2</v>
      </c>
      <c r="E9" s="33">
        <f>ROUNDDOWN(Areas!E9*1.3,0)</f>
        <v>10</v>
      </c>
      <c r="F9" s="33">
        <f>Areas!F9</f>
        <v>30</v>
      </c>
      <c r="G9" s="35" t="str">
        <f>Areas!G9</f>
        <v>R_CREEP_BLUE
R_CREEP_PURPLE
R_CREEP_RED</v>
      </c>
      <c r="H9" s="35" t="str">
        <f>Areas!H9</f>
        <v>80
10
10</v>
      </c>
      <c r="I9" s="58"/>
      <c r="J9" s="33">
        <f>Areas!J9</f>
        <v>0</v>
      </c>
      <c r="K9" s="33">
        <f>Areas!K9</f>
        <v>0</v>
      </c>
      <c r="L9" s="58" t="s">
        <v>397</v>
      </c>
      <c r="M9" s="59">
        <v>2</v>
      </c>
      <c r="N9" s="33">
        <v>12</v>
      </c>
      <c r="O9" s="34">
        <f>Areas!O9</f>
        <v>0</v>
      </c>
      <c r="P9" s="34">
        <f>Areas!P9</f>
        <v>0</v>
      </c>
      <c r="Q9" s="34">
        <f>Areas!Q9</f>
        <v>0</v>
      </c>
      <c r="R9" s="34" t="b">
        <f>Areas!R9</f>
        <v>1</v>
      </c>
    </row>
    <row r="10" spans="1:18" ht="45">
      <c r="A10" s="251"/>
      <c r="B10" s="31">
        <f>Areas!B10</f>
        <v>3</v>
      </c>
      <c r="C10" s="32"/>
      <c r="D10" s="31">
        <f>Areas!D10</f>
        <v>3</v>
      </c>
      <c r="E10" s="33">
        <f>ROUNDDOWN(Areas!E10*1.3,0)</f>
        <v>10</v>
      </c>
      <c r="F10" s="33">
        <f>Areas!F10</f>
        <v>30</v>
      </c>
      <c r="G10" s="35" t="str">
        <f>Areas!G10</f>
        <v>R_CREEP_BLUE
R_CREEP_RED
R_CREEP_PURPLE</v>
      </c>
      <c r="H10" s="35" t="str">
        <f>Areas!H10</f>
        <v>80
10
10</v>
      </c>
      <c r="I10" s="58"/>
      <c r="J10" s="33">
        <f>Areas!J10</f>
        <v>0</v>
      </c>
      <c r="K10" s="33">
        <f>Areas!K10</f>
        <v>1</v>
      </c>
      <c r="L10" s="58" t="s">
        <v>397</v>
      </c>
      <c r="M10" s="59">
        <v>2</v>
      </c>
      <c r="N10" s="33">
        <v>12</v>
      </c>
      <c r="O10" s="34">
        <f>Areas!O10</f>
        <v>0</v>
      </c>
      <c r="P10" s="34">
        <f>Areas!P10</f>
        <v>0</v>
      </c>
      <c r="Q10" s="34">
        <f>Areas!Q10</f>
        <v>0</v>
      </c>
      <c r="R10" s="34" t="b">
        <f>Areas!R10</f>
        <v>1</v>
      </c>
    </row>
    <row r="11" spans="1:18" ht="45">
      <c r="A11" s="251"/>
      <c r="B11" s="31">
        <f>Areas!B11</f>
        <v>4</v>
      </c>
      <c r="C11" s="32"/>
      <c r="D11" s="31">
        <f>Areas!D11</f>
        <v>4</v>
      </c>
      <c r="E11" s="33">
        <f>ROUNDDOWN(Areas!E11*1.3,0)</f>
        <v>10</v>
      </c>
      <c r="F11" s="33">
        <f>Areas!F11</f>
        <v>34</v>
      </c>
      <c r="G11" s="35" t="str">
        <f>Areas!G11</f>
        <v>R_CREEP_BLUE
R_CREEP_PURPLE
R_ORB_BLUE</v>
      </c>
      <c r="H11" s="35" t="str">
        <f>Areas!H11</f>
        <v>80
10
10</v>
      </c>
      <c r="I11" s="60"/>
      <c r="J11" s="33">
        <f>Areas!J11</f>
        <v>0</v>
      </c>
      <c r="K11" s="33">
        <f>Areas!K11</f>
        <v>1</v>
      </c>
      <c r="L11" s="58" t="s">
        <v>397</v>
      </c>
      <c r="M11" s="59">
        <v>2</v>
      </c>
      <c r="N11" s="33">
        <v>12</v>
      </c>
      <c r="O11" s="34">
        <f>Areas!O11</f>
        <v>0</v>
      </c>
      <c r="P11" s="34">
        <f>Areas!P11</f>
        <v>0</v>
      </c>
      <c r="Q11" s="34">
        <f>Areas!Q11</f>
        <v>0</v>
      </c>
      <c r="R11" s="34" t="b">
        <f>Areas!R11</f>
        <v>1</v>
      </c>
    </row>
    <row r="12" spans="1:18" ht="45">
      <c r="A12" s="251"/>
      <c r="B12" s="31">
        <f>Areas!B12</f>
        <v>5</v>
      </c>
      <c r="C12" s="32"/>
      <c r="D12" s="31">
        <f>Areas!D12</f>
        <v>5</v>
      </c>
      <c r="E12" s="33">
        <f>ROUNDDOWN(Areas!E12*1.3,0)</f>
        <v>10</v>
      </c>
      <c r="F12" s="33">
        <f>Areas!F12</f>
        <v>38</v>
      </c>
      <c r="G12" s="34" t="str">
        <f>Areas!G12</f>
        <v>R_CREEP_BLUE
R_CREEP_RED
R_ORB_BLUE</v>
      </c>
      <c r="H12" s="35" t="str">
        <f>Areas!H12</f>
        <v>80
10
10</v>
      </c>
      <c r="I12" s="60"/>
      <c r="J12" s="33">
        <f>Areas!J12</f>
        <v>0</v>
      </c>
      <c r="K12" s="33">
        <f>Areas!K12</f>
        <v>1</v>
      </c>
      <c r="L12" s="58" t="s">
        <v>397</v>
      </c>
      <c r="M12" s="59">
        <v>2</v>
      </c>
      <c r="N12" s="33">
        <v>12</v>
      </c>
      <c r="O12" s="34" t="str">
        <f>Areas!O12</f>
        <v>REWARD_G_COIN_PACK
REWARD_CURRENCY</v>
      </c>
      <c r="P12" s="34" t="str">
        <f>Areas!P12</f>
        <v>5
CURRENCY_V_COIN</v>
      </c>
      <c r="Q12" s="34" t="str">
        <f>Areas!Q12</f>
        <v>10
5</v>
      </c>
      <c r="R12" s="34" t="b">
        <f>Areas!R12</f>
        <v>1</v>
      </c>
    </row>
    <row r="13" spans="1:18" ht="60">
      <c r="A13" s="251"/>
      <c r="B13" s="31">
        <f>Areas!B13</f>
        <v>6</v>
      </c>
      <c r="C13" s="32"/>
      <c r="D13" s="31">
        <f>Areas!D13</f>
        <v>5</v>
      </c>
      <c r="E13" s="33">
        <f>ROUNDDOWN(Areas!E13*1.3,0)</f>
        <v>20</v>
      </c>
      <c r="F13" s="33">
        <f>Areas!F13</f>
        <v>42</v>
      </c>
      <c r="G13" s="35" t="str">
        <f>Areas!G13</f>
        <v>R_CREEP_BLUE
R_CREEP_RED
R_CREEP_PURPLE
R_ORB_BLUE</v>
      </c>
      <c r="H13" s="35" t="str">
        <f>Areas!H13</f>
        <v>85
5
5
5</v>
      </c>
      <c r="I13" s="60"/>
      <c r="J13" s="33">
        <f>Areas!J13</f>
        <v>0</v>
      </c>
      <c r="K13" s="33">
        <f>Areas!K13</f>
        <v>1</v>
      </c>
      <c r="L13" s="58" t="s">
        <v>397</v>
      </c>
      <c r="M13" s="59">
        <v>2</v>
      </c>
      <c r="N13" s="33">
        <v>12</v>
      </c>
      <c r="O13" s="34" t="str">
        <f>Areas!O13</f>
        <v>REWARD_CURRENCY
REWARD_CURRENCY
REWARD_CURRENCY</v>
      </c>
      <c r="P13" s="34" t="str">
        <f>Areas!P13</f>
        <v>CURRENCY_V_COIN
CURRENCY_COMMON_PART
CURRENCY_STAMINA</v>
      </c>
      <c r="Q13" s="34" t="str">
        <f>Areas!Q13</f>
        <v>5
1
5</v>
      </c>
      <c r="R13" s="34" t="b">
        <f>Areas!R13</f>
        <v>1</v>
      </c>
    </row>
    <row r="14" spans="1:18" s="18" customFormat="1" ht="45">
      <c r="A14" s="251"/>
      <c r="B14" s="36">
        <f>Areas!B14</f>
        <v>7</v>
      </c>
      <c r="C14" s="37" t="b">
        <v>1</v>
      </c>
      <c r="D14" s="36">
        <f>Areas!D14</f>
        <v>1</v>
      </c>
      <c r="E14" s="33">
        <f>ROUNDDOWN(Areas!E14*1.3,0)</f>
        <v>20</v>
      </c>
      <c r="F14" s="33">
        <f>Areas!F14</f>
        <v>46</v>
      </c>
      <c r="G14" s="38" t="str">
        <f>Areas!G14</f>
        <v>R_CREEP_BLUE
R_CREEP_RED
R_TECH</v>
      </c>
      <c r="H14" s="38" t="str">
        <f>Areas!H14</f>
        <v>1
1
1</v>
      </c>
      <c r="I14" s="61" t="str">
        <f>Areas!I14</f>
        <v>6
2
1</v>
      </c>
      <c r="J14" s="62">
        <f>Areas!J14</f>
        <v>0</v>
      </c>
      <c r="K14" s="62">
        <f>Areas!K14</f>
        <v>0</v>
      </c>
      <c r="L14" s="63" t="s">
        <v>397</v>
      </c>
      <c r="M14" s="64">
        <v>3</v>
      </c>
      <c r="N14" s="33">
        <v>12</v>
      </c>
      <c r="O14" s="34" t="str">
        <f>Areas!O14</f>
        <v>REWARD_G_COIN_PACK
REWARD_CURRENCY</v>
      </c>
      <c r="P14" s="34" t="str">
        <f>Areas!P14</f>
        <v>5
CURRENCY_V_COIN</v>
      </c>
      <c r="Q14" s="34" t="str">
        <f>Areas!Q14</f>
        <v>10
5</v>
      </c>
      <c r="R14" s="34"/>
    </row>
    <row r="15" spans="1:18" ht="30">
      <c r="A15" s="251">
        <v>3</v>
      </c>
      <c r="B15" s="39">
        <f>Areas!B15</f>
        <v>1</v>
      </c>
      <c r="C15" s="40"/>
      <c r="D15" s="39">
        <f>Areas!D15</f>
        <v>3</v>
      </c>
      <c r="E15" s="41">
        <f>ROUNDDOWN(Areas!E15*1.3,0)</f>
        <v>15</v>
      </c>
      <c r="F15" s="41">
        <f>Areas!F15</f>
        <v>25</v>
      </c>
      <c r="G15" s="42" t="str">
        <f>Areas!G15</f>
        <v>R_CREEP_BLUE
R_ORB_BLUE</v>
      </c>
      <c r="H15" s="43" t="str">
        <f>Areas!H15</f>
        <v>80
20</v>
      </c>
      <c r="I15" s="65"/>
      <c r="J15" s="41">
        <f>Areas!J15</f>
        <v>0</v>
      </c>
      <c r="K15" s="41">
        <f>Areas!K15</f>
        <v>0</v>
      </c>
      <c r="L15" s="66" t="s">
        <v>397</v>
      </c>
      <c r="M15" s="67">
        <v>2</v>
      </c>
      <c r="N15" s="41">
        <v>12</v>
      </c>
      <c r="O15" s="42">
        <f>Areas!O15</f>
        <v>0</v>
      </c>
      <c r="P15" s="42">
        <f>Areas!P15</f>
        <v>0</v>
      </c>
      <c r="Q15" s="42">
        <f>Areas!Q15</f>
        <v>0</v>
      </c>
      <c r="R15" s="42" t="b">
        <f>Areas!R15</f>
        <v>1</v>
      </c>
    </row>
    <row r="16" spans="1:18" ht="45">
      <c r="A16" s="251"/>
      <c r="B16" s="39">
        <f>Areas!B16</f>
        <v>2</v>
      </c>
      <c r="C16" s="40"/>
      <c r="D16" s="39">
        <f>Areas!D16</f>
        <v>4</v>
      </c>
      <c r="E16" s="41">
        <f>ROUNDDOWN(Areas!E16*1.3,0)</f>
        <v>15</v>
      </c>
      <c r="F16" s="41">
        <f>Areas!F16</f>
        <v>25</v>
      </c>
      <c r="G16" s="43" t="str">
        <f>Areas!G16</f>
        <v>R_CREEP_BLUE
R_CREEP_PURPLE
R_ORB_BLUE</v>
      </c>
      <c r="H16" s="43" t="str">
        <f>Areas!H16</f>
        <v>70
20
10</v>
      </c>
      <c r="I16" s="65"/>
      <c r="J16" s="41">
        <f>Areas!J16</f>
        <v>0</v>
      </c>
      <c r="K16" s="41">
        <f>Areas!K16</f>
        <v>0</v>
      </c>
      <c r="L16" s="65" t="s">
        <v>397</v>
      </c>
      <c r="M16" s="68">
        <v>2</v>
      </c>
      <c r="N16" s="41">
        <v>12</v>
      </c>
      <c r="O16" s="42">
        <f>Areas!O16</f>
        <v>0</v>
      </c>
      <c r="P16" s="42">
        <f>Areas!P16</f>
        <v>0</v>
      </c>
      <c r="Q16" s="42">
        <f>Areas!Q16</f>
        <v>0</v>
      </c>
      <c r="R16" s="42" t="b">
        <f>Areas!R16</f>
        <v>1</v>
      </c>
    </row>
    <row r="17" spans="1:18" ht="60">
      <c r="A17" s="251"/>
      <c r="B17" s="39">
        <f>Areas!B17</f>
        <v>3</v>
      </c>
      <c r="C17" s="40"/>
      <c r="D17" s="39">
        <f>Areas!D17</f>
        <v>5</v>
      </c>
      <c r="E17" s="41">
        <f>ROUNDDOWN(Areas!E17*1.3,0)</f>
        <v>15</v>
      </c>
      <c r="F17" s="41">
        <f>Areas!F17</f>
        <v>25</v>
      </c>
      <c r="G17" s="42" t="str">
        <f>Areas!G17</f>
        <v>R_CREEP_BLUE
R_CREEP_RED
R_ORB_BLUE
R_ORB_ORANGE</v>
      </c>
      <c r="H17" s="43" t="str">
        <f>Areas!H17</f>
        <v>60
20
10
10</v>
      </c>
      <c r="I17" s="69"/>
      <c r="J17" s="41">
        <f>Areas!J17</f>
        <v>0</v>
      </c>
      <c r="K17" s="41">
        <f>Areas!K17</f>
        <v>1</v>
      </c>
      <c r="L17" s="65" t="s">
        <v>397</v>
      </c>
      <c r="M17" s="68">
        <v>2</v>
      </c>
      <c r="N17" s="41">
        <v>12</v>
      </c>
      <c r="O17" s="42">
        <f>Areas!O17</f>
        <v>0</v>
      </c>
      <c r="P17" s="42">
        <f>Areas!P17</f>
        <v>0</v>
      </c>
      <c r="Q17" s="42">
        <f>Areas!Q17</f>
        <v>0</v>
      </c>
      <c r="R17" s="42" t="b">
        <f>Areas!R17</f>
        <v>1</v>
      </c>
    </row>
    <row r="18" spans="1:18" ht="45">
      <c r="A18" s="251"/>
      <c r="B18" s="39">
        <f>Areas!B18</f>
        <v>4</v>
      </c>
      <c r="C18" s="40"/>
      <c r="D18" s="39">
        <f>Areas!D18</f>
        <v>5</v>
      </c>
      <c r="E18" s="41">
        <f>ROUNDDOWN(Areas!E18*1.3,0)</f>
        <v>18</v>
      </c>
      <c r="F18" s="41">
        <f>Areas!F18</f>
        <v>29</v>
      </c>
      <c r="G18" s="42" t="str">
        <f>Areas!G18</f>
        <v>R_CREEP_BLUE
R_CREEP_RED
R_ORB_BLUE</v>
      </c>
      <c r="H18" s="43" t="str">
        <f>Areas!H18</f>
        <v>60
25
15</v>
      </c>
      <c r="I18" s="65"/>
      <c r="J18" s="41">
        <f>Areas!J18</f>
        <v>0</v>
      </c>
      <c r="K18" s="41">
        <f>Areas!K18</f>
        <v>1</v>
      </c>
      <c r="L18" s="65" t="s">
        <v>397</v>
      </c>
      <c r="M18" s="68">
        <v>2</v>
      </c>
      <c r="N18" s="41">
        <v>12</v>
      </c>
      <c r="O18" s="42">
        <f>Areas!O18</f>
        <v>0</v>
      </c>
      <c r="P18" s="42">
        <f>Areas!P18</f>
        <v>0</v>
      </c>
      <c r="Q18" s="42">
        <f>Areas!Q18</f>
        <v>0</v>
      </c>
      <c r="R18" s="42" t="b">
        <f>Areas!R18</f>
        <v>1</v>
      </c>
    </row>
    <row r="19" spans="1:18" ht="45">
      <c r="A19" s="251"/>
      <c r="B19" s="39">
        <f>Areas!B19</f>
        <v>5</v>
      </c>
      <c r="C19" s="40"/>
      <c r="D19" s="39">
        <f>Areas!D19</f>
        <v>5</v>
      </c>
      <c r="E19" s="41">
        <f>ROUNDDOWN(Areas!E19*1.3,0)</f>
        <v>18</v>
      </c>
      <c r="F19" s="41">
        <f>Areas!F19</f>
        <v>33</v>
      </c>
      <c r="G19" s="42" t="str">
        <f>Areas!G19</f>
        <v>R_CREEP_BLUE
R_CREEP_PURPLE
R_ORB_BLUE</v>
      </c>
      <c r="H19" s="43" t="str">
        <f>Areas!H19</f>
        <v>60
25
15</v>
      </c>
      <c r="I19" s="65"/>
      <c r="J19" s="41">
        <f>Areas!J19</f>
        <v>0</v>
      </c>
      <c r="K19" s="41">
        <f>Areas!K19</f>
        <v>1</v>
      </c>
      <c r="L19" s="65" t="s">
        <v>397</v>
      </c>
      <c r="M19" s="68">
        <v>2</v>
      </c>
      <c r="N19" s="41">
        <v>12</v>
      </c>
      <c r="O19" s="42">
        <f>Areas!O19</f>
        <v>0</v>
      </c>
      <c r="P19" s="42">
        <f>Areas!P19</f>
        <v>0</v>
      </c>
      <c r="Q19" s="42">
        <f>Areas!Q19</f>
        <v>0</v>
      </c>
      <c r="R19" s="42" t="b">
        <f>Areas!R19</f>
        <v>1</v>
      </c>
    </row>
    <row r="20" spans="1:18" ht="75">
      <c r="A20" s="251"/>
      <c r="B20" s="39">
        <f>Areas!B20</f>
        <v>6</v>
      </c>
      <c r="C20" s="40"/>
      <c r="D20" s="39">
        <f>Areas!D20</f>
        <v>5</v>
      </c>
      <c r="E20" s="41">
        <f>ROUNDDOWN(Areas!E20*1.3,0)</f>
        <v>23</v>
      </c>
      <c r="F20" s="41">
        <f>Areas!F20</f>
        <v>37</v>
      </c>
      <c r="G20" s="42" t="str">
        <f>Areas!G20</f>
        <v>R_CREEP_BLUE
R_CREEP_RED
R_CREEP_PURPLE
R_ORB_BLUE
R_TANKER_BLUE</v>
      </c>
      <c r="H20" s="43" t="str">
        <f>Areas!H20</f>
        <v>56
13
13
16
2</v>
      </c>
      <c r="I20" s="65"/>
      <c r="J20" s="41">
        <f>Areas!J20</f>
        <v>0</v>
      </c>
      <c r="K20" s="41">
        <f>Areas!K20</f>
        <v>1</v>
      </c>
      <c r="L20" s="65" t="s">
        <v>397</v>
      </c>
      <c r="M20" s="68">
        <v>2</v>
      </c>
      <c r="N20" s="41">
        <v>12</v>
      </c>
      <c r="O20" s="42" t="str">
        <f>Areas!O20</f>
        <v>REWARD_G_COIN_PACK
REWARD_CURRENCY</v>
      </c>
      <c r="P20" s="42" t="str">
        <f>Areas!P20</f>
        <v>7
CURRENCY_V_COIN</v>
      </c>
      <c r="Q20" s="42" t="str">
        <f>Areas!Q20</f>
        <v>10
7</v>
      </c>
      <c r="R20" s="42" t="b">
        <f>Areas!R20</f>
        <v>1</v>
      </c>
    </row>
    <row r="21" spans="1:18" ht="75">
      <c r="A21" s="251"/>
      <c r="B21" s="39">
        <f>Areas!B21</f>
        <v>7</v>
      </c>
      <c r="C21" s="40"/>
      <c r="D21" s="39">
        <f>Areas!D21</f>
        <v>5</v>
      </c>
      <c r="E21" s="41">
        <f>ROUNDDOWN(Areas!E21*1.3,0)</f>
        <v>28</v>
      </c>
      <c r="F21" s="41">
        <f>Areas!F21</f>
        <v>41</v>
      </c>
      <c r="G21" s="42" t="str">
        <f>Areas!G21</f>
        <v>R_CREEP_BLUE
R_CREEP_RED
R_CREEP_PURPLE
R_ORB_BLUE
R_ORB_ORANGE</v>
      </c>
      <c r="H21" s="43" t="str">
        <f>Areas!H21</f>
        <v>50
15
15
15
5</v>
      </c>
      <c r="I21" s="69"/>
      <c r="J21" s="41">
        <f>Areas!J21</f>
        <v>0</v>
      </c>
      <c r="K21" s="41">
        <f>Areas!K21</f>
        <v>1</v>
      </c>
      <c r="L21" s="65" t="s">
        <v>397</v>
      </c>
      <c r="M21" s="68">
        <v>2</v>
      </c>
      <c r="N21" s="41">
        <v>12</v>
      </c>
      <c r="O21" s="42" t="str">
        <f>Areas!O21</f>
        <v>REWARD_CURRENCY
REWARD_CURRENCY
REWARD_CURRENCY</v>
      </c>
      <c r="P21" s="42" t="str">
        <f>Areas!P21</f>
        <v>CURRENCY_V_COIN
CURRENCY_COMMON_PART
CURRENCY_STAMINA</v>
      </c>
      <c r="Q21" s="42" t="str">
        <f>Areas!Q21</f>
        <v>7
1
5</v>
      </c>
      <c r="R21" s="42" t="b">
        <f>Areas!R21</f>
        <v>1</v>
      </c>
    </row>
    <row r="22" spans="1:18" s="19" customFormat="1" ht="45">
      <c r="A22" s="251"/>
      <c r="B22" s="44">
        <f>Areas!B22</f>
        <v>8</v>
      </c>
      <c r="C22" s="45" t="b">
        <v>1</v>
      </c>
      <c r="D22" s="44">
        <f>Areas!D22</f>
        <v>1</v>
      </c>
      <c r="E22" s="41">
        <f>ROUNDDOWN(Areas!E22*1.3,0)</f>
        <v>28</v>
      </c>
      <c r="F22" s="41">
        <f>Areas!F22</f>
        <v>45</v>
      </c>
      <c r="G22" s="46" t="str">
        <f>Areas!G22</f>
        <v>R_CREEP_BLUE
R_ORB_BLUE
R_HERMIT</v>
      </c>
      <c r="H22" s="46" t="str">
        <f>Areas!H22</f>
        <v>1
1
1</v>
      </c>
      <c r="I22" s="70" t="str">
        <f>Areas!I22</f>
        <v>8
4
1</v>
      </c>
      <c r="J22" s="71">
        <f>Areas!J22</f>
        <v>0</v>
      </c>
      <c r="K22" s="71">
        <f>Areas!K22</f>
        <v>0</v>
      </c>
      <c r="L22" s="72" t="s">
        <v>397</v>
      </c>
      <c r="M22" s="73">
        <v>3</v>
      </c>
      <c r="N22" s="41">
        <v>12</v>
      </c>
      <c r="O22" s="42" t="str">
        <f>Areas!O22</f>
        <v>REWARD_G_COIN_PACK
REWARD_CURRENCY</v>
      </c>
      <c r="P22" s="42" t="str">
        <f>Areas!P22</f>
        <v>7
CURRENCY_V_COIN</v>
      </c>
      <c r="Q22" s="42" t="str">
        <f>Areas!Q22</f>
        <v>10
7</v>
      </c>
      <c r="R22" s="42">
        <f>Areas!R22</f>
        <v>0</v>
      </c>
    </row>
    <row r="23" spans="1:18" ht="45">
      <c r="A23" s="251">
        <v>4</v>
      </c>
      <c r="B23" s="31">
        <f>Areas!B23</f>
        <v>1</v>
      </c>
      <c r="C23" s="32"/>
      <c r="D23" s="31">
        <f>Areas!D23</f>
        <v>3</v>
      </c>
      <c r="E23" s="33">
        <f>ROUNDDOWN(Areas!E23*1.3,0)</f>
        <v>16</v>
      </c>
      <c r="F23" s="33">
        <f>Areas!F23</f>
        <v>25</v>
      </c>
      <c r="G23" s="35" t="str">
        <f>Areas!G23</f>
        <v>R_CREEP_BLUE
R_CREEP_PURPLE
R_CREEP_RED</v>
      </c>
      <c r="H23" s="35" t="str">
        <f>Areas!H23</f>
        <v>70
15
15</v>
      </c>
      <c r="I23" s="58"/>
      <c r="J23" s="33">
        <f>Areas!J23</f>
        <v>0</v>
      </c>
      <c r="K23" s="33">
        <f>Areas!K23</f>
        <v>0</v>
      </c>
      <c r="L23" s="60" t="s">
        <v>397</v>
      </c>
      <c r="M23" s="74">
        <v>2</v>
      </c>
      <c r="N23" s="33">
        <v>12</v>
      </c>
      <c r="O23" s="34">
        <f>Areas!O23</f>
        <v>0</v>
      </c>
      <c r="P23" s="34">
        <f>Areas!P23</f>
        <v>0</v>
      </c>
      <c r="Q23" s="34">
        <f>Areas!Q23</f>
        <v>0</v>
      </c>
      <c r="R23" s="34" t="b">
        <f>Areas!R23</f>
        <v>1</v>
      </c>
    </row>
    <row r="24" spans="1:18" ht="75">
      <c r="A24" s="251"/>
      <c r="B24" s="31">
        <f>Areas!B24</f>
        <v>2</v>
      </c>
      <c r="C24" s="32"/>
      <c r="D24" s="31">
        <f>Areas!D24</f>
        <v>4</v>
      </c>
      <c r="E24" s="33">
        <f>ROUNDDOWN(Areas!E24*1.3,0)</f>
        <v>18</v>
      </c>
      <c r="F24" s="33">
        <f>Areas!F24</f>
        <v>25</v>
      </c>
      <c r="G24" s="35" t="str">
        <f>Areas!G24</f>
        <v>R_CREEP_BLUE
R_CREEP_PURPLE
R_CREEP_RED
R_ORB_BLUE
R_ORB_RED</v>
      </c>
      <c r="H24" s="35" t="str">
        <f>Areas!H24</f>
        <v>50
30
10
5
5</v>
      </c>
      <c r="I24" s="60"/>
      <c r="J24" s="33">
        <f>Areas!J24</f>
        <v>0</v>
      </c>
      <c r="K24" s="33">
        <f>Areas!K24</f>
        <v>0</v>
      </c>
      <c r="L24" s="60" t="s">
        <v>397</v>
      </c>
      <c r="M24" s="74">
        <v>2</v>
      </c>
      <c r="N24" s="33">
        <v>12</v>
      </c>
      <c r="O24" s="34">
        <f>Areas!O24</f>
        <v>0</v>
      </c>
      <c r="P24" s="34">
        <f>Areas!P24</f>
        <v>0</v>
      </c>
      <c r="Q24" s="34">
        <f>Areas!Q24</f>
        <v>0</v>
      </c>
      <c r="R24" s="34" t="b">
        <f>Areas!R24</f>
        <v>1</v>
      </c>
    </row>
    <row r="25" spans="1:18" ht="75">
      <c r="A25" s="251"/>
      <c r="B25" s="31">
        <f>Areas!B25</f>
        <v>3</v>
      </c>
      <c r="C25" s="32"/>
      <c r="D25" s="31">
        <f>Areas!D25</f>
        <v>5</v>
      </c>
      <c r="E25" s="33">
        <f>ROUNDDOWN(Areas!E25*1.3,0)</f>
        <v>19</v>
      </c>
      <c r="F25" s="33">
        <f>Areas!F25</f>
        <v>25</v>
      </c>
      <c r="G25" s="35" t="str">
        <f>Areas!G25</f>
        <v>R_CREEP_BLUE
R_CREEP_PURPLE
R_CREEP_RED
R_ORB_ORANGE
R_ROLLER_GREEN</v>
      </c>
      <c r="H25" s="35" t="str">
        <f>Areas!H25</f>
        <v>55
10
30
5
1</v>
      </c>
      <c r="I25" s="58"/>
      <c r="J25" s="33">
        <f>Areas!J25</f>
        <v>0</v>
      </c>
      <c r="K25" s="33">
        <f>Areas!K25</f>
        <v>1</v>
      </c>
      <c r="L25" s="60" t="s">
        <v>397</v>
      </c>
      <c r="M25" s="74">
        <v>2</v>
      </c>
      <c r="N25" s="33">
        <v>12</v>
      </c>
      <c r="O25" s="34">
        <f>Areas!O25</f>
        <v>0</v>
      </c>
      <c r="P25" s="34">
        <f>Areas!P25</f>
        <v>0</v>
      </c>
      <c r="Q25" s="34">
        <f>Areas!Q25</f>
        <v>0</v>
      </c>
      <c r="R25" s="34" t="b">
        <f>Areas!R25</f>
        <v>1</v>
      </c>
    </row>
    <row r="26" spans="1:18" ht="75">
      <c r="A26" s="251"/>
      <c r="B26" s="31">
        <f>Areas!B26</f>
        <v>4</v>
      </c>
      <c r="C26" s="32"/>
      <c r="D26" s="31">
        <f>Areas!D26</f>
        <v>5</v>
      </c>
      <c r="E26" s="33">
        <f>ROUNDDOWN(Areas!E26*1.3,0)</f>
        <v>20</v>
      </c>
      <c r="F26" s="33">
        <f>Areas!F26</f>
        <v>29</v>
      </c>
      <c r="G26" s="34" t="str">
        <f>Areas!G26</f>
        <v>R_CREEP_BLUE
R_CREEP_RED
R_CREEP_PURPLE
R_ORB_BLUE
R_ORB_ORANGE</v>
      </c>
      <c r="H26" s="35" t="str">
        <f>Areas!H26</f>
        <v>40
15
35
5
5</v>
      </c>
      <c r="I26" s="58"/>
      <c r="J26" s="33">
        <f>Areas!J26</f>
        <v>0</v>
      </c>
      <c r="K26" s="33">
        <f>Areas!K26</f>
        <v>1</v>
      </c>
      <c r="L26" s="60" t="s">
        <v>397</v>
      </c>
      <c r="M26" s="74">
        <v>2</v>
      </c>
      <c r="N26" s="33">
        <v>12</v>
      </c>
      <c r="O26" s="34">
        <f>Areas!O26</f>
        <v>0</v>
      </c>
      <c r="P26" s="34">
        <f>Areas!P26</f>
        <v>0</v>
      </c>
      <c r="Q26" s="34">
        <f>Areas!Q26</f>
        <v>0</v>
      </c>
      <c r="R26" s="34" t="b">
        <f>Areas!R26</f>
        <v>1</v>
      </c>
    </row>
    <row r="27" spans="1:18" ht="75">
      <c r="A27" s="251"/>
      <c r="B27" s="31">
        <f>Areas!B27</f>
        <v>5</v>
      </c>
      <c r="C27" s="32"/>
      <c r="D27" s="31">
        <f>Areas!D27</f>
        <v>5</v>
      </c>
      <c r="E27" s="33">
        <f>ROUNDDOWN(Areas!E27*1.3,0)</f>
        <v>22</v>
      </c>
      <c r="F27" s="33">
        <f>Areas!F27</f>
        <v>33</v>
      </c>
      <c r="G27" s="34" t="str">
        <f>Areas!G27</f>
        <v>R_CREEP_BLUE
R_CREEP_RED
R_CREEP_PURPLE
R_ORB_BLUE
R_TANKER_RED</v>
      </c>
      <c r="H27" s="35" t="str">
        <f>Areas!H27</f>
        <v>45
15
20
20
1</v>
      </c>
      <c r="I27" s="58"/>
      <c r="J27" s="33">
        <f>Areas!J27</f>
        <v>0</v>
      </c>
      <c r="K27" s="33">
        <f>Areas!K27</f>
        <v>1</v>
      </c>
      <c r="L27" s="60" t="s">
        <v>397</v>
      </c>
      <c r="M27" s="74">
        <v>2</v>
      </c>
      <c r="N27" s="33">
        <v>12</v>
      </c>
      <c r="O27" s="34">
        <f>Areas!O27</f>
        <v>0</v>
      </c>
      <c r="P27" s="34">
        <f>Areas!P27</f>
        <v>0</v>
      </c>
      <c r="Q27" s="34">
        <f>Areas!Q27</f>
        <v>0</v>
      </c>
      <c r="R27" s="34" t="b">
        <f>Areas!R27</f>
        <v>1</v>
      </c>
    </row>
    <row r="28" spans="1:18" ht="75">
      <c r="A28" s="251"/>
      <c r="B28" s="31">
        <f>Areas!B28</f>
        <v>6</v>
      </c>
      <c r="C28" s="32"/>
      <c r="D28" s="31">
        <f>Areas!D28</f>
        <v>5</v>
      </c>
      <c r="E28" s="33">
        <f>ROUNDDOWN(Areas!E28*1.3,0)</f>
        <v>23</v>
      </c>
      <c r="F28" s="33">
        <f>Areas!F28</f>
        <v>37</v>
      </c>
      <c r="G28" s="34" t="str">
        <f>Areas!G28</f>
        <v>R_CREEP_BLUE
R_CREEP_RED
R_CREEP_PURPLE
R_ORB_ORANGE
R_ORB_RED</v>
      </c>
      <c r="H28" s="35" t="str">
        <f>Areas!H28</f>
        <v>45
15
20
20
1</v>
      </c>
      <c r="I28" s="60"/>
      <c r="J28" s="33">
        <f>Areas!J28</f>
        <v>0</v>
      </c>
      <c r="K28" s="33">
        <f>Areas!K28</f>
        <v>1</v>
      </c>
      <c r="L28" s="60" t="s">
        <v>397</v>
      </c>
      <c r="M28" s="74">
        <v>2</v>
      </c>
      <c r="N28" s="33">
        <v>12</v>
      </c>
      <c r="O28" s="34">
        <f>Areas!O28</f>
        <v>0</v>
      </c>
      <c r="P28" s="34">
        <f>Areas!P28</f>
        <v>0</v>
      </c>
      <c r="Q28" s="34">
        <f>Areas!Q28</f>
        <v>0</v>
      </c>
      <c r="R28" s="34" t="b">
        <f>Areas!R28</f>
        <v>1</v>
      </c>
    </row>
    <row r="29" spans="1:18" ht="75">
      <c r="A29" s="251"/>
      <c r="B29" s="31">
        <f>Areas!B29</f>
        <v>7</v>
      </c>
      <c r="C29" s="32"/>
      <c r="D29" s="31">
        <f>Areas!D29</f>
        <v>5</v>
      </c>
      <c r="E29" s="33">
        <f>ROUNDDOWN(Areas!E29*1.3,0)</f>
        <v>24</v>
      </c>
      <c r="F29" s="33">
        <f>Areas!F29</f>
        <v>41</v>
      </c>
      <c r="G29" s="34" t="str">
        <f>Areas!G29</f>
        <v>R_CREEP_BLUE
R_CREEP_RED
R_CREEP_PURPLE
R_ORB_BLUE
R_ORB_ORANGE</v>
      </c>
      <c r="H29" s="35" t="str">
        <f>Areas!H29</f>
        <v>45
15
25
10
5</v>
      </c>
      <c r="I29" s="60"/>
      <c r="J29" s="33">
        <f>Areas!J29</f>
        <v>0</v>
      </c>
      <c r="K29" s="33">
        <f>Areas!K29</f>
        <v>1</v>
      </c>
      <c r="L29" s="60" t="s">
        <v>397</v>
      </c>
      <c r="M29" s="74">
        <v>2</v>
      </c>
      <c r="N29" s="33">
        <v>12</v>
      </c>
      <c r="O29" s="34" t="str">
        <f>Areas!O29</f>
        <v>REWARD_G_COIN_PACK
REWARD_CURRENCY</v>
      </c>
      <c r="P29" s="34" t="str">
        <f>Areas!P29</f>
        <v>10
CURRENCY_V_COIN</v>
      </c>
      <c r="Q29" s="34" t="str">
        <f>Areas!Q29</f>
        <v>10
10</v>
      </c>
      <c r="R29" s="34" t="b">
        <f>Areas!R29</f>
        <v>1</v>
      </c>
    </row>
    <row r="30" spans="1:18" customFormat="1" ht="75">
      <c r="A30" s="251"/>
      <c r="B30" s="31">
        <f>Areas!B30</f>
        <v>8</v>
      </c>
      <c r="C30" s="32"/>
      <c r="D30" s="31">
        <f>Areas!D30</f>
        <v>5</v>
      </c>
      <c r="E30" s="33">
        <f>ROUNDDOWN(Areas!E30*1.3,0)</f>
        <v>26</v>
      </c>
      <c r="F30" s="33">
        <f>Areas!F30</f>
        <v>45</v>
      </c>
      <c r="G30" s="34" t="str">
        <f>Areas!G30</f>
        <v>R_CREEP_BLUE
R_CREEP_RED
R_CREEP_PURPLE
R_ORB_BLUE
R_ORB_RED</v>
      </c>
      <c r="H30" s="35" t="str">
        <f>Areas!H30</f>
        <v>40
20
20
15
5</v>
      </c>
      <c r="I30" s="60"/>
      <c r="J30" s="33">
        <f>Areas!J30</f>
        <v>0</v>
      </c>
      <c r="K30" s="33">
        <f>Areas!K30</f>
        <v>1</v>
      </c>
      <c r="L30" s="60" t="s">
        <v>397</v>
      </c>
      <c r="M30" s="74">
        <v>2</v>
      </c>
      <c r="N30" s="33">
        <v>12</v>
      </c>
      <c r="O30" s="34" t="str">
        <f>Areas!O30</f>
        <v>REWARD_CURRENCY
REWARD_CURRENCY
REWARD_CURRENCY</v>
      </c>
      <c r="P30" s="34" t="str">
        <f>Areas!P30</f>
        <v>CURRENCY_V_COIN
CURRENCY_COMMON_PART
CURRENCY_STAMINA</v>
      </c>
      <c r="Q30" s="34" t="str">
        <f>Areas!Q30</f>
        <v>10
2
5</v>
      </c>
      <c r="R30" s="34" t="b">
        <f>Areas!R30</f>
        <v>1</v>
      </c>
    </row>
    <row r="31" spans="1:18" s="19" customFormat="1" ht="60">
      <c r="A31" s="251"/>
      <c r="B31" s="36">
        <f>Areas!B31</f>
        <v>9</v>
      </c>
      <c r="C31" s="37" t="b">
        <v>1</v>
      </c>
      <c r="D31" s="36">
        <f>Areas!D31</f>
        <v>1</v>
      </c>
      <c r="E31" s="33">
        <f>ROUNDDOWN(Areas!E31*1.3,0)</f>
        <v>27</v>
      </c>
      <c r="F31" s="33">
        <f>Areas!F31</f>
        <v>49</v>
      </c>
      <c r="G31" s="38" t="str">
        <f>Areas!G31</f>
        <v>R_CREEP_BLUE
R_CREEP_RED
R_CREEP_PURPLE
R_CREEP_GREY</v>
      </c>
      <c r="H31" s="38" t="str">
        <f>Areas!H31</f>
        <v>1
1
1
1</v>
      </c>
      <c r="I31" s="61" t="str">
        <f>Areas!I31</f>
        <v>6
2
2
1</v>
      </c>
      <c r="J31" s="62">
        <f>Areas!J31</f>
        <v>0</v>
      </c>
      <c r="K31" s="62">
        <f>Areas!K31</f>
        <v>0</v>
      </c>
      <c r="L31" s="61" t="s">
        <v>397</v>
      </c>
      <c r="M31" s="75">
        <v>3</v>
      </c>
      <c r="N31" s="33">
        <v>12</v>
      </c>
      <c r="O31" s="34" t="str">
        <f>Areas!O31</f>
        <v>REWARD_G_COIN_PACK
REWARD_CHEST</v>
      </c>
      <c r="P31" s="34" t="str">
        <f>Areas!P31</f>
        <v>10
CHEST_NORMAL</v>
      </c>
      <c r="Q31" s="34" t="str">
        <f>Areas!Q31</f>
        <v>10
1</v>
      </c>
      <c r="R31" s="34">
        <f>Areas!R31</f>
        <v>0</v>
      </c>
    </row>
    <row r="32" spans="1:18" s="20" customFormat="1" ht="60">
      <c r="A32" s="252">
        <v>5</v>
      </c>
      <c r="B32" s="47">
        <f>Areas!B32</f>
        <v>1</v>
      </c>
      <c r="C32" s="40"/>
      <c r="D32" s="48">
        <f>Areas!D32</f>
        <v>3</v>
      </c>
      <c r="E32" s="41">
        <f>ROUNDDOWN(Areas!E32*1.3,0)</f>
        <v>20</v>
      </c>
      <c r="F32" s="41">
        <f>Areas!F32</f>
        <v>25</v>
      </c>
      <c r="G32" s="43" t="str">
        <f>Areas!G32</f>
        <v>R_CREEP_BLUE
R_CREEP_RED
R_CREEP_PURPLE
R_ORB_BLUE</v>
      </c>
      <c r="H32" s="43" t="str">
        <f>Areas!H32</f>
        <v>60
15
15
10</v>
      </c>
      <c r="I32" s="65"/>
      <c r="J32" s="41">
        <f>Areas!J32</f>
        <v>0</v>
      </c>
      <c r="K32" s="41">
        <f>Areas!K32</f>
        <v>0</v>
      </c>
      <c r="L32" s="43" t="s">
        <v>397</v>
      </c>
      <c r="M32" s="43">
        <v>2</v>
      </c>
      <c r="N32" s="41">
        <v>12</v>
      </c>
      <c r="O32" s="42">
        <f>Areas!O32</f>
        <v>0</v>
      </c>
      <c r="P32" s="42">
        <f>Areas!P32</f>
        <v>0</v>
      </c>
      <c r="Q32" s="42">
        <f>Areas!Q32</f>
        <v>0</v>
      </c>
      <c r="R32" s="42" t="b">
        <f>Areas!R32</f>
        <v>1</v>
      </c>
    </row>
    <row r="33" spans="1:18" s="20" customFormat="1" ht="60">
      <c r="A33" s="252"/>
      <c r="B33" s="47">
        <f>Areas!B33</f>
        <v>2</v>
      </c>
      <c r="C33" s="40"/>
      <c r="D33" s="48">
        <f>Areas!D33</f>
        <v>4</v>
      </c>
      <c r="E33" s="41">
        <f>ROUNDDOWN(Areas!E33*1.3,0)</f>
        <v>22</v>
      </c>
      <c r="F33" s="41">
        <f>Areas!F33</f>
        <v>25</v>
      </c>
      <c r="G33" s="43" t="str">
        <f>Areas!G33</f>
        <v>R_CREEP_BLUE
R_CREEP_RED
R_CREEP_PURPLE
R_ORB_ORANGE</v>
      </c>
      <c r="H33" s="43" t="str">
        <f>Areas!H33</f>
        <v>60
15
15
10</v>
      </c>
      <c r="I33" s="65"/>
      <c r="J33" s="41">
        <f>Areas!J33</f>
        <v>0</v>
      </c>
      <c r="K33" s="41">
        <f>Areas!K33</f>
        <v>0</v>
      </c>
      <c r="L33" s="43" t="s">
        <v>397</v>
      </c>
      <c r="M33" s="43">
        <v>2</v>
      </c>
      <c r="N33" s="41">
        <v>12</v>
      </c>
      <c r="O33" s="42">
        <f>Areas!O33</f>
        <v>0</v>
      </c>
      <c r="P33" s="42">
        <f>Areas!P33</f>
        <v>0</v>
      </c>
      <c r="Q33" s="42">
        <f>Areas!Q33</f>
        <v>0</v>
      </c>
      <c r="R33" s="42" t="b">
        <f>Areas!R33</f>
        <v>1</v>
      </c>
    </row>
    <row r="34" spans="1:18" s="20" customFormat="1" ht="75">
      <c r="A34" s="252"/>
      <c r="B34" s="47">
        <f>Areas!B34</f>
        <v>3</v>
      </c>
      <c r="C34" s="40"/>
      <c r="D34" s="48">
        <f>Areas!D34</f>
        <v>5</v>
      </c>
      <c r="E34" s="41">
        <f>ROUNDDOWN(Areas!E34*1.3,0)</f>
        <v>23</v>
      </c>
      <c r="F34" s="41">
        <f>Areas!F34</f>
        <v>25</v>
      </c>
      <c r="G34" s="43" t="str">
        <f>Areas!G34</f>
        <v>R_CREEP_BLUE
R_CREEP_RED
R_CREEP_PURPLE
R_ORB_RED
R_TANKER_RED</v>
      </c>
      <c r="H34" s="43" t="str">
        <f>Areas!H34</f>
        <v>60
15
15
10
1</v>
      </c>
      <c r="I34" s="65"/>
      <c r="J34" s="41">
        <f>Areas!J34</f>
        <v>0</v>
      </c>
      <c r="K34" s="41">
        <f>Areas!K34</f>
        <v>1</v>
      </c>
      <c r="L34" s="43" t="s">
        <v>397</v>
      </c>
      <c r="M34" s="43">
        <v>2</v>
      </c>
      <c r="N34" s="41">
        <v>12</v>
      </c>
      <c r="O34" s="42">
        <f>Areas!O34</f>
        <v>0</v>
      </c>
      <c r="P34" s="42">
        <f>Areas!P34</f>
        <v>0</v>
      </c>
      <c r="Q34" s="42">
        <f>Areas!Q34</f>
        <v>0</v>
      </c>
      <c r="R34" s="42" t="b">
        <f>Areas!R34</f>
        <v>1</v>
      </c>
    </row>
    <row r="35" spans="1:18" s="20" customFormat="1" ht="60">
      <c r="A35" s="252"/>
      <c r="B35" s="47">
        <f>Areas!B35</f>
        <v>4</v>
      </c>
      <c r="C35" s="40"/>
      <c r="D35" s="48">
        <f>Areas!D35</f>
        <v>5</v>
      </c>
      <c r="E35" s="41">
        <f>ROUNDDOWN(Areas!E35*1.3,0)</f>
        <v>24</v>
      </c>
      <c r="F35" s="41">
        <f>Areas!F35</f>
        <v>29</v>
      </c>
      <c r="G35" s="43" t="str">
        <f>Areas!G35</f>
        <v>R_CREEP_BLUE
R_ORB_BLUE
R_ORB_ORANGE
R_ORB_RED</v>
      </c>
      <c r="H35" s="43" t="str">
        <f>Areas!H35</f>
        <v>40
20
20
20</v>
      </c>
      <c r="I35" s="65"/>
      <c r="J35" s="41">
        <f>Areas!J35</f>
        <v>0</v>
      </c>
      <c r="K35" s="41">
        <f>Areas!K35</f>
        <v>1</v>
      </c>
      <c r="L35" s="43" t="s">
        <v>397</v>
      </c>
      <c r="M35" s="43">
        <v>2</v>
      </c>
      <c r="N35" s="41">
        <v>12</v>
      </c>
      <c r="O35" s="42">
        <f>Areas!O35</f>
        <v>0</v>
      </c>
      <c r="P35" s="42">
        <f>Areas!P35</f>
        <v>0</v>
      </c>
      <c r="Q35" s="42">
        <f>Areas!Q35</f>
        <v>0</v>
      </c>
      <c r="R35" s="42" t="b">
        <f>Areas!R35</f>
        <v>1</v>
      </c>
    </row>
    <row r="36" spans="1:18" s="20" customFormat="1" ht="60">
      <c r="A36" s="252"/>
      <c r="B36" s="47">
        <f>Areas!B36</f>
        <v>5</v>
      </c>
      <c r="C36" s="40"/>
      <c r="D36" s="48">
        <f>Areas!D36</f>
        <v>5</v>
      </c>
      <c r="E36" s="41">
        <f>ROUNDDOWN(Areas!E36*1.3,0)</f>
        <v>26</v>
      </c>
      <c r="F36" s="41">
        <f>Areas!F36</f>
        <v>33</v>
      </c>
      <c r="G36" s="43" t="str">
        <f>Areas!G36</f>
        <v>R_ORB_BLUE
R_ORB_RED
R_ORB_ORANGE
R_ROLLER_GREEN</v>
      </c>
      <c r="H36" s="43" t="str">
        <f>Areas!H36</f>
        <v>40
30
30
1</v>
      </c>
      <c r="I36" s="65"/>
      <c r="J36" s="41">
        <f>Areas!J36</f>
        <v>0</v>
      </c>
      <c r="K36" s="41">
        <f>Areas!K36</f>
        <v>1</v>
      </c>
      <c r="L36" s="43" t="s">
        <v>397</v>
      </c>
      <c r="M36" s="43">
        <v>2</v>
      </c>
      <c r="N36" s="41">
        <v>12</v>
      </c>
      <c r="O36" s="42">
        <f>Areas!O36</f>
        <v>0</v>
      </c>
      <c r="P36" s="42">
        <f>Areas!P36</f>
        <v>0</v>
      </c>
      <c r="Q36" s="42">
        <f>Areas!Q36</f>
        <v>0</v>
      </c>
      <c r="R36" s="42" t="b">
        <f>Areas!R36</f>
        <v>1</v>
      </c>
    </row>
    <row r="37" spans="1:18" s="20" customFormat="1" ht="90">
      <c r="A37" s="252"/>
      <c r="B37" s="47">
        <f>Areas!B37</f>
        <v>6</v>
      </c>
      <c r="C37" s="40"/>
      <c r="D37" s="48">
        <f>Areas!D37</f>
        <v>5</v>
      </c>
      <c r="E37" s="41">
        <f>ROUNDDOWN(Areas!E37*1.3,0)</f>
        <v>27</v>
      </c>
      <c r="F37" s="41">
        <f>Areas!F37</f>
        <v>37</v>
      </c>
      <c r="G37" s="43" t="str">
        <f>Areas!G37</f>
        <v>R_CREEP_BLUE
R_CREEP_RED
R_CREEP_PURPLE
R_ORB_BLUE
R_ORB_RED
R_ORB_ORANGE</v>
      </c>
      <c r="H37" s="43" t="str">
        <f>Areas!H37</f>
        <v>30
10
10
30
10
10</v>
      </c>
      <c r="I37" s="69"/>
      <c r="J37" s="41">
        <f>Areas!J37</f>
        <v>0</v>
      </c>
      <c r="K37" s="41">
        <f>Areas!K37</f>
        <v>1</v>
      </c>
      <c r="L37" s="43" t="s">
        <v>397</v>
      </c>
      <c r="M37" s="43">
        <v>2</v>
      </c>
      <c r="N37" s="41">
        <v>12</v>
      </c>
      <c r="O37" s="42" t="str">
        <f>Areas!O37</f>
        <v>REWARD_G_COIN_PACK
REWARD_CURRENCY</v>
      </c>
      <c r="P37" s="42" t="str">
        <f>Areas!P37</f>
        <v>12
CURRENCY_V_COIN</v>
      </c>
      <c r="Q37" s="42" t="str">
        <f>Areas!Q37</f>
        <v>10
12</v>
      </c>
      <c r="R37" s="42" t="b">
        <f>Areas!R37</f>
        <v>1</v>
      </c>
    </row>
    <row r="38" spans="1:18" s="20" customFormat="1" ht="90">
      <c r="A38" s="252"/>
      <c r="B38" s="47">
        <f>Areas!B38</f>
        <v>7</v>
      </c>
      <c r="C38" s="40"/>
      <c r="D38" s="48">
        <f>Areas!D38</f>
        <v>5</v>
      </c>
      <c r="E38" s="41">
        <f>ROUNDDOWN(Areas!E38*1.3,0)</f>
        <v>28</v>
      </c>
      <c r="F38" s="41">
        <f>Areas!F38</f>
        <v>41</v>
      </c>
      <c r="G38" s="43" t="str">
        <f>Areas!G38</f>
        <v>R_CREEP_BLUE
R_CREEP_RED
R_CREEP_PURPLE
R_ORB_BLUE
R_ORB_ORANGE
R_ORB_RED</v>
      </c>
      <c r="H38" s="43" t="str">
        <f>Areas!H38</f>
        <v>40
15
15
15
10
5</v>
      </c>
      <c r="I38" s="69"/>
      <c r="J38" s="41">
        <f>Areas!J38</f>
        <v>0</v>
      </c>
      <c r="K38" s="41">
        <f>Areas!K38</f>
        <v>1</v>
      </c>
      <c r="L38" s="43" t="s">
        <v>397</v>
      </c>
      <c r="M38" s="43">
        <v>2</v>
      </c>
      <c r="N38" s="41">
        <v>12</v>
      </c>
      <c r="O38" s="42">
        <f>Areas!O38</f>
        <v>0</v>
      </c>
      <c r="P38" s="42">
        <f>Areas!P38</f>
        <v>0</v>
      </c>
      <c r="Q38" s="42">
        <f>Areas!Q38</f>
        <v>0</v>
      </c>
      <c r="R38" s="42" t="b">
        <f>Areas!R38</f>
        <v>1</v>
      </c>
    </row>
    <row r="39" spans="1:18" s="20" customFormat="1" ht="90">
      <c r="A39" s="252"/>
      <c r="B39" s="47">
        <f>Areas!B39</f>
        <v>8</v>
      </c>
      <c r="C39" s="40"/>
      <c r="D39" s="48">
        <f>Areas!D39</f>
        <v>5</v>
      </c>
      <c r="E39" s="41">
        <f>ROUNDDOWN(Areas!E39*1.3,0)</f>
        <v>29</v>
      </c>
      <c r="F39" s="41">
        <f>Areas!F39</f>
        <v>45</v>
      </c>
      <c r="G39" s="43" t="str">
        <f>Areas!G39</f>
        <v>R_CREEP_BLUE
R_CREEP_RED
R_CREEP_PURPLE
R_ORB_ORANGE
R_ORB_RED
R_ROLLER_GREEN</v>
      </c>
      <c r="H39" s="43" t="str">
        <f>Areas!H39</f>
        <v>40
15
15
15
10
5</v>
      </c>
      <c r="I39" s="69"/>
      <c r="J39" s="41">
        <f>Areas!J39</f>
        <v>0</v>
      </c>
      <c r="K39" s="41">
        <f>Areas!K39</f>
        <v>1</v>
      </c>
      <c r="L39" s="43" t="s">
        <v>397</v>
      </c>
      <c r="M39" s="43">
        <v>2</v>
      </c>
      <c r="N39" s="41">
        <v>12</v>
      </c>
      <c r="O39" s="42" t="str">
        <f>Areas!O39</f>
        <v>REWARD_CURRENCY
REWARD_CURRENCY</v>
      </c>
      <c r="P39" s="42" t="str">
        <f>Areas!P39</f>
        <v>CURRENCY_V_COIN
CURRENCY_COMMON_PART</v>
      </c>
      <c r="Q39" s="42" t="str">
        <f>Areas!Q39</f>
        <v>12
2</v>
      </c>
      <c r="R39" s="42" t="b">
        <f>Areas!R39</f>
        <v>1</v>
      </c>
    </row>
    <row r="40" spans="1:18" s="20" customFormat="1" ht="90">
      <c r="A40" s="252"/>
      <c r="B40" s="47">
        <f>Areas!B40</f>
        <v>9</v>
      </c>
      <c r="C40" s="40"/>
      <c r="D40" s="48">
        <f>Areas!D40</f>
        <v>5</v>
      </c>
      <c r="E40" s="41">
        <f>ROUNDDOWN(Areas!E40*1.3,0)</f>
        <v>31</v>
      </c>
      <c r="F40" s="41">
        <f>Areas!F40</f>
        <v>49</v>
      </c>
      <c r="G40" s="43" t="str">
        <f>Areas!G40</f>
        <v>R_CREEP_BLUE
R_CREEP_RED
R_CREEP_PURPLE
R_ORB_RED
R_ROLLER_GREEN
R_TANKER_RED</v>
      </c>
      <c r="H40" s="43" t="str">
        <f>Areas!H40</f>
        <v>40
15
15
15
10
5</v>
      </c>
      <c r="I40" s="69"/>
      <c r="J40" s="41">
        <f>Areas!J40</f>
        <v>0</v>
      </c>
      <c r="K40" s="41">
        <f>Areas!K40</f>
        <v>1</v>
      </c>
      <c r="L40" s="43" t="s">
        <v>397</v>
      </c>
      <c r="M40" s="43">
        <v>2</v>
      </c>
      <c r="N40" s="41">
        <v>12</v>
      </c>
      <c r="O40" s="42">
        <f>Areas!O40</f>
        <v>0</v>
      </c>
      <c r="P40" s="42">
        <f>Areas!P40</f>
        <v>0</v>
      </c>
      <c r="Q40" s="42">
        <f>Areas!Q40</f>
        <v>0</v>
      </c>
      <c r="R40" s="42" t="b">
        <f>Areas!R40</f>
        <v>1</v>
      </c>
    </row>
    <row r="41" spans="1:18" s="21" customFormat="1" ht="75">
      <c r="A41" s="252"/>
      <c r="B41" s="49">
        <f>Areas!B41</f>
        <v>10</v>
      </c>
      <c r="C41" s="45" t="b">
        <v>1</v>
      </c>
      <c r="D41" s="50">
        <f>Areas!D41</f>
        <v>1</v>
      </c>
      <c r="E41" s="41">
        <f>ROUNDDOWN(Areas!E41*1.3,0)</f>
        <v>32</v>
      </c>
      <c r="F41" s="41">
        <f>Areas!F41</f>
        <v>53</v>
      </c>
      <c r="G41" s="46" t="str">
        <f>Areas!G41</f>
        <v>R_CREEP_BLUE
R_CREEP_RED
R_ORB_BLUE
R_ORB_RED
R_BOXY</v>
      </c>
      <c r="H41" s="46" t="str">
        <f>Areas!H41</f>
        <v>1
1
1
1
1</v>
      </c>
      <c r="I41" s="70" t="str">
        <f>Areas!I41</f>
        <v>4
2
1
1
1</v>
      </c>
      <c r="J41" s="71">
        <f>Areas!J41</f>
        <v>0</v>
      </c>
      <c r="K41" s="71">
        <f>Areas!K41</f>
        <v>0</v>
      </c>
      <c r="L41" s="71" t="s">
        <v>397</v>
      </c>
      <c r="M41" s="71">
        <v>3</v>
      </c>
      <c r="N41" s="41">
        <v>12</v>
      </c>
      <c r="O41" s="42" t="str">
        <f>Areas!O41</f>
        <v>REWARD_G_COIN_PACK
REWARD_CURRENCY</v>
      </c>
      <c r="P41" s="42" t="str">
        <f>Areas!P41</f>
        <v>12
CURRENCY_V_COIN</v>
      </c>
      <c r="Q41" s="42" t="str">
        <f>Areas!Q41</f>
        <v>10
12</v>
      </c>
      <c r="R41" s="42">
        <f>Areas!R41</f>
        <v>0</v>
      </c>
    </row>
    <row r="42" spans="1:18" ht="75">
      <c r="A42" s="251">
        <v>6</v>
      </c>
      <c r="B42" s="31">
        <f>Areas!B42</f>
        <v>1</v>
      </c>
      <c r="C42" s="32"/>
      <c r="D42" s="51">
        <f>Areas!D42</f>
        <v>3</v>
      </c>
      <c r="E42" s="33">
        <f>ROUNDDOWN(Areas!E42*1.3,0)</f>
        <v>24</v>
      </c>
      <c r="F42" s="33">
        <f>Areas!F42</f>
        <v>25</v>
      </c>
      <c r="G42" s="35" t="str">
        <f>Areas!G42</f>
        <v>R_CREEP_BLUE
R_CREEP_RED
R_CREEP_PURPLE
R_ORB_BLUE
R_EMOK_PURPLE</v>
      </c>
      <c r="H42" s="35" t="str">
        <f>Areas!H42</f>
        <v>45
10
10
30
5</v>
      </c>
      <c r="I42" s="60"/>
      <c r="J42" s="33">
        <f>Areas!J42</f>
        <v>0</v>
      </c>
      <c r="K42" s="33">
        <f>Areas!K42</f>
        <v>0</v>
      </c>
      <c r="L42" s="35" t="s">
        <v>397</v>
      </c>
      <c r="M42" s="35">
        <v>2</v>
      </c>
      <c r="N42" s="33">
        <v>12</v>
      </c>
      <c r="O42" s="34">
        <f>Areas!O42</f>
        <v>0</v>
      </c>
      <c r="P42" s="34">
        <f>Areas!P42</f>
        <v>0</v>
      </c>
      <c r="Q42" s="34">
        <f>Areas!Q42</f>
        <v>0</v>
      </c>
      <c r="R42" s="34" t="b">
        <f>Areas!R42</f>
        <v>1</v>
      </c>
    </row>
    <row r="43" spans="1:18" ht="75">
      <c r="A43" s="251"/>
      <c r="B43" s="31">
        <f>Areas!B43</f>
        <v>2</v>
      </c>
      <c r="C43" s="32"/>
      <c r="D43" s="51">
        <f>Areas!D43</f>
        <v>4</v>
      </c>
      <c r="E43" s="33">
        <f>ROUNDDOWN(Areas!E43*1.3,0)</f>
        <v>26</v>
      </c>
      <c r="F43" s="33">
        <f>Areas!F43</f>
        <v>25</v>
      </c>
      <c r="G43" s="35" t="str">
        <f>Areas!G43</f>
        <v>R_CREEP_BLUE
R_CREEP_RED
R_CREEP_PURPLE
R_ORB_BLUE
R_EMOK_MAGENTA</v>
      </c>
      <c r="H43" s="35" t="str">
        <f>Areas!H43</f>
        <v>45
10
10
30
5</v>
      </c>
      <c r="I43" s="60"/>
      <c r="J43" s="33">
        <f>Areas!J43</f>
        <v>0</v>
      </c>
      <c r="K43" s="33">
        <f>Areas!K43</f>
        <v>0</v>
      </c>
      <c r="L43" s="35" t="s">
        <v>397</v>
      </c>
      <c r="M43" s="35">
        <v>2</v>
      </c>
      <c r="N43" s="33">
        <v>12</v>
      </c>
      <c r="O43" s="34">
        <f>Areas!O43</f>
        <v>0</v>
      </c>
      <c r="P43" s="34">
        <f>Areas!P43</f>
        <v>0</v>
      </c>
      <c r="Q43" s="34">
        <f>Areas!Q43</f>
        <v>0</v>
      </c>
      <c r="R43" s="34" t="b">
        <f>Areas!R43</f>
        <v>1</v>
      </c>
    </row>
    <row r="44" spans="1:18" ht="75">
      <c r="A44" s="251"/>
      <c r="B44" s="31">
        <f>Areas!B44</f>
        <v>3</v>
      </c>
      <c r="C44" s="32"/>
      <c r="D44" s="51">
        <f>Areas!D44</f>
        <v>5</v>
      </c>
      <c r="E44" s="33">
        <f>ROUNDDOWN(Areas!E44*1.3,0)</f>
        <v>27</v>
      </c>
      <c r="F44" s="33">
        <f>Areas!F44</f>
        <v>25</v>
      </c>
      <c r="G44" s="35" t="str">
        <f>Areas!G44</f>
        <v>R_CREEP_BLUE
R_CREEP_RED
R_ORB_BLUE
R_ORB_RED
R_TANKER_BLUE</v>
      </c>
      <c r="H44" s="35" t="str">
        <f>Areas!H44</f>
        <v>50
20
20
10
1</v>
      </c>
      <c r="I44" s="58"/>
      <c r="J44" s="33">
        <f>Areas!J44</f>
        <v>0</v>
      </c>
      <c r="K44" s="33">
        <f>Areas!K44</f>
        <v>1</v>
      </c>
      <c r="L44" s="35" t="s">
        <v>397</v>
      </c>
      <c r="M44" s="35">
        <v>2</v>
      </c>
      <c r="N44" s="33">
        <v>12</v>
      </c>
      <c r="O44" s="34">
        <f>Areas!O44</f>
        <v>0</v>
      </c>
      <c r="P44" s="34">
        <f>Areas!P44</f>
        <v>0</v>
      </c>
      <c r="Q44" s="34">
        <f>Areas!Q44</f>
        <v>0</v>
      </c>
      <c r="R44" s="34" t="b">
        <f>Areas!R44</f>
        <v>1</v>
      </c>
    </row>
    <row r="45" spans="1:18" ht="75">
      <c r="A45" s="251"/>
      <c r="B45" s="31">
        <f>Areas!B45</f>
        <v>4</v>
      </c>
      <c r="C45" s="32"/>
      <c r="D45" s="51">
        <f>Areas!D45</f>
        <v>5</v>
      </c>
      <c r="E45" s="33">
        <f>ROUNDDOWN(Areas!E45*1.3,0)</f>
        <v>28</v>
      </c>
      <c r="F45" s="33">
        <f>Areas!F45</f>
        <v>29</v>
      </c>
      <c r="G45" s="35" t="str">
        <f>Areas!G45</f>
        <v>R_CREEP_BLUE
R_CREEP_PURPLE
R_ORB_BLUE
R_ORB_ORANGE
R_ROLLER_RED</v>
      </c>
      <c r="H45" s="35" t="str">
        <f>Areas!H45</f>
        <v>50
20
20
10
1</v>
      </c>
      <c r="I45" s="58"/>
      <c r="J45" s="33">
        <f>Areas!J45</f>
        <v>0</v>
      </c>
      <c r="K45" s="33">
        <f>Areas!K45</f>
        <v>1</v>
      </c>
      <c r="L45" s="35" t="s">
        <v>397</v>
      </c>
      <c r="M45" s="35">
        <v>2</v>
      </c>
      <c r="N45" s="33">
        <v>12</v>
      </c>
      <c r="O45" s="34">
        <f>Areas!O45</f>
        <v>0</v>
      </c>
      <c r="P45" s="34">
        <f>Areas!P45</f>
        <v>0</v>
      </c>
      <c r="Q45" s="34">
        <f>Areas!Q45</f>
        <v>0</v>
      </c>
      <c r="R45" s="34" t="b">
        <f>Areas!R45</f>
        <v>1</v>
      </c>
    </row>
    <row r="46" spans="1:18" ht="75">
      <c r="A46" s="251"/>
      <c r="B46" s="31">
        <f>Areas!B46</f>
        <v>5</v>
      </c>
      <c r="C46" s="32"/>
      <c r="D46" s="51">
        <f>Areas!D46</f>
        <v>5</v>
      </c>
      <c r="E46" s="33">
        <f>ROUNDDOWN(Areas!E46*1.3,0)</f>
        <v>29</v>
      </c>
      <c r="F46" s="33">
        <f>Areas!F46</f>
        <v>33</v>
      </c>
      <c r="G46" s="35" t="str">
        <f>Areas!G46</f>
        <v>R_CREEP_BLUE
R_ORB_BLUE
R_ORB_RED
R_ORB_ORANGE
R_EMOK_MAGENTA</v>
      </c>
      <c r="H46" s="35" t="str">
        <f>Areas!H46</f>
        <v>35
25
15
15
10</v>
      </c>
      <c r="I46" s="60"/>
      <c r="J46" s="33">
        <f>Areas!J46</f>
        <v>0</v>
      </c>
      <c r="K46" s="33">
        <f>Areas!K46</f>
        <v>1</v>
      </c>
      <c r="L46" s="35" t="s">
        <v>397</v>
      </c>
      <c r="M46" s="35">
        <v>2</v>
      </c>
      <c r="N46" s="33">
        <v>12</v>
      </c>
      <c r="O46" s="34">
        <f>Areas!O46</f>
        <v>0</v>
      </c>
      <c r="P46" s="34">
        <f>Areas!P46</f>
        <v>0</v>
      </c>
      <c r="Q46" s="34">
        <f>Areas!Q46</f>
        <v>0</v>
      </c>
      <c r="R46" s="34" t="b">
        <f>Areas!R46</f>
        <v>1</v>
      </c>
    </row>
    <row r="47" spans="1:18" ht="75">
      <c r="A47" s="251"/>
      <c r="B47" s="31">
        <f>Areas!B47</f>
        <v>6</v>
      </c>
      <c r="C47" s="32"/>
      <c r="D47" s="51">
        <f>Areas!D47</f>
        <v>5</v>
      </c>
      <c r="E47" s="33">
        <f>ROUNDDOWN(Areas!E47*1.3,0)</f>
        <v>31</v>
      </c>
      <c r="F47" s="33">
        <f>Areas!F47</f>
        <v>37</v>
      </c>
      <c r="G47" s="35" t="str">
        <f>Areas!G47</f>
        <v>R_CREEP_BLUE
R_ORB_BLUE
R_ORB_RED
R_ORB_ORANGE
R_EMOK_PURPLE</v>
      </c>
      <c r="H47" s="35" t="str">
        <f>Areas!H47</f>
        <v>35
25
15
15
10</v>
      </c>
      <c r="I47" s="60"/>
      <c r="J47" s="33">
        <f>Areas!J47</f>
        <v>0</v>
      </c>
      <c r="K47" s="33">
        <f>Areas!K47</f>
        <v>1</v>
      </c>
      <c r="L47" s="35" t="s">
        <v>397</v>
      </c>
      <c r="M47" s="35">
        <v>2</v>
      </c>
      <c r="N47" s="33">
        <v>12</v>
      </c>
      <c r="O47" s="34" t="str">
        <f>Areas!O47</f>
        <v>REWARD_G_COIN_PACK
REWARD_CURRENCY</v>
      </c>
      <c r="P47" s="34" t="str">
        <f>Areas!P47</f>
        <v>15
CURRENCY_V_COIN</v>
      </c>
      <c r="Q47" s="34" t="str">
        <f>Areas!Q47</f>
        <v>10
15</v>
      </c>
      <c r="R47" s="34" t="b">
        <f>Areas!R47</f>
        <v>1</v>
      </c>
    </row>
    <row r="48" spans="1:18" ht="120">
      <c r="A48" s="251"/>
      <c r="B48" s="31">
        <f>Areas!B48</f>
        <v>7</v>
      </c>
      <c r="C48" s="32"/>
      <c r="D48" s="51">
        <f>Areas!D48</f>
        <v>5</v>
      </c>
      <c r="E48" s="33">
        <f>ROUNDDOWN(Areas!E48*1.3,0)</f>
        <v>32</v>
      </c>
      <c r="F48" s="33">
        <f>Areas!F48</f>
        <v>41</v>
      </c>
      <c r="G48" s="35" t="str">
        <f>Areas!G48</f>
        <v>R_CREEP_BLUE
R_CREEP_RED
R_CREEP_PURPLE
R_ORB_BLUE
R_ORB_RED
R_ORB_ORANGE
R_EMOK_MAGENTA
R_EMOK_PURPLE</v>
      </c>
      <c r="H48" s="35" t="str">
        <f>Areas!H48</f>
        <v>30
10
10
20
10
10
5
5</v>
      </c>
      <c r="I48" s="60"/>
      <c r="J48" s="33">
        <f>Areas!J48</f>
        <v>0</v>
      </c>
      <c r="K48" s="33">
        <f>Areas!K48</f>
        <v>1</v>
      </c>
      <c r="L48" s="35" t="s">
        <v>397</v>
      </c>
      <c r="M48" s="35">
        <v>2</v>
      </c>
      <c r="N48" s="33">
        <v>12</v>
      </c>
      <c r="O48" s="34">
        <f>Areas!O48</f>
        <v>0</v>
      </c>
      <c r="P48" s="34">
        <f>Areas!P48</f>
        <v>0</v>
      </c>
      <c r="Q48" s="34">
        <f>Areas!Q48</f>
        <v>0</v>
      </c>
      <c r="R48" s="34" t="b">
        <f>Areas!R48</f>
        <v>1</v>
      </c>
    </row>
    <row r="49" spans="1:18" customFormat="1" ht="90">
      <c r="A49" s="251"/>
      <c r="B49" s="31">
        <f>Areas!B49</f>
        <v>8</v>
      </c>
      <c r="C49" s="32"/>
      <c r="D49" s="51">
        <f>Areas!D49</f>
        <v>5</v>
      </c>
      <c r="E49" s="33">
        <f>ROUNDDOWN(Areas!E49*1.3,0)</f>
        <v>33</v>
      </c>
      <c r="F49" s="33">
        <f>Areas!F49</f>
        <v>45</v>
      </c>
      <c r="G49" s="35" t="str">
        <f>Areas!G49</f>
        <v>R_CREEP_BLUE
R_CREEP_RED
R_ORB_BLUE
R_ORB_ORANGE
R_EMOK_MAGENTA
R_ROLLER_RED</v>
      </c>
      <c r="H49" s="35" t="str">
        <f>Areas!H49</f>
        <v>37
15
20
15
5
8</v>
      </c>
      <c r="I49" s="60"/>
      <c r="J49" s="33">
        <f>Areas!J49</f>
        <v>0</v>
      </c>
      <c r="K49" s="33">
        <f>Areas!K49</f>
        <v>1</v>
      </c>
      <c r="L49" s="35" t="s">
        <v>397</v>
      </c>
      <c r="M49" s="35">
        <v>2</v>
      </c>
      <c r="N49" s="33">
        <v>12</v>
      </c>
      <c r="O49" s="34" t="str">
        <f>Areas!O49</f>
        <v>REWARD_CURRENCY
REWARD_CURRENCY</v>
      </c>
      <c r="P49" s="34" t="str">
        <f>Areas!P49</f>
        <v>CURRENCY_V_COIN
CURRENCY_COMMON_PART</v>
      </c>
      <c r="Q49" s="34" t="str">
        <f>Areas!Q49</f>
        <v>15
3</v>
      </c>
      <c r="R49" s="34" t="b">
        <f>Areas!R49</f>
        <v>1</v>
      </c>
    </row>
    <row r="50" spans="1:18" customFormat="1" ht="90">
      <c r="A50" s="251"/>
      <c r="B50" s="31">
        <f>Areas!B50</f>
        <v>9</v>
      </c>
      <c r="C50" s="32"/>
      <c r="D50" s="51">
        <f>Areas!D50</f>
        <v>5</v>
      </c>
      <c r="E50" s="33">
        <f>ROUNDDOWN(Areas!E50*1.3,0)</f>
        <v>35</v>
      </c>
      <c r="F50" s="33">
        <f>Areas!F50</f>
        <v>49</v>
      </c>
      <c r="G50" s="35" t="str">
        <f>Areas!G50</f>
        <v>R_CREEP_BLUE
R_CREEP_PURPLE
R_ORB_BLUE
R_ORB_RED
R_EMOK_PURPLE
R_TANKER_BLUE</v>
      </c>
      <c r="H50" s="35" t="str">
        <f>Areas!H50</f>
        <v>37
20
20
15
5
3</v>
      </c>
      <c r="I50" s="60"/>
      <c r="J50" s="33">
        <f>Areas!J50</f>
        <v>0</v>
      </c>
      <c r="K50" s="33">
        <f>Areas!K50</f>
        <v>1</v>
      </c>
      <c r="L50" s="35" t="s">
        <v>397</v>
      </c>
      <c r="M50" s="35">
        <v>2</v>
      </c>
      <c r="N50" s="33">
        <v>12</v>
      </c>
      <c r="O50" s="34">
        <f>Areas!O50</f>
        <v>0</v>
      </c>
      <c r="P50" s="34">
        <f>Areas!P50</f>
        <v>0</v>
      </c>
      <c r="Q50" s="34">
        <f>Areas!Q50</f>
        <v>0</v>
      </c>
      <c r="R50" s="34" t="b">
        <f>Areas!R50</f>
        <v>1</v>
      </c>
    </row>
    <row r="51" spans="1:18" s="19" customFormat="1" ht="90">
      <c r="A51" s="251"/>
      <c r="B51" s="36">
        <f>Areas!B51</f>
        <v>10</v>
      </c>
      <c r="C51" s="37" t="b">
        <v>1</v>
      </c>
      <c r="D51" s="52">
        <f>Areas!D51</f>
        <v>1</v>
      </c>
      <c r="E51" s="33">
        <f>ROUNDDOWN(Areas!E51*1.3,0)</f>
        <v>36</v>
      </c>
      <c r="F51" s="33">
        <f>Areas!F51</f>
        <v>53</v>
      </c>
      <c r="G51" s="38" t="str">
        <f>Areas!G51</f>
        <v>R_ORB_BLUE
R_ORB_RED
R_ORB_ORANGE
R_EMOK_MAGENTA
R_EMOK_PURPLE
R_HERMIT</v>
      </c>
      <c r="H51" s="38" t="str">
        <f>Areas!H51</f>
        <v>1
1
1
1
1
2</v>
      </c>
      <c r="I51" s="38" t="str">
        <f>Areas!I51</f>
        <v>1
1
1
1
1
2</v>
      </c>
      <c r="J51" s="62">
        <f>Areas!J51</f>
        <v>0</v>
      </c>
      <c r="K51" s="62">
        <f>Areas!K51</f>
        <v>0</v>
      </c>
      <c r="L51" s="35" t="s">
        <v>397</v>
      </c>
      <c r="M51" s="62">
        <v>3</v>
      </c>
      <c r="N51" s="33">
        <v>12</v>
      </c>
      <c r="O51" s="34" t="str">
        <f>Areas!O51</f>
        <v>REWARD_G_COIN_PACK
REWARD_CURRENCY</v>
      </c>
      <c r="P51" s="34" t="str">
        <f>Areas!P51</f>
        <v>15
CURRENCY_V_COIN</v>
      </c>
      <c r="Q51" s="34" t="str">
        <f>Areas!Q51</f>
        <v>10
15</v>
      </c>
      <c r="R51" s="34">
        <f>Areas!R51</f>
        <v>0</v>
      </c>
    </row>
    <row r="52" spans="1:18" ht="75">
      <c r="A52" s="251">
        <v>7</v>
      </c>
      <c r="B52" s="39">
        <f>Areas!B52</f>
        <v>1</v>
      </c>
      <c r="C52" s="40"/>
      <c r="D52" s="48">
        <f>Areas!D52</f>
        <v>3</v>
      </c>
      <c r="E52" s="41">
        <f>ROUNDDOWN(Areas!E52*1.3,0)</f>
        <v>28</v>
      </c>
      <c r="F52" s="41">
        <f>Areas!F52</f>
        <v>25</v>
      </c>
      <c r="G52" s="43" t="str">
        <f>Areas!G52</f>
        <v>R_CREEP_BLUE
R_CREEP_PURPLE
R_ORB_BLUE
R_ORB_RED
R_ROLLER_GREEN</v>
      </c>
      <c r="H52" s="43" t="str">
        <f>Areas!H52</f>
        <v>38
15
30
5
2</v>
      </c>
      <c r="I52" s="69"/>
      <c r="J52" s="41">
        <f>Areas!J52</f>
        <v>0</v>
      </c>
      <c r="K52" s="41">
        <f>Areas!K52</f>
        <v>0</v>
      </c>
      <c r="L52" s="43" t="s">
        <v>397</v>
      </c>
      <c r="M52" s="43">
        <v>2</v>
      </c>
      <c r="N52" s="41">
        <v>12</v>
      </c>
      <c r="O52" s="42">
        <f>Areas!O52</f>
        <v>0</v>
      </c>
      <c r="P52" s="42">
        <f>Areas!P52</f>
        <v>0</v>
      </c>
      <c r="Q52" s="42">
        <f>Areas!Q52</f>
        <v>0</v>
      </c>
      <c r="R52" s="42" t="b">
        <f>Areas!R52</f>
        <v>1</v>
      </c>
    </row>
    <row r="53" spans="1:18" ht="60">
      <c r="A53" s="251"/>
      <c r="B53" s="39">
        <f>Areas!B53</f>
        <v>2</v>
      </c>
      <c r="C53" s="40"/>
      <c r="D53" s="48">
        <f>Areas!D53</f>
        <v>4</v>
      </c>
      <c r="E53" s="41">
        <f>ROUNDDOWN(Areas!E53*1.3,0)</f>
        <v>29</v>
      </c>
      <c r="F53" s="41">
        <f>Areas!F53</f>
        <v>25</v>
      </c>
      <c r="G53" s="43" t="str">
        <f>Areas!G53</f>
        <v>R_CREEP_BLUE
R_CREEP_RED
R_ORB_BLUE
R_ORB_ORANGE</v>
      </c>
      <c r="H53" s="43" t="str">
        <f>Areas!H53</f>
        <v>40
15
30
5</v>
      </c>
      <c r="I53" s="69"/>
      <c r="J53" s="41">
        <f>Areas!J53</f>
        <v>0</v>
      </c>
      <c r="K53" s="41">
        <f>Areas!K53</f>
        <v>0</v>
      </c>
      <c r="L53" s="43" t="s">
        <v>397</v>
      </c>
      <c r="M53" s="43">
        <v>2</v>
      </c>
      <c r="N53" s="41">
        <v>12</v>
      </c>
      <c r="O53" s="42">
        <f>Areas!O53</f>
        <v>0</v>
      </c>
      <c r="P53" s="42">
        <f>Areas!P53</f>
        <v>0</v>
      </c>
      <c r="Q53" s="42">
        <f>Areas!Q53</f>
        <v>0</v>
      </c>
      <c r="R53" s="42" t="b">
        <f>Areas!R53</f>
        <v>1</v>
      </c>
    </row>
    <row r="54" spans="1:18" ht="75">
      <c r="A54" s="251"/>
      <c r="B54" s="39">
        <f>Areas!B54</f>
        <v>3</v>
      </c>
      <c r="C54" s="40"/>
      <c r="D54" s="48">
        <f>Areas!D54</f>
        <v>5</v>
      </c>
      <c r="E54" s="41">
        <f>ROUNDDOWN(Areas!E54*1.3,0)</f>
        <v>31</v>
      </c>
      <c r="F54" s="41">
        <f>Areas!F54</f>
        <v>25</v>
      </c>
      <c r="G54" s="43" t="str">
        <f>Areas!G54</f>
        <v>R_CREEP_BLUE
R_ORB_BLUE
R_ORB_RED
R_ORB_ORANGE
R_TANKER_RED</v>
      </c>
      <c r="H54" s="43" t="str">
        <f>Areas!H54</f>
        <v>38
25
20
15
2</v>
      </c>
      <c r="I54" s="65"/>
      <c r="J54" s="41">
        <f>Areas!J54</f>
        <v>0</v>
      </c>
      <c r="K54" s="41">
        <f>Areas!K54</f>
        <v>1</v>
      </c>
      <c r="L54" s="43" t="s">
        <v>397</v>
      </c>
      <c r="M54" s="43">
        <v>2</v>
      </c>
      <c r="N54" s="41">
        <v>12</v>
      </c>
      <c r="O54" s="42">
        <f>Areas!O54</f>
        <v>0</v>
      </c>
      <c r="P54" s="42">
        <f>Areas!P54</f>
        <v>0</v>
      </c>
      <c r="Q54" s="42">
        <f>Areas!Q54</f>
        <v>0</v>
      </c>
      <c r="R54" s="42" t="b">
        <f>Areas!R54</f>
        <v>1</v>
      </c>
    </row>
    <row r="55" spans="1:18" ht="75">
      <c r="A55" s="251"/>
      <c r="B55" s="39">
        <f>Areas!B55</f>
        <v>4</v>
      </c>
      <c r="C55" s="40"/>
      <c r="D55" s="48">
        <f>Areas!D55</f>
        <v>5</v>
      </c>
      <c r="E55" s="41">
        <f>ROUNDDOWN(Areas!E55*1.3,0)</f>
        <v>32</v>
      </c>
      <c r="F55" s="41">
        <f>Areas!F55</f>
        <v>29</v>
      </c>
      <c r="G55" s="43" t="str">
        <f>Areas!G55</f>
        <v>R_CREEP_BLUE
R_CREEP_RED
R_ORB_BLUE
R_ORB_RED
R_ORB_ORANGE</v>
      </c>
      <c r="H55" s="43" t="str">
        <f>Areas!H55</f>
        <v>40
20
20
10
10</v>
      </c>
      <c r="I55" s="65"/>
      <c r="J55" s="41">
        <f>Areas!J55</f>
        <v>0</v>
      </c>
      <c r="K55" s="41">
        <f>Areas!K55</f>
        <v>1</v>
      </c>
      <c r="L55" s="43" t="s">
        <v>397</v>
      </c>
      <c r="M55" s="43">
        <v>2</v>
      </c>
      <c r="N55" s="41">
        <v>12</v>
      </c>
      <c r="O55" s="42">
        <f>Areas!O55</f>
        <v>0</v>
      </c>
      <c r="P55" s="42">
        <f>Areas!P55</f>
        <v>0</v>
      </c>
      <c r="Q55" s="42">
        <f>Areas!Q55</f>
        <v>0</v>
      </c>
      <c r="R55" s="42" t="b">
        <f>Areas!R55</f>
        <v>1</v>
      </c>
    </row>
    <row r="56" spans="1:18" ht="75">
      <c r="A56" s="251"/>
      <c r="B56" s="39">
        <f>Areas!B56</f>
        <v>5</v>
      </c>
      <c r="C56" s="40"/>
      <c r="D56" s="48">
        <f>Areas!D56</f>
        <v>5</v>
      </c>
      <c r="E56" s="41">
        <f>ROUNDDOWN(Areas!E56*1.3,0)</f>
        <v>33</v>
      </c>
      <c r="F56" s="41">
        <f>Areas!F56</f>
        <v>33</v>
      </c>
      <c r="G56" s="43" t="str">
        <f>Areas!G56</f>
        <v>R_CREEP_BLUE
R_CREEP_PURPLE
R_ORB_BLUE
R_ORB_RED
R_ORB_ORANGE</v>
      </c>
      <c r="H56" s="43" t="str">
        <f>Areas!H56</f>
        <v>40
20
20
10
10</v>
      </c>
      <c r="I56" s="65"/>
      <c r="J56" s="41">
        <f>Areas!J56</f>
        <v>0</v>
      </c>
      <c r="K56" s="41">
        <f>Areas!K56</f>
        <v>1</v>
      </c>
      <c r="L56" s="43" t="s">
        <v>397</v>
      </c>
      <c r="M56" s="43">
        <v>2</v>
      </c>
      <c r="N56" s="41">
        <v>12</v>
      </c>
      <c r="O56" s="42">
        <f>Areas!O56</f>
        <v>0</v>
      </c>
      <c r="P56" s="42">
        <f>Areas!P56</f>
        <v>0</v>
      </c>
      <c r="Q56" s="42">
        <f>Areas!Q56</f>
        <v>0</v>
      </c>
      <c r="R56" s="42" t="b">
        <f>Areas!R56</f>
        <v>1</v>
      </c>
    </row>
    <row r="57" spans="1:18" ht="75">
      <c r="A57" s="251"/>
      <c r="B57" s="39">
        <f>Areas!B57</f>
        <v>6</v>
      </c>
      <c r="C57" s="40"/>
      <c r="D57" s="48">
        <f>Areas!D57</f>
        <v>5</v>
      </c>
      <c r="E57" s="41">
        <f>ROUNDDOWN(Areas!E57*1.3,0)</f>
        <v>35</v>
      </c>
      <c r="F57" s="41">
        <f>Areas!F57</f>
        <v>37</v>
      </c>
      <c r="G57" s="43" t="str">
        <f>Areas!G57</f>
        <v>R_CREEP_BLUE
R_ORB_BLUE
R_ORB_RED
R_ORB_ORANGE
R_EMOK_MAGENTA</v>
      </c>
      <c r="H57" s="43" t="str">
        <f>Areas!H57</f>
        <v>40
20
20
10
10</v>
      </c>
      <c r="I57" s="69"/>
      <c r="J57" s="41">
        <f>Areas!J57</f>
        <v>0</v>
      </c>
      <c r="K57" s="41">
        <f>Areas!K57</f>
        <v>1</v>
      </c>
      <c r="L57" s="43" t="s">
        <v>397</v>
      </c>
      <c r="M57" s="43">
        <v>2</v>
      </c>
      <c r="N57" s="41">
        <v>12</v>
      </c>
      <c r="O57" s="42" t="str">
        <f>Areas!O57</f>
        <v>REWARD_G_COIN_PACK
REWARD_CURRENCY</v>
      </c>
      <c r="P57" s="42" t="str">
        <f>Areas!P57</f>
        <v>17
CURRENCY_V_COIN</v>
      </c>
      <c r="Q57" s="42" t="str">
        <f>Areas!Q57</f>
        <v>10
17</v>
      </c>
      <c r="R57" s="42" t="b">
        <f>Areas!R57</f>
        <v>1</v>
      </c>
    </row>
    <row r="58" spans="1:18" ht="75">
      <c r="A58" s="251"/>
      <c r="B58" s="39">
        <f>Areas!B58</f>
        <v>7</v>
      </c>
      <c r="C58" s="40"/>
      <c r="D58" s="48">
        <f>Areas!D58</f>
        <v>5</v>
      </c>
      <c r="E58" s="41">
        <f>ROUNDDOWN(Areas!E58*1.3,0)</f>
        <v>36</v>
      </c>
      <c r="F58" s="41">
        <f>Areas!F58</f>
        <v>41</v>
      </c>
      <c r="G58" s="43" t="str">
        <f>Areas!G58</f>
        <v>R_CREEP_BLUE
R_ORB_BLUE
R_ORB_RED
R_ORB_ORANGE
R_EMOK_PURPLE</v>
      </c>
      <c r="H58" s="43" t="str">
        <f>Areas!H58</f>
        <v>40
20
20
10
10</v>
      </c>
      <c r="I58" s="69"/>
      <c r="J58" s="41">
        <f>Areas!J58</f>
        <v>0</v>
      </c>
      <c r="K58" s="41">
        <f>Areas!K58</f>
        <v>1</v>
      </c>
      <c r="L58" s="43" t="s">
        <v>397</v>
      </c>
      <c r="M58" s="43">
        <v>2</v>
      </c>
      <c r="N58" s="41">
        <v>12</v>
      </c>
      <c r="O58" s="42">
        <f>Areas!O58</f>
        <v>0</v>
      </c>
      <c r="P58" s="42">
        <f>Areas!P58</f>
        <v>0</v>
      </c>
      <c r="Q58" s="42">
        <f>Areas!Q58</f>
        <v>0</v>
      </c>
      <c r="R58" s="42" t="b">
        <f>Areas!R58</f>
        <v>1</v>
      </c>
    </row>
    <row r="59" spans="1:18" customFormat="1" ht="90">
      <c r="A59" s="251"/>
      <c r="B59" s="39">
        <f>Areas!B59</f>
        <v>8</v>
      </c>
      <c r="C59" s="40"/>
      <c r="D59" s="48">
        <f>Areas!D59</f>
        <v>5</v>
      </c>
      <c r="E59" s="41">
        <f>ROUNDDOWN(Areas!E59*1.3,0)</f>
        <v>37</v>
      </c>
      <c r="F59" s="41">
        <f>Areas!F59</f>
        <v>45</v>
      </c>
      <c r="G59" s="43" t="str">
        <f>Areas!G59</f>
        <v>R_CREEP_BLUE
R_CREEP_RED
R_ORB_BLUE
R_ORB_ORANGE
R_ROLLER_GREEN
R_EMOK_PURPLE</v>
      </c>
      <c r="H59" s="43" t="str">
        <f>Areas!H59</f>
        <v>30
20
20
10
10
10</v>
      </c>
      <c r="I59" s="69"/>
      <c r="J59" s="41">
        <f>Areas!J59</f>
        <v>0</v>
      </c>
      <c r="K59" s="41">
        <f>Areas!K59</f>
        <v>1</v>
      </c>
      <c r="L59" s="43" t="s">
        <v>397</v>
      </c>
      <c r="M59" s="43">
        <v>2</v>
      </c>
      <c r="N59" s="41">
        <v>12</v>
      </c>
      <c r="O59" s="42" t="str">
        <f>Areas!O59</f>
        <v>REWARD_CURRENCY
REWARD_CURRENCY</v>
      </c>
      <c r="P59" s="42" t="str">
        <f>Areas!P59</f>
        <v>CURRENCY_V_COIN
CURRENCY_COMMON_PART</v>
      </c>
      <c r="Q59" s="42" t="str">
        <f>Areas!Q59</f>
        <v>17
4</v>
      </c>
      <c r="R59" s="42" t="b">
        <f>Areas!R59</f>
        <v>1</v>
      </c>
    </row>
    <row r="60" spans="1:18" customFormat="1" ht="90">
      <c r="A60" s="251"/>
      <c r="B60" s="39">
        <f>Areas!B60</f>
        <v>9</v>
      </c>
      <c r="C60" s="40"/>
      <c r="D60" s="48">
        <f>Areas!D60</f>
        <v>5</v>
      </c>
      <c r="E60" s="41">
        <f>ROUNDDOWN(Areas!E60*1.3,0)</f>
        <v>39</v>
      </c>
      <c r="F60" s="41">
        <f>Areas!F60</f>
        <v>49</v>
      </c>
      <c r="G60" s="43" t="str">
        <f>Areas!G60</f>
        <v>R_CREEP_BLUE
R_CREEP_PURPLE
R_ORB_BLUE
R_ORB_RED
R_EMOK_MAGENTA
R_TANKER_RED</v>
      </c>
      <c r="H60" s="43" t="str">
        <f>Areas!H60</f>
        <v>30
20
20
13
12
5</v>
      </c>
      <c r="I60" s="69"/>
      <c r="J60" s="41">
        <f>Areas!J60</f>
        <v>0</v>
      </c>
      <c r="K60" s="41">
        <f>Areas!K60</f>
        <v>1</v>
      </c>
      <c r="L60" s="43" t="s">
        <v>397</v>
      </c>
      <c r="M60" s="43">
        <v>2</v>
      </c>
      <c r="N60" s="41">
        <v>12</v>
      </c>
      <c r="O60" s="42">
        <f>Areas!O60</f>
        <v>0</v>
      </c>
      <c r="P60" s="42">
        <f>Areas!P60</f>
        <v>0</v>
      </c>
      <c r="Q60" s="42">
        <f>Areas!Q60</f>
        <v>0</v>
      </c>
      <c r="R60" s="42" t="b">
        <f>Areas!R60</f>
        <v>1</v>
      </c>
    </row>
    <row r="61" spans="1:18" s="19" customFormat="1" ht="60">
      <c r="A61" s="251"/>
      <c r="B61" s="44">
        <f>Areas!B61</f>
        <v>10</v>
      </c>
      <c r="C61" s="45" t="b">
        <v>1</v>
      </c>
      <c r="D61" s="50">
        <f>Areas!D61</f>
        <v>1</v>
      </c>
      <c r="E61" s="41">
        <f>ROUNDDOWN(Areas!E61*1.3,0)</f>
        <v>40</v>
      </c>
      <c r="F61" s="41">
        <f>Areas!F61</f>
        <v>53</v>
      </c>
      <c r="G61" s="46" t="str">
        <f>Areas!G61</f>
        <v>R_ORB_BLUE
R_ORB_RED
R_ORB_ORANGE
R_ORB_GREY</v>
      </c>
      <c r="H61" s="46" t="str">
        <f>Areas!H61</f>
        <v>25
25
25
25</v>
      </c>
      <c r="I61" s="46" t="str">
        <f>Areas!I61</f>
        <v>6
3
3
1</v>
      </c>
      <c r="J61" s="71">
        <f>Areas!J61</f>
        <v>0</v>
      </c>
      <c r="K61" s="71">
        <f>Areas!K61</f>
        <v>0</v>
      </c>
      <c r="L61" s="46" t="s">
        <v>397</v>
      </c>
      <c r="M61" s="46">
        <v>2</v>
      </c>
      <c r="N61" s="41">
        <v>12</v>
      </c>
      <c r="O61" s="42" t="str">
        <f>Areas!O61</f>
        <v>REWARD_G_COIN_PACK
REWARD_CHEST</v>
      </c>
      <c r="P61" s="42" t="str">
        <f>Areas!P61</f>
        <v>17
CHEST_NORMAL</v>
      </c>
      <c r="Q61" s="42" t="str">
        <f>Areas!Q61</f>
        <v>10
1</v>
      </c>
      <c r="R61" s="42">
        <f>Areas!R61</f>
        <v>0</v>
      </c>
    </row>
    <row r="62" spans="1:18" ht="45">
      <c r="A62" s="253">
        <v>8</v>
      </c>
      <c r="B62" s="31">
        <f>Areas!B62</f>
        <v>1</v>
      </c>
      <c r="C62" s="32"/>
      <c r="D62" s="51">
        <f>Areas!D62</f>
        <v>3</v>
      </c>
      <c r="E62" s="33">
        <f>ROUNDDOWN(Areas!E62*1.3,0)</f>
        <v>32</v>
      </c>
      <c r="F62" s="33">
        <f>Areas!F62</f>
        <v>25</v>
      </c>
      <c r="G62" s="35" t="str">
        <f>Areas!G62</f>
        <v>R_CREEP_BLUE
R_ORB_BLUE
R_ROLLER_BLUE</v>
      </c>
      <c r="H62" s="35" t="str">
        <f>Areas!H62</f>
        <v>40
50
10</v>
      </c>
      <c r="I62" s="58"/>
      <c r="J62" s="33">
        <f>Areas!J62</f>
        <v>0</v>
      </c>
      <c r="K62" s="33">
        <f>Areas!K62</f>
        <v>0</v>
      </c>
      <c r="L62" s="35" t="s">
        <v>397</v>
      </c>
      <c r="M62" s="35">
        <v>2</v>
      </c>
      <c r="N62" s="33">
        <v>12</v>
      </c>
      <c r="O62" s="34">
        <f>Areas!O62</f>
        <v>0</v>
      </c>
      <c r="P62" s="34">
        <f>Areas!P62</f>
        <v>0</v>
      </c>
      <c r="Q62" s="34">
        <f>Areas!Q62</f>
        <v>0</v>
      </c>
      <c r="R62" s="34" t="b">
        <f>Areas!R62</f>
        <v>1</v>
      </c>
    </row>
    <row r="63" spans="1:18" ht="45">
      <c r="A63" s="253"/>
      <c r="B63" s="31">
        <f>Areas!B63</f>
        <v>2</v>
      </c>
      <c r="C63" s="32"/>
      <c r="D63" s="51">
        <f>Areas!D63</f>
        <v>4</v>
      </c>
      <c r="E63" s="33">
        <f>ROUNDDOWN(Areas!E63*1.3,0)</f>
        <v>33</v>
      </c>
      <c r="F63" s="33">
        <f>Areas!F63</f>
        <v>25</v>
      </c>
      <c r="G63" s="35" t="str">
        <f>Areas!G63</f>
        <v>R_CREEP_PURPLE
R_ORB_RED
R_ROLLER_GREEN</v>
      </c>
      <c r="H63" s="35" t="str">
        <f>Areas!H63</f>
        <v>40
50
10</v>
      </c>
      <c r="I63" s="58"/>
      <c r="J63" s="33">
        <f>Areas!J63</f>
        <v>0</v>
      </c>
      <c r="K63" s="33">
        <f>Areas!K63</f>
        <v>0</v>
      </c>
      <c r="L63" s="35" t="s">
        <v>397</v>
      </c>
      <c r="M63" s="35">
        <v>2</v>
      </c>
      <c r="N63" s="33">
        <v>12</v>
      </c>
      <c r="O63" s="34">
        <f>Areas!O63</f>
        <v>0</v>
      </c>
      <c r="P63" s="34">
        <f>Areas!P63</f>
        <v>0</v>
      </c>
      <c r="Q63" s="34">
        <f>Areas!Q63</f>
        <v>0</v>
      </c>
      <c r="R63" s="34" t="b">
        <f>Areas!R63</f>
        <v>1</v>
      </c>
    </row>
    <row r="64" spans="1:18" ht="45">
      <c r="A64" s="253"/>
      <c r="B64" s="31">
        <f>Areas!B64</f>
        <v>3</v>
      </c>
      <c r="C64" s="32"/>
      <c r="D64" s="51">
        <f>Areas!D64</f>
        <v>5</v>
      </c>
      <c r="E64" s="33">
        <f>ROUNDDOWN(Areas!E64*1.3,0)</f>
        <v>35</v>
      </c>
      <c r="F64" s="33">
        <f>Areas!F64</f>
        <v>25</v>
      </c>
      <c r="G64" s="35" t="str">
        <f>Areas!G64</f>
        <v>R_CREEP_RED
R_ORB_ORANGE
R_ROLLER_RED</v>
      </c>
      <c r="H64" s="35" t="str">
        <f>Areas!H64</f>
        <v>40
50
10</v>
      </c>
      <c r="I64" s="58"/>
      <c r="J64" s="33">
        <f>Areas!J64</f>
        <v>0</v>
      </c>
      <c r="K64" s="33">
        <f>Areas!K64</f>
        <v>1</v>
      </c>
      <c r="L64" s="35" t="s">
        <v>397</v>
      </c>
      <c r="M64" s="35">
        <v>2</v>
      </c>
      <c r="N64" s="33">
        <v>12</v>
      </c>
      <c r="O64" s="34">
        <f>Areas!O64</f>
        <v>0</v>
      </c>
      <c r="P64" s="34">
        <f>Areas!P64</f>
        <v>0</v>
      </c>
      <c r="Q64" s="34">
        <f>Areas!Q64</f>
        <v>0</v>
      </c>
      <c r="R64" s="34" t="b">
        <f>Areas!R64</f>
        <v>1</v>
      </c>
    </row>
    <row r="65" spans="1:18" ht="75">
      <c r="A65" s="253"/>
      <c r="B65" s="31">
        <f>Areas!B65</f>
        <v>4</v>
      </c>
      <c r="C65" s="32"/>
      <c r="D65" s="51">
        <f>Areas!D65</f>
        <v>5</v>
      </c>
      <c r="E65" s="33">
        <f>ROUNDDOWN(Areas!E65*1.3,0)</f>
        <v>36</v>
      </c>
      <c r="F65" s="33">
        <f>Areas!F65</f>
        <v>29</v>
      </c>
      <c r="G65" s="35" t="str">
        <f>Areas!G65</f>
        <v>R_CREEP_BLUE
R_EMOK_MAGENTA
R_ORB_BLUE
R_ROLLER_BLUE
R_JELLYFISH</v>
      </c>
      <c r="H65" s="35" t="str">
        <f>Areas!H65</f>
        <v>50
25
10
10
5</v>
      </c>
      <c r="I65" s="58"/>
      <c r="J65" s="33">
        <f>Areas!J65</f>
        <v>0</v>
      </c>
      <c r="K65" s="33">
        <f>Areas!K65</f>
        <v>1</v>
      </c>
      <c r="L65" s="35" t="s">
        <v>397</v>
      </c>
      <c r="M65" s="35">
        <v>2</v>
      </c>
      <c r="N65" s="33">
        <v>12</v>
      </c>
      <c r="O65" s="34">
        <f>Areas!O65</f>
        <v>0</v>
      </c>
      <c r="P65" s="34">
        <f>Areas!P65</f>
        <v>0</v>
      </c>
      <c r="Q65" s="34">
        <f>Areas!Q65</f>
        <v>0</v>
      </c>
      <c r="R65" s="34" t="b">
        <f>Areas!R65</f>
        <v>1</v>
      </c>
    </row>
    <row r="66" spans="1:18" ht="60">
      <c r="A66" s="253"/>
      <c r="B66" s="31">
        <f>Areas!B66</f>
        <v>5</v>
      </c>
      <c r="C66" s="32"/>
      <c r="D66" s="51">
        <f>Areas!D66</f>
        <v>5</v>
      </c>
      <c r="E66" s="33">
        <f>ROUNDDOWN(Areas!E66*1.3,0)</f>
        <v>37</v>
      </c>
      <c r="F66" s="33">
        <f>Areas!F66</f>
        <v>33</v>
      </c>
      <c r="G66" s="35" t="str">
        <f>Areas!G66</f>
        <v>R_CREEP_PURPLE
R_EMOK_PURPLE
R_ORB_RED
R_ROLLER_GREEN</v>
      </c>
      <c r="H66" s="35" t="str">
        <f>Areas!H66</f>
        <v>40
20
30
10</v>
      </c>
      <c r="I66" s="58"/>
      <c r="J66" s="33">
        <f>Areas!J66</f>
        <v>0</v>
      </c>
      <c r="K66" s="33">
        <f>Areas!K66</f>
        <v>1</v>
      </c>
      <c r="L66" s="35" t="s">
        <v>397</v>
      </c>
      <c r="M66" s="35">
        <v>2</v>
      </c>
      <c r="N66" s="33">
        <v>12</v>
      </c>
      <c r="O66" s="34">
        <f>Areas!O66</f>
        <v>0</v>
      </c>
      <c r="P66" s="34">
        <f>Areas!P66</f>
        <v>0</v>
      </c>
      <c r="Q66" s="34">
        <f>Areas!Q66</f>
        <v>0</v>
      </c>
      <c r="R66" s="34" t="b">
        <f>Areas!R66</f>
        <v>1</v>
      </c>
    </row>
    <row r="67" spans="1:18" ht="60">
      <c r="A67" s="253"/>
      <c r="B67" s="31">
        <f>Areas!B67</f>
        <v>6</v>
      </c>
      <c r="C67" s="32"/>
      <c r="D67" s="51">
        <f>Areas!D67</f>
        <v>5</v>
      </c>
      <c r="E67" s="33">
        <f>ROUNDDOWN(Areas!E67*1.3,0)</f>
        <v>39</v>
      </c>
      <c r="F67" s="33">
        <f>Areas!F67</f>
        <v>37</v>
      </c>
      <c r="G67" s="35" t="str">
        <f>Areas!G67</f>
        <v>R_CREEP_RED
R_ORB_ORANGE
R_ROLLER_BLUE
R_ROLLER_RED</v>
      </c>
      <c r="H67" s="35" t="str">
        <f>Areas!H67</f>
        <v>40
20
30
10</v>
      </c>
      <c r="I67" s="58"/>
      <c r="J67" s="33">
        <f>Areas!J67</f>
        <v>0</v>
      </c>
      <c r="K67" s="33">
        <f>Areas!K67</f>
        <v>1</v>
      </c>
      <c r="L67" s="35" t="s">
        <v>397</v>
      </c>
      <c r="M67" s="35">
        <v>2</v>
      </c>
      <c r="N67" s="33">
        <v>12</v>
      </c>
      <c r="O67" s="34" t="str">
        <f>Areas!O67</f>
        <v>REWARD_G_COIN_PACK
REWARD_CURRENCY</v>
      </c>
      <c r="P67" s="34" t="str">
        <f>Areas!P67</f>
        <v>20
CURRENCY_V_COIN</v>
      </c>
      <c r="Q67" s="34" t="str">
        <f>Areas!Q67</f>
        <v>10
20</v>
      </c>
      <c r="R67" s="34" t="b">
        <f>Areas!R67</f>
        <v>1</v>
      </c>
    </row>
    <row r="68" spans="1:18" ht="90">
      <c r="A68" s="253"/>
      <c r="B68" s="31">
        <f>Areas!B68</f>
        <v>7</v>
      </c>
      <c r="C68" s="32"/>
      <c r="D68" s="51">
        <f>Areas!D68</f>
        <v>5</v>
      </c>
      <c r="E68" s="33">
        <f>ROUNDDOWN(Areas!E68*1.3,0)</f>
        <v>40</v>
      </c>
      <c r="F68" s="33">
        <f>Areas!F68</f>
        <v>41</v>
      </c>
      <c r="G68" s="35" t="str">
        <f>Areas!G68</f>
        <v>R_CREEP_BLUE
R_EMOK_MAGENTA
R_EMOK_PURPLE
R_ROLLER_BLUE
R_ROLLER_GREEN
R_JELLYFISH</v>
      </c>
      <c r="H68" s="35" t="str">
        <f>Areas!H68</f>
        <v>45
15
15
10
10
5</v>
      </c>
      <c r="I68" s="58"/>
      <c r="J68" s="33">
        <f>Areas!J68</f>
        <v>0</v>
      </c>
      <c r="K68" s="33">
        <f>Areas!K68</f>
        <v>1</v>
      </c>
      <c r="L68" s="35" t="s">
        <v>397</v>
      </c>
      <c r="M68" s="35">
        <v>2</v>
      </c>
      <c r="N68" s="33">
        <v>12</v>
      </c>
      <c r="O68" s="34">
        <f>Areas!O68</f>
        <v>0</v>
      </c>
      <c r="P68" s="34">
        <f>Areas!P68</f>
        <v>0</v>
      </c>
      <c r="Q68" s="34">
        <f>Areas!Q68</f>
        <v>0</v>
      </c>
      <c r="R68" s="34" t="b">
        <f>Areas!R68</f>
        <v>1</v>
      </c>
    </row>
    <row r="69" spans="1:18" ht="90">
      <c r="A69" s="253"/>
      <c r="B69" s="31">
        <f>Areas!B69</f>
        <v>8</v>
      </c>
      <c r="C69" s="32"/>
      <c r="D69" s="51">
        <f>Areas!D69</f>
        <v>5</v>
      </c>
      <c r="E69" s="33">
        <f>ROUNDDOWN(Areas!E69*1.3,0)</f>
        <v>41</v>
      </c>
      <c r="F69" s="33">
        <f>Areas!F69</f>
        <v>45</v>
      </c>
      <c r="G69" s="35" t="str">
        <f>Areas!G69</f>
        <v>R_CREEP_BLUE
R_EMOK_MAGENTA
R_EMOK_PURPLE
R_ROLLER_GREEN
R_ROLLER_RED
R_JELLYFISH</v>
      </c>
      <c r="H69" s="35" t="str">
        <f>Areas!H69</f>
        <v>45
15
15
10
10
5</v>
      </c>
      <c r="I69" s="58"/>
      <c r="J69" s="33">
        <f>Areas!J69</f>
        <v>0</v>
      </c>
      <c r="K69" s="33">
        <f>Areas!K69</f>
        <v>1</v>
      </c>
      <c r="L69" s="35" t="s">
        <v>397</v>
      </c>
      <c r="M69" s="35">
        <v>2</v>
      </c>
      <c r="N69" s="33">
        <v>12</v>
      </c>
      <c r="O69" s="34" t="str">
        <f>Areas!O69</f>
        <v>REWARD_CURRENCY
REWARD_CURRENCY</v>
      </c>
      <c r="P69" s="34" t="str">
        <f>Areas!P69</f>
        <v>CURRENCY_V_COIN
CURRENCY_COMMON_PART</v>
      </c>
      <c r="Q69" s="34" t="str">
        <f>Areas!Q69</f>
        <v>20
5</v>
      </c>
      <c r="R69" s="34" t="b">
        <f>Areas!R69</f>
        <v>1</v>
      </c>
    </row>
    <row r="70" spans="1:18" customFormat="1" ht="90">
      <c r="A70" s="253"/>
      <c r="B70" s="31">
        <f>Areas!B70</f>
        <v>9</v>
      </c>
      <c r="C70" s="32"/>
      <c r="D70" s="51">
        <f>Areas!D70</f>
        <v>5</v>
      </c>
      <c r="E70" s="33">
        <f>ROUNDDOWN(Areas!E70*1.3,0)</f>
        <v>42</v>
      </c>
      <c r="F70" s="33">
        <f>Areas!F70</f>
        <v>49</v>
      </c>
      <c r="G70" s="35" t="str">
        <f>Areas!G70</f>
        <v>R_CREEP_PURPLE
R_CREEP_RED
R_ORB_ORANGE
R_ORB_RED
R_ROLLER_GREEN
R_ROLLER_RED</v>
      </c>
      <c r="H70" s="35" t="str">
        <f>Areas!H70</f>
        <v>30
30
10
10
10
10</v>
      </c>
      <c r="I70" s="58"/>
      <c r="J70" s="33">
        <f>Areas!J70</f>
        <v>0</v>
      </c>
      <c r="K70" s="33">
        <f>Areas!K70</f>
        <v>1</v>
      </c>
      <c r="L70" s="35" t="s">
        <v>397</v>
      </c>
      <c r="M70" s="35">
        <v>2</v>
      </c>
      <c r="N70" s="33">
        <v>12</v>
      </c>
      <c r="O70" s="34">
        <f>Areas!O70</f>
        <v>0</v>
      </c>
      <c r="P70" s="34">
        <f>Areas!P70</f>
        <v>0</v>
      </c>
      <c r="Q70" s="34">
        <f>Areas!Q70</f>
        <v>0</v>
      </c>
      <c r="R70" s="34" t="b">
        <f>Areas!R70</f>
        <v>1</v>
      </c>
    </row>
    <row r="71" spans="1:18" s="22" customFormat="1" ht="45">
      <c r="A71" s="253"/>
      <c r="B71" s="76">
        <f>Areas!B71</f>
        <v>10</v>
      </c>
      <c r="C71" s="77" t="b">
        <v>1</v>
      </c>
      <c r="D71" s="78">
        <f>Areas!D71</f>
        <v>1</v>
      </c>
      <c r="E71" s="33">
        <f>ROUNDDOWN(Areas!E71*1.3,0)</f>
        <v>44</v>
      </c>
      <c r="F71" s="79">
        <f>Areas!F71</f>
        <v>53</v>
      </c>
      <c r="G71" s="80" t="str">
        <f>Areas!G71</f>
        <v>R_EMOK_MAGENTA
R_JELLYFISH
R_BLAST</v>
      </c>
      <c r="H71" s="80" t="str">
        <f>Areas!H71</f>
        <v>10
10
10</v>
      </c>
      <c r="I71" s="88" t="str">
        <f>Areas!I71</f>
        <v>3
3
1</v>
      </c>
      <c r="J71" s="79">
        <f>Areas!J71</f>
        <v>0</v>
      </c>
      <c r="K71" s="79">
        <f>Areas!K71</f>
        <v>0</v>
      </c>
      <c r="L71" s="35" t="s">
        <v>397</v>
      </c>
      <c r="M71" s="35">
        <v>3</v>
      </c>
      <c r="N71" s="33">
        <v>12</v>
      </c>
      <c r="O71" s="34" t="str">
        <f>Areas!O71</f>
        <v>REWARD_G_COIN_PACK
REWARD_CHEST</v>
      </c>
      <c r="P71" s="34" t="str">
        <f>Areas!P71</f>
        <v>20
CHEST_NORMAL</v>
      </c>
      <c r="Q71" s="34" t="str">
        <f>Areas!Q71</f>
        <v>10
1</v>
      </c>
      <c r="R71" s="34">
        <f>Areas!R71</f>
        <v>0</v>
      </c>
    </row>
    <row r="72" spans="1:18" ht="60">
      <c r="A72" s="254">
        <v>9</v>
      </c>
      <c r="B72" s="39">
        <f>Areas!B72</f>
        <v>1</v>
      </c>
      <c r="C72" s="40"/>
      <c r="D72" s="48">
        <f>Areas!D72</f>
        <v>3</v>
      </c>
      <c r="E72" s="41">
        <f>ROUNDDOWN(Areas!E72*1.3,0)</f>
        <v>36</v>
      </c>
      <c r="F72" s="41">
        <f>Areas!F72</f>
        <v>25</v>
      </c>
      <c r="G72" s="43" t="str">
        <f>Areas!G72</f>
        <v>R_CREEP_BLUE
R_ORB_RED
R_ROLLER_BLUE
R_ROLLER_RED</v>
      </c>
      <c r="H72" s="43" t="str">
        <f>Areas!H72</f>
        <v>65
15
15
15</v>
      </c>
      <c r="I72" s="65"/>
      <c r="J72" s="41">
        <f>Areas!J72</f>
        <v>0</v>
      </c>
      <c r="K72" s="41">
        <f>Areas!K72</f>
        <v>0</v>
      </c>
      <c r="L72" s="43" t="s">
        <v>397</v>
      </c>
      <c r="M72" s="43">
        <v>2</v>
      </c>
      <c r="N72" s="41">
        <v>12</v>
      </c>
      <c r="O72" s="42">
        <f>Areas!O72</f>
        <v>0</v>
      </c>
      <c r="P72" s="42">
        <f>Areas!P72</f>
        <v>0</v>
      </c>
      <c r="Q72" s="42">
        <f>Areas!Q72</f>
        <v>0</v>
      </c>
      <c r="R72" s="42" t="b">
        <f>Areas!R72</f>
        <v>1</v>
      </c>
    </row>
    <row r="73" spans="1:18" ht="60">
      <c r="A73" s="254"/>
      <c r="B73" s="39">
        <f>Areas!B73</f>
        <v>2</v>
      </c>
      <c r="C73" s="40"/>
      <c r="D73" s="48">
        <f>Areas!D73</f>
        <v>4</v>
      </c>
      <c r="E73" s="41">
        <f>ROUNDDOWN(Areas!E73*1.3,0)</f>
        <v>37</v>
      </c>
      <c r="F73" s="41">
        <f>Areas!F73</f>
        <v>25</v>
      </c>
      <c r="G73" s="43" t="str">
        <f>Areas!G73</f>
        <v>R_CREEP_PURPLE
R_ORB_BLUE
R_ORB_ORANGE
R_ROLLER_GREEN</v>
      </c>
      <c r="H73" s="43" t="str">
        <f>Areas!H73</f>
        <v>65
15
15
15</v>
      </c>
      <c r="I73" s="65"/>
      <c r="J73" s="41">
        <f>Areas!J73</f>
        <v>0</v>
      </c>
      <c r="K73" s="41">
        <f>Areas!K73</f>
        <v>0</v>
      </c>
      <c r="L73" s="43" t="s">
        <v>397</v>
      </c>
      <c r="M73" s="43">
        <v>2</v>
      </c>
      <c r="N73" s="41">
        <v>12</v>
      </c>
      <c r="O73" s="42">
        <f>Areas!O73</f>
        <v>0</v>
      </c>
      <c r="P73" s="42">
        <f>Areas!P73</f>
        <v>0</v>
      </c>
      <c r="Q73" s="42">
        <f>Areas!Q73</f>
        <v>0</v>
      </c>
      <c r="R73" s="42" t="b">
        <f>Areas!R73</f>
        <v>1</v>
      </c>
    </row>
    <row r="74" spans="1:18" ht="60">
      <c r="A74" s="254"/>
      <c r="B74" s="39">
        <f>Areas!B74</f>
        <v>3</v>
      </c>
      <c r="C74" s="40"/>
      <c r="D74" s="48">
        <f>Areas!D74</f>
        <v>5</v>
      </c>
      <c r="E74" s="41">
        <f>ROUNDDOWN(Areas!E74*1.3,0)</f>
        <v>39</v>
      </c>
      <c r="F74" s="41">
        <f>Areas!F74</f>
        <v>25</v>
      </c>
      <c r="G74" s="43" t="str">
        <f>Areas!G74</f>
        <v>R_CREEP_RED
R_ORB_RED
R_ROLLER_BLUE
R_ROLLER_RED</v>
      </c>
      <c r="H74" s="43" t="str">
        <f>Areas!H74</f>
        <v>65
15
15
15</v>
      </c>
      <c r="I74" s="65"/>
      <c r="J74" s="41">
        <f>Areas!J74</f>
        <v>0</v>
      </c>
      <c r="K74" s="41">
        <f>Areas!K74</f>
        <v>1</v>
      </c>
      <c r="L74" s="43" t="s">
        <v>397</v>
      </c>
      <c r="M74" s="43">
        <v>2</v>
      </c>
      <c r="N74" s="41">
        <v>12</v>
      </c>
      <c r="O74" s="42">
        <f>Areas!O74</f>
        <v>0</v>
      </c>
      <c r="P74" s="42">
        <f>Areas!P74</f>
        <v>0</v>
      </c>
      <c r="Q74" s="42">
        <f>Areas!Q74</f>
        <v>0</v>
      </c>
      <c r="R74" s="42" t="b">
        <f>Areas!R74</f>
        <v>1</v>
      </c>
    </row>
    <row r="75" spans="1:18" ht="60">
      <c r="A75" s="254"/>
      <c r="B75" s="39">
        <f>Areas!B75</f>
        <v>4</v>
      </c>
      <c r="C75" s="40"/>
      <c r="D75" s="48">
        <f>Areas!D75</f>
        <v>5</v>
      </c>
      <c r="E75" s="41">
        <f>ROUNDDOWN(Areas!E75*1.3,0)</f>
        <v>40</v>
      </c>
      <c r="F75" s="41">
        <f>Areas!F75</f>
        <v>29</v>
      </c>
      <c r="G75" s="43" t="str">
        <f>Areas!G75</f>
        <v>R_CREEP_BLUE
R_ORB_BLUE
R_ORB_ORANGE
R_ROLLER_GREEN</v>
      </c>
      <c r="H75" s="43" t="str">
        <f>Areas!H75</f>
        <v>65
15
15
15</v>
      </c>
      <c r="I75" s="65"/>
      <c r="J75" s="41">
        <f>Areas!J75</f>
        <v>0</v>
      </c>
      <c r="K75" s="41">
        <f>Areas!K75</f>
        <v>1</v>
      </c>
      <c r="L75" s="43" t="s">
        <v>397</v>
      </c>
      <c r="M75" s="43">
        <v>2</v>
      </c>
      <c r="N75" s="41">
        <v>12</v>
      </c>
      <c r="O75" s="42">
        <f>Areas!O75</f>
        <v>0</v>
      </c>
      <c r="P75" s="42">
        <f>Areas!P75</f>
        <v>0</v>
      </c>
      <c r="Q75" s="42">
        <f>Areas!Q75</f>
        <v>0</v>
      </c>
      <c r="R75" s="42" t="b">
        <f>Areas!R75</f>
        <v>1</v>
      </c>
    </row>
    <row r="76" spans="1:18" ht="60">
      <c r="A76" s="254"/>
      <c r="B76" s="39">
        <f>Areas!B76</f>
        <v>5</v>
      </c>
      <c r="C76" s="40"/>
      <c r="D76" s="48">
        <f>Areas!D76</f>
        <v>5</v>
      </c>
      <c r="E76" s="41">
        <f>ROUNDDOWN(Areas!E76*1.3,0)</f>
        <v>41</v>
      </c>
      <c r="F76" s="41">
        <f>Areas!F76</f>
        <v>33</v>
      </c>
      <c r="G76" s="43" t="str">
        <f>Areas!G76</f>
        <v>R_CREEP_PURPLE
R_ORB_RED
R_ROLLER_BLUE
R_ROLLER_RED</v>
      </c>
      <c r="H76" s="43" t="str">
        <f>Areas!H76</f>
        <v>65
15
15
15</v>
      </c>
      <c r="I76" s="65"/>
      <c r="J76" s="41">
        <f>Areas!J76</f>
        <v>0</v>
      </c>
      <c r="K76" s="41">
        <f>Areas!K76</f>
        <v>1</v>
      </c>
      <c r="L76" s="43" t="s">
        <v>397</v>
      </c>
      <c r="M76" s="43">
        <v>2</v>
      </c>
      <c r="N76" s="41">
        <v>12</v>
      </c>
      <c r="O76" s="42">
        <f>Areas!O76</f>
        <v>0</v>
      </c>
      <c r="P76" s="42">
        <f>Areas!P76</f>
        <v>0</v>
      </c>
      <c r="Q76" s="42">
        <f>Areas!Q76</f>
        <v>0</v>
      </c>
      <c r="R76" s="42" t="b">
        <f>Areas!R76</f>
        <v>1</v>
      </c>
    </row>
    <row r="77" spans="1:18" ht="60">
      <c r="A77" s="254"/>
      <c r="B77" s="39">
        <f>Areas!B77</f>
        <v>6</v>
      </c>
      <c r="C77" s="40"/>
      <c r="D77" s="48">
        <f>Areas!D77</f>
        <v>5</v>
      </c>
      <c r="E77" s="41">
        <f>ROUNDDOWN(Areas!E77*1.3,0)</f>
        <v>42</v>
      </c>
      <c r="F77" s="41">
        <f>Areas!F77</f>
        <v>37</v>
      </c>
      <c r="G77" s="43" t="str">
        <f>Areas!G77</f>
        <v>R_CREEP_RED
R_ORB_BLUE
R_ORB_ORANGE
R_ROLLER_GREEN</v>
      </c>
      <c r="H77" s="43" t="str">
        <f>Areas!H77</f>
        <v>65
15
15
15</v>
      </c>
      <c r="I77" s="65"/>
      <c r="J77" s="41">
        <f>Areas!J77</f>
        <v>0</v>
      </c>
      <c r="K77" s="41">
        <f>Areas!K77</f>
        <v>1</v>
      </c>
      <c r="L77" s="43" t="s">
        <v>397</v>
      </c>
      <c r="M77" s="43">
        <v>2</v>
      </c>
      <c r="N77" s="41">
        <v>12</v>
      </c>
      <c r="O77" s="42" t="str">
        <f>Areas!O77</f>
        <v>REWARD_G_COIN_PACK
REWARD_CURRENCY</v>
      </c>
      <c r="P77" s="42" t="str">
        <f>Areas!P77</f>
        <v>22
CURRENCY_V_COIN</v>
      </c>
      <c r="Q77" s="42" t="str">
        <f>Areas!Q77</f>
        <v>10
22</v>
      </c>
      <c r="R77" s="42" t="b">
        <f>Areas!R77</f>
        <v>1</v>
      </c>
    </row>
    <row r="78" spans="1:18" ht="60">
      <c r="A78" s="254"/>
      <c r="B78" s="39">
        <f>Areas!B78</f>
        <v>7</v>
      </c>
      <c r="C78" s="40"/>
      <c r="D78" s="48">
        <f>Areas!D78</f>
        <v>5</v>
      </c>
      <c r="E78" s="41">
        <f>ROUNDDOWN(Areas!E78*1.3,0)</f>
        <v>44</v>
      </c>
      <c r="F78" s="41">
        <f>Areas!F78</f>
        <v>41</v>
      </c>
      <c r="G78" s="43" t="str">
        <f>Areas!G78</f>
        <v>R_CREEP_BLUE
R_ORB_RED
R_ROLLER_BLUE
R_ROLLER_RED</v>
      </c>
      <c r="H78" s="43" t="str">
        <f>Areas!H78</f>
        <v>65
15
15
15</v>
      </c>
      <c r="I78" s="65"/>
      <c r="J78" s="41">
        <f>Areas!J78</f>
        <v>0</v>
      </c>
      <c r="K78" s="41">
        <f>Areas!K78</f>
        <v>1</v>
      </c>
      <c r="L78" s="43" t="s">
        <v>397</v>
      </c>
      <c r="M78" s="43">
        <v>2</v>
      </c>
      <c r="N78" s="41">
        <v>12</v>
      </c>
      <c r="O78" s="42">
        <f>Areas!O78</f>
        <v>0</v>
      </c>
      <c r="P78" s="42">
        <f>Areas!P78</f>
        <v>0</v>
      </c>
      <c r="Q78" s="42">
        <f>Areas!Q78</f>
        <v>0</v>
      </c>
      <c r="R78" s="42" t="b">
        <f>Areas!R78</f>
        <v>1</v>
      </c>
    </row>
    <row r="79" spans="1:18" ht="75">
      <c r="A79" s="254"/>
      <c r="B79" s="39">
        <f>Areas!B79</f>
        <v>8</v>
      </c>
      <c r="C79" s="40"/>
      <c r="D79" s="48">
        <f>Areas!D79</f>
        <v>5</v>
      </c>
      <c r="E79" s="41">
        <f>ROUNDDOWN(Areas!E79*1.3,0)</f>
        <v>45</v>
      </c>
      <c r="F79" s="41">
        <f>Areas!F79</f>
        <v>45</v>
      </c>
      <c r="G79" s="43" t="str">
        <f>Areas!G79</f>
        <v>R_CREEP_BLUE
R_CREEP_PURPLE
R_ORB_ORANGE
R_ROLLER_BLUE
R_ROLLER_RED</v>
      </c>
      <c r="H79" s="43" t="str">
        <f>Areas!H79</f>
        <v>50
15
15
10
10</v>
      </c>
      <c r="I79" s="65"/>
      <c r="J79" s="41">
        <f>Areas!J79</f>
        <v>0</v>
      </c>
      <c r="K79" s="41">
        <f>Areas!K79</f>
        <v>1</v>
      </c>
      <c r="L79" s="43" t="s">
        <v>397</v>
      </c>
      <c r="M79" s="43">
        <v>2</v>
      </c>
      <c r="N79" s="41">
        <v>12</v>
      </c>
      <c r="O79" s="42" t="str">
        <f>Areas!O79</f>
        <v>REWARD_CURRENCY
REWARD_CURRENCY</v>
      </c>
      <c r="P79" s="42" t="str">
        <f>Areas!P79</f>
        <v>CURRENCY_V_COIN
CURRENCY_COMMON_PART</v>
      </c>
      <c r="Q79" s="42" t="str">
        <f>Areas!Q79</f>
        <v>22
6</v>
      </c>
      <c r="R79" s="42" t="b">
        <f>Areas!R79</f>
        <v>1</v>
      </c>
    </row>
    <row r="80" spans="1:18" ht="75">
      <c r="A80" s="254"/>
      <c r="B80" s="39">
        <f>Areas!B80</f>
        <v>9</v>
      </c>
      <c r="C80" s="40"/>
      <c r="D80" s="48">
        <f>Areas!D80</f>
        <v>5</v>
      </c>
      <c r="E80" s="41">
        <f>ROUNDDOWN(Areas!E80*1.3,0)</f>
        <v>46</v>
      </c>
      <c r="F80" s="41">
        <f>Areas!F80</f>
        <v>49</v>
      </c>
      <c r="G80" s="43" t="str">
        <f>Areas!G80</f>
        <v>R_CREEP_BLUE
R_CREEP_RED
R_ORB_RED
R_ROLLER_BLUE
R_ROLLER_GREEN</v>
      </c>
      <c r="H80" s="43" t="str">
        <f>Areas!H80</f>
        <v>50
15
15
10
10</v>
      </c>
      <c r="I80" s="65"/>
      <c r="J80" s="41">
        <f>Areas!J80</f>
        <v>0</v>
      </c>
      <c r="K80" s="41">
        <f>Areas!K80</f>
        <v>1</v>
      </c>
      <c r="L80" s="43" t="s">
        <v>397</v>
      </c>
      <c r="M80" s="43">
        <v>2</v>
      </c>
      <c r="N80" s="41">
        <v>12</v>
      </c>
      <c r="O80" s="42">
        <f>Areas!O80</f>
        <v>0</v>
      </c>
      <c r="P80" s="42">
        <f>Areas!P80</f>
        <v>0</v>
      </c>
      <c r="Q80" s="42">
        <f>Areas!Q80</f>
        <v>0</v>
      </c>
      <c r="R80" s="42" t="b">
        <f>Areas!R80</f>
        <v>1</v>
      </c>
    </row>
    <row r="81" spans="1:18" ht="90">
      <c r="A81" s="254"/>
      <c r="B81" s="39">
        <f>Areas!B81</f>
        <v>10</v>
      </c>
      <c r="C81" s="40"/>
      <c r="D81" s="48">
        <f>Areas!D81</f>
        <v>5</v>
      </c>
      <c r="E81" s="41">
        <f>ROUNDDOWN(Areas!E81*1.3,0)</f>
        <v>48</v>
      </c>
      <c r="F81" s="41">
        <f>Areas!F81</f>
        <v>53</v>
      </c>
      <c r="G81" s="43" t="str">
        <f>Areas!G81</f>
        <v>R_ORB_RED
R_ORB_RED
R_ORB_ORANGE
R_ROLLER_BLUE
R_ROLLER_GREEN
R_ROLLER_RED</v>
      </c>
      <c r="H81" s="43" t="str">
        <f>Areas!H81</f>
        <v>50
10
10
10
10
10</v>
      </c>
      <c r="I81" s="65"/>
      <c r="J81" s="41">
        <f>Areas!J81</f>
        <v>0</v>
      </c>
      <c r="K81" s="41">
        <f>Areas!K81</f>
        <v>0</v>
      </c>
      <c r="L81" s="43" t="s">
        <v>397</v>
      </c>
      <c r="M81" s="43">
        <v>2</v>
      </c>
      <c r="N81" s="41">
        <v>12</v>
      </c>
      <c r="O81" s="42" t="str">
        <f>Areas!O81</f>
        <v>REWARD_G_COIN_PACK
REWARD_CHEST</v>
      </c>
      <c r="P81" s="42" t="str">
        <f>Areas!P81</f>
        <v>22
CHEST_NORMAL</v>
      </c>
      <c r="Q81" s="42" t="str">
        <f>Areas!Q81</f>
        <v>10
1</v>
      </c>
      <c r="R81" s="42">
        <f>Areas!R81</f>
        <v>0</v>
      </c>
    </row>
    <row r="82" spans="1:18" ht="60">
      <c r="A82" s="254">
        <v>10</v>
      </c>
      <c r="B82" s="31">
        <f>Areas!B82</f>
        <v>1</v>
      </c>
      <c r="C82" s="32"/>
      <c r="D82" s="51">
        <f>Areas!D82</f>
        <v>3</v>
      </c>
      <c r="E82" s="33">
        <f>ROUNDDOWN(Areas!E82*1.3,0)</f>
        <v>40</v>
      </c>
      <c r="F82" s="33">
        <f>Areas!F82</f>
        <v>25</v>
      </c>
      <c r="G82" s="35" t="str">
        <f>Areas!G82</f>
        <v>R_EMOK_PURPLE
R_ORB_RED
R_ROLLER_BLUE
R_ROLLER_GREEN</v>
      </c>
      <c r="H82" s="35" t="str">
        <f>Areas!H82</f>
        <v>30
15
40
15</v>
      </c>
      <c r="I82" s="58"/>
      <c r="J82" s="33">
        <f>Areas!J82</f>
        <v>0</v>
      </c>
      <c r="K82" s="33">
        <f>Areas!K82</f>
        <v>0</v>
      </c>
      <c r="L82" s="35" t="s">
        <v>397</v>
      </c>
      <c r="M82" s="35">
        <v>2</v>
      </c>
      <c r="N82" s="33">
        <v>12</v>
      </c>
      <c r="O82" s="34">
        <f>Areas!O82</f>
        <v>0</v>
      </c>
      <c r="P82" s="34">
        <f>Areas!P82</f>
        <v>0</v>
      </c>
      <c r="Q82" s="34">
        <f>Areas!Q82</f>
        <v>0</v>
      </c>
      <c r="R82" s="34" t="b">
        <f>Areas!R82</f>
        <v>1</v>
      </c>
    </row>
    <row r="83" spans="1:18" ht="60">
      <c r="A83" s="254"/>
      <c r="B83" s="31">
        <f>Areas!B83</f>
        <v>2</v>
      </c>
      <c r="C83" s="32"/>
      <c r="D83" s="51">
        <f>Areas!D83</f>
        <v>4</v>
      </c>
      <c r="E83" s="33">
        <f>ROUNDDOWN(Areas!E83*1.3,0)</f>
        <v>41</v>
      </c>
      <c r="F83" s="33">
        <f>Areas!F83</f>
        <v>25</v>
      </c>
      <c r="G83" s="35" t="str">
        <f>Areas!G83</f>
        <v>R_CREEP_RED
R_ORB_RED
R_ROLLER_GREEN
R_ROLLER_RED</v>
      </c>
      <c r="H83" s="35" t="str">
        <f>Areas!H83</f>
        <v>40
20
20
20</v>
      </c>
      <c r="I83" s="58"/>
      <c r="J83" s="33">
        <f>Areas!J83</f>
        <v>0</v>
      </c>
      <c r="K83" s="33">
        <f>Areas!K83</f>
        <v>0</v>
      </c>
      <c r="L83" s="35" t="s">
        <v>397</v>
      </c>
      <c r="M83" s="35">
        <v>2</v>
      </c>
      <c r="N83" s="33">
        <v>12</v>
      </c>
      <c r="O83" s="34">
        <f>Areas!O83</f>
        <v>0</v>
      </c>
      <c r="P83" s="34">
        <f>Areas!P83</f>
        <v>0</v>
      </c>
      <c r="Q83" s="34">
        <f>Areas!Q83</f>
        <v>0</v>
      </c>
      <c r="R83" s="34" t="b">
        <f>Areas!R83</f>
        <v>1</v>
      </c>
    </row>
    <row r="84" spans="1:18" ht="60">
      <c r="A84" s="254"/>
      <c r="B84" s="31">
        <f>Areas!B84</f>
        <v>3</v>
      </c>
      <c r="C84" s="32"/>
      <c r="D84" s="51">
        <f>Areas!D84</f>
        <v>5</v>
      </c>
      <c r="E84" s="33">
        <f>ROUNDDOWN(Areas!E84*1.3,0)</f>
        <v>42</v>
      </c>
      <c r="F84" s="33">
        <f>Areas!F84</f>
        <v>25</v>
      </c>
      <c r="G84" s="35" t="str">
        <f>Areas!G84</f>
        <v>R_EMOK_PURPLE
R_ORB_ORANGE
R_ROLLER_BLUE
R_ROLLER_GREEN</v>
      </c>
      <c r="H84" s="35" t="str">
        <f>Areas!H84</f>
        <v>30
15
40
15</v>
      </c>
      <c r="I84" s="58"/>
      <c r="J84" s="33">
        <f>Areas!J84</f>
        <v>0</v>
      </c>
      <c r="K84" s="33">
        <f>Areas!K84</f>
        <v>1</v>
      </c>
      <c r="L84" s="35" t="s">
        <v>397</v>
      </c>
      <c r="M84" s="35">
        <v>2</v>
      </c>
      <c r="N84" s="33">
        <v>12</v>
      </c>
      <c r="O84" s="34">
        <f>Areas!O84</f>
        <v>0</v>
      </c>
      <c r="P84" s="34">
        <f>Areas!P84</f>
        <v>0</v>
      </c>
      <c r="Q84" s="34">
        <f>Areas!Q84</f>
        <v>0</v>
      </c>
      <c r="R84" s="34" t="b">
        <f>Areas!R84</f>
        <v>1</v>
      </c>
    </row>
    <row r="85" spans="1:18" ht="60">
      <c r="A85" s="254"/>
      <c r="B85" s="31">
        <f>Areas!B85</f>
        <v>4</v>
      </c>
      <c r="C85" s="32"/>
      <c r="D85" s="51">
        <f>Areas!D85</f>
        <v>5</v>
      </c>
      <c r="E85" s="33">
        <f>ROUNDDOWN(Areas!E85*1.3,0)</f>
        <v>44</v>
      </c>
      <c r="F85" s="33">
        <f>Areas!F85</f>
        <v>29</v>
      </c>
      <c r="G85" s="35" t="str">
        <f>Areas!G85</f>
        <v>R_CREEP_RED
R_ORB_ORANGE
R_ROLLER_GREEN
R_ROLLER_RED</v>
      </c>
      <c r="H85" s="35" t="str">
        <f>Areas!H85</f>
        <v>40
20
20
20</v>
      </c>
      <c r="I85" s="58"/>
      <c r="J85" s="33">
        <f>Areas!J85</f>
        <v>0</v>
      </c>
      <c r="K85" s="33">
        <f>Areas!K85</f>
        <v>1</v>
      </c>
      <c r="L85" s="35" t="s">
        <v>397</v>
      </c>
      <c r="M85" s="35">
        <v>2</v>
      </c>
      <c r="N85" s="33">
        <v>12</v>
      </c>
      <c r="O85" s="34">
        <f>Areas!O85</f>
        <v>0</v>
      </c>
      <c r="P85" s="34">
        <f>Areas!P85</f>
        <v>0</v>
      </c>
      <c r="Q85" s="34">
        <f>Areas!Q85</f>
        <v>0</v>
      </c>
      <c r="R85" s="34" t="b">
        <f>Areas!R85</f>
        <v>1</v>
      </c>
    </row>
    <row r="86" spans="1:18" ht="60">
      <c r="A86" s="254"/>
      <c r="B86" s="31">
        <f>Areas!B86</f>
        <v>5</v>
      </c>
      <c r="C86" s="32"/>
      <c r="D86" s="51">
        <f>Areas!D86</f>
        <v>5</v>
      </c>
      <c r="E86" s="33">
        <f>ROUNDDOWN(Areas!E86*1.3,0)</f>
        <v>45</v>
      </c>
      <c r="F86" s="33">
        <f>Areas!F86</f>
        <v>33</v>
      </c>
      <c r="G86" s="35" t="str">
        <f>Areas!G86</f>
        <v>R_EMOK_PURPLE
R_ORB_RED
R_ROLLER_BLUE
R_ROLLER_GREEN</v>
      </c>
      <c r="H86" s="35" t="str">
        <f>Areas!H86</f>
        <v>30
15
40
15</v>
      </c>
      <c r="I86" s="58"/>
      <c r="J86" s="33">
        <f>Areas!J86</f>
        <v>0</v>
      </c>
      <c r="K86" s="33">
        <f>Areas!K86</f>
        <v>1</v>
      </c>
      <c r="L86" s="35" t="s">
        <v>397</v>
      </c>
      <c r="M86" s="35">
        <v>2</v>
      </c>
      <c r="N86" s="33">
        <v>12</v>
      </c>
      <c r="O86" s="34">
        <f>Areas!O86</f>
        <v>0</v>
      </c>
      <c r="P86" s="34">
        <f>Areas!P86</f>
        <v>0</v>
      </c>
      <c r="Q86" s="34">
        <f>Areas!Q86</f>
        <v>0</v>
      </c>
      <c r="R86" s="34" t="b">
        <f>Areas!R86</f>
        <v>1</v>
      </c>
    </row>
    <row r="87" spans="1:18" ht="60">
      <c r="A87" s="254"/>
      <c r="B87" s="31">
        <f>Areas!B87</f>
        <v>6</v>
      </c>
      <c r="C87" s="32"/>
      <c r="D87" s="51">
        <f>Areas!D87</f>
        <v>5</v>
      </c>
      <c r="E87" s="33">
        <f>ROUNDDOWN(Areas!E87*1.3,0)</f>
        <v>46</v>
      </c>
      <c r="F87" s="33">
        <f>Areas!F87</f>
        <v>37</v>
      </c>
      <c r="G87" s="35" t="str">
        <f>Areas!G87</f>
        <v>R_CREEP_RED
R_ORB_RED
R_ROLLER_GREEN
R_ROLLER_RED</v>
      </c>
      <c r="H87" s="35" t="str">
        <f>Areas!H87</f>
        <v>40
20
20
20</v>
      </c>
      <c r="I87" s="58"/>
      <c r="J87" s="33">
        <f>Areas!J87</f>
        <v>0</v>
      </c>
      <c r="K87" s="33">
        <f>Areas!K87</f>
        <v>1</v>
      </c>
      <c r="L87" s="35" t="s">
        <v>397</v>
      </c>
      <c r="M87" s="35">
        <v>2</v>
      </c>
      <c r="N87" s="33">
        <v>12</v>
      </c>
      <c r="O87" s="34" t="str">
        <f>Areas!O87</f>
        <v>REWARD_G_COIN_PACK
REWARD_CURRENCY</v>
      </c>
      <c r="P87" s="34" t="str">
        <f>Areas!P87</f>
        <v>25
CURRENCY_V_COIN</v>
      </c>
      <c r="Q87" s="34" t="str">
        <f>Areas!Q87</f>
        <v>10
25</v>
      </c>
      <c r="R87" s="34" t="b">
        <f>Areas!R87</f>
        <v>1</v>
      </c>
    </row>
    <row r="88" spans="1:18" ht="60">
      <c r="A88" s="254"/>
      <c r="B88" s="31">
        <f>Areas!B88</f>
        <v>7</v>
      </c>
      <c r="C88" s="32"/>
      <c r="D88" s="51">
        <f>Areas!D88</f>
        <v>5</v>
      </c>
      <c r="E88" s="33">
        <f>ROUNDDOWN(Areas!E88*1.3,0)</f>
        <v>48</v>
      </c>
      <c r="F88" s="33">
        <f>Areas!F88</f>
        <v>41</v>
      </c>
      <c r="G88" s="35" t="str">
        <f>Areas!G88</f>
        <v>R_EMOK_PURPLE
R_ORB_ORANGE
R_ROLLER_BLUE
R_ROLLER_GREEN</v>
      </c>
      <c r="H88" s="35" t="str">
        <f>Areas!H88</f>
        <v>30
15
40
15</v>
      </c>
      <c r="I88" s="58"/>
      <c r="J88" s="33">
        <f>Areas!J88</f>
        <v>0</v>
      </c>
      <c r="K88" s="33">
        <f>Areas!K88</f>
        <v>1</v>
      </c>
      <c r="L88" s="35" t="s">
        <v>397</v>
      </c>
      <c r="M88" s="35">
        <v>2</v>
      </c>
      <c r="N88" s="33">
        <v>12</v>
      </c>
      <c r="O88" s="34">
        <f>Areas!O88</f>
        <v>0</v>
      </c>
      <c r="P88" s="34">
        <f>Areas!P88</f>
        <v>0</v>
      </c>
      <c r="Q88" s="34">
        <f>Areas!Q88</f>
        <v>0</v>
      </c>
      <c r="R88" s="34" t="b">
        <f>Areas!R88</f>
        <v>1</v>
      </c>
    </row>
    <row r="89" spans="1:18" ht="60">
      <c r="A89" s="254"/>
      <c r="B89" s="31">
        <f>Areas!B89</f>
        <v>8</v>
      </c>
      <c r="C89" s="32"/>
      <c r="D89" s="51">
        <f>Areas!D89</f>
        <v>5</v>
      </c>
      <c r="E89" s="33">
        <f>ROUNDDOWN(Areas!E89*1.3,0)</f>
        <v>49</v>
      </c>
      <c r="F89" s="33">
        <f>Areas!F89</f>
        <v>45</v>
      </c>
      <c r="G89" s="35" t="str">
        <f>Areas!G89</f>
        <v>R_CREEP_RED
R_ORB_ORANGE
R_ROLLER_GREEN
R_ROLLER_RED</v>
      </c>
      <c r="H89" s="35" t="str">
        <f>Areas!H89</f>
        <v>40
20
20
20</v>
      </c>
      <c r="I89" s="58"/>
      <c r="J89" s="33">
        <f>Areas!J89</f>
        <v>0</v>
      </c>
      <c r="K89" s="33">
        <f>Areas!K89</f>
        <v>1</v>
      </c>
      <c r="L89" s="35" t="s">
        <v>397</v>
      </c>
      <c r="M89" s="35">
        <v>2</v>
      </c>
      <c r="N89" s="33">
        <v>12</v>
      </c>
      <c r="O89" s="34" t="str">
        <f>Areas!O89</f>
        <v>REWARD_CURRENCY
REWARD_CURRENCY</v>
      </c>
      <c r="P89" s="34" t="str">
        <f>Areas!P89</f>
        <v>CURRENCY_V_COIN
CURRENCY_COMMON_PART</v>
      </c>
      <c r="Q89" s="34" t="str">
        <f>Areas!Q89</f>
        <v>25
7</v>
      </c>
      <c r="R89" s="34" t="b">
        <f>Areas!R89</f>
        <v>1</v>
      </c>
    </row>
    <row r="90" spans="1:18" ht="60">
      <c r="A90" s="254"/>
      <c r="B90" s="31">
        <f>Areas!B90</f>
        <v>9</v>
      </c>
      <c r="C90" s="32"/>
      <c r="D90" s="51">
        <f>Areas!D90</f>
        <v>5</v>
      </c>
      <c r="E90" s="33">
        <f>ROUNDDOWN(Areas!E90*1.3,0)</f>
        <v>50</v>
      </c>
      <c r="F90" s="33">
        <f>Areas!F90</f>
        <v>49</v>
      </c>
      <c r="G90" s="35" t="str">
        <f>Areas!G90</f>
        <v>R_EMOK_PURPLE
R_ROLLER_BLUE
R_ROLLER_GREEN
R_ROLLER_RED</v>
      </c>
      <c r="H90" s="35" t="str">
        <f>Areas!H90</f>
        <v>45
30
15
10</v>
      </c>
      <c r="I90" s="58"/>
      <c r="J90" s="33">
        <f>Areas!J90</f>
        <v>0</v>
      </c>
      <c r="K90" s="33">
        <f>Areas!K90</f>
        <v>1</v>
      </c>
      <c r="L90" s="35" t="s">
        <v>397</v>
      </c>
      <c r="M90" s="35">
        <v>2</v>
      </c>
      <c r="N90" s="33">
        <v>12</v>
      </c>
      <c r="O90" s="34">
        <f>Areas!O90</f>
        <v>0</v>
      </c>
      <c r="P90" s="34">
        <f>Areas!P90</f>
        <v>0</v>
      </c>
      <c r="Q90" s="34">
        <f>Areas!Q90</f>
        <v>0</v>
      </c>
      <c r="R90" s="34" t="b">
        <f>Areas!R90</f>
        <v>1</v>
      </c>
    </row>
    <row r="91" spans="1:18" ht="90">
      <c r="A91" s="254"/>
      <c r="B91" s="31">
        <f>Areas!B91</f>
        <v>10</v>
      </c>
      <c r="C91" s="81" t="b">
        <v>1</v>
      </c>
      <c r="D91" s="51">
        <f>Areas!D91</f>
        <v>1</v>
      </c>
      <c r="E91" s="33">
        <f>ROUNDDOWN(Areas!E91*1.3,0)</f>
        <v>52</v>
      </c>
      <c r="F91" s="33">
        <f>Areas!F91</f>
        <v>53</v>
      </c>
      <c r="G91" s="35" t="str">
        <f>Areas!G91</f>
        <v>R_ORB_RED
R_ORB_ORANGE
R_ROLLER_BLUE
R_ROLLER_GREEN
R_ROLLER_RED
R_ROLLER_GREY</v>
      </c>
      <c r="H91" s="35" t="str">
        <f>Areas!H91</f>
        <v>40
20
20
20
20
1</v>
      </c>
      <c r="I91" s="60" t="str">
        <f>Areas!I91</f>
        <v>1
1
5
3
3
1</v>
      </c>
      <c r="J91" s="33">
        <f>Areas!J91</f>
        <v>0</v>
      </c>
      <c r="K91" s="33">
        <f>Areas!K91</f>
        <v>0</v>
      </c>
      <c r="L91" s="35" t="s">
        <v>397</v>
      </c>
      <c r="M91" s="35">
        <v>2</v>
      </c>
      <c r="N91" s="33">
        <v>12</v>
      </c>
      <c r="O91" s="34" t="str">
        <f>Areas!O91</f>
        <v>REWARD_G_COIN_PACK
REWARD_CHEST</v>
      </c>
      <c r="P91" s="34" t="str">
        <f>Areas!P91</f>
        <v>25
CHEST_SPECIAL</v>
      </c>
      <c r="Q91" s="34" t="str">
        <f>Areas!Q91</f>
        <v>10
1</v>
      </c>
      <c r="R91" s="34">
        <f>Areas!R91</f>
        <v>0</v>
      </c>
    </row>
    <row r="92" spans="1:18" ht="60">
      <c r="A92" s="256">
        <v>11</v>
      </c>
      <c r="B92" s="83">
        <f>Areas!B92</f>
        <v>1</v>
      </c>
      <c r="C92" s="82"/>
      <c r="D92" s="84">
        <f>Areas!D92</f>
        <v>3</v>
      </c>
      <c r="E92" s="41">
        <f>ROUNDDOWN(Areas!E92*1.3,0)</f>
        <v>44</v>
      </c>
      <c r="F92" s="41">
        <f>Areas!F92</f>
        <v>25</v>
      </c>
      <c r="G92" s="43" t="str">
        <f>Areas!G92</f>
        <v>R_CREEP_BLUE
R_EMOK_PURPLE
R_ORB_RED
R_TANKER_BLUE</v>
      </c>
      <c r="H92" s="43" t="str">
        <f>Areas!H92</f>
        <v>35
30
30
5</v>
      </c>
      <c r="I92" s="69"/>
      <c r="J92" s="41">
        <f>Areas!J92</f>
        <v>0</v>
      </c>
      <c r="K92" s="41">
        <f>Areas!K92</f>
        <v>0</v>
      </c>
      <c r="L92" s="43" t="s">
        <v>397</v>
      </c>
      <c r="M92" s="43">
        <v>3</v>
      </c>
      <c r="N92" s="41">
        <v>12</v>
      </c>
      <c r="O92" s="42">
        <f>Areas!O92</f>
        <v>0</v>
      </c>
      <c r="P92" s="42">
        <f>Areas!P92</f>
        <v>0</v>
      </c>
      <c r="Q92" s="42">
        <f>Areas!Q92</f>
        <v>0</v>
      </c>
      <c r="R92" s="42" t="b">
        <f>Areas!R92</f>
        <v>1</v>
      </c>
    </row>
    <row r="93" spans="1:18" ht="60">
      <c r="A93" s="256"/>
      <c r="B93" s="83">
        <f>Areas!B93</f>
        <v>2</v>
      </c>
      <c r="C93" s="82"/>
      <c r="D93" s="84">
        <f>Areas!D93</f>
        <v>4</v>
      </c>
      <c r="E93" s="41">
        <f>ROUNDDOWN(Areas!E93*1.3,0)</f>
        <v>45</v>
      </c>
      <c r="F93" s="41">
        <f>Areas!F93</f>
        <v>25</v>
      </c>
      <c r="G93" s="43" t="str">
        <f>Areas!G93</f>
        <v>R_CREEP_BLUE
R_CREEP_PURPLE
R_ORB_BLUE
R_ROLLER_GREEN</v>
      </c>
      <c r="H93" s="43" t="str">
        <f>Areas!H93</f>
        <v>35
30
30
5</v>
      </c>
      <c r="I93" s="69"/>
      <c r="J93" s="41">
        <f>Areas!J93</f>
        <v>0</v>
      </c>
      <c r="K93" s="41">
        <f>Areas!K93</f>
        <v>0</v>
      </c>
      <c r="L93" s="43" t="s">
        <v>397</v>
      </c>
      <c r="M93" s="43">
        <v>3</v>
      </c>
      <c r="N93" s="41">
        <v>12</v>
      </c>
      <c r="O93" s="42">
        <f>Areas!O93</f>
        <v>0</v>
      </c>
      <c r="P93" s="42">
        <f>Areas!P93</f>
        <v>0</v>
      </c>
      <c r="Q93" s="42">
        <f>Areas!Q93</f>
        <v>0</v>
      </c>
      <c r="R93" s="42" t="b">
        <f>Areas!R93</f>
        <v>1</v>
      </c>
    </row>
    <row r="94" spans="1:18" ht="75">
      <c r="A94" s="256"/>
      <c r="B94" s="83">
        <f>Areas!B94</f>
        <v>3</v>
      </c>
      <c r="C94" s="82"/>
      <c r="D94" s="84">
        <f>Areas!D94</f>
        <v>5</v>
      </c>
      <c r="E94" s="41">
        <f>ROUNDDOWN(Areas!E94*1.3,0)</f>
        <v>46</v>
      </c>
      <c r="F94" s="41">
        <f>Areas!F94</f>
        <v>25</v>
      </c>
      <c r="G94" s="43" t="str">
        <f>Areas!G94</f>
        <v>R_CREEP_PURPLE
R_CREEP_RED
R_EMOK_MAGENTA
R_ORB_RED
R_JELLYFISH</v>
      </c>
      <c r="H94" s="43" t="str">
        <f>Areas!H94</f>
        <v>30
30
20
10
10</v>
      </c>
      <c r="I94" s="65"/>
      <c r="J94" s="41">
        <f>Areas!J94</f>
        <v>0</v>
      </c>
      <c r="K94" s="41">
        <f>Areas!K94</f>
        <v>1</v>
      </c>
      <c r="L94" s="43" t="s">
        <v>397</v>
      </c>
      <c r="M94" s="43">
        <v>3</v>
      </c>
      <c r="N94" s="41">
        <v>12</v>
      </c>
      <c r="O94" s="42">
        <f>Areas!O94</f>
        <v>0</v>
      </c>
      <c r="P94" s="42">
        <f>Areas!P94</f>
        <v>0</v>
      </c>
      <c r="Q94" s="42">
        <f>Areas!Q94</f>
        <v>0</v>
      </c>
      <c r="R94" s="42" t="b">
        <f>Areas!R94</f>
        <v>1</v>
      </c>
    </row>
    <row r="95" spans="1:18" ht="60">
      <c r="A95" s="256"/>
      <c r="B95" s="83">
        <f>Areas!B95</f>
        <v>4</v>
      </c>
      <c r="C95" s="82"/>
      <c r="D95" s="84">
        <f>Areas!D95</f>
        <v>5</v>
      </c>
      <c r="E95" s="41">
        <f>ROUNDDOWN(Areas!E95*1.3,0)</f>
        <v>48</v>
      </c>
      <c r="F95" s="41">
        <f>Areas!F95</f>
        <v>29</v>
      </c>
      <c r="G95" s="43" t="str">
        <f>Areas!G95</f>
        <v>R_CREEP_PURPLE
R_EMOK_PURPLE
R_ORB_ORANGE
R_TANKER_RED</v>
      </c>
      <c r="H95" s="43" t="str">
        <f>Areas!H95</f>
        <v>35
30
30
5</v>
      </c>
      <c r="I95" s="69"/>
      <c r="J95" s="41">
        <f>Areas!J95</f>
        <v>0</v>
      </c>
      <c r="K95" s="41">
        <f>Areas!K95</f>
        <v>1</v>
      </c>
      <c r="L95" s="43" t="s">
        <v>397</v>
      </c>
      <c r="M95" s="43">
        <v>3</v>
      </c>
      <c r="N95" s="41">
        <v>12</v>
      </c>
      <c r="O95" s="42">
        <f>Areas!O95</f>
        <v>0</v>
      </c>
      <c r="P95" s="42">
        <f>Areas!P95</f>
        <v>0</v>
      </c>
      <c r="Q95" s="42">
        <f>Areas!Q95</f>
        <v>0</v>
      </c>
      <c r="R95" s="42" t="b">
        <f>Areas!R95</f>
        <v>1</v>
      </c>
    </row>
    <row r="96" spans="1:18" ht="60">
      <c r="A96" s="256"/>
      <c r="B96" s="83">
        <f>Areas!B96</f>
        <v>5</v>
      </c>
      <c r="C96" s="82"/>
      <c r="D96" s="84">
        <f>Areas!D96</f>
        <v>5</v>
      </c>
      <c r="E96" s="41">
        <f>ROUNDDOWN(Areas!E96*1.3,0)</f>
        <v>49</v>
      </c>
      <c r="F96" s="41">
        <f>Areas!F96</f>
        <v>33</v>
      </c>
      <c r="G96" s="43" t="str">
        <f>Areas!G96</f>
        <v>R_CREEP_BLUE
R_ORB_BLUE
R_ROLLER_GREEN
R_ROLLER_RED</v>
      </c>
      <c r="H96" s="43" t="str">
        <f>Areas!H96</f>
        <v>30
30
20
20</v>
      </c>
      <c r="I96" s="65"/>
      <c r="J96" s="41">
        <f>Areas!J96</f>
        <v>0</v>
      </c>
      <c r="K96" s="41">
        <f>Areas!K96</f>
        <v>1</v>
      </c>
      <c r="L96" s="43" t="s">
        <v>397</v>
      </c>
      <c r="M96" s="43">
        <v>3</v>
      </c>
      <c r="N96" s="41">
        <v>12</v>
      </c>
      <c r="O96" s="42">
        <f>Areas!O96</f>
        <v>0</v>
      </c>
      <c r="P96" s="42">
        <f>Areas!P96</f>
        <v>0</v>
      </c>
      <c r="Q96" s="42">
        <f>Areas!Q96</f>
        <v>0</v>
      </c>
      <c r="R96" s="42" t="b">
        <f>Areas!R96</f>
        <v>1</v>
      </c>
    </row>
    <row r="97" spans="1:18" ht="75">
      <c r="A97" s="256"/>
      <c r="B97" s="83">
        <f>Areas!B97</f>
        <v>6</v>
      </c>
      <c r="C97" s="82"/>
      <c r="D97" s="84">
        <f>Areas!D97</f>
        <v>5</v>
      </c>
      <c r="E97" s="41">
        <f>ROUNDDOWN(Areas!E97*1.3,0)</f>
        <v>50</v>
      </c>
      <c r="F97" s="41">
        <f>Areas!F97</f>
        <v>37</v>
      </c>
      <c r="G97" s="43" t="str">
        <f>Areas!G97</f>
        <v>R_CREEP_RED
R_EMOK_MAGENTA
R_ORB_RED
R_ROLLER_BLUE
R_JELLYFISH</v>
      </c>
      <c r="H97" s="43" t="str">
        <f>Areas!H97</f>
        <v>30
20
20
20
10</v>
      </c>
      <c r="I97" s="65"/>
      <c r="J97" s="41">
        <f>Areas!J97</f>
        <v>0</v>
      </c>
      <c r="K97" s="41">
        <f>Areas!K97</f>
        <v>1</v>
      </c>
      <c r="L97" s="43" t="s">
        <v>397</v>
      </c>
      <c r="M97" s="43">
        <v>3</v>
      </c>
      <c r="N97" s="41">
        <v>12</v>
      </c>
      <c r="O97" s="42" t="str">
        <f>Areas!O97</f>
        <v>REWARD_G_COIN_PACK
REWARD_CURRENCY</v>
      </c>
      <c r="P97" s="42" t="str">
        <f>Areas!P97</f>
        <v>27
CURRENCY_V_COIN</v>
      </c>
      <c r="Q97" s="42" t="str">
        <f>Areas!Q97</f>
        <v>10
27</v>
      </c>
      <c r="R97" s="42" t="b">
        <f>Areas!R97</f>
        <v>1</v>
      </c>
    </row>
    <row r="98" spans="1:18" ht="75">
      <c r="A98" s="256"/>
      <c r="B98" s="83">
        <f>Areas!B98</f>
        <v>7</v>
      </c>
      <c r="C98" s="82"/>
      <c r="D98" s="84">
        <f>Areas!D98</f>
        <v>5</v>
      </c>
      <c r="E98" s="41">
        <f>ROUNDDOWN(Areas!E98*1.3,0)</f>
        <v>52</v>
      </c>
      <c r="F98" s="41">
        <f>Areas!F98</f>
        <v>41</v>
      </c>
      <c r="G98" s="43" t="str">
        <f>Areas!G98</f>
        <v>R_EMOK_MAGENTA
R_ORB_RED
R_ROLLER_BLUE
R_TANKER_PURPLE
R_JELLYFISH</v>
      </c>
      <c r="H98" s="43" t="str">
        <f>Areas!H98</f>
        <v>25
30
30
5
10</v>
      </c>
      <c r="I98" s="69"/>
      <c r="J98" s="41">
        <f>Areas!J98</f>
        <v>0</v>
      </c>
      <c r="K98" s="41">
        <f>Areas!K98</f>
        <v>1</v>
      </c>
      <c r="L98" s="43" t="s">
        <v>397</v>
      </c>
      <c r="M98" s="43">
        <v>3</v>
      </c>
      <c r="N98" s="41">
        <v>12</v>
      </c>
      <c r="O98" s="42">
        <f>Areas!O98</f>
        <v>0</v>
      </c>
      <c r="P98" s="42">
        <f>Areas!P98</f>
        <v>0</v>
      </c>
      <c r="Q98" s="42">
        <f>Areas!Q98</f>
        <v>0</v>
      </c>
      <c r="R98" s="42" t="b">
        <f>Areas!R98</f>
        <v>1</v>
      </c>
    </row>
    <row r="99" spans="1:18" ht="75">
      <c r="A99" s="256"/>
      <c r="B99" s="83">
        <f>Areas!B99</f>
        <v>8</v>
      </c>
      <c r="C99" s="82"/>
      <c r="D99" s="84">
        <f>Areas!D99</f>
        <v>5</v>
      </c>
      <c r="E99" s="41">
        <f>ROUNDDOWN(Areas!E99*1.3,0)</f>
        <v>53</v>
      </c>
      <c r="F99" s="41">
        <f>Areas!F99</f>
        <v>45</v>
      </c>
      <c r="G99" s="43" t="str">
        <f>Areas!G99</f>
        <v>R_EMOK_MAGENTA
R_EMOK_PURPLE
R_ROLLER_BLUE
R_ROLLER_GREEN
R_ROLLER_RED</v>
      </c>
      <c r="H99" s="43" t="str">
        <f>Areas!H99</f>
        <v>20
20
20
20
20</v>
      </c>
      <c r="I99" s="65"/>
      <c r="J99" s="41">
        <f>Areas!J99</f>
        <v>0</v>
      </c>
      <c r="K99" s="41">
        <f>Areas!K99</f>
        <v>1</v>
      </c>
      <c r="L99" s="43" t="s">
        <v>397</v>
      </c>
      <c r="M99" s="43">
        <v>3</v>
      </c>
      <c r="N99" s="41">
        <v>12</v>
      </c>
      <c r="O99" s="42" t="str">
        <f>Areas!O99</f>
        <v>REWARD_CURRENCY
REWARD_CURRENCY</v>
      </c>
      <c r="P99" s="42" t="str">
        <f>Areas!P99</f>
        <v>CURRENCY_V_COIN
CURRENCY_COMMON_PART</v>
      </c>
      <c r="Q99" s="42" t="str">
        <f>Areas!Q99</f>
        <v>27
8</v>
      </c>
      <c r="R99" s="42" t="b">
        <f>Areas!R99</f>
        <v>1</v>
      </c>
    </row>
    <row r="100" spans="1:18">
      <c r="A100" s="256"/>
      <c r="B100" s="83">
        <f>Areas!B100</f>
        <v>9</v>
      </c>
      <c r="C100" s="82"/>
      <c r="D100" s="84">
        <f>Areas!D100</f>
        <v>5</v>
      </c>
      <c r="E100" s="41">
        <f>ROUNDDOWN(Areas!E100*1.3,0)</f>
        <v>54</v>
      </c>
      <c r="F100" s="41">
        <f>Areas!F100</f>
        <v>49</v>
      </c>
      <c r="G100" s="43" t="str">
        <f>Areas!G100</f>
        <v>R_JELLYFISH</v>
      </c>
      <c r="H100" s="43">
        <f>Areas!H100</f>
        <v>100</v>
      </c>
      <c r="I100" s="65"/>
      <c r="J100" s="41">
        <f>Areas!J100</f>
        <v>0</v>
      </c>
      <c r="K100" s="41">
        <f>Areas!K100</f>
        <v>1</v>
      </c>
      <c r="L100" s="43" t="s">
        <v>397</v>
      </c>
      <c r="M100" s="43">
        <v>3</v>
      </c>
      <c r="N100" s="41">
        <v>12</v>
      </c>
      <c r="O100" s="42">
        <f>Areas!O100</f>
        <v>0</v>
      </c>
      <c r="P100" s="42">
        <f>Areas!P100</f>
        <v>0</v>
      </c>
      <c r="Q100" s="42">
        <f>Areas!Q100</f>
        <v>0</v>
      </c>
      <c r="R100" s="42" t="b">
        <f>Areas!R100</f>
        <v>1</v>
      </c>
    </row>
    <row r="101" spans="1:18" ht="30">
      <c r="A101" s="256"/>
      <c r="B101" s="83">
        <f>Areas!B101</f>
        <v>10</v>
      </c>
      <c r="C101" s="82" t="b">
        <v>1</v>
      </c>
      <c r="D101" s="84">
        <f>Areas!D101</f>
        <v>1</v>
      </c>
      <c r="E101" s="41">
        <f>ROUNDDOWN(Areas!E101*1.3,0)</f>
        <v>55</v>
      </c>
      <c r="F101" s="41">
        <f>Areas!F101</f>
        <v>53</v>
      </c>
      <c r="G101" s="43" t="str">
        <f>Areas!G101</f>
        <v>R_JELLYFISH
R_TENTACLES</v>
      </c>
      <c r="H101" s="43" t="str">
        <f>Areas!H101</f>
        <v>10
10</v>
      </c>
      <c r="I101" s="69" t="str">
        <f>Areas!I101</f>
        <v>5
1</v>
      </c>
      <c r="J101" s="41">
        <f>Areas!J101</f>
        <v>0</v>
      </c>
      <c r="K101" s="41">
        <f>Areas!K101</f>
        <v>0</v>
      </c>
      <c r="L101" s="43" t="s">
        <v>397</v>
      </c>
      <c r="M101" s="43">
        <v>3</v>
      </c>
      <c r="N101" s="41">
        <v>12</v>
      </c>
      <c r="O101" s="42" t="str">
        <f>Areas!O101</f>
        <v>REWARD_G_COIN_PACK
REWARD_CURRENCY</v>
      </c>
      <c r="P101" s="42" t="str">
        <f>Areas!P101</f>
        <v>27
CURRENCY_V_COIN</v>
      </c>
      <c r="Q101" s="42" t="str">
        <f>Areas!Q101</f>
        <v>10
27</v>
      </c>
      <c r="R101" s="42">
        <f>Areas!R101</f>
        <v>0</v>
      </c>
    </row>
    <row r="102" spans="1:18" ht="60">
      <c r="A102" s="257">
        <v>12</v>
      </c>
      <c r="B102" s="31">
        <f>Areas!B102</f>
        <v>1</v>
      </c>
      <c r="C102" s="32"/>
      <c r="D102" s="51">
        <f>Areas!D102</f>
        <v>3</v>
      </c>
      <c r="E102" s="33">
        <f>ROUNDDOWN(Areas!E102*1.3,0)</f>
        <v>48</v>
      </c>
      <c r="F102" s="33">
        <f>Areas!F102</f>
        <v>25</v>
      </c>
      <c r="G102" s="35" t="str">
        <f>Areas!G102</f>
        <v>R_CREEP_BLUE
R_EMOK_PURPLE
R_ORB_RED
R_ROLLER_RED</v>
      </c>
      <c r="H102" s="35" t="str">
        <f>Areas!H102</f>
        <v>30
30
20
20</v>
      </c>
      <c r="I102" s="58"/>
      <c r="J102" s="33">
        <f>Areas!J102</f>
        <v>0</v>
      </c>
      <c r="K102" s="33">
        <f>Areas!K102</f>
        <v>0</v>
      </c>
      <c r="L102" s="35" t="s">
        <v>397</v>
      </c>
      <c r="M102" s="35">
        <v>3</v>
      </c>
      <c r="N102" s="33">
        <v>12</v>
      </c>
      <c r="O102" s="34">
        <f>Areas!O102</f>
        <v>0</v>
      </c>
      <c r="P102" s="34">
        <f>Areas!P102</f>
        <v>0</v>
      </c>
      <c r="Q102" s="34">
        <f>Areas!Q102</f>
        <v>0</v>
      </c>
      <c r="R102" s="34" t="b">
        <f>Areas!R102</f>
        <v>1</v>
      </c>
    </row>
    <row r="103" spans="1:18" ht="75">
      <c r="A103" s="257"/>
      <c r="B103" s="31">
        <f>Areas!B103</f>
        <v>2</v>
      </c>
      <c r="C103" s="32"/>
      <c r="D103" s="51">
        <f>Areas!D103</f>
        <v>4</v>
      </c>
      <c r="E103" s="33">
        <f>ROUNDDOWN(Areas!E103*1.3,0)</f>
        <v>49</v>
      </c>
      <c r="F103" s="33">
        <f>Areas!F103</f>
        <v>25</v>
      </c>
      <c r="G103" s="35" t="str">
        <f>Areas!G103</f>
        <v>R_CREEP_PURPLE
R_EMOK_MAGENTA
R_ORB_ORANGE
R_TANKER_BLUE
R_JELLYFISH</v>
      </c>
      <c r="H103" s="35" t="str">
        <f>Areas!H103</f>
        <v>35
20
20
5
10</v>
      </c>
      <c r="I103" s="58"/>
      <c r="J103" s="33">
        <f>Areas!J103</f>
        <v>0</v>
      </c>
      <c r="K103" s="33">
        <f>Areas!K103</f>
        <v>0</v>
      </c>
      <c r="L103" s="35" t="s">
        <v>397</v>
      </c>
      <c r="M103" s="35">
        <v>3</v>
      </c>
      <c r="N103" s="33">
        <v>12</v>
      </c>
      <c r="O103" s="34">
        <f>Areas!O103</f>
        <v>0</v>
      </c>
      <c r="P103" s="34">
        <f>Areas!P103</f>
        <v>0</v>
      </c>
      <c r="Q103" s="34">
        <f>Areas!Q103</f>
        <v>0</v>
      </c>
      <c r="R103" s="34" t="b">
        <f>Areas!R103</f>
        <v>1</v>
      </c>
    </row>
    <row r="104" spans="1:18" ht="75">
      <c r="A104" s="257"/>
      <c r="B104" s="31">
        <f>Areas!B104</f>
        <v>3</v>
      </c>
      <c r="C104" s="32"/>
      <c r="D104" s="51">
        <f>Areas!D104</f>
        <v>5</v>
      </c>
      <c r="E104" s="33">
        <f>ROUNDDOWN(Areas!E104*1.3,0)</f>
        <v>50</v>
      </c>
      <c r="F104" s="33">
        <f>Areas!F104</f>
        <v>25</v>
      </c>
      <c r="G104" s="35" t="str">
        <f>Areas!G104</f>
        <v>R_EMOK_MAGENTA
R_EMOK_PURPLE
R_ORB_RED
R_ROLLER_GREEN
R_JELLYFISH</v>
      </c>
      <c r="H104" s="35" t="str">
        <f>Areas!H104</f>
        <v>20
30
20
20
10</v>
      </c>
      <c r="I104" s="58"/>
      <c r="J104" s="33">
        <f>Areas!J104</f>
        <v>0</v>
      </c>
      <c r="K104" s="33">
        <f>Areas!K104</f>
        <v>1</v>
      </c>
      <c r="L104" s="35" t="s">
        <v>397</v>
      </c>
      <c r="M104" s="35">
        <v>3</v>
      </c>
      <c r="N104" s="33">
        <v>12</v>
      </c>
      <c r="O104" s="34">
        <f>Areas!O104</f>
        <v>0</v>
      </c>
      <c r="P104" s="34">
        <f>Areas!P104</f>
        <v>0</v>
      </c>
      <c r="Q104" s="34">
        <f>Areas!Q104</f>
        <v>0</v>
      </c>
      <c r="R104" s="34" t="b">
        <f>Areas!R104</f>
        <v>1</v>
      </c>
    </row>
    <row r="105" spans="1:18" ht="60">
      <c r="A105" s="257"/>
      <c r="B105" s="31">
        <f>Areas!B105</f>
        <v>4</v>
      </c>
      <c r="C105" s="32"/>
      <c r="D105" s="51">
        <f>Areas!D105</f>
        <v>5</v>
      </c>
      <c r="E105" s="33">
        <f>ROUNDDOWN(Areas!E105*1.3,0)</f>
        <v>52</v>
      </c>
      <c r="F105" s="33">
        <f>Areas!F105</f>
        <v>29</v>
      </c>
      <c r="G105" s="35" t="str">
        <f>Areas!G105</f>
        <v>R_CREEP_BLUE
R_ORB_RED
R_ORB_ORANGE
R_ROLLER_RED</v>
      </c>
      <c r="H105" s="35" t="str">
        <f>Areas!H105</f>
        <v>40
20
20
20</v>
      </c>
      <c r="I105" s="58"/>
      <c r="J105" s="33">
        <f>Areas!J105</f>
        <v>0</v>
      </c>
      <c r="K105" s="33">
        <f>Areas!K105</f>
        <v>1</v>
      </c>
      <c r="L105" s="35" t="s">
        <v>397</v>
      </c>
      <c r="M105" s="35">
        <v>3</v>
      </c>
      <c r="N105" s="33">
        <v>12</v>
      </c>
      <c r="O105" s="34">
        <f>Areas!O105</f>
        <v>0</v>
      </c>
      <c r="P105" s="34">
        <f>Areas!P105</f>
        <v>0</v>
      </c>
      <c r="Q105" s="34">
        <f>Areas!Q105</f>
        <v>0</v>
      </c>
      <c r="R105" s="34" t="b">
        <f>Areas!R105</f>
        <v>1</v>
      </c>
    </row>
    <row r="106" spans="1:18" ht="60">
      <c r="A106" s="257"/>
      <c r="B106" s="31">
        <f>Areas!B106</f>
        <v>5</v>
      </c>
      <c r="C106" s="32"/>
      <c r="D106" s="51">
        <f>Areas!D106</f>
        <v>5</v>
      </c>
      <c r="E106" s="33">
        <f>ROUNDDOWN(Areas!E106*1.3,0)</f>
        <v>53</v>
      </c>
      <c r="F106" s="33">
        <f>Areas!F106</f>
        <v>33</v>
      </c>
      <c r="G106" s="35" t="str">
        <f>Areas!G106</f>
        <v>R_CREEP_PURPLE
R_EMOK_PURPLE
R_ROLLER_BLUE
R_TANKER_RED</v>
      </c>
      <c r="H106" s="35" t="str">
        <f>Areas!H106</f>
        <v>35
30
20
5</v>
      </c>
      <c r="I106" s="58"/>
      <c r="J106" s="33">
        <f>Areas!J106</f>
        <v>0</v>
      </c>
      <c r="K106" s="33">
        <f>Areas!K106</f>
        <v>1</v>
      </c>
      <c r="L106" s="35" t="s">
        <v>397</v>
      </c>
      <c r="M106" s="35">
        <v>3</v>
      </c>
      <c r="N106" s="33">
        <v>12</v>
      </c>
      <c r="O106" s="34">
        <f>Areas!O106</f>
        <v>0</v>
      </c>
      <c r="P106" s="34">
        <f>Areas!P106</f>
        <v>0</v>
      </c>
      <c r="Q106" s="34">
        <f>Areas!Q106</f>
        <v>0</v>
      </c>
      <c r="R106" s="34" t="b">
        <f>Areas!R106</f>
        <v>1</v>
      </c>
    </row>
    <row r="107" spans="1:18" ht="75">
      <c r="A107" s="257"/>
      <c r="B107" s="31">
        <f>Areas!B107</f>
        <v>6</v>
      </c>
      <c r="C107" s="32"/>
      <c r="D107" s="51">
        <f>Areas!D107</f>
        <v>5</v>
      </c>
      <c r="E107" s="33">
        <f>ROUNDDOWN(Areas!E107*1.3,0)</f>
        <v>54</v>
      </c>
      <c r="F107" s="33">
        <f>Areas!F107</f>
        <v>37</v>
      </c>
      <c r="G107" s="35" t="str">
        <f>Areas!G107</f>
        <v>R_CREEP_RED
R_EMOK_MAGENTA
R_ORB_BLUE
R_ROLLER_GREEN
R_JELLYFISH</v>
      </c>
      <c r="H107" s="35" t="str">
        <f>Areas!H107</f>
        <v>30
20
20
20
10</v>
      </c>
      <c r="I107" s="58"/>
      <c r="J107" s="33">
        <f>Areas!J107</f>
        <v>0</v>
      </c>
      <c r="K107" s="33">
        <f>Areas!K107</f>
        <v>1</v>
      </c>
      <c r="L107" s="35" t="s">
        <v>397</v>
      </c>
      <c r="M107" s="35">
        <v>3</v>
      </c>
      <c r="N107" s="33">
        <v>12</v>
      </c>
      <c r="O107" s="34" t="str">
        <f>Areas!O107</f>
        <v>REWARD_G_COIN_PACK
REWARD_CURRENCY</v>
      </c>
      <c r="P107" s="34" t="str">
        <f>Areas!P107</f>
        <v>30
CURRENCY_V_COIN</v>
      </c>
      <c r="Q107" s="34" t="str">
        <f>Areas!Q107</f>
        <v>10
30</v>
      </c>
      <c r="R107" s="34" t="b">
        <f>Areas!R107</f>
        <v>1</v>
      </c>
    </row>
    <row r="108" spans="1:18" ht="75">
      <c r="A108" s="257"/>
      <c r="B108" s="31">
        <f>Areas!B108</f>
        <v>7</v>
      </c>
      <c r="C108" s="32"/>
      <c r="D108" s="51">
        <f>Areas!D108</f>
        <v>5</v>
      </c>
      <c r="E108" s="33">
        <f>ROUNDDOWN(Areas!E108*1.3,0)</f>
        <v>55</v>
      </c>
      <c r="F108" s="33">
        <f>Areas!F108</f>
        <v>41</v>
      </c>
      <c r="G108" s="35" t="str">
        <f>Areas!G108</f>
        <v>R_CREEP_BLUE
R_EMOK_MAGENTA
R_EMOK_PURPLE
R_ORB_ORANGE
R_JELLYFISH</v>
      </c>
      <c r="H108" s="35" t="str">
        <f>Areas!H108</f>
        <v>30
20
20
20
10</v>
      </c>
      <c r="I108" s="58"/>
      <c r="J108" s="33">
        <f>Areas!J108</f>
        <v>0</v>
      </c>
      <c r="K108" s="33">
        <f>Areas!K108</f>
        <v>1</v>
      </c>
      <c r="L108" s="35" t="s">
        <v>397</v>
      </c>
      <c r="M108" s="35">
        <v>3</v>
      </c>
      <c r="N108" s="33">
        <v>12</v>
      </c>
      <c r="O108" s="34">
        <f>Areas!O108</f>
        <v>0</v>
      </c>
      <c r="P108" s="34">
        <f>Areas!P108</f>
        <v>0</v>
      </c>
      <c r="Q108" s="34">
        <f>Areas!Q108</f>
        <v>0</v>
      </c>
      <c r="R108" s="34" t="b">
        <f>Areas!R108</f>
        <v>1</v>
      </c>
    </row>
    <row r="109" spans="1:18" ht="90">
      <c r="A109" s="257"/>
      <c r="B109" s="31">
        <f>Areas!B109</f>
        <v>8</v>
      </c>
      <c r="C109" s="32"/>
      <c r="D109" s="51">
        <f>Areas!D109</f>
        <v>5</v>
      </c>
      <c r="E109" s="33">
        <f>ROUNDDOWN(Areas!E109*1.3,0)</f>
        <v>57</v>
      </c>
      <c r="F109" s="33">
        <f>Areas!F109</f>
        <v>45</v>
      </c>
      <c r="G109" s="35" t="str">
        <f>Areas!G109</f>
        <v>R_CREEP_BLUE
R_ORB_BLUE
R_ORB_RED
R_ORB_ORANGE
R_EMOK_MAGENTA
R_EMOK_PURPLE</v>
      </c>
      <c r="H109" s="35" t="str">
        <f>Areas!H109</f>
        <v>40
10
10
10
15
15</v>
      </c>
      <c r="I109" s="58"/>
      <c r="J109" s="33">
        <f>Areas!J109</f>
        <v>0</v>
      </c>
      <c r="K109" s="33">
        <f>Areas!K109</f>
        <v>1</v>
      </c>
      <c r="L109" s="35" t="s">
        <v>397</v>
      </c>
      <c r="M109" s="35">
        <v>3</v>
      </c>
      <c r="N109" s="33">
        <v>12</v>
      </c>
      <c r="O109" s="34" t="str">
        <f>Areas!O109</f>
        <v>REWARD_CURRENCY
REWARD_CURRENCY</v>
      </c>
      <c r="P109" s="34" t="str">
        <f>Areas!P109</f>
        <v>CURRENCY_V_COIN
CURRENCY_COMMON_PART</v>
      </c>
      <c r="Q109" s="34" t="str">
        <f>Areas!Q109</f>
        <v>30
9</v>
      </c>
      <c r="R109" s="34" t="b">
        <f>Areas!R109</f>
        <v>1</v>
      </c>
    </row>
    <row r="110" spans="1:18" ht="90">
      <c r="A110" s="257"/>
      <c r="B110" s="31">
        <f>Areas!B110</f>
        <v>9</v>
      </c>
      <c r="C110" s="32"/>
      <c r="D110" s="51">
        <f>Areas!D110</f>
        <v>5</v>
      </c>
      <c r="E110" s="33">
        <f>ROUNDDOWN(Areas!E110*1.3,0)</f>
        <v>58</v>
      </c>
      <c r="F110" s="33">
        <f>Areas!F110</f>
        <v>49</v>
      </c>
      <c r="G110" s="35" t="str">
        <f>Areas!G110</f>
        <v>R_CREEP_BLUE
R_ORB_RED
R_ORB_ORANGE
R_ROLLER_BLUE
R_ROLLER_GREEN
R_ROLLER_RED</v>
      </c>
      <c r="H110" s="35" t="str">
        <f>Areas!H110</f>
        <v>50
10
10
10
10
10</v>
      </c>
      <c r="I110" s="58"/>
      <c r="J110" s="33">
        <f>Areas!J110</f>
        <v>0</v>
      </c>
      <c r="K110" s="33">
        <f>Areas!K110</f>
        <v>1</v>
      </c>
      <c r="L110" s="35" t="s">
        <v>397</v>
      </c>
      <c r="M110" s="35">
        <v>3</v>
      </c>
      <c r="N110" s="33">
        <v>12</v>
      </c>
      <c r="O110" s="34">
        <f>Areas!O110</f>
        <v>0</v>
      </c>
      <c r="P110" s="34">
        <f>Areas!P110</f>
        <v>0</v>
      </c>
      <c r="Q110" s="34">
        <f>Areas!Q110</f>
        <v>0</v>
      </c>
      <c r="R110" s="34" t="b">
        <f>Areas!R110</f>
        <v>1</v>
      </c>
    </row>
    <row r="111" spans="1:18" ht="75">
      <c r="A111" s="257"/>
      <c r="B111" s="31">
        <f>Areas!B111</f>
        <v>10</v>
      </c>
      <c r="C111" s="32"/>
      <c r="D111" s="51">
        <f>Areas!D111</f>
        <v>5</v>
      </c>
      <c r="E111" s="33">
        <f>ROUNDDOWN(Areas!E111*1.3,0)</f>
        <v>59</v>
      </c>
      <c r="F111" s="33">
        <f>Areas!F111</f>
        <v>53</v>
      </c>
      <c r="G111" s="35" t="str">
        <f>Areas!G111</f>
        <v>R_EMOK_PURPLE
R_ORB_BLUE
R_ORB_ORANGE
R_ROLLER_GREEN
R_TANKER_PURPLE</v>
      </c>
      <c r="H111" s="35" t="str">
        <f>Areas!H111</f>
        <v>20
30
20
20
10</v>
      </c>
      <c r="I111" s="58"/>
      <c r="J111" s="33">
        <f>Areas!J111</f>
        <v>0</v>
      </c>
      <c r="K111" s="33">
        <f>Areas!K111</f>
        <v>0</v>
      </c>
      <c r="L111" s="35" t="s">
        <v>397</v>
      </c>
      <c r="M111" s="35">
        <v>3</v>
      </c>
      <c r="N111" s="33">
        <v>12</v>
      </c>
      <c r="O111" s="34" t="str">
        <f>Areas!O111</f>
        <v>REWARD_G_COIN_PACK
REWARD_CHEST</v>
      </c>
      <c r="P111" s="34" t="str">
        <f>Areas!P111</f>
        <v>30
CHEST_NORMAL</v>
      </c>
      <c r="Q111" s="34" t="str">
        <f>Areas!Q111</f>
        <v>10
1</v>
      </c>
      <c r="R111" s="34">
        <f>Areas!R111</f>
        <v>0</v>
      </c>
    </row>
    <row r="112" spans="1:18" ht="60">
      <c r="A112" s="258">
        <v>13</v>
      </c>
      <c r="B112" s="39">
        <f>Areas!B112</f>
        <v>1</v>
      </c>
      <c r="C112" s="40"/>
      <c r="D112" s="48">
        <f>Areas!D112</f>
        <v>3</v>
      </c>
      <c r="E112" s="41">
        <f>ROUNDDOWN(Areas!E112*1.3,0)</f>
        <v>52</v>
      </c>
      <c r="F112" s="41">
        <f>Areas!F112</f>
        <v>25</v>
      </c>
      <c r="G112" s="43" t="str">
        <f>Areas!G112</f>
        <v>R_CREEP_BLUE
R_ORB_BLUE
R_ROLLER_BLUE
R_TANKER_BLUE</v>
      </c>
      <c r="H112" s="43" t="str">
        <f>Areas!H112</f>
        <v>40
20
30
10</v>
      </c>
      <c r="I112" s="65"/>
      <c r="J112" s="41">
        <f>Areas!J112</f>
        <v>0</v>
      </c>
      <c r="K112" s="41">
        <f>Areas!K112</f>
        <v>0</v>
      </c>
      <c r="L112" s="43" t="s">
        <v>397</v>
      </c>
      <c r="M112" s="43">
        <v>3</v>
      </c>
      <c r="N112" s="41">
        <v>12</v>
      </c>
      <c r="O112" s="42">
        <f>Areas!O112</f>
        <v>0</v>
      </c>
      <c r="P112" s="42">
        <f>Areas!P112</f>
        <v>0</v>
      </c>
      <c r="Q112" s="42">
        <f>Areas!Q112</f>
        <v>0</v>
      </c>
      <c r="R112" s="42" t="b">
        <f>Areas!R112</f>
        <v>1</v>
      </c>
    </row>
    <row r="113" spans="1:18" ht="75">
      <c r="A113" s="258"/>
      <c r="B113" s="39">
        <f>Areas!B113</f>
        <v>2</v>
      </c>
      <c r="C113" s="40"/>
      <c r="D113" s="48">
        <f>Areas!D113</f>
        <v>4</v>
      </c>
      <c r="E113" s="41">
        <f>ROUNDDOWN(Areas!E113*1.3,0)</f>
        <v>53</v>
      </c>
      <c r="F113" s="41">
        <f>Areas!F113</f>
        <v>25</v>
      </c>
      <c r="G113" s="43" t="str">
        <f>Areas!G113</f>
        <v>R_CREEP_RED
R_EMOK_MAGENTA
R_ORB_ORANGE
R_ROLLER_GREEN
R_JELLYFISH</v>
      </c>
      <c r="H113" s="43" t="str">
        <f>Areas!H113</f>
        <v>30
20
20
20
10</v>
      </c>
      <c r="I113" s="65"/>
      <c r="J113" s="41">
        <f>Areas!J113</f>
        <v>0</v>
      </c>
      <c r="K113" s="41">
        <f>Areas!K113</f>
        <v>0</v>
      </c>
      <c r="L113" s="43" t="s">
        <v>397</v>
      </c>
      <c r="M113" s="43">
        <v>3</v>
      </c>
      <c r="N113" s="41">
        <v>12</v>
      </c>
      <c r="O113" s="42">
        <f>Areas!O113</f>
        <v>0</v>
      </c>
      <c r="P113" s="42">
        <f>Areas!P113</f>
        <v>0</v>
      </c>
      <c r="Q113" s="42">
        <f>Areas!Q113</f>
        <v>0</v>
      </c>
      <c r="R113" s="42" t="b">
        <f>Areas!R113</f>
        <v>1</v>
      </c>
    </row>
    <row r="114" spans="1:18" ht="60">
      <c r="A114" s="258"/>
      <c r="B114" s="39">
        <f>Areas!B114</f>
        <v>3</v>
      </c>
      <c r="C114" s="40"/>
      <c r="D114" s="48">
        <f>Areas!D114</f>
        <v>5</v>
      </c>
      <c r="E114" s="41">
        <f>ROUNDDOWN(Areas!E114*1.3,0)</f>
        <v>54</v>
      </c>
      <c r="F114" s="41">
        <f>Areas!F114</f>
        <v>25</v>
      </c>
      <c r="G114" s="43" t="str">
        <f>Areas!G114</f>
        <v>R_CREEP_BLUE
R_CREEP_PURPLE
R_ORB_RED
R_ROLLER_GREEN</v>
      </c>
      <c r="H114" s="43" t="str">
        <f>Areas!H114</f>
        <v>30
30
20
20</v>
      </c>
      <c r="I114" s="65"/>
      <c r="J114" s="41">
        <f>Areas!J114</f>
        <v>0</v>
      </c>
      <c r="K114" s="41">
        <f>Areas!K114</f>
        <v>1</v>
      </c>
      <c r="L114" s="43" t="s">
        <v>397</v>
      </c>
      <c r="M114" s="43">
        <v>3</v>
      </c>
      <c r="N114" s="41">
        <v>12</v>
      </c>
      <c r="O114" s="42">
        <f>Areas!O114</f>
        <v>0</v>
      </c>
      <c r="P114" s="42">
        <f>Areas!P114</f>
        <v>0</v>
      </c>
      <c r="Q114" s="42">
        <f>Areas!Q114</f>
        <v>0</v>
      </c>
      <c r="R114" s="42" t="b">
        <f>Areas!R114</f>
        <v>1</v>
      </c>
    </row>
    <row r="115" spans="1:18" ht="60">
      <c r="A115" s="258"/>
      <c r="B115" s="39">
        <f>Areas!B115</f>
        <v>4</v>
      </c>
      <c r="C115" s="40"/>
      <c r="D115" s="48">
        <f>Areas!D115</f>
        <v>5</v>
      </c>
      <c r="E115" s="41">
        <f>ROUNDDOWN(Areas!E115*1.3,0)</f>
        <v>55</v>
      </c>
      <c r="F115" s="41">
        <f>Areas!F115</f>
        <v>29</v>
      </c>
      <c r="G115" s="43" t="str">
        <f>Areas!G115</f>
        <v>R_CREEP_RED
R_ORB_RED
R_ROLLER_RED
R_TANKER_RED</v>
      </c>
      <c r="H115" s="43" t="str">
        <f>Areas!H115</f>
        <v>30
30
30
10</v>
      </c>
      <c r="I115" s="65"/>
      <c r="J115" s="41">
        <f>Areas!J115</f>
        <v>0</v>
      </c>
      <c r="K115" s="41">
        <f>Areas!K115</f>
        <v>1</v>
      </c>
      <c r="L115" s="43" t="s">
        <v>397</v>
      </c>
      <c r="M115" s="43">
        <v>3</v>
      </c>
      <c r="N115" s="41">
        <v>12</v>
      </c>
      <c r="O115" s="42">
        <f>Areas!O115</f>
        <v>0</v>
      </c>
      <c r="P115" s="42">
        <f>Areas!P115</f>
        <v>0</v>
      </c>
      <c r="Q115" s="42">
        <f>Areas!Q115</f>
        <v>0</v>
      </c>
      <c r="R115" s="42" t="b">
        <f>Areas!R115</f>
        <v>1</v>
      </c>
    </row>
    <row r="116" spans="1:18" ht="60">
      <c r="A116" s="258"/>
      <c r="B116" s="39">
        <f>Areas!B116</f>
        <v>5</v>
      </c>
      <c r="C116" s="40"/>
      <c r="D116" s="48">
        <f>Areas!D116</f>
        <v>5</v>
      </c>
      <c r="E116" s="41">
        <f>ROUNDDOWN(Areas!E116*1.3,0)</f>
        <v>57</v>
      </c>
      <c r="F116" s="41">
        <f>Areas!F116</f>
        <v>33</v>
      </c>
      <c r="G116" s="43" t="str">
        <f>Areas!G116</f>
        <v>R_CREEP_BLUE
R_ORB_RED
R_ROLLER_BLUE
R_ROLLER_GREEN</v>
      </c>
      <c r="H116" s="43" t="str">
        <f>Areas!H116</f>
        <v>30
20
30
20</v>
      </c>
      <c r="I116" s="65"/>
      <c r="J116" s="41">
        <f>Areas!J116</f>
        <v>0</v>
      </c>
      <c r="K116" s="41">
        <f>Areas!K116</f>
        <v>1</v>
      </c>
      <c r="L116" s="43" t="s">
        <v>397</v>
      </c>
      <c r="M116" s="43">
        <v>3</v>
      </c>
      <c r="N116" s="41">
        <v>12</v>
      </c>
      <c r="O116" s="42">
        <f>Areas!O116</f>
        <v>0</v>
      </c>
      <c r="P116" s="42">
        <f>Areas!P116</f>
        <v>0</v>
      </c>
      <c r="Q116" s="42">
        <f>Areas!Q116</f>
        <v>0</v>
      </c>
      <c r="R116" s="42" t="b">
        <f>Areas!R116</f>
        <v>1</v>
      </c>
    </row>
    <row r="117" spans="1:18" ht="75">
      <c r="A117" s="258"/>
      <c r="B117" s="39">
        <f>Areas!B117</f>
        <v>6</v>
      </c>
      <c r="C117" s="40"/>
      <c r="D117" s="48">
        <f>Areas!D117</f>
        <v>5</v>
      </c>
      <c r="E117" s="41">
        <f>ROUNDDOWN(Areas!E117*1.3,0)</f>
        <v>58</v>
      </c>
      <c r="F117" s="41">
        <f>Areas!F117</f>
        <v>37</v>
      </c>
      <c r="G117" s="43" t="str">
        <f>Areas!G117</f>
        <v>R_CREEP_RED
R_EMOK_MAGENTA
R_ORB_ORANGE
R_ROLLER_RED
R_JELLYFISH</v>
      </c>
      <c r="H117" s="43" t="str">
        <f>Areas!H117</f>
        <v>30
20
20
20
10</v>
      </c>
      <c r="I117" s="65"/>
      <c r="J117" s="41">
        <f>Areas!J117</f>
        <v>0</v>
      </c>
      <c r="K117" s="41">
        <f>Areas!K117</f>
        <v>1</v>
      </c>
      <c r="L117" s="43" t="s">
        <v>397</v>
      </c>
      <c r="M117" s="43">
        <v>3</v>
      </c>
      <c r="N117" s="41">
        <v>12</v>
      </c>
      <c r="O117" s="42" t="str">
        <f>Areas!O117</f>
        <v>REWARD_G_COIN_PACK
REWARD_CURRENCY</v>
      </c>
      <c r="P117" s="42" t="str">
        <f>Areas!P117</f>
        <v>32
CURRENCY_V_COIN</v>
      </c>
      <c r="Q117" s="42" t="str">
        <f>Areas!Q117</f>
        <v>10
32</v>
      </c>
      <c r="R117" s="42" t="b">
        <f>Areas!R117</f>
        <v>1</v>
      </c>
    </row>
    <row r="118" spans="1:18" ht="75">
      <c r="A118" s="258"/>
      <c r="B118" s="39">
        <f>Areas!B118</f>
        <v>7</v>
      </c>
      <c r="C118" s="40"/>
      <c r="D118" s="48">
        <f>Areas!D118</f>
        <v>5</v>
      </c>
      <c r="E118" s="41">
        <f>ROUNDDOWN(Areas!E118*1.3,0)</f>
        <v>59</v>
      </c>
      <c r="F118" s="41">
        <f>Areas!F118</f>
        <v>41</v>
      </c>
      <c r="G118" s="43" t="str">
        <f>Areas!G118</f>
        <v>R_CREEP_BLUE
R_CREEP_PURPLE
R_ORB_BLUE
R_ROLLER_GREEN
R_TANKER_PURPLE</v>
      </c>
      <c r="H118" s="43" t="str">
        <f>Areas!H118</f>
        <v>25
25
20
20
10</v>
      </c>
      <c r="I118" s="65"/>
      <c r="J118" s="41">
        <f>Areas!J118</f>
        <v>0</v>
      </c>
      <c r="K118" s="41">
        <f>Areas!K118</f>
        <v>1</v>
      </c>
      <c r="L118" s="43" t="s">
        <v>397</v>
      </c>
      <c r="M118" s="43">
        <v>3</v>
      </c>
      <c r="N118" s="41">
        <v>12</v>
      </c>
      <c r="O118" s="42">
        <f>Areas!O118</f>
        <v>0</v>
      </c>
      <c r="P118" s="42">
        <f>Areas!P118</f>
        <v>0</v>
      </c>
      <c r="Q118" s="42">
        <f>Areas!Q118</f>
        <v>0</v>
      </c>
      <c r="R118" s="42" t="b">
        <f>Areas!R118</f>
        <v>1</v>
      </c>
    </row>
    <row r="119" spans="1:18" ht="90">
      <c r="A119" s="258"/>
      <c r="B119" s="39">
        <f>Areas!B119</f>
        <v>8</v>
      </c>
      <c r="C119" s="40"/>
      <c r="D119" s="48">
        <f>Areas!D119</f>
        <v>5</v>
      </c>
      <c r="E119" s="41">
        <f>ROUNDDOWN(Areas!E119*1.3,0)</f>
        <v>61</v>
      </c>
      <c r="F119" s="41">
        <f>Areas!F119</f>
        <v>45</v>
      </c>
      <c r="G119" s="43" t="str">
        <f>Areas!G119</f>
        <v>R_EMOK_MAGENTA
R_ORB_RED
R_ORB_ORANGE
R_ROLLER_BLUE
R_ROLLER_RED
R_JELLYFISH</v>
      </c>
      <c r="H119" s="43" t="str">
        <f>Areas!H119</f>
        <v>15
20
20
20
20
5</v>
      </c>
      <c r="I119" s="65"/>
      <c r="J119" s="41">
        <f>Areas!J119</f>
        <v>0</v>
      </c>
      <c r="K119" s="41">
        <f>Areas!K119</f>
        <v>1</v>
      </c>
      <c r="L119" s="43" t="s">
        <v>397</v>
      </c>
      <c r="M119" s="43">
        <v>3</v>
      </c>
      <c r="N119" s="41">
        <v>12</v>
      </c>
      <c r="O119" s="42" t="str">
        <f>Areas!O119</f>
        <v>REWARD_CURRENCY
REWARD_CURRENCY</v>
      </c>
      <c r="P119" s="42" t="str">
        <f>Areas!P119</f>
        <v>CURRENCY_V_COIN
CURRENCY_COMMON_PART</v>
      </c>
      <c r="Q119" s="42" t="str">
        <f>Areas!Q119</f>
        <v>32
10</v>
      </c>
      <c r="R119" s="42" t="b">
        <f>Areas!R119</f>
        <v>1</v>
      </c>
    </row>
    <row r="120" spans="1:18" ht="30">
      <c r="A120" s="258"/>
      <c r="B120" s="39">
        <f>Areas!B120</f>
        <v>9</v>
      </c>
      <c r="C120" s="40"/>
      <c r="D120" s="48">
        <f>Areas!D120</f>
        <v>5</v>
      </c>
      <c r="E120" s="41">
        <f>ROUNDDOWN(Areas!E120*1.3,0)</f>
        <v>62</v>
      </c>
      <c r="F120" s="41">
        <f>Areas!F120</f>
        <v>49</v>
      </c>
      <c r="G120" s="43" t="str">
        <f>Areas!G120</f>
        <v>R_EMOK_MAGENTA
R_EMOK_PURPLE</v>
      </c>
      <c r="H120" s="43" t="str">
        <f>Areas!H120</f>
        <v>50
50</v>
      </c>
      <c r="I120" s="65"/>
      <c r="J120" s="41">
        <f>Areas!J120</f>
        <v>0</v>
      </c>
      <c r="K120" s="41">
        <f>Areas!K120</f>
        <v>1</v>
      </c>
      <c r="L120" s="43" t="s">
        <v>397</v>
      </c>
      <c r="M120" s="43">
        <v>3</v>
      </c>
      <c r="N120" s="41">
        <v>12</v>
      </c>
      <c r="O120" s="42">
        <f>Areas!O120</f>
        <v>0</v>
      </c>
      <c r="P120" s="42">
        <f>Areas!P120</f>
        <v>0</v>
      </c>
      <c r="Q120" s="42">
        <f>Areas!Q120</f>
        <v>0</v>
      </c>
      <c r="R120" s="42" t="b">
        <f>Areas!R120</f>
        <v>1</v>
      </c>
    </row>
    <row r="121" spans="1:18" ht="60">
      <c r="A121" s="258"/>
      <c r="B121" s="39">
        <f>Areas!B121</f>
        <v>10</v>
      </c>
      <c r="C121" s="85" t="b">
        <v>1</v>
      </c>
      <c r="D121" s="48">
        <f>Areas!D121</f>
        <v>1</v>
      </c>
      <c r="E121" s="41">
        <f>ROUNDDOWN(Areas!E121*1.3,0)</f>
        <v>63</v>
      </c>
      <c r="F121" s="41">
        <f>Areas!F121</f>
        <v>53</v>
      </c>
      <c r="G121" s="43" t="str">
        <f>Areas!G121</f>
        <v>R_EMOK_MAGENTA
R_JELLYFISH
R_EMOK_PURPLE
R_EMOK_GREY</v>
      </c>
      <c r="H121" s="43" t="str">
        <f>Areas!H121</f>
        <v>1
1
1
100</v>
      </c>
      <c r="I121" s="69" t="str">
        <f>Areas!I121</f>
        <v>4
4
4
1</v>
      </c>
      <c r="J121" s="41">
        <f>Areas!J121</f>
        <v>0</v>
      </c>
      <c r="K121" s="41">
        <f>Areas!K121</f>
        <v>0</v>
      </c>
      <c r="L121" s="43" t="s">
        <v>397</v>
      </c>
      <c r="M121" s="43">
        <v>3</v>
      </c>
      <c r="N121" s="41">
        <v>12</v>
      </c>
      <c r="O121" s="42" t="str">
        <f>Areas!O121</f>
        <v>REWARD_G_COIN_PACK
REWARD_CHEST</v>
      </c>
      <c r="P121" s="42" t="str">
        <f>Areas!P121</f>
        <v>32
CHEST_NORMAL</v>
      </c>
      <c r="Q121" s="42" t="str">
        <f>Areas!Q121</f>
        <v>10
1</v>
      </c>
      <c r="R121" s="42">
        <f>Areas!R121</f>
        <v>0</v>
      </c>
    </row>
    <row r="122" spans="1:18" ht="60">
      <c r="A122" s="259">
        <v>14</v>
      </c>
      <c r="B122" s="31">
        <f>Areas!B122</f>
        <v>1</v>
      </c>
      <c r="C122" s="32"/>
      <c r="D122" s="51">
        <f>Areas!D122</f>
        <v>3</v>
      </c>
      <c r="E122" s="33">
        <f>ROUNDDOWN(Areas!E122*1.3,0)</f>
        <v>55</v>
      </c>
      <c r="F122" s="33">
        <f>Areas!F122</f>
        <v>25</v>
      </c>
      <c r="G122" s="35" t="str">
        <f>Areas!G122</f>
        <v>R_CREEP_PURPLE
R_ORB_ORANGE
R_ROLLER_GREEN
R_TANKER_BLUE</v>
      </c>
      <c r="H122" s="35" t="str">
        <f>Areas!H122</f>
        <v>30
30
20
20</v>
      </c>
      <c r="I122" s="58"/>
      <c r="J122" s="33">
        <f>Areas!J122</f>
        <v>0</v>
      </c>
      <c r="K122" s="33">
        <f>Areas!K122</f>
        <v>0</v>
      </c>
      <c r="L122" s="35" t="s">
        <v>397</v>
      </c>
      <c r="M122" s="35">
        <v>3</v>
      </c>
      <c r="N122" s="33">
        <v>12</v>
      </c>
      <c r="O122" s="34">
        <f>Areas!O122</f>
        <v>0</v>
      </c>
      <c r="P122" s="34">
        <f>Areas!P122</f>
        <v>0</v>
      </c>
      <c r="Q122" s="34">
        <f>Areas!Q122</f>
        <v>0</v>
      </c>
      <c r="R122" s="34" t="b">
        <f>Areas!R122</f>
        <v>1</v>
      </c>
    </row>
    <row r="123" spans="1:18" ht="75">
      <c r="A123" s="259"/>
      <c r="B123" s="31">
        <f>Areas!B123</f>
        <v>2</v>
      </c>
      <c r="C123" s="32"/>
      <c r="D123" s="51">
        <f>Areas!D123</f>
        <v>4</v>
      </c>
      <c r="E123" s="33">
        <f>ROUNDDOWN(Areas!E123*1.3,0)</f>
        <v>57</v>
      </c>
      <c r="F123" s="33">
        <f>Areas!F123</f>
        <v>25</v>
      </c>
      <c r="G123" s="35" t="str">
        <f>Areas!G123</f>
        <v>R_CREEP_RED
R_EMOK_MAGENTA
R_ROLLER_RED
R_TANKER_RED
R_JELLYFISH</v>
      </c>
      <c r="H123" s="35" t="str">
        <f>Areas!H123</f>
        <v>30
20
20
20
10</v>
      </c>
      <c r="I123" s="58"/>
      <c r="J123" s="33">
        <f>Areas!J123</f>
        <v>0</v>
      </c>
      <c r="K123" s="33">
        <f>Areas!K123</f>
        <v>0</v>
      </c>
      <c r="L123" s="35" t="s">
        <v>397</v>
      </c>
      <c r="M123" s="35">
        <v>3</v>
      </c>
      <c r="N123" s="33">
        <v>12</v>
      </c>
      <c r="O123" s="34">
        <f>Areas!O123</f>
        <v>0</v>
      </c>
      <c r="P123" s="34">
        <f>Areas!P123</f>
        <v>0</v>
      </c>
      <c r="Q123" s="34">
        <f>Areas!Q123</f>
        <v>0</v>
      </c>
      <c r="R123" s="34" t="b">
        <f>Areas!R123</f>
        <v>1</v>
      </c>
    </row>
    <row r="124" spans="1:18" ht="60">
      <c r="A124" s="259"/>
      <c r="B124" s="31">
        <f>Areas!B124</f>
        <v>3</v>
      </c>
      <c r="C124" s="32"/>
      <c r="D124" s="51">
        <f>Areas!D124</f>
        <v>5</v>
      </c>
      <c r="E124" s="33">
        <f>ROUNDDOWN(Areas!E124*1.3,0)</f>
        <v>58</v>
      </c>
      <c r="F124" s="33">
        <f>Areas!F124</f>
        <v>25</v>
      </c>
      <c r="G124" s="35" t="str">
        <f>Areas!G124</f>
        <v>R_CREEP_PURPLE
R_ROLLER_BLUE
R_ROLLER_GREEN
R_TANKER_PURPLE</v>
      </c>
      <c r="H124" s="35" t="str">
        <f>Areas!H124</f>
        <v>30
30
20
20</v>
      </c>
      <c r="I124" s="58"/>
      <c r="J124" s="33">
        <f>Areas!J124</f>
        <v>0</v>
      </c>
      <c r="K124" s="33">
        <f>Areas!K124</f>
        <v>1</v>
      </c>
      <c r="L124" s="35" t="s">
        <v>397</v>
      </c>
      <c r="M124" s="35">
        <v>3</v>
      </c>
      <c r="N124" s="33">
        <v>12</v>
      </c>
      <c r="O124" s="34">
        <f>Areas!O124</f>
        <v>0</v>
      </c>
      <c r="P124" s="34">
        <f>Areas!P124</f>
        <v>0</v>
      </c>
      <c r="Q124" s="34">
        <f>Areas!Q124</f>
        <v>0</v>
      </c>
      <c r="R124" s="34" t="b">
        <f>Areas!R124</f>
        <v>1</v>
      </c>
    </row>
    <row r="125" spans="1:18" ht="75">
      <c r="A125" s="259"/>
      <c r="B125" s="31">
        <f>Areas!B125</f>
        <v>4</v>
      </c>
      <c r="C125" s="32"/>
      <c r="D125" s="51">
        <f>Areas!D125</f>
        <v>5</v>
      </c>
      <c r="E125" s="33">
        <f>ROUNDDOWN(Areas!E125*1.3,0)</f>
        <v>59</v>
      </c>
      <c r="F125" s="33">
        <f>Areas!F125</f>
        <v>29</v>
      </c>
      <c r="G125" s="35" t="str">
        <f>Areas!G125</f>
        <v>R_CREEP_RED
R_EMOK_MAGENTA
R_ROLLER_GREEN
R_TANKER_BLUE
R_JELLYFISH</v>
      </c>
      <c r="H125" s="35" t="str">
        <f>Areas!H125</f>
        <v>30
20
20
20
10</v>
      </c>
      <c r="I125" s="58"/>
      <c r="J125" s="33">
        <f>Areas!J125</f>
        <v>0</v>
      </c>
      <c r="K125" s="33">
        <f>Areas!K125</f>
        <v>1</v>
      </c>
      <c r="L125" s="35" t="s">
        <v>397</v>
      </c>
      <c r="M125" s="35">
        <v>3</v>
      </c>
      <c r="N125" s="33">
        <v>12</v>
      </c>
      <c r="O125" s="34">
        <f>Areas!O125</f>
        <v>0</v>
      </c>
      <c r="P125" s="34">
        <f>Areas!P125</f>
        <v>0</v>
      </c>
      <c r="Q125" s="34">
        <f>Areas!Q125</f>
        <v>0</v>
      </c>
      <c r="R125" s="34" t="b">
        <f>Areas!R125</f>
        <v>1</v>
      </c>
    </row>
    <row r="126" spans="1:18" ht="60">
      <c r="A126" s="259"/>
      <c r="B126" s="31">
        <f>Areas!B126</f>
        <v>5</v>
      </c>
      <c r="C126" s="87"/>
      <c r="D126" s="33">
        <f>Areas!D126</f>
        <v>5</v>
      </c>
      <c r="E126" s="33">
        <f>ROUNDDOWN(Areas!E126*1.3,0)</f>
        <v>61</v>
      </c>
      <c r="F126" s="33">
        <f>Areas!F126</f>
        <v>33</v>
      </c>
      <c r="G126" s="35" t="str">
        <f>Areas!G126</f>
        <v>R_CREEP_BLUE
R_CREEP_PURPLE
R_ROLLER_RED
R_TANKER_RED</v>
      </c>
      <c r="H126" s="35" t="str">
        <f>Areas!H126</f>
        <v>30
30
20
20</v>
      </c>
      <c r="I126" s="58"/>
      <c r="J126" s="33">
        <f>Areas!J126</f>
        <v>0</v>
      </c>
      <c r="K126" s="33">
        <f>Areas!K126</f>
        <v>1</v>
      </c>
      <c r="L126" s="35" t="s">
        <v>397</v>
      </c>
      <c r="M126" s="35">
        <v>3</v>
      </c>
      <c r="N126" s="33">
        <v>12</v>
      </c>
      <c r="O126" s="34">
        <f>Areas!O126</f>
        <v>0</v>
      </c>
      <c r="P126" s="34">
        <f>Areas!P126</f>
        <v>0</v>
      </c>
      <c r="Q126" s="34">
        <f>Areas!Q126</f>
        <v>0</v>
      </c>
      <c r="R126" s="34" t="b">
        <f>Areas!R126</f>
        <v>1</v>
      </c>
    </row>
    <row r="127" spans="1:18" ht="75">
      <c r="A127" s="259"/>
      <c r="B127" s="31">
        <f>Areas!B127</f>
        <v>6</v>
      </c>
      <c r="C127" s="87"/>
      <c r="D127" s="33">
        <f>Areas!D127</f>
        <v>5</v>
      </c>
      <c r="E127" s="33">
        <f>ROUNDDOWN(Areas!E127*1.3,0)</f>
        <v>62</v>
      </c>
      <c r="F127" s="33">
        <f>Areas!F127</f>
        <v>37</v>
      </c>
      <c r="G127" s="35" t="str">
        <f>Areas!G127</f>
        <v>R_CREEP_RED
R_EMOK_MAGENTA
R_ROLLER_BLUE
R_TANKER_PURPLE
R_JELLYFISH</v>
      </c>
      <c r="H127" s="35" t="str">
        <f>Areas!H127</f>
        <v>30
20
20
20
10</v>
      </c>
      <c r="I127" s="58"/>
      <c r="J127" s="33">
        <f>Areas!J127</f>
        <v>0</v>
      </c>
      <c r="K127" s="33">
        <f>Areas!K127</f>
        <v>1</v>
      </c>
      <c r="L127" s="35" t="s">
        <v>397</v>
      </c>
      <c r="M127" s="35">
        <v>3</v>
      </c>
      <c r="N127" s="33">
        <v>12</v>
      </c>
      <c r="O127" s="34" t="str">
        <f>Areas!O127</f>
        <v>REWARD_G_COIN_PACK
REWARD_CURRENCY</v>
      </c>
      <c r="P127" s="34" t="str">
        <f>Areas!P127</f>
        <v>35
CURRENCY_V_COIN</v>
      </c>
      <c r="Q127" s="34" t="str">
        <f>Areas!Q127</f>
        <v>10
35</v>
      </c>
      <c r="R127" s="34" t="b">
        <f>Areas!R127</f>
        <v>1</v>
      </c>
    </row>
    <row r="128" spans="1:18" ht="60">
      <c r="A128" s="259"/>
      <c r="B128" s="31">
        <f>Areas!B128</f>
        <v>7</v>
      </c>
      <c r="C128" s="87"/>
      <c r="D128" s="33">
        <f>Areas!D128</f>
        <v>5</v>
      </c>
      <c r="E128" s="33">
        <f>ROUNDDOWN(Areas!E128*1.3,0)</f>
        <v>63</v>
      </c>
      <c r="F128" s="33">
        <f>Areas!F128</f>
        <v>41</v>
      </c>
      <c r="G128" s="35" t="str">
        <f>Areas!G128</f>
        <v>R_CREEP_PURPLE
R_ORB_RED
R_ROLLER_GREEN
R_TANKER_BLUE</v>
      </c>
      <c r="H128" s="35" t="str">
        <f>Areas!H128</f>
        <v>30
30
20
20</v>
      </c>
      <c r="I128" s="58"/>
      <c r="J128" s="33">
        <f>Areas!J128</f>
        <v>0</v>
      </c>
      <c r="K128" s="33">
        <f>Areas!K128</f>
        <v>1</v>
      </c>
      <c r="L128" s="35" t="s">
        <v>397</v>
      </c>
      <c r="M128" s="35">
        <v>3</v>
      </c>
      <c r="N128" s="33">
        <v>12</v>
      </c>
      <c r="O128" s="34">
        <f>Areas!O128</f>
        <v>0</v>
      </c>
      <c r="P128" s="34">
        <f>Areas!P128</f>
        <v>0</v>
      </c>
      <c r="Q128" s="34">
        <f>Areas!Q128</f>
        <v>0</v>
      </c>
      <c r="R128" s="34" t="b">
        <f>Areas!R128</f>
        <v>1</v>
      </c>
    </row>
    <row r="129" spans="1:18" ht="90">
      <c r="A129" s="259"/>
      <c r="B129" s="31">
        <f>Areas!B129</f>
        <v>8</v>
      </c>
      <c r="C129" s="87"/>
      <c r="D129" s="33">
        <f>Areas!D129</f>
        <v>5</v>
      </c>
      <c r="E129" s="33">
        <f>ROUNDDOWN(Areas!E129*1.3,0)</f>
        <v>65</v>
      </c>
      <c r="F129" s="33">
        <f>Areas!F129</f>
        <v>45</v>
      </c>
      <c r="G129" s="35" t="str">
        <f>Areas!G129</f>
        <v>R_CREEP_PURPLE
R_ORB_ORANGE
R_ROLLER_BLUE
R_ROLLER_GREEN
R_TANKER_PURPLE
R_TANKER_RED</v>
      </c>
      <c r="H129" s="35" t="str">
        <f>Areas!H129</f>
        <v>35
10
20
15
10
10</v>
      </c>
      <c r="I129" s="58"/>
      <c r="J129" s="33">
        <f>Areas!J129</f>
        <v>0</v>
      </c>
      <c r="K129" s="33">
        <f>Areas!K129</f>
        <v>1</v>
      </c>
      <c r="L129" s="35" t="s">
        <v>397</v>
      </c>
      <c r="M129" s="35">
        <v>3</v>
      </c>
      <c r="N129" s="33">
        <v>12</v>
      </c>
      <c r="O129" s="34" t="str">
        <f>Areas!O129</f>
        <v>REWARD_G_COIN_PACK
REWARD_CURRENCY</v>
      </c>
      <c r="P129" s="34" t="str">
        <f>Areas!P129</f>
        <v>35
CURRENCY_V_COIN</v>
      </c>
      <c r="Q129" s="34" t="str">
        <f>Areas!Q129</f>
        <v>10
35</v>
      </c>
      <c r="R129" s="34" t="b">
        <f>Areas!R129</f>
        <v>1</v>
      </c>
    </row>
    <row r="130" spans="1:18" ht="90">
      <c r="A130" s="259"/>
      <c r="B130" s="31">
        <f>Areas!B130</f>
        <v>9</v>
      </c>
      <c r="C130" s="87"/>
      <c r="D130" s="33">
        <f>Areas!D130</f>
        <v>5</v>
      </c>
      <c r="E130" s="33">
        <f>ROUNDDOWN(Areas!E130*1.3,0)</f>
        <v>66</v>
      </c>
      <c r="F130" s="33">
        <f>Areas!F130</f>
        <v>49</v>
      </c>
      <c r="G130" s="35" t="str">
        <f>Areas!G130</f>
        <v>R_CREEP_RED
R_ORB_RED
R_ROLLER_BLUE
R_ROLLER_RED
R_TANKER_BLUE
R_TANKER_PURPLE</v>
      </c>
      <c r="H130" s="35" t="str">
        <f>Areas!H130</f>
        <v>35
10
20
15
10
10</v>
      </c>
      <c r="I130" s="58"/>
      <c r="J130" s="33">
        <f>Areas!J130</f>
        <v>0</v>
      </c>
      <c r="K130" s="33">
        <f>Areas!K130</f>
        <v>1</v>
      </c>
      <c r="L130" s="35" t="s">
        <v>397</v>
      </c>
      <c r="M130" s="35">
        <v>3</v>
      </c>
      <c r="N130" s="33">
        <v>12</v>
      </c>
      <c r="O130" s="34">
        <f>Areas!O130</f>
        <v>0</v>
      </c>
      <c r="P130" s="34">
        <f>Areas!P130</f>
        <v>0</v>
      </c>
      <c r="Q130" s="34">
        <f>Areas!Q130</f>
        <v>0</v>
      </c>
      <c r="R130" s="34" t="b">
        <f>Areas!R130</f>
        <v>1</v>
      </c>
    </row>
    <row r="131" spans="1:18" ht="90">
      <c r="A131" s="259"/>
      <c r="B131" s="31">
        <f>Areas!B131</f>
        <v>10</v>
      </c>
      <c r="C131" s="87"/>
      <c r="D131" s="33">
        <f>Areas!D131</f>
        <v>5</v>
      </c>
      <c r="E131" s="33">
        <f>ROUNDDOWN(Areas!E131*1.3,0)</f>
        <v>67</v>
      </c>
      <c r="F131" s="33">
        <f>Areas!F131</f>
        <v>53</v>
      </c>
      <c r="G131" s="35" t="str">
        <f>Areas!G131</f>
        <v>R_CREEP_RED
R_EMOK_MAGENTA
R_ROLLER_RED
R_TANKER_RED
R_JELLYFISH
R_TECH_2</v>
      </c>
      <c r="H131" s="35" t="str">
        <f>Areas!H131</f>
        <v>20
30
20
20
9
1</v>
      </c>
      <c r="I131" s="60" t="str">
        <f>Areas!I131</f>
        <v>0
0
0
0
0
2</v>
      </c>
      <c r="J131" s="33">
        <f>Areas!J131</f>
        <v>0</v>
      </c>
      <c r="K131" s="33">
        <f>Areas!K131</f>
        <v>0</v>
      </c>
      <c r="L131" s="35" t="s">
        <v>397</v>
      </c>
      <c r="M131" s="35">
        <v>3</v>
      </c>
      <c r="N131" s="33">
        <v>12</v>
      </c>
      <c r="O131" s="34" t="str">
        <f>Areas!O131</f>
        <v>REWARD_CURRENCY
REWARD_CURRENCY</v>
      </c>
      <c r="P131" s="34" t="str">
        <f>Areas!P131</f>
        <v>CURRENCY_V_COIN
CURRENCY_COMMON_PART</v>
      </c>
      <c r="Q131" s="34" t="str">
        <f>Areas!Q131</f>
        <v>35
10</v>
      </c>
      <c r="R131" s="34">
        <f>Areas!R131</f>
        <v>0</v>
      </c>
    </row>
    <row r="132" spans="1:18" ht="75">
      <c r="A132" s="260">
        <v>15</v>
      </c>
      <c r="B132" s="41">
        <f>Areas!B132</f>
        <v>1</v>
      </c>
      <c r="C132" s="89"/>
      <c r="D132" s="41">
        <f>Areas!D132</f>
        <v>3</v>
      </c>
      <c r="E132" s="41">
        <f>ROUNDDOWN(Areas!E132*1.3,0)</f>
        <v>59</v>
      </c>
      <c r="F132" s="41">
        <f>Areas!F132</f>
        <v>25</v>
      </c>
      <c r="G132" s="43" t="str">
        <f>Areas!G132</f>
        <v>R_CREEP_BLUE
R_EMOK_MAGENTA
R_TANKER_BLUE
R_TANKER_PURPLE
R_JELLYFISH</v>
      </c>
      <c r="H132" s="43" t="str">
        <f>Areas!H132</f>
        <v>30
15
20
20
15</v>
      </c>
      <c r="I132" s="65"/>
      <c r="J132" s="41">
        <f>Areas!J132</f>
        <v>0</v>
      </c>
      <c r="K132" s="41">
        <f>Areas!K132</f>
        <v>0</v>
      </c>
      <c r="L132" s="43" t="s">
        <v>397</v>
      </c>
      <c r="M132" s="43">
        <v>3</v>
      </c>
      <c r="N132" s="41">
        <v>12</v>
      </c>
      <c r="O132" s="42">
        <f>Areas!O132</f>
        <v>0</v>
      </c>
      <c r="P132" s="42">
        <f>Areas!P132</f>
        <v>0</v>
      </c>
      <c r="Q132" s="42">
        <f>Areas!Q132</f>
        <v>0</v>
      </c>
      <c r="R132" s="42" t="b">
        <f>Areas!R132</f>
        <v>1</v>
      </c>
    </row>
    <row r="133" spans="1:18" ht="75">
      <c r="A133" s="260"/>
      <c r="B133" s="41">
        <f>Areas!B133</f>
        <v>2</v>
      </c>
      <c r="C133" s="89"/>
      <c r="D133" s="41">
        <f>Areas!D133</f>
        <v>4</v>
      </c>
      <c r="E133" s="41">
        <f>ROUNDDOWN(Areas!E133*1.3,0)</f>
        <v>61</v>
      </c>
      <c r="F133" s="41">
        <f>Areas!F133</f>
        <v>25</v>
      </c>
      <c r="G133" s="43" t="str">
        <f>Areas!G133</f>
        <v>R_EMOK_MAGENTA
R_ORB_BLUE
R_TANKER_BLUE
R_TANKER_RED
R_JELLYFISH</v>
      </c>
      <c r="H133" s="43" t="str">
        <f>Areas!H133</f>
        <v>15
30
20
20
15</v>
      </c>
      <c r="I133" s="65"/>
      <c r="J133" s="41">
        <f>Areas!J133</f>
        <v>0</v>
      </c>
      <c r="K133" s="41">
        <f>Areas!K133</f>
        <v>0</v>
      </c>
      <c r="L133" s="43" t="s">
        <v>397</v>
      </c>
      <c r="M133" s="43">
        <v>3</v>
      </c>
      <c r="N133" s="41">
        <v>12</v>
      </c>
      <c r="O133" s="42">
        <f>Areas!O133</f>
        <v>0</v>
      </c>
      <c r="P133" s="42">
        <f>Areas!P133</f>
        <v>0</v>
      </c>
      <c r="Q133" s="42">
        <f>Areas!Q133</f>
        <v>0</v>
      </c>
      <c r="R133" s="42" t="b">
        <f>Areas!R133</f>
        <v>1</v>
      </c>
    </row>
    <row r="134" spans="1:18" ht="60">
      <c r="A134" s="260"/>
      <c r="B134" s="41">
        <f>Areas!B134</f>
        <v>3</v>
      </c>
      <c r="C134" s="89"/>
      <c r="D134" s="41">
        <f>Areas!D134</f>
        <v>5</v>
      </c>
      <c r="E134" s="41">
        <f>ROUNDDOWN(Areas!E134*1.3,0)</f>
        <v>62</v>
      </c>
      <c r="F134" s="41">
        <f>Areas!F134</f>
        <v>25</v>
      </c>
      <c r="G134" s="43" t="str">
        <f>Areas!G134</f>
        <v>R_CREEP_BLUE
R_CREEP_RED
R_TANKER_BLUE
R_TANKER_PURPLE</v>
      </c>
      <c r="H134" s="43" t="str">
        <f>Areas!H134</f>
        <v>30
30
20
20</v>
      </c>
      <c r="I134" s="65"/>
      <c r="J134" s="41">
        <f>Areas!J134</f>
        <v>0</v>
      </c>
      <c r="K134" s="41">
        <f>Areas!K134</f>
        <v>1</v>
      </c>
      <c r="L134" s="43" t="s">
        <v>397</v>
      </c>
      <c r="M134" s="43">
        <v>3</v>
      </c>
      <c r="N134" s="41">
        <v>12</v>
      </c>
      <c r="O134" s="42">
        <f>Areas!O134</f>
        <v>0</v>
      </c>
      <c r="P134" s="42">
        <f>Areas!P134</f>
        <v>0</v>
      </c>
      <c r="Q134" s="42">
        <f>Areas!Q134</f>
        <v>0</v>
      </c>
      <c r="R134" s="42" t="b">
        <f>Areas!R134</f>
        <v>1</v>
      </c>
    </row>
    <row r="135" spans="1:18" ht="75">
      <c r="A135" s="260"/>
      <c r="B135" s="41">
        <f>Areas!B135</f>
        <v>4</v>
      </c>
      <c r="C135" s="89"/>
      <c r="D135" s="41">
        <f>Areas!D135</f>
        <v>5</v>
      </c>
      <c r="E135" s="41">
        <f>ROUNDDOWN(Areas!E135*1.3,0)</f>
        <v>63</v>
      </c>
      <c r="F135" s="41">
        <f>Areas!F135</f>
        <v>29</v>
      </c>
      <c r="G135" s="43" t="str">
        <f>Areas!G135</f>
        <v>R_EMOK_MAGENTA
R_ORB_RED
R_ROLLER_BLUE
R_ROLLER_RED
R_JELLYFISH</v>
      </c>
      <c r="H135" s="43" t="str">
        <f>Areas!H135</f>
        <v>15
30
20
20
15</v>
      </c>
      <c r="I135" s="65"/>
      <c r="J135" s="41">
        <f>Areas!J135</f>
        <v>0</v>
      </c>
      <c r="K135" s="41">
        <f>Areas!K135</f>
        <v>1</v>
      </c>
      <c r="L135" s="43" t="s">
        <v>397</v>
      </c>
      <c r="M135" s="43">
        <v>3</v>
      </c>
      <c r="N135" s="41">
        <v>12</v>
      </c>
      <c r="O135" s="42">
        <f>Areas!O135</f>
        <v>0</v>
      </c>
      <c r="P135" s="42">
        <f>Areas!P135</f>
        <v>0</v>
      </c>
      <c r="Q135" s="42">
        <f>Areas!Q135</f>
        <v>0</v>
      </c>
      <c r="R135" s="42" t="b">
        <f>Areas!R135</f>
        <v>1</v>
      </c>
    </row>
    <row r="136" spans="1:18" ht="75">
      <c r="A136" s="260"/>
      <c r="B136" s="41">
        <f>Areas!B136</f>
        <v>5</v>
      </c>
      <c r="C136" s="89"/>
      <c r="D136" s="41">
        <f>Areas!D136</f>
        <v>5</v>
      </c>
      <c r="E136" s="41">
        <f>ROUNDDOWN(Areas!E136*1.3,0)</f>
        <v>65</v>
      </c>
      <c r="F136" s="41">
        <f>Areas!F136</f>
        <v>33</v>
      </c>
      <c r="G136" s="43" t="str">
        <f>Areas!G136</f>
        <v>R_CREEP_BLUE
R_EMOK_MAGENTA
R_TANKER_BLUE
R_TANKER_PURPLE
R_JELLYFISH</v>
      </c>
      <c r="H136" s="43" t="str">
        <f>Areas!H136</f>
        <v>30
15
20
20
15</v>
      </c>
      <c r="I136" s="65"/>
      <c r="J136" s="41">
        <f>Areas!J136</f>
        <v>0</v>
      </c>
      <c r="K136" s="41">
        <f>Areas!K136</f>
        <v>1</v>
      </c>
      <c r="L136" s="43" t="s">
        <v>397</v>
      </c>
      <c r="M136" s="43">
        <v>3</v>
      </c>
      <c r="N136" s="41">
        <v>12</v>
      </c>
      <c r="O136" s="42">
        <f>Areas!O136</f>
        <v>0</v>
      </c>
      <c r="P136" s="42">
        <f>Areas!P136</f>
        <v>0</v>
      </c>
      <c r="Q136" s="42">
        <f>Areas!Q136</f>
        <v>0</v>
      </c>
      <c r="R136" s="42" t="b">
        <f>Areas!R136</f>
        <v>1</v>
      </c>
    </row>
    <row r="137" spans="1:18" ht="60">
      <c r="A137" s="260"/>
      <c r="B137" s="41">
        <f>Areas!B137</f>
        <v>6</v>
      </c>
      <c r="C137" s="89"/>
      <c r="D137" s="41">
        <f>Areas!D137</f>
        <v>5</v>
      </c>
      <c r="E137" s="41">
        <f>ROUNDDOWN(Areas!E137*1.3,0)</f>
        <v>66</v>
      </c>
      <c r="F137" s="41">
        <f>Areas!F137</f>
        <v>37</v>
      </c>
      <c r="G137" s="43" t="str">
        <f>Areas!G137</f>
        <v>R_CREEP_BLUE
R_CREEP_PURPLE
R_TANKER_BLUE
R_TANKER_RED</v>
      </c>
      <c r="H137" s="43" t="str">
        <f>Areas!H137</f>
        <v>30
30
20
20</v>
      </c>
      <c r="I137" s="65"/>
      <c r="J137" s="41">
        <f>Areas!J137</f>
        <v>0</v>
      </c>
      <c r="K137" s="41">
        <f>Areas!K137</f>
        <v>1</v>
      </c>
      <c r="L137" s="43" t="s">
        <v>397</v>
      </c>
      <c r="M137" s="43">
        <v>3</v>
      </c>
      <c r="N137" s="41">
        <v>12</v>
      </c>
      <c r="O137" s="42" t="str">
        <f>Areas!O137</f>
        <v>REWARD_G_COIN_PACK
REWARD_CURRENCY</v>
      </c>
      <c r="P137" s="42" t="str">
        <f>Areas!P137</f>
        <v>37
CURRENCY_V_COIN</v>
      </c>
      <c r="Q137" s="42" t="str">
        <f>Areas!Q137</f>
        <v>10
37</v>
      </c>
      <c r="R137" s="42" t="b">
        <f>Areas!R137</f>
        <v>1</v>
      </c>
    </row>
    <row r="138" spans="1:18" ht="75">
      <c r="A138" s="260"/>
      <c r="B138" s="41">
        <f>Areas!B138</f>
        <v>7</v>
      </c>
      <c r="C138" s="89"/>
      <c r="D138" s="41">
        <f>Areas!D138</f>
        <v>5</v>
      </c>
      <c r="E138" s="41">
        <f>ROUNDDOWN(Areas!E138*1.3,0)</f>
        <v>67</v>
      </c>
      <c r="F138" s="41">
        <f>Areas!F138</f>
        <v>41</v>
      </c>
      <c r="G138" s="43" t="str">
        <f>Areas!G138</f>
        <v>R_EMOK_MAGENTA
R_ORB_RED
R_TANKER_BLUE
R_TANKER_PURPLE
R_JELLYFISH</v>
      </c>
      <c r="H138" s="43" t="str">
        <f>Areas!H138</f>
        <v>15
30
20
20
15</v>
      </c>
      <c r="I138" s="65"/>
      <c r="J138" s="41">
        <f>Areas!J138</f>
        <v>0</v>
      </c>
      <c r="K138" s="41">
        <f>Areas!K138</f>
        <v>1</v>
      </c>
      <c r="L138" s="43" t="s">
        <v>397</v>
      </c>
      <c r="M138" s="43">
        <v>3</v>
      </c>
      <c r="N138" s="41">
        <v>12</v>
      </c>
      <c r="O138" s="42">
        <f>Areas!O138</f>
        <v>0</v>
      </c>
      <c r="P138" s="42">
        <f>Areas!P138</f>
        <v>0</v>
      </c>
      <c r="Q138" s="42">
        <f>Areas!Q138</f>
        <v>0</v>
      </c>
      <c r="R138" s="42" t="b">
        <f>Areas!R138</f>
        <v>1</v>
      </c>
    </row>
    <row r="139" spans="1:18" ht="75">
      <c r="A139" s="260"/>
      <c r="B139" s="41">
        <f>Areas!B139</f>
        <v>8</v>
      </c>
      <c r="C139" s="89"/>
      <c r="D139" s="41">
        <f>Areas!D139</f>
        <v>5</v>
      </c>
      <c r="E139" s="41">
        <f>ROUNDDOWN(Areas!E139*1.3,0)</f>
        <v>68</v>
      </c>
      <c r="F139" s="41">
        <f>Areas!F139</f>
        <v>45</v>
      </c>
      <c r="G139" s="43" t="str">
        <f>Areas!G139</f>
        <v>R_EMOK_MAGENTA
R_ORB_BLUE
R_ORB_ORANGE
R_ROLLER_GREEN
R_JELLYFISH</v>
      </c>
      <c r="H139" s="43" t="str">
        <f>Areas!H139</f>
        <v>15
30
20
20
15</v>
      </c>
      <c r="I139" s="65"/>
      <c r="J139" s="41">
        <f>Areas!J139</f>
        <v>0</v>
      </c>
      <c r="K139" s="41">
        <f>Areas!K139</f>
        <v>1</v>
      </c>
      <c r="L139" s="43" t="s">
        <v>397</v>
      </c>
      <c r="M139" s="43">
        <v>3</v>
      </c>
      <c r="N139" s="41">
        <v>12</v>
      </c>
      <c r="O139" s="42" t="str">
        <f>Areas!O139</f>
        <v>REWARD_G_COIN_PACK
REWARD_CURRENCY</v>
      </c>
      <c r="P139" s="42" t="str">
        <f>Areas!P139</f>
        <v>37
CURRENCY_COMMON_PART</v>
      </c>
      <c r="Q139" s="42" t="str">
        <f>Areas!Q139</f>
        <v>10
10</v>
      </c>
      <c r="R139" s="42" t="b">
        <f>Areas!R139</f>
        <v>1</v>
      </c>
    </row>
    <row r="140" spans="1:18" ht="45">
      <c r="A140" s="260"/>
      <c r="B140" s="41">
        <f>Areas!B140</f>
        <v>9</v>
      </c>
      <c r="C140" s="89"/>
      <c r="D140" s="41">
        <f>Areas!D140</f>
        <v>5</v>
      </c>
      <c r="E140" s="41">
        <f>ROUNDDOWN(Areas!E140*1.3,0)</f>
        <v>70</v>
      </c>
      <c r="F140" s="41">
        <f>Areas!F140</f>
        <v>49</v>
      </c>
      <c r="G140" s="43" t="str">
        <f>Areas!G140</f>
        <v>R_TANKER_BLUE
R_TANKER_PURPLE
R_TANKER_RED</v>
      </c>
      <c r="H140" s="43" t="str">
        <f>Areas!H140</f>
        <v>30
40
30</v>
      </c>
      <c r="I140" s="65"/>
      <c r="J140" s="41">
        <f>Areas!J140</f>
        <v>0</v>
      </c>
      <c r="K140" s="41">
        <f>Areas!K140</f>
        <v>1</v>
      </c>
      <c r="L140" s="43" t="s">
        <v>397</v>
      </c>
      <c r="M140" s="43">
        <v>3</v>
      </c>
      <c r="N140" s="41">
        <v>12</v>
      </c>
      <c r="O140" s="42">
        <f>Areas!O140</f>
        <v>0</v>
      </c>
      <c r="P140" s="42">
        <f>Areas!P140</f>
        <v>0</v>
      </c>
      <c r="Q140" s="42">
        <f>Areas!Q140</f>
        <v>0</v>
      </c>
      <c r="R140" s="42" t="b">
        <f>Areas!R140</f>
        <v>1</v>
      </c>
    </row>
    <row r="141" spans="1:18" ht="75">
      <c r="A141" s="260"/>
      <c r="B141" s="41">
        <f>Areas!B141</f>
        <v>10</v>
      </c>
      <c r="C141" s="89"/>
      <c r="D141" s="41">
        <f>Areas!D141</f>
        <v>5</v>
      </c>
      <c r="E141" s="41">
        <f>ROUNDDOWN(Areas!E141*1.3,0)</f>
        <v>71</v>
      </c>
      <c r="F141" s="41">
        <f>Areas!F141</f>
        <v>53</v>
      </c>
      <c r="G141" s="43" t="str">
        <f>Areas!G141</f>
        <v>R_CREEP_BLUE
R_CREEP_RED
R_TANKER_RED
R_TANKER_PURPLE
R_HERMIT_2</v>
      </c>
      <c r="H141" s="43" t="str">
        <f>Areas!H141</f>
        <v>30
30
20
19
1</v>
      </c>
      <c r="I141" s="69" t="str">
        <f>Areas!I141</f>
        <v>0
0
0
0
2</v>
      </c>
      <c r="J141" s="41">
        <f>Areas!J141</f>
        <v>0</v>
      </c>
      <c r="K141" s="41">
        <f>Areas!K141</f>
        <v>0</v>
      </c>
      <c r="L141" s="43" t="s">
        <v>397</v>
      </c>
      <c r="M141" s="43">
        <v>3</v>
      </c>
      <c r="N141" s="41">
        <v>12</v>
      </c>
      <c r="O141" s="42" t="str">
        <f>Areas!O141</f>
        <v>REWARD_CURRENCY
REWARD_CHEST</v>
      </c>
      <c r="P141" s="42" t="str">
        <f>Areas!P141</f>
        <v>CURRENCY_V_COIN
CHEST_NORMAL</v>
      </c>
      <c r="Q141" s="42" t="str">
        <f>Areas!Q141</f>
        <v>37
1</v>
      </c>
      <c r="R141" s="42">
        <f>Areas!R141</f>
        <v>0</v>
      </c>
    </row>
    <row r="142" spans="1:18" ht="75">
      <c r="A142" s="255">
        <v>16</v>
      </c>
      <c r="B142" s="33">
        <f>Areas!B142</f>
        <v>1</v>
      </c>
      <c r="C142" s="87"/>
      <c r="D142" s="33">
        <f>Areas!D142</f>
        <v>3</v>
      </c>
      <c r="E142" s="33">
        <f>ROUNDDOWN(Areas!E142*1.3,0)</f>
        <v>63</v>
      </c>
      <c r="F142" s="33">
        <f>Areas!F142</f>
        <v>25</v>
      </c>
      <c r="G142" s="35" t="str">
        <f>Areas!G142</f>
        <v>R_EMOK_MAGENTA
R_ORB_BLUE
R_ROLLER_RED
R_TANKER_BLUE
R_JELLYFISH</v>
      </c>
      <c r="H142" s="35" t="str">
        <f>Areas!H142</f>
        <v>15
30
20
20
15</v>
      </c>
      <c r="I142" s="58"/>
      <c r="J142" s="33">
        <f>Areas!J142</f>
        <v>0</v>
      </c>
      <c r="K142" s="33">
        <f>Areas!K142</f>
        <v>0</v>
      </c>
      <c r="L142" s="35" t="s">
        <v>397</v>
      </c>
      <c r="M142" s="35">
        <v>3</v>
      </c>
      <c r="N142" s="33">
        <v>12</v>
      </c>
      <c r="O142" s="34">
        <f>Areas!O142</f>
        <v>0</v>
      </c>
      <c r="P142" s="34">
        <f>Areas!P142</f>
        <v>0</v>
      </c>
      <c r="Q142" s="34">
        <f>Areas!Q142</f>
        <v>0</v>
      </c>
      <c r="R142" s="34" t="b">
        <f>Areas!R142</f>
        <v>1</v>
      </c>
    </row>
    <row r="143" spans="1:18" ht="60">
      <c r="A143" s="255"/>
      <c r="B143" s="33">
        <f>Areas!B143</f>
        <v>2</v>
      </c>
      <c r="C143" s="87"/>
      <c r="D143" s="33">
        <f>Areas!D143</f>
        <v>4</v>
      </c>
      <c r="E143" s="33">
        <f>ROUNDDOWN(Areas!E143*1.3,0)</f>
        <v>65</v>
      </c>
      <c r="F143" s="33">
        <f>Areas!F143</f>
        <v>25</v>
      </c>
      <c r="G143" s="35" t="str">
        <f>Areas!G143</f>
        <v>R_CREEP_BLUE
R_ORB_BLUE
R_ROLLER_GREEN
R_TANKER_RED</v>
      </c>
      <c r="H143" s="35" t="str">
        <f>Areas!H143</f>
        <v>30
30
20
20</v>
      </c>
      <c r="I143" s="58"/>
      <c r="J143" s="33">
        <f>Areas!J143</f>
        <v>0</v>
      </c>
      <c r="K143" s="33">
        <f>Areas!K143</f>
        <v>0</v>
      </c>
      <c r="L143" s="35" t="s">
        <v>397</v>
      </c>
      <c r="M143" s="35">
        <v>3</v>
      </c>
      <c r="N143" s="33">
        <v>12</v>
      </c>
      <c r="O143" s="34">
        <f>Areas!O143</f>
        <v>0</v>
      </c>
      <c r="P143" s="34">
        <f>Areas!P143</f>
        <v>0</v>
      </c>
      <c r="Q143" s="34">
        <f>Areas!Q143</f>
        <v>0</v>
      </c>
      <c r="R143" s="34" t="b">
        <f>Areas!R143</f>
        <v>1</v>
      </c>
    </row>
    <row r="144" spans="1:18" ht="75">
      <c r="A144" s="255"/>
      <c r="B144" s="33">
        <f>Areas!B144</f>
        <v>3</v>
      </c>
      <c r="C144" s="87"/>
      <c r="D144" s="33">
        <f>Areas!D144</f>
        <v>5</v>
      </c>
      <c r="E144" s="33">
        <f>ROUNDDOWN(Areas!E144*1.3,0)</f>
        <v>66</v>
      </c>
      <c r="F144" s="33">
        <f>Areas!F144</f>
        <v>25</v>
      </c>
      <c r="G144" s="35" t="str">
        <f>Areas!G144</f>
        <v>R_EMOK_MAGENTA
R_ORB_RED
R_ROLLER_BLUE
R_TANKER_PURPLE
R_JELLYFISH</v>
      </c>
      <c r="H144" s="35" t="str">
        <f>Areas!H144</f>
        <v>15
30
20
20
15</v>
      </c>
      <c r="I144" s="58"/>
      <c r="J144" s="33">
        <f>Areas!J144</f>
        <v>0</v>
      </c>
      <c r="K144" s="33">
        <f>Areas!K144</f>
        <v>1</v>
      </c>
      <c r="L144" s="35" t="s">
        <v>397</v>
      </c>
      <c r="M144" s="35">
        <v>3</v>
      </c>
      <c r="N144" s="33">
        <v>12</v>
      </c>
      <c r="O144" s="34">
        <f>Areas!O144</f>
        <v>0</v>
      </c>
      <c r="P144" s="34">
        <f>Areas!P144</f>
        <v>0</v>
      </c>
      <c r="Q144" s="34">
        <f>Areas!Q144</f>
        <v>0</v>
      </c>
      <c r="R144" s="34" t="b">
        <f>Areas!R144</f>
        <v>1</v>
      </c>
    </row>
    <row r="145" spans="1:18" ht="60">
      <c r="A145" s="255"/>
      <c r="B145" s="33">
        <f>Areas!B145</f>
        <v>4</v>
      </c>
      <c r="C145" s="87"/>
      <c r="D145" s="33">
        <f>Areas!D145</f>
        <v>5</v>
      </c>
      <c r="E145" s="33">
        <f>ROUNDDOWN(Areas!E145*1.3,0)</f>
        <v>67</v>
      </c>
      <c r="F145" s="33">
        <f>Areas!F145</f>
        <v>29</v>
      </c>
      <c r="G145" s="35" t="str">
        <f>Areas!G145</f>
        <v>R_CREEP_BLUE
R_ORB_BLUE
R_ROLLER_RED
R_TANKER_BLUE</v>
      </c>
      <c r="H145" s="35" t="str">
        <f>Areas!H145</f>
        <v>30
30
20
20</v>
      </c>
      <c r="I145" s="58"/>
      <c r="J145" s="33">
        <f>Areas!J145</f>
        <v>0</v>
      </c>
      <c r="K145" s="33">
        <f>Areas!K145</f>
        <v>1</v>
      </c>
      <c r="L145" s="35" t="s">
        <v>397</v>
      </c>
      <c r="M145" s="35">
        <v>3</v>
      </c>
      <c r="N145" s="33">
        <v>12</v>
      </c>
      <c r="O145" s="34">
        <f>Areas!O145</f>
        <v>0</v>
      </c>
      <c r="P145" s="34">
        <f>Areas!P145</f>
        <v>0</v>
      </c>
      <c r="Q145" s="34">
        <f>Areas!Q145</f>
        <v>0</v>
      </c>
      <c r="R145" s="34" t="b">
        <f>Areas!R145</f>
        <v>1</v>
      </c>
    </row>
    <row r="146" spans="1:18" ht="75">
      <c r="A146" s="255"/>
      <c r="B146" s="33">
        <f>Areas!B146</f>
        <v>5</v>
      </c>
      <c r="C146" s="87"/>
      <c r="D146" s="33">
        <f>Areas!D146</f>
        <v>5</v>
      </c>
      <c r="E146" s="33">
        <f>ROUNDDOWN(Areas!E146*1.3,0)</f>
        <v>68</v>
      </c>
      <c r="F146" s="33">
        <f>Areas!F146</f>
        <v>33</v>
      </c>
      <c r="G146" s="35" t="str">
        <f>Areas!G146</f>
        <v>R_EMOK_MAGENTA
R_ORB_BLUE
R_ROLLER_GREEN
R_TANKER_RED
R_JELLYFISH</v>
      </c>
      <c r="H146" s="35" t="str">
        <f>Areas!H146</f>
        <v>15
30
20
20
15</v>
      </c>
      <c r="I146" s="58"/>
      <c r="J146" s="33">
        <f>Areas!J146</f>
        <v>0</v>
      </c>
      <c r="K146" s="33">
        <f>Areas!K146</f>
        <v>1</v>
      </c>
      <c r="L146" s="35" t="s">
        <v>397</v>
      </c>
      <c r="M146" s="35">
        <v>3</v>
      </c>
      <c r="N146" s="33">
        <v>12</v>
      </c>
      <c r="O146" s="34">
        <f>Areas!O146</f>
        <v>0</v>
      </c>
      <c r="P146" s="34">
        <f>Areas!P146</f>
        <v>0</v>
      </c>
      <c r="Q146" s="34">
        <f>Areas!Q146</f>
        <v>0</v>
      </c>
      <c r="R146" s="34" t="b">
        <f>Areas!R146</f>
        <v>1</v>
      </c>
    </row>
    <row r="147" spans="1:18" ht="60">
      <c r="A147" s="255"/>
      <c r="B147" s="33">
        <f>Areas!B147</f>
        <v>6</v>
      </c>
      <c r="C147" s="87"/>
      <c r="D147" s="33">
        <f>Areas!D147</f>
        <v>5</v>
      </c>
      <c r="E147" s="33">
        <f>ROUNDDOWN(Areas!E147*1.3,0)</f>
        <v>70</v>
      </c>
      <c r="F147" s="33">
        <f>Areas!F147</f>
        <v>37</v>
      </c>
      <c r="G147" s="35" t="str">
        <f>Areas!G147</f>
        <v>R_CREEP_BLUE
R_ORB_ORANGE
R_ROLLER_BLUE
R_TANKER_PURPLE</v>
      </c>
      <c r="H147" s="35" t="str">
        <f>Areas!H147</f>
        <v>30
30
20
20</v>
      </c>
      <c r="I147" s="58"/>
      <c r="J147" s="33">
        <f>Areas!J147</f>
        <v>0</v>
      </c>
      <c r="K147" s="33">
        <f>Areas!K147</f>
        <v>1</v>
      </c>
      <c r="L147" s="35" t="s">
        <v>397</v>
      </c>
      <c r="M147" s="35">
        <v>3</v>
      </c>
      <c r="N147" s="33">
        <v>12</v>
      </c>
      <c r="O147" s="34">
        <f>Areas!O147</f>
        <v>0</v>
      </c>
      <c r="P147" s="34">
        <f>Areas!P147</f>
        <v>0</v>
      </c>
      <c r="Q147" s="34">
        <f>Areas!Q147</f>
        <v>0</v>
      </c>
      <c r="R147" s="34" t="b">
        <f>Areas!R147</f>
        <v>1</v>
      </c>
    </row>
    <row r="148" spans="1:18" ht="75">
      <c r="A148" s="255"/>
      <c r="B148" s="33">
        <f>Areas!B148</f>
        <v>7</v>
      </c>
      <c r="C148" s="87"/>
      <c r="D148" s="33">
        <f>Areas!D148</f>
        <v>5</v>
      </c>
      <c r="E148" s="33">
        <f>ROUNDDOWN(Areas!E148*1.3,0)</f>
        <v>71</v>
      </c>
      <c r="F148" s="33">
        <f>Areas!F148</f>
        <v>41</v>
      </c>
      <c r="G148" s="35" t="str">
        <f>Areas!G148</f>
        <v>R_EMOK_MAGENTA
R_ORB_BLUE
R_ROLLER_RED
R_TANKER_BLUE
R_JELLYFISH</v>
      </c>
      <c r="H148" s="35" t="str">
        <f>Areas!H148</f>
        <v>15
30
20
20
15</v>
      </c>
      <c r="I148" s="58"/>
      <c r="J148" s="33">
        <f>Areas!J148</f>
        <v>0</v>
      </c>
      <c r="K148" s="33">
        <f>Areas!K148</f>
        <v>1</v>
      </c>
      <c r="L148" s="35" t="s">
        <v>397</v>
      </c>
      <c r="M148" s="35">
        <v>3</v>
      </c>
      <c r="N148" s="33">
        <v>12</v>
      </c>
      <c r="O148" s="34" t="str">
        <f>Areas!O148</f>
        <v>REWARD_G_COIN_PACK
REWARD_CURRENCY</v>
      </c>
      <c r="P148" s="34" t="str">
        <f>Areas!P148</f>
        <v>40
CURRENCY_V_COIN</v>
      </c>
      <c r="Q148" s="34" t="str">
        <f>Areas!Q148</f>
        <v>10
40</v>
      </c>
      <c r="R148" s="34" t="b">
        <f>Areas!R148</f>
        <v>1</v>
      </c>
    </row>
    <row r="149" spans="1:18" ht="60">
      <c r="A149" s="255"/>
      <c r="B149" s="33">
        <f>Areas!B149</f>
        <v>8</v>
      </c>
      <c r="C149" s="87"/>
      <c r="D149" s="33">
        <f>Areas!D149</f>
        <v>5</v>
      </c>
      <c r="E149" s="33">
        <f>ROUNDDOWN(Areas!E149*1.3,0)</f>
        <v>72</v>
      </c>
      <c r="F149" s="33">
        <f>Areas!F149</f>
        <v>45</v>
      </c>
      <c r="G149" s="35" t="str">
        <f>Areas!G149</f>
        <v>R_CREEP_RED
R_ORB_BLUE
R_ROLLER_GREEN
R_TANKER_RED</v>
      </c>
      <c r="H149" s="35" t="str">
        <f>Areas!H149</f>
        <v>30
30
20
20</v>
      </c>
      <c r="I149" s="58"/>
      <c r="J149" s="33">
        <f>Areas!J149</f>
        <v>0</v>
      </c>
      <c r="K149" s="33">
        <f>Areas!K149</f>
        <v>1</v>
      </c>
      <c r="L149" s="35" t="s">
        <v>397</v>
      </c>
      <c r="M149" s="35">
        <v>3</v>
      </c>
      <c r="N149" s="33">
        <v>12</v>
      </c>
      <c r="O149" s="34">
        <f>Areas!O149</f>
        <v>0</v>
      </c>
      <c r="P149" s="34">
        <f>Areas!P149</f>
        <v>0</v>
      </c>
      <c r="Q149" s="34">
        <f>Areas!Q149</f>
        <v>0</v>
      </c>
      <c r="R149" s="34" t="b">
        <f>Areas!R149</f>
        <v>1</v>
      </c>
    </row>
    <row r="150" spans="1:18" ht="75">
      <c r="A150" s="255"/>
      <c r="B150" s="33">
        <f>Areas!B150</f>
        <v>9</v>
      </c>
      <c r="C150" s="87"/>
      <c r="D150" s="33">
        <f>Areas!D150</f>
        <v>5</v>
      </c>
      <c r="E150" s="33">
        <f>ROUNDDOWN(Areas!E150*1.3,0)</f>
        <v>74</v>
      </c>
      <c r="F150" s="33">
        <f>Areas!F150</f>
        <v>49</v>
      </c>
      <c r="G150" s="35" t="str">
        <f>Areas!G150</f>
        <v>R_EMOK_MAGENTA
R_EMOK_PURPLE
R_ROLLER_BLUE
R_TANKER_PURPLE
R_JELLYFISH</v>
      </c>
      <c r="H150" s="35" t="str">
        <f>Areas!H150</f>
        <v>15
30
20
20
15</v>
      </c>
      <c r="I150" s="58"/>
      <c r="J150" s="33">
        <f>Areas!J150</f>
        <v>0</v>
      </c>
      <c r="K150" s="33">
        <f>Areas!K150</f>
        <v>1</v>
      </c>
      <c r="L150" s="35" t="s">
        <v>397</v>
      </c>
      <c r="M150" s="35">
        <v>3</v>
      </c>
      <c r="N150" s="33">
        <v>12</v>
      </c>
      <c r="O150" s="34" t="str">
        <f>Areas!O150</f>
        <v>REWARD_G_COIN_PACK
REWARD_CURRENCY
REWARD_CURRENCY</v>
      </c>
      <c r="P150" s="34" t="str">
        <f>Areas!P150</f>
        <v>40
CURRENCY_V_COIN
CURRENCY_COMMON_PART</v>
      </c>
      <c r="Q150" s="34" t="str">
        <f>Areas!Q150</f>
        <v>10
40
10</v>
      </c>
      <c r="R150" s="34" t="b">
        <f>Areas!R150</f>
        <v>1</v>
      </c>
    </row>
    <row r="151" spans="1:18" ht="75">
      <c r="A151" s="255"/>
      <c r="B151" s="33">
        <f>Areas!B151</f>
        <v>10</v>
      </c>
      <c r="C151" s="90" t="b">
        <v>1</v>
      </c>
      <c r="D151" s="33">
        <f>Areas!D151</f>
        <v>1</v>
      </c>
      <c r="E151" s="33">
        <f>ROUNDDOWN(Areas!E151*1.3,0)</f>
        <v>75</v>
      </c>
      <c r="F151" s="33">
        <f>Areas!F151</f>
        <v>53</v>
      </c>
      <c r="G151" s="35" t="str">
        <f>Areas!G151</f>
        <v>R_CREEP_BLUE
R_TANKER_BLUE
R_TANKER_RED
R_TANKER_PURPLE
R_TANKER_GREY</v>
      </c>
      <c r="H151" s="35" t="str">
        <f>Areas!H151</f>
        <v>20
20
20
20
1</v>
      </c>
      <c r="I151" s="60" t="str">
        <f>Areas!I151</f>
        <v>6
4
4
4
1</v>
      </c>
      <c r="J151" s="33">
        <f>Areas!J151</f>
        <v>0</v>
      </c>
      <c r="K151" s="33">
        <f>Areas!K151</f>
        <v>0</v>
      </c>
      <c r="L151" s="35" t="s">
        <v>397</v>
      </c>
      <c r="M151" s="35">
        <v>3</v>
      </c>
      <c r="N151" s="33">
        <v>12</v>
      </c>
      <c r="O151" s="34" t="str">
        <f>Areas!O151</f>
        <v>REWARD_CHEST
REWARD_CHEST</v>
      </c>
      <c r="P151" s="34" t="str">
        <f>Areas!P151</f>
        <v>CHEST_NORMAL
CHEST_SPECIAL</v>
      </c>
      <c r="Q151" s="34" t="str">
        <f>Areas!Q151</f>
        <v>1
1</v>
      </c>
      <c r="R151" s="34">
        <f>Areas!R151</f>
        <v>0</v>
      </c>
    </row>
  </sheetData>
  <mergeCells count="16">
    <mergeCell ref="A142:A151"/>
    <mergeCell ref="A92:A101"/>
    <mergeCell ref="A102:A111"/>
    <mergeCell ref="A112:A121"/>
    <mergeCell ref="A122:A131"/>
    <mergeCell ref="A132:A141"/>
    <mergeCell ref="A42:A51"/>
    <mergeCell ref="A52:A61"/>
    <mergeCell ref="A62:A71"/>
    <mergeCell ref="A72:A81"/>
    <mergeCell ref="A82:A91"/>
    <mergeCell ref="A2:A7"/>
    <mergeCell ref="A8:A14"/>
    <mergeCell ref="A15:A22"/>
    <mergeCell ref="A23:A31"/>
    <mergeCell ref="A3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4"/>
  <sheetViews>
    <sheetView tabSelected="1" workbookViewId="0">
      <selection activeCell="H22" sqref="H22"/>
    </sheetView>
  </sheetViews>
  <sheetFormatPr defaultColWidth="9.140625" defaultRowHeight="15"/>
  <cols>
    <col min="1" max="1" width="6.5703125" customWidth="1"/>
    <col min="2" max="2" width="7.85546875" customWidth="1"/>
    <col min="3" max="3" width="15.42578125" customWidth="1"/>
    <col min="4" max="4" width="11" customWidth="1"/>
    <col min="5" max="5" width="12.7109375" customWidth="1"/>
    <col min="6" max="6" width="13.42578125" customWidth="1"/>
    <col min="7" max="7" width="10" bestFit="1" customWidth="1"/>
    <col min="8" max="8" width="10.7109375" bestFit="1" customWidth="1"/>
    <col min="9" max="9" width="10.5703125" customWidth="1"/>
    <col min="10" max="10" width="22.28515625" customWidth="1"/>
    <col min="11" max="11" width="18.85546875" customWidth="1"/>
    <col min="12" max="12" width="32.7109375" customWidth="1"/>
    <col min="13" max="13" width="15.42578125" style="4" customWidth="1"/>
    <col min="14" max="18" width="9.140625" style="4"/>
  </cols>
  <sheetData>
    <row r="1" spans="1:18">
      <c r="A1" s="5" t="s">
        <v>87</v>
      </c>
      <c r="B1" s="6" t="s">
        <v>101</v>
      </c>
      <c r="C1" s="6" t="s">
        <v>398</v>
      </c>
      <c r="D1" s="5" t="s">
        <v>89</v>
      </c>
      <c r="E1" s="5" t="s">
        <v>90</v>
      </c>
      <c r="F1" s="5" t="s">
        <v>91</v>
      </c>
      <c r="G1" s="5" t="s">
        <v>430</v>
      </c>
      <c r="H1" s="5" t="s">
        <v>431</v>
      </c>
      <c r="I1" s="5" t="s">
        <v>97</v>
      </c>
      <c r="J1" s="5" t="s">
        <v>95</v>
      </c>
      <c r="K1" s="5" t="s">
        <v>96</v>
      </c>
      <c r="L1" s="5" t="s">
        <v>399</v>
      </c>
      <c r="M1" s="10" t="s">
        <v>400</v>
      </c>
    </row>
    <row r="2" spans="1:18">
      <c r="A2" s="7">
        <v>1</v>
      </c>
      <c r="B2" s="7"/>
      <c r="C2" s="7">
        <v>1</v>
      </c>
      <c r="D2" s="7">
        <v>5</v>
      </c>
      <c r="E2" s="7">
        <v>8</v>
      </c>
      <c r="F2" s="7">
        <v>5</v>
      </c>
      <c r="G2" s="7"/>
      <c r="H2" s="7"/>
      <c r="I2" s="7"/>
      <c r="J2" s="7"/>
      <c r="K2" s="7"/>
      <c r="L2" s="7"/>
      <c r="M2" s="10"/>
      <c r="N2" s="11">
        <f t="shared" ref="N2:R4" si="0">$E2+($E2*$F2/100*(N$54-1))</f>
        <v>8</v>
      </c>
      <c r="O2" s="11">
        <f t="shared" si="0"/>
        <v>8.4</v>
      </c>
      <c r="P2" s="11">
        <f t="shared" si="0"/>
        <v>8.8000000000000007</v>
      </c>
      <c r="Q2" s="11">
        <f t="shared" si="0"/>
        <v>9.1999999999999993</v>
      </c>
      <c r="R2" s="11">
        <f t="shared" si="0"/>
        <v>9.6</v>
      </c>
    </row>
    <row r="3" spans="1:18">
      <c r="A3" s="7">
        <v>2</v>
      </c>
      <c r="B3" s="7" t="b">
        <v>1</v>
      </c>
      <c r="C3" s="7">
        <f>ROUNDUP(A2/3,0)</f>
        <v>1</v>
      </c>
      <c r="D3" s="7">
        <v>5</v>
      </c>
      <c r="E3" s="7">
        <v>12</v>
      </c>
      <c r="F3" s="7">
        <v>5</v>
      </c>
      <c r="G3" s="7"/>
      <c r="H3" s="7"/>
      <c r="I3" s="7"/>
      <c r="J3" s="7"/>
      <c r="K3" s="7"/>
      <c r="L3" s="7"/>
      <c r="M3" s="10"/>
      <c r="N3" s="11">
        <f t="shared" si="0"/>
        <v>12</v>
      </c>
      <c r="O3" s="11">
        <f t="shared" si="0"/>
        <v>12.6</v>
      </c>
      <c r="P3" s="11">
        <f t="shared" si="0"/>
        <v>13.2</v>
      </c>
      <c r="Q3" s="11">
        <f t="shared" si="0"/>
        <v>13.8</v>
      </c>
      <c r="R3" s="11">
        <f t="shared" si="0"/>
        <v>14.4</v>
      </c>
    </row>
    <row r="4" spans="1:18">
      <c r="A4" s="7">
        <v>3</v>
      </c>
      <c r="B4" s="7" t="b">
        <v>1</v>
      </c>
      <c r="C4" s="7">
        <f t="shared" ref="C4:C53" si="1">ROUNDUP(A3/3,0)</f>
        <v>1</v>
      </c>
      <c r="D4" s="7">
        <v>5</v>
      </c>
      <c r="E4" s="7">
        <v>16</v>
      </c>
      <c r="F4" s="7">
        <v>5</v>
      </c>
      <c r="G4" s="7">
        <v>0</v>
      </c>
      <c r="H4" s="7">
        <v>1</v>
      </c>
      <c r="I4" s="7"/>
      <c r="J4" s="7"/>
      <c r="K4" s="7"/>
      <c r="L4" s="7"/>
      <c r="M4" s="10"/>
      <c r="N4" s="11">
        <f t="shared" si="0"/>
        <v>16</v>
      </c>
      <c r="O4" s="11">
        <f t="shared" si="0"/>
        <v>16.8</v>
      </c>
      <c r="P4" s="11">
        <f t="shared" si="0"/>
        <v>17.600000000000001</v>
      </c>
      <c r="Q4" s="11">
        <f t="shared" si="0"/>
        <v>18.399999999999999</v>
      </c>
      <c r="R4" s="11">
        <f t="shared" si="0"/>
        <v>19.2</v>
      </c>
    </row>
    <row r="5" spans="1:18" s="2" customFormat="1">
      <c r="A5" s="8">
        <v>4</v>
      </c>
      <c r="B5" s="8" t="b">
        <v>1</v>
      </c>
      <c r="C5" s="7">
        <f t="shared" si="1"/>
        <v>1</v>
      </c>
      <c r="D5" s="8">
        <v>2</v>
      </c>
      <c r="E5" s="8">
        <v>20</v>
      </c>
      <c r="F5" s="8">
        <v>5</v>
      </c>
      <c r="G5" s="8"/>
      <c r="H5" s="8"/>
      <c r="I5" s="8"/>
      <c r="J5" s="7"/>
      <c r="K5" s="7"/>
      <c r="L5" s="8" t="s">
        <v>24</v>
      </c>
      <c r="M5" s="10"/>
      <c r="N5" s="11">
        <f t="shared" ref="N5:O24" si="2">$E5+($E5*$F5/100*(N$54-1))</f>
        <v>20</v>
      </c>
      <c r="O5" s="11">
        <f t="shared" si="2"/>
        <v>21</v>
      </c>
      <c r="P5" s="11"/>
      <c r="Q5" s="11"/>
      <c r="R5" s="11"/>
    </row>
    <row r="6" spans="1:18">
      <c r="A6" s="7">
        <v>5</v>
      </c>
      <c r="B6" s="7"/>
      <c r="C6" s="7">
        <f t="shared" si="1"/>
        <v>2</v>
      </c>
      <c r="D6" s="7">
        <v>5</v>
      </c>
      <c r="E6" s="7">
        <v>24</v>
      </c>
      <c r="F6" s="7">
        <v>10</v>
      </c>
      <c r="G6" s="7"/>
      <c r="H6" s="7">
        <v>1</v>
      </c>
      <c r="I6" s="7"/>
      <c r="J6" s="7"/>
      <c r="K6" s="7"/>
      <c r="L6" s="7"/>
      <c r="M6" s="10"/>
      <c r="N6" s="11">
        <f t="shared" si="2"/>
        <v>24</v>
      </c>
      <c r="O6" s="11">
        <f t="shared" si="2"/>
        <v>26.4</v>
      </c>
      <c r="P6" s="11">
        <f t="shared" ref="P6:R8" si="3">$E6+($E6*$F6/100*(P$54-1))</f>
        <v>28.8</v>
      </c>
      <c r="Q6" s="11">
        <f t="shared" si="3"/>
        <v>31.2</v>
      </c>
      <c r="R6" s="11">
        <f t="shared" si="3"/>
        <v>33.6</v>
      </c>
    </row>
    <row r="7" spans="1:18">
      <c r="A7" s="7">
        <v>6</v>
      </c>
      <c r="B7" s="7" t="b">
        <v>1</v>
      </c>
      <c r="C7" s="7">
        <f t="shared" si="1"/>
        <v>2</v>
      </c>
      <c r="D7" s="7">
        <v>5</v>
      </c>
      <c r="E7" s="7">
        <v>28</v>
      </c>
      <c r="F7" s="7">
        <v>10</v>
      </c>
      <c r="G7" s="7"/>
      <c r="H7" s="7"/>
      <c r="I7" s="7"/>
      <c r="J7" s="7"/>
      <c r="K7" s="7"/>
      <c r="L7" s="7"/>
      <c r="M7" s="10"/>
      <c r="N7" s="11">
        <f t="shared" si="2"/>
        <v>28</v>
      </c>
      <c r="O7" s="11">
        <f t="shared" si="2"/>
        <v>30.8</v>
      </c>
      <c r="P7" s="11">
        <f t="shared" si="3"/>
        <v>33.6</v>
      </c>
      <c r="Q7" s="11">
        <f t="shared" si="3"/>
        <v>36.4</v>
      </c>
      <c r="R7" s="11">
        <f t="shared" si="3"/>
        <v>39.200000000000003</v>
      </c>
    </row>
    <row r="8" spans="1:18">
      <c r="A8" s="7">
        <v>7</v>
      </c>
      <c r="B8" s="7"/>
      <c r="C8" s="7">
        <f t="shared" si="1"/>
        <v>2</v>
      </c>
      <c r="D8" s="7">
        <v>5</v>
      </c>
      <c r="E8" s="7">
        <v>32</v>
      </c>
      <c r="F8" s="7">
        <v>10</v>
      </c>
      <c r="G8" s="7">
        <v>0</v>
      </c>
      <c r="H8" s="7">
        <v>1</v>
      </c>
      <c r="I8" s="7"/>
      <c r="J8" s="7"/>
      <c r="K8" s="7"/>
      <c r="L8" s="7"/>
      <c r="M8" s="10"/>
      <c r="N8" s="11">
        <f t="shared" si="2"/>
        <v>32</v>
      </c>
      <c r="O8" s="11">
        <f t="shared" si="2"/>
        <v>35.200000000000003</v>
      </c>
      <c r="P8" s="11">
        <f t="shared" si="3"/>
        <v>38.4</v>
      </c>
      <c r="Q8" s="11">
        <f t="shared" si="3"/>
        <v>41.6</v>
      </c>
      <c r="R8" s="11">
        <f t="shared" si="3"/>
        <v>44.8</v>
      </c>
    </row>
    <row r="9" spans="1:18" s="3" customFormat="1">
      <c r="A9" s="9">
        <v>8</v>
      </c>
      <c r="B9" s="9" t="b">
        <v>1</v>
      </c>
      <c r="C9" s="7">
        <f t="shared" si="1"/>
        <v>3</v>
      </c>
      <c r="D9" s="9">
        <v>2</v>
      </c>
      <c r="E9" s="9">
        <v>36</v>
      </c>
      <c r="F9" s="9">
        <v>10</v>
      </c>
      <c r="G9" s="9"/>
      <c r="H9" s="9"/>
      <c r="I9" s="9"/>
      <c r="J9" s="7"/>
      <c r="K9" s="7"/>
      <c r="L9" s="9" t="s">
        <v>28</v>
      </c>
      <c r="M9" s="10"/>
      <c r="N9" s="11">
        <f t="shared" si="2"/>
        <v>36</v>
      </c>
      <c r="O9" s="11">
        <f t="shared" si="2"/>
        <v>39.6</v>
      </c>
      <c r="P9" s="11"/>
      <c r="Q9" s="11"/>
      <c r="R9" s="11"/>
    </row>
    <row r="10" spans="1:18">
      <c r="A10" s="7">
        <v>9</v>
      </c>
      <c r="B10" s="7"/>
      <c r="C10" s="7">
        <f t="shared" si="1"/>
        <v>3</v>
      </c>
      <c r="D10" s="7">
        <v>5</v>
      </c>
      <c r="E10" s="7">
        <v>40</v>
      </c>
      <c r="F10" s="7">
        <v>15</v>
      </c>
      <c r="G10" s="7"/>
      <c r="H10" s="7">
        <v>1</v>
      </c>
      <c r="I10" s="7"/>
      <c r="J10" s="7"/>
      <c r="K10" s="7"/>
      <c r="L10" s="7"/>
      <c r="M10" s="10"/>
      <c r="N10" s="11">
        <f t="shared" si="2"/>
        <v>40</v>
      </c>
      <c r="O10" s="11">
        <f t="shared" si="2"/>
        <v>46</v>
      </c>
      <c r="P10" s="11">
        <f t="shared" ref="P10:R12" si="4">$E10+($E10*$F10/100*(P$54-1))</f>
        <v>52</v>
      </c>
      <c r="Q10" s="11">
        <f t="shared" si="4"/>
        <v>58</v>
      </c>
      <c r="R10" s="11">
        <f t="shared" si="4"/>
        <v>64</v>
      </c>
    </row>
    <row r="11" spans="1:18">
      <c r="A11" s="7">
        <v>10</v>
      </c>
      <c r="B11" s="7" t="b">
        <v>1</v>
      </c>
      <c r="C11" s="7">
        <f t="shared" si="1"/>
        <v>3</v>
      </c>
      <c r="D11" s="7">
        <v>5</v>
      </c>
      <c r="E11" s="7">
        <v>44</v>
      </c>
      <c r="F11" s="7">
        <v>15</v>
      </c>
      <c r="G11" s="7"/>
      <c r="H11" s="7"/>
      <c r="I11" s="7"/>
      <c r="J11" s="7"/>
      <c r="K11" s="7"/>
      <c r="L11" s="7"/>
      <c r="M11" s="10"/>
      <c r="N11" s="11">
        <f t="shared" si="2"/>
        <v>44</v>
      </c>
      <c r="O11" s="11">
        <f t="shared" si="2"/>
        <v>50.6</v>
      </c>
      <c r="P11" s="11">
        <f t="shared" si="4"/>
        <v>57.2</v>
      </c>
      <c r="Q11" s="11">
        <f t="shared" si="4"/>
        <v>63.8</v>
      </c>
      <c r="R11" s="11">
        <f t="shared" si="4"/>
        <v>70.400000000000006</v>
      </c>
    </row>
    <row r="12" spans="1:18">
      <c r="A12" s="7">
        <v>11</v>
      </c>
      <c r="B12" s="7"/>
      <c r="C12" s="7">
        <f t="shared" si="1"/>
        <v>4</v>
      </c>
      <c r="D12" s="7">
        <v>5</v>
      </c>
      <c r="E12" s="7">
        <v>48</v>
      </c>
      <c r="F12" s="7">
        <v>15</v>
      </c>
      <c r="G12" s="7">
        <v>0</v>
      </c>
      <c r="H12" s="7">
        <v>1</v>
      </c>
      <c r="I12" s="7"/>
      <c r="J12" s="7"/>
      <c r="K12" s="7"/>
      <c r="L12" s="7"/>
      <c r="M12" s="10"/>
      <c r="N12" s="11">
        <f t="shared" si="2"/>
        <v>48</v>
      </c>
      <c r="O12" s="11">
        <f t="shared" si="2"/>
        <v>55.2</v>
      </c>
      <c r="P12" s="11">
        <f t="shared" si="4"/>
        <v>62.4</v>
      </c>
      <c r="Q12" s="11">
        <f t="shared" si="4"/>
        <v>69.599999999999994</v>
      </c>
      <c r="R12" s="11">
        <f t="shared" si="4"/>
        <v>76.8</v>
      </c>
    </row>
    <row r="13" spans="1:18" s="3" customFormat="1">
      <c r="A13" s="9">
        <v>12</v>
      </c>
      <c r="B13" s="9" t="b">
        <v>1</v>
      </c>
      <c r="C13" s="7">
        <f t="shared" si="1"/>
        <v>4</v>
      </c>
      <c r="D13" s="9">
        <v>2</v>
      </c>
      <c r="E13" s="9">
        <v>52</v>
      </c>
      <c r="F13" s="9">
        <v>15</v>
      </c>
      <c r="G13" s="9"/>
      <c r="H13" s="7"/>
      <c r="I13" s="9"/>
      <c r="J13" s="7"/>
      <c r="K13" s="7"/>
      <c r="L13" s="9" t="s">
        <v>32</v>
      </c>
      <c r="M13" s="10"/>
      <c r="N13" s="11">
        <f t="shared" si="2"/>
        <v>52</v>
      </c>
      <c r="O13" s="11">
        <f t="shared" si="2"/>
        <v>59.8</v>
      </c>
      <c r="P13" s="11"/>
      <c r="Q13" s="11"/>
      <c r="R13" s="11"/>
    </row>
    <row r="14" spans="1:18">
      <c r="A14" s="7">
        <v>13</v>
      </c>
      <c r="B14" s="7"/>
      <c r="C14" s="7">
        <f t="shared" si="1"/>
        <v>4</v>
      </c>
      <c r="D14" s="7">
        <v>5</v>
      </c>
      <c r="E14" s="7">
        <v>56</v>
      </c>
      <c r="F14" s="7">
        <v>20</v>
      </c>
      <c r="G14" s="7"/>
      <c r="H14" s="7">
        <v>1</v>
      </c>
      <c r="I14" s="7"/>
      <c r="J14" s="12" t="s">
        <v>397</v>
      </c>
      <c r="K14" s="13">
        <v>1</v>
      </c>
      <c r="L14" s="7"/>
      <c r="M14" s="10"/>
      <c r="N14" s="11">
        <f t="shared" si="2"/>
        <v>56</v>
      </c>
      <c r="O14" s="11">
        <f t="shared" si="2"/>
        <v>67.2</v>
      </c>
      <c r="P14" s="11">
        <f t="shared" ref="P14:R16" si="5">$E14+($E14*$F14/100*(P$54-1))</f>
        <v>78.400000000000006</v>
      </c>
      <c r="Q14" s="11">
        <f t="shared" si="5"/>
        <v>89.6</v>
      </c>
      <c r="R14" s="11">
        <f t="shared" si="5"/>
        <v>100.8</v>
      </c>
    </row>
    <row r="15" spans="1:18">
      <c r="A15" s="7">
        <v>14</v>
      </c>
      <c r="B15" s="7" t="b">
        <v>1</v>
      </c>
      <c r="C15" s="7">
        <f t="shared" si="1"/>
        <v>5</v>
      </c>
      <c r="D15" s="7">
        <v>5</v>
      </c>
      <c r="E15" s="7">
        <v>60</v>
      </c>
      <c r="F15" s="7">
        <v>20</v>
      </c>
      <c r="G15" s="7"/>
      <c r="H15" s="9"/>
      <c r="I15" s="7"/>
      <c r="J15" s="12" t="s">
        <v>397</v>
      </c>
      <c r="K15" s="13">
        <v>1</v>
      </c>
      <c r="L15" s="7"/>
      <c r="M15" s="10"/>
      <c r="N15" s="11">
        <f t="shared" si="2"/>
        <v>60</v>
      </c>
      <c r="O15" s="11">
        <f t="shared" si="2"/>
        <v>72</v>
      </c>
      <c r="P15" s="11">
        <f t="shared" si="5"/>
        <v>84</v>
      </c>
      <c r="Q15" s="11">
        <f t="shared" si="5"/>
        <v>96</v>
      </c>
      <c r="R15" s="11">
        <f t="shared" si="5"/>
        <v>108</v>
      </c>
    </row>
    <row r="16" spans="1:18">
      <c r="A16" s="7">
        <v>15</v>
      </c>
      <c r="B16" s="7"/>
      <c r="C16" s="7">
        <f t="shared" si="1"/>
        <v>5</v>
      </c>
      <c r="D16" s="7">
        <v>5</v>
      </c>
      <c r="E16" s="7">
        <v>64</v>
      </c>
      <c r="F16" s="7">
        <v>20</v>
      </c>
      <c r="G16" s="7">
        <v>0</v>
      </c>
      <c r="H16" s="7">
        <v>1</v>
      </c>
      <c r="I16" s="7"/>
      <c r="J16" s="12" t="s">
        <v>397</v>
      </c>
      <c r="K16" s="13">
        <v>1</v>
      </c>
      <c r="L16" s="7"/>
      <c r="M16" s="10"/>
      <c r="N16" s="11">
        <f t="shared" si="2"/>
        <v>64</v>
      </c>
      <c r="O16" s="11">
        <f t="shared" si="2"/>
        <v>76.8</v>
      </c>
      <c r="P16" s="11">
        <f t="shared" si="5"/>
        <v>89.6</v>
      </c>
      <c r="Q16" s="11">
        <f t="shared" si="5"/>
        <v>102.4</v>
      </c>
      <c r="R16" s="11">
        <f t="shared" si="5"/>
        <v>115.2</v>
      </c>
    </row>
    <row r="17" spans="1:18" s="3" customFormat="1">
      <c r="A17" s="9">
        <v>16</v>
      </c>
      <c r="B17" s="9" t="b">
        <v>1</v>
      </c>
      <c r="C17" s="7">
        <f t="shared" si="1"/>
        <v>5</v>
      </c>
      <c r="D17" s="9">
        <v>2</v>
      </c>
      <c r="E17" s="9">
        <v>68</v>
      </c>
      <c r="F17" s="9">
        <v>20</v>
      </c>
      <c r="G17" s="9"/>
      <c r="H17" s="7"/>
      <c r="I17" s="9"/>
      <c r="J17" s="14" t="s">
        <v>397</v>
      </c>
      <c r="K17" s="15">
        <v>1</v>
      </c>
      <c r="L17" s="9" t="s">
        <v>48</v>
      </c>
      <c r="M17" s="10"/>
      <c r="N17" s="11">
        <f t="shared" si="2"/>
        <v>68</v>
      </c>
      <c r="O17" s="11">
        <f t="shared" si="2"/>
        <v>81.599999999999994</v>
      </c>
      <c r="P17" s="11"/>
      <c r="Q17" s="11"/>
      <c r="R17" s="11"/>
    </row>
    <row r="18" spans="1:18">
      <c r="A18" s="7">
        <v>17</v>
      </c>
      <c r="B18" s="7"/>
      <c r="C18" s="7">
        <f t="shared" si="1"/>
        <v>6</v>
      </c>
      <c r="D18" s="7">
        <v>5</v>
      </c>
      <c r="E18" s="7">
        <v>72</v>
      </c>
      <c r="F18" s="7">
        <v>25</v>
      </c>
      <c r="G18" s="7"/>
      <c r="H18" s="7">
        <v>1</v>
      </c>
      <c r="I18" s="7"/>
      <c r="J18" s="12" t="s">
        <v>397</v>
      </c>
      <c r="K18" s="13">
        <v>1</v>
      </c>
      <c r="L18" s="7"/>
      <c r="M18" s="10"/>
      <c r="N18" s="11">
        <f t="shared" si="2"/>
        <v>72</v>
      </c>
      <c r="O18" s="11">
        <f t="shared" si="2"/>
        <v>90</v>
      </c>
      <c r="P18" s="11">
        <f t="shared" ref="P18:R20" si="6">$E18+($E18*$F18/100*(P$54-1))</f>
        <v>108</v>
      </c>
      <c r="Q18" s="11">
        <f t="shared" si="6"/>
        <v>126</v>
      </c>
      <c r="R18" s="11">
        <f t="shared" si="6"/>
        <v>144</v>
      </c>
    </row>
    <row r="19" spans="1:18">
      <c r="A19" s="7">
        <v>18</v>
      </c>
      <c r="B19" s="7" t="b">
        <v>1</v>
      </c>
      <c r="C19" s="7">
        <f t="shared" si="1"/>
        <v>6</v>
      </c>
      <c r="D19" s="7">
        <v>5</v>
      </c>
      <c r="E19" s="7">
        <v>76</v>
      </c>
      <c r="F19" s="7">
        <v>25</v>
      </c>
      <c r="G19" s="7"/>
      <c r="H19" s="7"/>
      <c r="I19" s="7"/>
      <c r="J19" s="12" t="s">
        <v>397</v>
      </c>
      <c r="K19" s="13">
        <v>1</v>
      </c>
      <c r="L19" s="7"/>
      <c r="M19" s="10"/>
      <c r="N19" s="11">
        <f t="shared" si="2"/>
        <v>76</v>
      </c>
      <c r="O19" s="11">
        <f t="shared" si="2"/>
        <v>95</v>
      </c>
      <c r="P19" s="11">
        <f t="shared" si="6"/>
        <v>114</v>
      </c>
      <c r="Q19" s="11">
        <f t="shared" si="6"/>
        <v>133</v>
      </c>
      <c r="R19" s="11">
        <f t="shared" si="6"/>
        <v>152</v>
      </c>
    </row>
    <row r="20" spans="1:18">
      <c r="A20" s="7">
        <v>19</v>
      </c>
      <c r="B20" s="7"/>
      <c r="C20" s="7">
        <f t="shared" si="1"/>
        <v>6</v>
      </c>
      <c r="D20" s="7">
        <v>5</v>
      </c>
      <c r="E20" s="7">
        <v>80</v>
      </c>
      <c r="F20" s="7">
        <v>25</v>
      </c>
      <c r="G20" s="7">
        <v>0</v>
      </c>
      <c r="H20" s="7">
        <v>1</v>
      </c>
      <c r="I20" s="7"/>
      <c r="J20" s="12" t="s">
        <v>397</v>
      </c>
      <c r="K20" s="13">
        <v>1</v>
      </c>
      <c r="L20" s="7"/>
      <c r="M20" s="10"/>
      <c r="N20" s="11">
        <f t="shared" si="2"/>
        <v>80</v>
      </c>
      <c r="O20" s="11">
        <f t="shared" si="2"/>
        <v>100</v>
      </c>
      <c r="P20" s="11">
        <f t="shared" si="6"/>
        <v>120</v>
      </c>
      <c r="Q20" s="11">
        <f t="shared" si="6"/>
        <v>140</v>
      </c>
      <c r="R20" s="11">
        <f t="shared" si="6"/>
        <v>160</v>
      </c>
    </row>
    <row r="21" spans="1:18" s="3" customFormat="1">
      <c r="A21" s="9">
        <v>20</v>
      </c>
      <c r="B21" s="9" t="b">
        <v>1</v>
      </c>
      <c r="C21" s="7">
        <f t="shared" si="1"/>
        <v>7</v>
      </c>
      <c r="D21" s="9">
        <v>2</v>
      </c>
      <c r="E21" s="9">
        <v>84</v>
      </c>
      <c r="F21" s="9">
        <v>25</v>
      </c>
      <c r="G21" s="9"/>
      <c r="H21" s="9"/>
      <c r="I21" s="9"/>
      <c r="J21" s="14" t="s">
        <v>397</v>
      </c>
      <c r="K21" s="15">
        <v>1</v>
      </c>
      <c r="L21" s="9" t="s">
        <v>75</v>
      </c>
      <c r="M21" s="10"/>
      <c r="N21" s="11">
        <f t="shared" si="2"/>
        <v>84</v>
      </c>
      <c r="O21" s="11">
        <f t="shared" si="2"/>
        <v>105</v>
      </c>
      <c r="P21" s="11"/>
      <c r="Q21" s="11"/>
      <c r="R21" s="11"/>
    </row>
    <row r="22" spans="1:18">
      <c r="A22" s="7">
        <v>21</v>
      </c>
      <c r="B22" s="7"/>
      <c r="C22" s="7">
        <f t="shared" si="1"/>
        <v>7</v>
      </c>
      <c r="D22" s="7">
        <v>5</v>
      </c>
      <c r="E22" s="7">
        <v>88</v>
      </c>
      <c r="F22" s="7">
        <v>30</v>
      </c>
      <c r="G22" s="7"/>
      <c r="H22" s="7">
        <v>1</v>
      </c>
      <c r="I22" s="7"/>
      <c r="J22" s="12" t="s">
        <v>397</v>
      </c>
      <c r="K22" s="13">
        <v>2</v>
      </c>
      <c r="L22" s="7"/>
      <c r="M22" s="10">
        <v>1</v>
      </c>
      <c r="N22" s="11">
        <f t="shared" si="2"/>
        <v>88</v>
      </c>
      <c r="O22" s="11">
        <f t="shared" si="2"/>
        <v>114.4</v>
      </c>
      <c r="P22" s="11">
        <f t="shared" ref="P22:R24" si="7">$E22+($E22*$F22/100*(P$54-1))</f>
        <v>140.80000000000001</v>
      </c>
      <c r="Q22" s="11">
        <f t="shared" si="7"/>
        <v>167.2</v>
      </c>
      <c r="R22" s="11">
        <f t="shared" si="7"/>
        <v>193.6</v>
      </c>
    </row>
    <row r="23" spans="1:18">
      <c r="A23" s="7">
        <v>22</v>
      </c>
      <c r="B23" s="7" t="b">
        <v>1</v>
      </c>
      <c r="C23" s="7">
        <f t="shared" si="1"/>
        <v>7</v>
      </c>
      <c r="D23" s="7">
        <v>5</v>
      </c>
      <c r="E23" s="7">
        <v>92</v>
      </c>
      <c r="F23" s="7">
        <v>30</v>
      </c>
      <c r="G23" s="7"/>
      <c r="H23" s="7"/>
      <c r="I23" s="7"/>
      <c r="J23" s="12" t="s">
        <v>397</v>
      </c>
      <c r="K23" s="13">
        <v>2</v>
      </c>
      <c r="L23" s="7"/>
      <c r="M23" s="10">
        <v>2</v>
      </c>
      <c r="N23" s="11">
        <f t="shared" si="2"/>
        <v>92</v>
      </c>
      <c r="O23" s="11">
        <f t="shared" si="2"/>
        <v>119.6</v>
      </c>
      <c r="P23" s="11">
        <f t="shared" si="7"/>
        <v>147.19999999999999</v>
      </c>
      <c r="Q23" s="11">
        <f t="shared" si="7"/>
        <v>174.8</v>
      </c>
      <c r="R23" s="11">
        <f t="shared" si="7"/>
        <v>202.4</v>
      </c>
    </row>
    <row r="24" spans="1:18">
      <c r="A24" s="7">
        <v>23</v>
      </c>
      <c r="B24" s="7"/>
      <c r="C24" s="7">
        <f t="shared" si="1"/>
        <v>8</v>
      </c>
      <c r="D24" s="7">
        <v>5</v>
      </c>
      <c r="E24" s="7">
        <v>96</v>
      </c>
      <c r="F24" s="7">
        <v>30</v>
      </c>
      <c r="G24" s="7">
        <v>0</v>
      </c>
      <c r="H24" s="7">
        <v>1</v>
      </c>
      <c r="I24" s="7"/>
      <c r="J24" s="12" t="s">
        <v>397</v>
      </c>
      <c r="K24" s="13">
        <v>2</v>
      </c>
      <c r="L24" s="7"/>
      <c r="M24" s="10">
        <v>3</v>
      </c>
      <c r="N24" s="11">
        <f t="shared" si="2"/>
        <v>96</v>
      </c>
      <c r="O24" s="11">
        <f t="shared" si="2"/>
        <v>124.8</v>
      </c>
      <c r="P24" s="11">
        <f t="shared" si="7"/>
        <v>153.6</v>
      </c>
      <c r="Q24" s="11">
        <f t="shared" si="7"/>
        <v>182.4</v>
      </c>
      <c r="R24" s="11">
        <f t="shared" si="7"/>
        <v>211.2</v>
      </c>
    </row>
    <row r="25" spans="1:18" s="3" customFormat="1">
      <c r="A25" s="9">
        <v>24</v>
      </c>
      <c r="B25" s="9" t="b">
        <v>1</v>
      </c>
      <c r="C25" s="7">
        <f t="shared" si="1"/>
        <v>8</v>
      </c>
      <c r="D25" s="9">
        <v>2</v>
      </c>
      <c r="E25" s="9">
        <v>100</v>
      </c>
      <c r="F25" s="9">
        <v>30</v>
      </c>
      <c r="G25" s="9"/>
      <c r="H25" s="7"/>
      <c r="I25" s="9"/>
      <c r="J25" s="14" t="s">
        <v>397</v>
      </c>
      <c r="K25" s="15">
        <v>2</v>
      </c>
      <c r="L25" s="9" t="s">
        <v>36</v>
      </c>
      <c r="M25" s="10">
        <v>4</v>
      </c>
      <c r="N25" s="11">
        <f t="shared" ref="N25:O45" si="8">$E25+($E25*$F25/100*(N$54-1))</f>
        <v>100</v>
      </c>
      <c r="O25" s="11">
        <f t="shared" si="8"/>
        <v>130</v>
      </c>
      <c r="P25" s="11"/>
      <c r="Q25" s="11"/>
      <c r="R25" s="11"/>
    </row>
    <row r="26" spans="1:18">
      <c r="A26" s="7">
        <v>25</v>
      </c>
      <c r="B26" s="7"/>
      <c r="C26" s="7">
        <f t="shared" si="1"/>
        <v>8</v>
      </c>
      <c r="D26" s="7">
        <v>5</v>
      </c>
      <c r="E26" s="7">
        <v>104</v>
      </c>
      <c r="F26" s="7">
        <v>35</v>
      </c>
      <c r="G26" s="7"/>
      <c r="H26" s="7">
        <v>1</v>
      </c>
      <c r="I26" s="7"/>
      <c r="J26" s="12" t="s">
        <v>397</v>
      </c>
      <c r="K26" s="13">
        <v>2</v>
      </c>
      <c r="L26" s="7"/>
      <c r="M26" s="10">
        <v>5</v>
      </c>
      <c r="N26" s="11">
        <f t="shared" si="8"/>
        <v>104</v>
      </c>
      <c r="O26" s="11">
        <f t="shared" si="8"/>
        <v>140.4</v>
      </c>
      <c r="P26" s="11">
        <f t="shared" ref="P26:R28" si="9">$E26+($E26*$F26/100*(P$54-1))</f>
        <v>176.8</v>
      </c>
      <c r="Q26" s="11">
        <f t="shared" si="9"/>
        <v>213.2</v>
      </c>
      <c r="R26" s="11">
        <f t="shared" si="9"/>
        <v>249.6</v>
      </c>
    </row>
    <row r="27" spans="1:18">
      <c r="A27" s="7">
        <v>26</v>
      </c>
      <c r="B27" s="7" t="b">
        <v>1</v>
      </c>
      <c r="C27" s="7">
        <f t="shared" si="1"/>
        <v>9</v>
      </c>
      <c r="D27" s="7">
        <v>5</v>
      </c>
      <c r="E27" s="7">
        <v>108</v>
      </c>
      <c r="F27" s="7">
        <v>35</v>
      </c>
      <c r="G27" s="7"/>
      <c r="H27" s="9"/>
      <c r="I27" s="7"/>
      <c r="J27" s="12" t="s">
        <v>397</v>
      </c>
      <c r="K27" s="13">
        <v>2</v>
      </c>
      <c r="L27" s="7"/>
      <c r="M27" s="10">
        <v>6</v>
      </c>
      <c r="N27" s="11">
        <f t="shared" si="8"/>
        <v>108</v>
      </c>
      <c r="O27" s="11">
        <f t="shared" si="8"/>
        <v>145.80000000000001</v>
      </c>
      <c r="P27" s="11">
        <f t="shared" si="9"/>
        <v>183.6</v>
      </c>
      <c r="Q27" s="11">
        <f t="shared" si="9"/>
        <v>221.39999999999998</v>
      </c>
      <c r="R27" s="11">
        <f t="shared" si="9"/>
        <v>259.2</v>
      </c>
    </row>
    <row r="28" spans="1:18">
      <c r="A28" s="7">
        <v>27</v>
      </c>
      <c r="B28" s="7"/>
      <c r="C28" s="7">
        <f t="shared" si="1"/>
        <v>9</v>
      </c>
      <c r="D28" s="7">
        <v>5</v>
      </c>
      <c r="E28" s="7">
        <v>112</v>
      </c>
      <c r="F28" s="7">
        <v>35</v>
      </c>
      <c r="G28" s="7">
        <v>0</v>
      </c>
      <c r="H28" s="7">
        <v>1</v>
      </c>
      <c r="I28" s="7"/>
      <c r="J28" s="12" t="s">
        <v>397</v>
      </c>
      <c r="K28" s="13">
        <v>2</v>
      </c>
      <c r="L28" s="7"/>
      <c r="M28" s="10">
        <v>7</v>
      </c>
      <c r="N28" s="11">
        <f t="shared" si="8"/>
        <v>112</v>
      </c>
      <c r="O28" s="11">
        <f t="shared" si="8"/>
        <v>151.19999999999999</v>
      </c>
      <c r="P28" s="11">
        <f t="shared" si="9"/>
        <v>190.4</v>
      </c>
      <c r="Q28" s="11">
        <f t="shared" si="9"/>
        <v>229.60000000000002</v>
      </c>
      <c r="R28" s="11">
        <f t="shared" si="9"/>
        <v>268.8</v>
      </c>
    </row>
    <row r="29" spans="1:18" s="3" customFormat="1">
      <c r="A29" s="9">
        <v>28</v>
      </c>
      <c r="B29" s="9" t="b">
        <v>1</v>
      </c>
      <c r="C29" s="7">
        <f t="shared" si="1"/>
        <v>9</v>
      </c>
      <c r="D29" s="9">
        <v>2</v>
      </c>
      <c r="E29" s="9">
        <v>116</v>
      </c>
      <c r="F29" s="9">
        <v>35</v>
      </c>
      <c r="G29" s="9"/>
      <c r="H29" s="7"/>
      <c r="I29" s="9"/>
      <c r="J29" s="14" t="s">
        <v>397</v>
      </c>
      <c r="K29" s="15">
        <v>2</v>
      </c>
      <c r="L29" s="16" t="s">
        <v>401</v>
      </c>
      <c r="M29" s="10">
        <v>8</v>
      </c>
      <c r="N29" s="11">
        <f t="shared" si="8"/>
        <v>116</v>
      </c>
      <c r="O29" s="11">
        <f t="shared" si="8"/>
        <v>156.6</v>
      </c>
      <c r="P29" s="11"/>
      <c r="Q29" s="11"/>
      <c r="R29" s="11"/>
    </row>
    <row r="30" spans="1:18">
      <c r="A30" s="7">
        <v>29</v>
      </c>
      <c r="B30" s="7"/>
      <c r="C30" s="7">
        <f t="shared" si="1"/>
        <v>10</v>
      </c>
      <c r="D30" s="7">
        <v>5</v>
      </c>
      <c r="E30" s="7">
        <v>120</v>
      </c>
      <c r="F30" s="7">
        <v>40</v>
      </c>
      <c r="G30" s="7"/>
      <c r="H30" s="7">
        <v>1</v>
      </c>
      <c r="I30" s="7"/>
      <c r="J30" s="12" t="s">
        <v>397</v>
      </c>
      <c r="K30" s="13">
        <v>3</v>
      </c>
      <c r="L30" s="7"/>
      <c r="M30" s="10">
        <v>9</v>
      </c>
      <c r="N30" s="11">
        <f t="shared" si="8"/>
        <v>120</v>
      </c>
      <c r="O30" s="11">
        <f t="shared" si="8"/>
        <v>168</v>
      </c>
      <c r="P30" s="11">
        <f t="shared" ref="P30:R32" si="10">$E30+($E30*$F30/100*(P$54-1))</f>
        <v>216</v>
      </c>
      <c r="Q30" s="11">
        <f t="shared" si="10"/>
        <v>264</v>
      </c>
      <c r="R30" s="11">
        <f t="shared" si="10"/>
        <v>312</v>
      </c>
    </row>
    <row r="31" spans="1:18">
      <c r="A31" s="7">
        <v>30</v>
      </c>
      <c r="B31" s="7" t="b">
        <v>1</v>
      </c>
      <c r="C31" s="7">
        <f t="shared" si="1"/>
        <v>10</v>
      </c>
      <c r="D31" s="7">
        <v>5</v>
      </c>
      <c r="E31" s="7">
        <v>124</v>
      </c>
      <c r="F31" s="7">
        <v>40</v>
      </c>
      <c r="G31" s="7"/>
      <c r="H31" s="7"/>
      <c r="I31" s="7"/>
      <c r="J31" s="12" t="s">
        <v>397</v>
      </c>
      <c r="K31" s="13">
        <v>3</v>
      </c>
      <c r="L31" s="7"/>
      <c r="M31" s="10">
        <v>10</v>
      </c>
      <c r="N31" s="11">
        <f t="shared" si="8"/>
        <v>124</v>
      </c>
      <c r="O31" s="11">
        <f t="shared" si="8"/>
        <v>173.6</v>
      </c>
      <c r="P31" s="11">
        <f t="shared" si="10"/>
        <v>223.2</v>
      </c>
      <c r="Q31" s="11">
        <f t="shared" si="10"/>
        <v>272.8</v>
      </c>
      <c r="R31" s="11">
        <f t="shared" si="10"/>
        <v>322.39999999999998</v>
      </c>
    </row>
    <row r="32" spans="1:18">
      <c r="A32" s="7">
        <v>31</v>
      </c>
      <c r="B32" s="7"/>
      <c r="C32" s="7">
        <f t="shared" si="1"/>
        <v>10</v>
      </c>
      <c r="D32" s="7">
        <v>5</v>
      </c>
      <c r="E32" s="7">
        <v>128</v>
      </c>
      <c r="F32" s="7">
        <v>40</v>
      </c>
      <c r="G32" s="7">
        <v>0</v>
      </c>
      <c r="H32" s="7">
        <v>1</v>
      </c>
      <c r="I32" s="7"/>
      <c r="J32" s="12" t="s">
        <v>397</v>
      </c>
      <c r="K32" s="13">
        <v>3</v>
      </c>
      <c r="L32" s="7"/>
      <c r="M32" s="10">
        <v>11</v>
      </c>
      <c r="N32" s="11">
        <f t="shared" si="8"/>
        <v>128</v>
      </c>
      <c r="O32" s="11">
        <f t="shared" si="8"/>
        <v>179.2</v>
      </c>
      <c r="P32" s="11">
        <f t="shared" si="10"/>
        <v>230.4</v>
      </c>
      <c r="Q32" s="11">
        <f t="shared" si="10"/>
        <v>281.60000000000002</v>
      </c>
      <c r="R32" s="11">
        <f t="shared" si="10"/>
        <v>332.8</v>
      </c>
    </row>
    <row r="33" spans="1:18" s="3" customFormat="1">
      <c r="A33" s="9">
        <v>32</v>
      </c>
      <c r="B33" s="9" t="b">
        <v>1</v>
      </c>
      <c r="C33" s="7">
        <f t="shared" si="1"/>
        <v>11</v>
      </c>
      <c r="D33" s="9">
        <v>2</v>
      </c>
      <c r="E33" s="9">
        <v>132</v>
      </c>
      <c r="F33" s="9">
        <v>40</v>
      </c>
      <c r="G33" s="9"/>
      <c r="H33" s="9"/>
      <c r="I33" s="9"/>
      <c r="J33" s="14" t="s">
        <v>397</v>
      </c>
      <c r="K33" s="15">
        <v>3</v>
      </c>
      <c r="L33" s="9" t="s">
        <v>53</v>
      </c>
      <c r="M33" s="10">
        <v>12</v>
      </c>
      <c r="N33" s="11">
        <f t="shared" si="8"/>
        <v>132</v>
      </c>
      <c r="O33" s="11">
        <f t="shared" si="8"/>
        <v>184.8</v>
      </c>
      <c r="P33" s="11"/>
      <c r="Q33" s="11"/>
      <c r="R33" s="11"/>
    </row>
    <row r="34" spans="1:18">
      <c r="A34" s="7">
        <v>33</v>
      </c>
      <c r="B34" s="7"/>
      <c r="C34" s="7">
        <f t="shared" si="1"/>
        <v>11</v>
      </c>
      <c r="D34" s="7">
        <v>5</v>
      </c>
      <c r="E34" s="7">
        <v>136</v>
      </c>
      <c r="F34" s="7">
        <v>45</v>
      </c>
      <c r="G34" s="7"/>
      <c r="H34" s="7">
        <v>1</v>
      </c>
      <c r="I34" s="7"/>
      <c r="J34" s="12" t="s">
        <v>397</v>
      </c>
      <c r="K34" s="13">
        <v>3</v>
      </c>
      <c r="L34" s="7"/>
      <c r="M34" s="10">
        <v>13</v>
      </c>
      <c r="N34" s="11">
        <f t="shared" si="8"/>
        <v>136</v>
      </c>
      <c r="O34" s="11">
        <f t="shared" si="8"/>
        <v>197.2</v>
      </c>
      <c r="P34" s="11">
        <f t="shared" ref="P34:R36" si="11">$E34+($E34*$F34/100*(P$54-1))</f>
        <v>258.39999999999998</v>
      </c>
      <c r="Q34" s="11">
        <f t="shared" si="11"/>
        <v>319.60000000000002</v>
      </c>
      <c r="R34" s="11">
        <f t="shared" si="11"/>
        <v>380.8</v>
      </c>
    </row>
    <row r="35" spans="1:18">
      <c r="A35" s="7">
        <v>34</v>
      </c>
      <c r="B35" s="7" t="b">
        <v>1</v>
      </c>
      <c r="C35" s="7">
        <f t="shared" si="1"/>
        <v>11</v>
      </c>
      <c r="D35" s="7">
        <v>5</v>
      </c>
      <c r="E35" s="7">
        <v>140</v>
      </c>
      <c r="F35" s="7">
        <v>45</v>
      </c>
      <c r="G35" s="7"/>
      <c r="H35" s="7"/>
      <c r="I35" s="7"/>
      <c r="J35" s="12" t="s">
        <v>397</v>
      </c>
      <c r="K35" s="13">
        <v>3</v>
      </c>
      <c r="L35" s="7"/>
      <c r="M35" s="10">
        <v>14</v>
      </c>
      <c r="N35" s="11">
        <f t="shared" si="8"/>
        <v>140</v>
      </c>
      <c r="O35" s="11">
        <f t="shared" si="8"/>
        <v>203</v>
      </c>
      <c r="P35" s="11">
        <f t="shared" si="11"/>
        <v>266</v>
      </c>
      <c r="Q35" s="11">
        <f t="shared" si="11"/>
        <v>329</v>
      </c>
      <c r="R35" s="11">
        <f t="shared" si="11"/>
        <v>392</v>
      </c>
    </row>
    <row r="36" spans="1:18">
      <c r="A36" s="7">
        <v>35</v>
      </c>
      <c r="B36" s="7"/>
      <c r="C36" s="7">
        <f t="shared" si="1"/>
        <v>12</v>
      </c>
      <c r="D36" s="7">
        <v>5</v>
      </c>
      <c r="E36" s="7">
        <v>144</v>
      </c>
      <c r="F36" s="7">
        <v>45</v>
      </c>
      <c r="G36" s="7">
        <v>0</v>
      </c>
      <c r="H36" s="7">
        <v>1</v>
      </c>
      <c r="I36" s="7"/>
      <c r="J36" s="12" t="s">
        <v>397</v>
      </c>
      <c r="K36" s="13">
        <v>3</v>
      </c>
      <c r="L36" s="7"/>
      <c r="M36" s="10">
        <v>15</v>
      </c>
      <c r="N36" s="11">
        <f t="shared" si="8"/>
        <v>144</v>
      </c>
      <c r="O36" s="11">
        <f t="shared" si="8"/>
        <v>208.8</v>
      </c>
      <c r="P36" s="11">
        <f t="shared" si="11"/>
        <v>273.60000000000002</v>
      </c>
      <c r="Q36" s="11">
        <f t="shared" si="11"/>
        <v>338.4</v>
      </c>
      <c r="R36" s="11">
        <f t="shared" si="11"/>
        <v>403.2</v>
      </c>
    </row>
    <row r="37" spans="1:18" s="3" customFormat="1">
      <c r="A37" s="9">
        <v>36</v>
      </c>
      <c r="B37" s="9" t="b">
        <v>1</v>
      </c>
      <c r="C37" s="7">
        <f t="shared" si="1"/>
        <v>12</v>
      </c>
      <c r="D37" s="9">
        <v>2</v>
      </c>
      <c r="E37" s="9">
        <v>148</v>
      </c>
      <c r="F37" s="9">
        <v>45</v>
      </c>
      <c r="G37" s="9"/>
      <c r="H37" s="7"/>
      <c r="I37" s="9"/>
      <c r="J37" s="14" t="s">
        <v>397</v>
      </c>
      <c r="K37" s="15">
        <v>3</v>
      </c>
      <c r="L37" s="9" t="s">
        <v>62</v>
      </c>
      <c r="M37" s="10">
        <v>16</v>
      </c>
      <c r="N37" s="11">
        <f t="shared" si="8"/>
        <v>148</v>
      </c>
      <c r="O37" s="11">
        <f t="shared" si="8"/>
        <v>214.6</v>
      </c>
      <c r="P37" s="11"/>
      <c r="Q37" s="11"/>
      <c r="R37" s="11"/>
    </row>
    <row r="38" spans="1:18">
      <c r="A38" s="7">
        <v>37</v>
      </c>
      <c r="B38" s="7"/>
      <c r="C38" s="7">
        <f t="shared" si="1"/>
        <v>12</v>
      </c>
      <c r="D38" s="7">
        <v>5</v>
      </c>
      <c r="E38" s="7">
        <v>152</v>
      </c>
      <c r="F38" s="7">
        <v>50</v>
      </c>
      <c r="G38" s="7"/>
      <c r="H38" s="7">
        <v>1</v>
      </c>
      <c r="I38" s="7"/>
      <c r="J38" s="12" t="s">
        <v>397</v>
      </c>
      <c r="K38" s="13">
        <v>4</v>
      </c>
      <c r="L38" s="7"/>
      <c r="M38" s="10">
        <v>17</v>
      </c>
      <c r="N38" s="11">
        <f t="shared" si="8"/>
        <v>152</v>
      </c>
      <c r="O38" s="11">
        <f t="shared" si="8"/>
        <v>228</v>
      </c>
      <c r="P38" s="11">
        <f t="shared" ref="P38:R40" si="12">$E38+($E38*$F38/100*(P$54-1))</f>
        <v>304</v>
      </c>
      <c r="Q38" s="11">
        <f t="shared" si="12"/>
        <v>380</v>
      </c>
      <c r="R38" s="11">
        <f t="shared" si="12"/>
        <v>456</v>
      </c>
    </row>
    <row r="39" spans="1:18">
      <c r="A39" s="7">
        <v>38</v>
      </c>
      <c r="B39" s="7" t="b">
        <v>1</v>
      </c>
      <c r="C39" s="7">
        <f t="shared" si="1"/>
        <v>13</v>
      </c>
      <c r="D39" s="7">
        <v>5</v>
      </c>
      <c r="E39" s="7">
        <v>156</v>
      </c>
      <c r="F39" s="7">
        <v>50</v>
      </c>
      <c r="G39" s="7"/>
      <c r="H39" s="9"/>
      <c r="I39" s="7"/>
      <c r="J39" s="12" t="s">
        <v>397</v>
      </c>
      <c r="K39" s="13">
        <v>4</v>
      </c>
      <c r="L39" s="7"/>
      <c r="M39" s="10">
        <v>18</v>
      </c>
      <c r="N39" s="11">
        <f t="shared" si="8"/>
        <v>156</v>
      </c>
      <c r="O39" s="11">
        <f t="shared" si="8"/>
        <v>234</v>
      </c>
      <c r="P39" s="11">
        <f t="shared" si="12"/>
        <v>312</v>
      </c>
      <c r="Q39" s="11">
        <f t="shared" si="12"/>
        <v>390</v>
      </c>
      <c r="R39" s="11">
        <f t="shared" si="12"/>
        <v>468</v>
      </c>
    </row>
    <row r="40" spans="1:18">
      <c r="A40" s="7">
        <v>39</v>
      </c>
      <c r="B40" s="7"/>
      <c r="C40" s="7">
        <f t="shared" si="1"/>
        <v>13</v>
      </c>
      <c r="D40" s="7">
        <v>5</v>
      </c>
      <c r="E40" s="7">
        <v>160</v>
      </c>
      <c r="F40" s="7">
        <v>50</v>
      </c>
      <c r="G40" s="7">
        <v>0</v>
      </c>
      <c r="H40" s="7">
        <v>1</v>
      </c>
      <c r="I40" s="7"/>
      <c r="J40" s="12" t="s">
        <v>397</v>
      </c>
      <c r="K40" s="13">
        <v>4</v>
      </c>
      <c r="L40" s="7"/>
      <c r="M40" s="10">
        <v>19</v>
      </c>
      <c r="N40" s="11">
        <f t="shared" si="8"/>
        <v>160</v>
      </c>
      <c r="O40" s="11">
        <f t="shared" si="8"/>
        <v>240</v>
      </c>
      <c r="P40" s="11">
        <f t="shared" si="12"/>
        <v>320</v>
      </c>
      <c r="Q40" s="11">
        <f t="shared" si="12"/>
        <v>400</v>
      </c>
      <c r="R40" s="11">
        <f t="shared" si="12"/>
        <v>480</v>
      </c>
    </row>
    <row r="41" spans="1:18" s="3" customFormat="1">
      <c r="A41" s="9">
        <v>40</v>
      </c>
      <c r="B41" s="9" t="b">
        <v>1</v>
      </c>
      <c r="C41" s="7">
        <f t="shared" si="1"/>
        <v>13</v>
      </c>
      <c r="D41" s="9">
        <v>2</v>
      </c>
      <c r="E41" s="9">
        <v>164</v>
      </c>
      <c r="F41" s="9">
        <v>50</v>
      </c>
      <c r="G41" s="9"/>
      <c r="H41" s="7"/>
      <c r="I41" s="9"/>
      <c r="J41" s="14" t="s">
        <v>397</v>
      </c>
      <c r="K41" s="15">
        <v>4</v>
      </c>
      <c r="L41" s="9" t="s">
        <v>67</v>
      </c>
      <c r="M41" s="10">
        <v>20</v>
      </c>
      <c r="N41" s="11">
        <f t="shared" si="8"/>
        <v>164</v>
      </c>
      <c r="O41" s="11">
        <f t="shared" si="8"/>
        <v>246</v>
      </c>
      <c r="P41" s="11"/>
      <c r="Q41" s="11"/>
      <c r="R41" s="11"/>
    </row>
    <row r="42" spans="1:18">
      <c r="A42" s="7">
        <v>41</v>
      </c>
      <c r="B42" s="7"/>
      <c r="C42" s="7">
        <f t="shared" si="1"/>
        <v>14</v>
      </c>
      <c r="D42" s="7">
        <v>5</v>
      </c>
      <c r="E42" s="7">
        <v>168</v>
      </c>
      <c r="F42" s="7">
        <v>50</v>
      </c>
      <c r="G42" s="7"/>
      <c r="H42" s="7">
        <v>1</v>
      </c>
      <c r="I42" s="7"/>
      <c r="J42" s="12" t="s">
        <v>397</v>
      </c>
      <c r="K42" s="13">
        <v>4</v>
      </c>
      <c r="L42" s="7"/>
      <c r="M42" s="10">
        <v>21</v>
      </c>
      <c r="N42" s="11">
        <f t="shared" si="8"/>
        <v>168</v>
      </c>
      <c r="O42" s="11">
        <f t="shared" si="8"/>
        <v>252</v>
      </c>
      <c r="P42" s="11">
        <f t="shared" ref="P42:R44" si="13">$E42+($E42*$F42/100*(P$54-1))</f>
        <v>336</v>
      </c>
      <c r="Q42" s="11">
        <f t="shared" si="13"/>
        <v>420</v>
      </c>
      <c r="R42" s="11">
        <f t="shared" si="13"/>
        <v>504</v>
      </c>
    </row>
    <row r="43" spans="1:18">
      <c r="A43" s="7">
        <v>42</v>
      </c>
      <c r="B43" s="7" t="b">
        <v>1</v>
      </c>
      <c r="C43" s="7">
        <f t="shared" si="1"/>
        <v>14</v>
      </c>
      <c r="D43" s="7">
        <v>5</v>
      </c>
      <c r="E43" s="7">
        <v>172</v>
      </c>
      <c r="F43" s="7">
        <v>50</v>
      </c>
      <c r="G43" s="7"/>
      <c r="H43" s="7"/>
      <c r="I43" s="7"/>
      <c r="J43" s="12" t="s">
        <v>397</v>
      </c>
      <c r="K43" s="13">
        <v>4</v>
      </c>
      <c r="L43" s="7"/>
      <c r="M43" s="10">
        <v>22</v>
      </c>
      <c r="N43" s="11">
        <f t="shared" si="8"/>
        <v>172</v>
      </c>
      <c r="O43" s="11">
        <f t="shared" si="8"/>
        <v>258</v>
      </c>
      <c r="P43" s="11">
        <f t="shared" si="13"/>
        <v>344</v>
      </c>
      <c r="Q43" s="11">
        <f t="shared" si="13"/>
        <v>430</v>
      </c>
      <c r="R43" s="11">
        <f t="shared" si="13"/>
        <v>516</v>
      </c>
    </row>
    <row r="44" spans="1:18">
      <c r="A44" s="7">
        <v>43</v>
      </c>
      <c r="B44" s="7"/>
      <c r="C44" s="7">
        <f t="shared" si="1"/>
        <v>14</v>
      </c>
      <c r="D44" s="7">
        <v>5</v>
      </c>
      <c r="E44" s="7">
        <v>176</v>
      </c>
      <c r="F44" s="7">
        <v>50</v>
      </c>
      <c r="G44" s="7">
        <v>0</v>
      </c>
      <c r="H44" s="7">
        <v>1</v>
      </c>
      <c r="I44" s="7"/>
      <c r="J44" s="12" t="s">
        <v>397</v>
      </c>
      <c r="K44" s="13">
        <v>4</v>
      </c>
      <c r="L44" s="7"/>
      <c r="M44" s="10">
        <v>23</v>
      </c>
      <c r="N44" s="11">
        <f t="shared" si="8"/>
        <v>176</v>
      </c>
      <c r="O44" s="11">
        <f t="shared" si="8"/>
        <v>264</v>
      </c>
      <c r="P44" s="11">
        <f t="shared" si="13"/>
        <v>352</v>
      </c>
      <c r="Q44" s="11">
        <f t="shared" si="13"/>
        <v>440</v>
      </c>
      <c r="R44" s="11">
        <f t="shared" si="13"/>
        <v>528</v>
      </c>
    </row>
    <row r="45" spans="1:18" s="3" customFormat="1">
      <c r="A45" s="9">
        <v>44</v>
      </c>
      <c r="B45" s="9" t="b">
        <v>1</v>
      </c>
      <c r="C45" s="7">
        <f t="shared" si="1"/>
        <v>15</v>
      </c>
      <c r="D45" s="9">
        <v>2</v>
      </c>
      <c r="E45" s="9">
        <v>180</v>
      </c>
      <c r="F45" s="9">
        <v>50</v>
      </c>
      <c r="G45" s="9"/>
      <c r="H45" s="9"/>
      <c r="I45" s="9"/>
      <c r="J45" s="14" t="s">
        <v>397</v>
      </c>
      <c r="K45" s="13">
        <v>4</v>
      </c>
      <c r="L45" s="9" t="s">
        <v>85</v>
      </c>
      <c r="M45" s="10">
        <v>24</v>
      </c>
      <c r="N45" s="11">
        <f t="shared" si="8"/>
        <v>180</v>
      </c>
      <c r="O45" s="11">
        <f t="shared" si="8"/>
        <v>270</v>
      </c>
      <c r="P45" s="11"/>
      <c r="Q45" s="11"/>
      <c r="R45" s="11"/>
    </row>
    <row r="46" spans="1:18">
      <c r="A46" s="7">
        <v>45</v>
      </c>
      <c r="B46" s="9"/>
      <c r="C46" s="7">
        <f t="shared" si="1"/>
        <v>15</v>
      </c>
      <c r="D46" s="7">
        <v>5</v>
      </c>
      <c r="E46" s="7">
        <v>184</v>
      </c>
      <c r="F46" s="246">
        <v>50</v>
      </c>
      <c r="G46" s="7"/>
      <c r="H46" s="7">
        <v>1</v>
      </c>
      <c r="I46" s="7"/>
      <c r="J46" s="12" t="s">
        <v>397</v>
      </c>
      <c r="K46" s="13">
        <v>4</v>
      </c>
      <c r="L46" s="7"/>
      <c r="M46" s="10">
        <v>25</v>
      </c>
      <c r="N46" s="11">
        <f t="shared" ref="N46:R53" si="14">$E46+($E46*$F46/100*(N$54-1))</f>
        <v>184</v>
      </c>
      <c r="O46" s="11">
        <f t="shared" si="14"/>
        <v>276</v>
      </c>
      <c r="P46" s="11">
        <f t="shared" si="14"/>
        <v>368</v>
      </c>
      <c r="Q46" s="11">
        <f t="shared" si="14"/>
        <v>460</v>
      </c>
      <c r="R46" s="11">
        <f t="shared" si="14"/>
        <v>552</v>
      </c>
    </row>
    <row r="47" spans="1:18">
      <c r="A47" s="7">
        <v>46</v>
      </c>
      <c r="B47" s="9"/>
      <c r="C47" s="7">
        <f t="shared" si="1"/>
        <v>15</v>
      </c>
      <c r="D47" s="7">
        <v>5</v>
      </c>
      <c r="E47" s="7">
        <v>188</v>
      </c>
      <c r="F47" s="246">
        <v>50</v>
      </c>
      <c r="G47" s="7"/>
      <c r="H47" s="7"/>
      <c r="I47" s="7"/>
      <c r="J47" s="12" t="s">
        <v>397</v>
      </c>
      <c r="K47" s="13">
        <v>4</v>
      </c>
      <c r="L47" s="7"/>
      <c r="M47" s="10">
        <v>25</v>
      </c>
      <c r="N47" s="11">
        <f t="shared" si="14"/>
        <v>188</v>
      </c>
      <c r="O47" s="11">
        <f t="shared" si="14"/>
        <v>282</v>
      </c>
      <c r="P47" s="11">
        <f t="shared" si="14"/>
        <v>376</v>
      </c>
      <c r="Q47" s="11">
        <f t="shared" si="14"/>
        <v>470</v>
      </c>
      <c r="R47" s="11">
        <f t="shared" si="14"/>
        <v>564</v>
      </c>
    </row>
    <row r="48" spans="1:18">
      <c r="A48" s="7">
        <v>47</v>
      </c>
      <c r="B48" s="9"/>
      <c r="C48" s="7">
        <f t="shared" si="1"/>
        <v>16</v>
      </c>
      <c r="D48" s="7">
        <v>5</v>
      </c>
      <c r="E48" s="7">
        <v>192</v>
      </c>
      <c r="F48" s="246">
        <v>50</v>
      </c>
      <c r="G48" s="7">
        <v>0</v>
      </c>
      <c r="H48" s="7">
        <v>1</v>
      </c>
      <c r="I48" s="7"/>
      <c r="J48" s="12" t="s">
        <v>397</v>
      </c>
      <c r="K48" s="13">
        <v>4</v>
      </c>
      <c r="L48" s="7"/>
      <c r="M48" s="10">
        <v>25</v>
      </c>
      <c r="N48" s="11">
        <f t="shared" si="14"/>
        <v>192</v>
      </c>
      <c r="O48" s="11">
        <f t="shared" si="14"/>
        <v>288</v>
      </c>
      <c r="P48" s="11">
        <f t="shared" si="14"/>
        <v>384</v>
      </c>
      <c r="Q48" s="11">
        <f t="shared" si="14"/>
        <v>480</v>
      </c>
      <c r="R48" s="11">
        <f t="shared" si="14"/>
        <v>576</v>
      </c>
    </row>
    <row r="49" spans="1:19" s="3" customFormat="1">
      <c r="A49" s="9">
        <v>48</v>
      </c>
      <c r="B49" s="9"/>
      <c r="C49" s="7">
        <f t="shared" si="1"/>
        <v>16</v>
      </c>
      <c r="D49" s="9">
        <v>2</v>
      </c>
      <c r="E49" s="9">
        <v>196</v>
      </c>
      <c r="F49" s="9">
        <v>50</v>
      </c>
      <c r="G49" s="9"/>
      <c r="H49" s="7"/>
      <c r="I49" s="9"/>
      <c r="J49" s="14" t="s">
        <v>397</v>
      </c>
      <c r="K49" s="15">
        <v>4</v>
      </c>
      <c r="L49" s="9" t="s">
        <v>402</v>
      </c>
      <c r="M49" s="10">
        <v>25</v>
      </c>
      <c r="N49" s="11">
        <f t="shared" si="14"/>
        <v>196</v>
      </c>
      <c r="O49" s="11">
        <f t="shared" si="14"/>
        <v>294</v>
      </c>
      <c r="P49" s="11"/>
      <c r="Q49" s="11"/>
      <c r="R49" s="11"/>
    </row>
    <row r="50" spans="1:19">
      <c r="A50" s="7">
        <v>49</v>
      </c>
      <c r="B50" s="9"/>
      <c r="C50" s="7">
        <f t="shared" si="1"/>
        <v>16</v>
      </c>
      <c r="D50" s="7">
        <v>5</v>
      </c>
      <c r="E50" s="7">
        <v>200</v>
      </c>
      <c r="F50" s="246">
        <v>50</v>
      </c>
      <c r="G50" s="7"/>
      <c r="H50" s="7">
        <v>1</v>
      </c>
      <c r="I50" s="7"/>
      <c r="J50" s="12" t="s">
        <v>397</v>
      </c>
      <c r="K50" s="13">
        <v>4</v>
      </c>
      <c r="L50" s="7"/>
      <c r="M50" s="10">
        <v>25</v>
      </c>
      <c r="N50" s="11">
        <f t="shared" si="14"/>
        <v>200</v>
      </c>
      <c r="O50" s="11">
        <f t="shared" si="14"/>
        <v>300</v>
      </c>
      <c r="P50" s="11">
        <f t="shared" si="14"/>
        <v>400</v>
      </c>
      <c r="Q50" s="11">
        <f t="shared" si="14"/>
        <v>500</v>
      </c>
      <c r="R50" s="11">
        <f t="shared" si="14"/>
        <v>600</v>
      </c>
    </row>
    <row r="51" spans="1:19">
      <c r="A51" s="7">
        <v>50</v>
      </c>
      <c r="B51" s="9"/>
      <c r="C51" s="7">
        <f t="shared" si="1"/>
        <v>17</v>
      </c>
      <c r="D51" s="7">
        <v>5</v>
      </c>
      <c r="E51" s="7">
        <v>204</v>
      </c>
      <c r="F51" s="246">
        <v>50</v>
      </c>
      <c r="G51" s="7"/>
      <c r="H51" s="9"/>
      <c r="I51" s="7"/>
      <c r="J51" s="12" t="s">
        <v>397</v>
      </c>
      <c r="K51" s="13">
        <v>4</v>
      </c>
      <c r="L51" s="7"/>
      <c r="M51" s="10">
        <v>25</v>
      </c>
      <c r="N51" s="11">
        <f t="shared" si="14"/>
        <v>204</v>
      </c>
      <c r="O51" s="11">
        <f t="shared" si="14"/>
        <v>306</v>
      </c>
      <c r="P51" s="11">
        <f t="shared" si="14"/>
        <v>408</v>
      </c>
      <c r="Q51" s="11">
        <f t="shared" si="14"/>
        <v>510</v>
      </c>
      <c r="R51" s="11">
        <f t="shared" si="14"/>
        <v>612</v>
      </c>
    </row>
    <row r="52" spans="1:19">
      <c r="A52" s="7">
        <v>51</v>
      </c>
      <c r="B52" s="9"/>
      <c r="C52" s="7">
        <f t="shared" si="1"/>
        <v>17</v>
      </c>
      <c r="D52" s="7">
        <v>5</v>
      </c>
      <c r="E52" s="7">
        <v>208</v>
      </c>
      <c r="F52" s="246">
        <v>50</v>
      </c>
      <c r="G52" s="7">
        <v>0</v>
      </c>
      <c r="H52" s="7">
        <v>1</v>
      </c>
      <c r="I52" s="7"/>
      <c r="J52" s="12" t="s">
        <v>397</v>
      </c>
      <c r="K52" s="13">
        <v>4</v>
      </c>
      <c r="L52" s="7"/>
      <c r="M52" s="10">
        <v>25</v>
      </c>
      <c r="N52" s="11">
        <f t="shared" si="14"/>
        <v>208</v>
      </c>
      <c r="O52" s="11">
        <f t="shared" si="14"/>
        <v>312</v>
      </c>
      <c r="P52" s="11">
        <f t="shared" si="14"/>
        <v>416</v>
      </c>
      <c r="Q52" s="11">
        <f t="shared" si="14"/>
        <v>520</v>
      </c>
      <c r="R52" s="11">
        <f t="shared" si="14"/>
        <v>624</v>
      </c>
    </row>
    <row r="53" spans="1:19" s="3" customFormat="1">
      <c r="A53" s="9">
        <v>52</v>
      </c>
      <c r="B53" s="9"/>
      <c r="C53" s="7">
        <f t="shared" si="1"/>
        <v>17</v>
      </c>
      <c r="D53" s="9">
        <v>2</v>
      </c>
      <c r="E53" s="9">
        <v>212</v>
      </c>
      <c r="F53" s="9">
        <v>50</v>
      </c>
      <c r="G53" s="9"/>
      <c r="H53" s="7"/>
      <c r="I53" s="9"/>
      <c r="J53" s="14" t="s">
        <v>397</v>
      </c>
      <c r="K53" s="15">
        <v>4</v>
      </c>
      <c r="L53" s="9" t="s">
        <v>403</v>
      </c>
      <c r="M53" s="10">
        <v>25</v>
      </c>
      <c r="N53" s="11">
        <f t="shared" si="14"/>
        <v>212</v>
      </c>
      <c r="O53" s="11">
        <f t="shared" si="14"/>
        <v>318</v>
      </c>
      <c r="P53" s="11"/>
      <c r="Q53" s="11"/>
      <c r="R53" s="11"/>
      <c r="S53" s="17">
        <f>SUM(N2:R53)</f>
        <v>42059</v>
      </c>
    </row>
    <row r="54" spans="1:19">
      <c r="N54" s="11">
        <v>1</v>
      </c>
      <c r="O54" s="11">
        <v>2</v>
      </c>
      <c r="P54" s="11">
        <v>3</v>
      </c>
      <c r="Q54" s="11">
        <v>4</v>
      </c>
      <c r="R54" s="11">
        <v>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K8" sqref="K8"/>
    </sheetView>
  </sheetViews>
  <sheetFormatPr defaultColWidth="9" defaultRowHeight="15"/>
  <cols>
    <col min="1" max="1" width="18.7109375" customWidth="1"/>
    <col min="2" max="2" width="4.85546875" customWidth="1"/>
    <col min="3" max="3" width="8.5703125" customWidth="1"/>
    <col min="4" max="4" width="8.85546875" customWidth="1"/>
    <col min="5" max="5" width="6" customWidth="1"/>
    <col min="6" max="6" width="4" customWidth="1"/>
    <col min="7" max="7" width="3" customWidth="1"/>
    <col min="8" max="8" width="2" customWidth="1"/>
    <col min="9" max="9" width="3" customWidth="1"/>
    <col min="11" max="11" width="15.7109375" customWidth="1"/>
  </cols>
  <sheetData>
    <row r="1" spans="1:4">
      <c r="A1" s="7" t="s">
        <v>404</v>
      </c>
      <c r="B1" s="7" t="s">
        <v>405</v>
      </c>
      <c r="C1" s="7" t="s">
        <v>406</v>
      </c>
      <c r="D1" s="7" t="s">
        <v>407</v>
      </c>
    </row>
    <row r="2" spans="1:4">
      <c r="A2" s="236" t="s">
        <v>102</v>
      </c>
      <c r="B2" s="7">
        <v>1</v>
      </c>
      <c r="C2" s="7">
        <v>2</v>
      </c>
      <c r="D2" s="7">
        <f>ROUND(EndlessModeAreas!$S$53/C2,0)</f>
        <v>21030</v>
      </c>
    </row>
    <row r="3" spans="1:4">
      <c r="A3" s="237" t="s">
        <v>408</v>
      </c>
      <c r="B3" s="7">
        <v>2</v>
      </c>
      <c r="C3" s="7">
        <v>3</v>
      </c>
      <c r="D3" s="7">
        <f>ROUND(EndlessModeAreas!$S$53/C3,0)</f>
        <v>14020</v>
      </c>
    </row>
    <row r="4" spans="1:4">
      <c r="A4" s="238" t="s">
        <v>24</v>
      </c>
      <c r="B4" s="7">
        <v>4</v>
      </c>
      <c r="C4" s="7">
        <v>40</v>
      </c>
      <c r="D4" s="7">
        <v>0</v>
      </c>
    </row>
    <row r="5" spans="1:4">
      <c r="A5" s="239" t="s">
        <v>409</v>
      </c>
      <c r="B5" s="7">
        <v>5</v>
      </c>
      <c r="C5" s="7">
        <v>3</v>
      </c>
      <c r="D5" s="7">
        <f>ROUND(EndlessModeAreas!$S$53/C5,0)</f>
        <v>14020</v>
      </c>
    </row>
    <row r="6" spans="1:4">
      <c r="A6" s="236" t="s">
        <v>410</v>
      </c>
      <c r="B6" s="7">
        <v>6</v>
      </c>
      <c r="C6" s="7">
        <v>4</v>
      </c>
      <c r="D6" s="7">
        <f>ROUND(EndlessModeAreas!$S$53/C6,0)</f>
        <v>10515</v>
      </c>
    </row>
    <row r="7" spans="1:4">
      <c r="A7" s="238" t="s">
        <v>28</v>
      </c>
      <c r="B7" s="7">
        <v>8</v>
      </c>
      <c r="C7" s="7">
        <v>40</v>
      </c>
      <c r="D7" s="7">
        <v>0</v>
      </c>
    </row>
    <row r="8" spans="1:4">
      <c r="A8" s="240" t="s">
        <v>411</v>
      </c>
      <c r="B8" s="7">
        <v>10</v>
      </c>
      <c r="C8" s="7">
        <v>5</v>
      </c>
      <c r="D8" s="7">
        <f>ROUND(EndlessModeAreas!$S$53/C8,0)</f>
        <v>8412</v>
      </c>
    </row>
    <row r="9" spans="1:4">
      <c r="A9" s="239" t="s">
        <v>412</v>
      </c>
      <c r="B9" s="7">
        <v>9</v>
      </c>
      <c r="C9" s="7">
        <v>5</v>
      </c>
      <c r="D9" s="7">
        <f>ROUND(EndlessModeAreas!$S$53/C9,0)</f>
        <v>8412</v>
      </c>
    </row>
    <row r="10" spans="1:4">
      <c r="A10" s="238" t="s">
        <v>32</v>
      </c>
      <c r="B10" s="7">
        <v>12</v>
      </c>
      <c r="C10" s="7">
        <v>40</v>
      </c>
      <c r="D10" s="7">
        <v>0</v>
      </c>
    </row>
    <row r="11" spans="1:4">
      <c r="A11" s="241" t="s">
        <v>413</v>
      </c>
      <c r="B11" s="7">
        <v>13</v>
      </c>
      <c r="C11" s="7">
        <v>5</v>
      </c>
      <c r="D11" s="7">
        <f>ROUND(EndlessModeAreas!$S$53/C11,0)</f>
        <v>8412</v>
      </c>
    </row>
    <row r="12" spans="1:4">
      <c r="A12" s="237" t="s">
        <v>414</v>
      </c>
      <c r="B12" s="7">
        <v>14</v>
      </c>
      <c r="C12" s="7">
        <v>4</v>
      </c>
      <c r="D12" s="7">
        <f>ROUND(EndlessModeAreas!$S$53/C12,0)</f>
        <v>10515</v>
      </c>
    </row>
    <row r="13" spans="1:4">
      <c r="A13" s="238" t="s">
        <v>48</v>
      </c>
      <c r="B13" s="7">
        <v>16</v>
      </c>
      <c r="C13" s="7">
        <v>40</v>
      </c>
      <c r="D13" s="7">
        <v>0</v>
      </c>
    </row>
    <row r="14" spans="1:4">
      <c r="A14" s="7" t="s">
        <v>303</v>
      </c>
      <c r="B14" s="7">
        <v>17</v>
      </c>
      <c r="C14" s="7">
        <v>8</v>
      </c>
      <c r="D14" s="7">
        <f>ROUND(EndlessModeAreas!$S$53/C14,0)</f>
        <v>5257</v>
      </c>
    </row>
    <row r="15" spans="1:4">
      <c r="A15" s="236" t="s">
        <v>415</v>
      </c>
      <c r="B15" s="7">
        <v>18</v>
      </c>
      <c r="C15" s="7">
        <v>5</v>
      </c>
      <c r="D15" s="7">
        <f>ROUND(EndlessModeAreas!$S$53/C15,0)</f>
        <v>8412</v>
      </c>
    </row>
    <row r="16" spans="1:4">
      <c r="A16" s="238" t="s">
        <v>75</v>
      </c>
      <c r="B16" s="7">
        <v>20</v>
      </c>
      <c r="C16" s="7">
        <v>40</v>
      </c>
      <c r="D16" s="7">
        <v>0</v>
      </c>
    </row>
    <row r="17" spans="1:4">
      <c r="A17" s="242" t="s">
        <v>416</v>
      </c>
      <c r="B17" s="7">
        <v>21</v>
      </c>
      <c r="C17" s="7">
        <v>6</v>
      </c>
      <c r="D17" s="7">
        <f>ROUND(EndlessModeAreas!$S$53/C17,0)</f>
        <v>7010</v>
      </c>
    </row>
    <row r="18" spans="1:4">
      <c r="A18" s="239" t="s">
        <v>417</v>
      </c>
      <c r="B18" s="7">
        <v>22</v>
      </c>
      <c r="C18" s="7">
        <v>6</v>
      </c>
      <c r="D18" s="7">
        <f>ROUND(EndlessModeAreas!$S$53/C18,0)</f>
        <v>7010</v>
      </c>
    </row>
    <row r="19" spans="1:4">
      <c r="A19" s="238" t="s">
        <v>36</v>
      </c>
      <c r="B19" s="7">
        <v>24</v>
      </c>
      <c r="C19" s="7">
        <v>40</v>
      </c>
      <c r="D19" s="7">
        <v>0</v>
      </c>
    </row>
    <row r="20" spans="1:4">
      <c r="A20" s="243" t="s">
        <v>418</v>
      </c>
      <c r="B20" s="7">
        <v>25</v>
      </c>
      <c r="C20" s="7">
        <v>9</v>
      </c>
      <c r="D20" s="7">
        <f>ROUND(EndlessModeAreas!$S$53/C20,0)</f>
        <v>4673</v>
      </c>
    </row>
    <row r="21" spans="1:4">
      <c r="A21" s="244" t="s">
        <v>419</v>
      </c>
      <c r="B21" s="7">
        <v>26</v>
      </c>
      <c r="C21" s="7">
        <v>9</v>
      </c>
      <c r="D21" s="7">
        <f>ROUND(EndlessModeAreas!$S$53/C21,0)</f>
        <v>4673</v>
      </c>
    </row>
    <row r="22" spans="1:4">
      <c r="A22" s="238" t="s">
        <v>53</v>
      </c>
      <c r="B22" s="7">
        <v>28</v>
      </c>
      <c r="C22" s="7">
        <v>40</v>
      </c>
      <c r="D22" s="7">
        <v>0</v>
      </c>
    </row>
    <row r="23" spans="1:4">
      <c r="A23" s="245" t="s">
        <v>420</v>
      </c>
      <c r="B23" s="7">
        <v>29</v>
      </c>
      <c r="C23" s="7">
        <v>9</v>
      </c>
      <c r="D23" s="7">
        <f>ROUND(EndlessModeAreas!$S$53/C23,0)</f>
        <v>4673</v>
      </c>
    </row>
    <row r="24" spans="1:4">
      <c r="A24" s="238" t="s">
        <v>62</v>
      </c>
      <c r="B24" s="7">
        <v>32</v>
      </c>
      <c r="C24" s="7">
        <v>40</v>
      </c>
      <c r="D24" s="7">
        <v>0</v>
      </c>
    </row>
    <row r="25" spans="1:4">
      <c r="A25" s="238" t="s">
        <v>67</v>
      </c>
      <c r="B25" s="7">
        <v>36</v>
      </c>
      <c r="C25" s="7">
        <v>40</v>
      </c>
      <c r="D25" s="7">
        <v>0</v>
      </c>
    </row>
    <row r="26" spans="1:4">
      <c r="A26" s="238" t="s">
        <v>85</v>
      </c>
      <c r="B26" s="7">
        <v>40</v>
      </c>
      <c r="C26" s="7">
        <v>40</v>
      </c>
      <c r="D26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>
      <selection activeCell="G5" sqref="G5"/>
    </sheetView>
  </sheetViews>
  <sheetFormatPr defaultColWidth="9" defaultRowHeight="15"/>
  <cols>
    <col min="1" max="1" width="6.5703125" customWidth="1"/>
    <col min="2" max="2" width="7.85546875" customWidth="1"/>
    <col min="3" max="3" width="32.7109375" customWidth="1"/>
    <col min="4" max="4" width="15.42578125" customWidth="1"/>
  </cols>
  <sheetData>
    <row r="1" spans="1:4">
      <c r="A1" s="5" t="s">
        <v>87</v>
      </c>
      <c r="B1" s="6" t="s">
        <v>101</v>
      </c>
      <c r="C1" s="5" t="s">
        <v>399</v>
      </c>
      <c r="D1" s="7" t="s">
        <v>398</v>
      </c>
    </row>
    <row r="2" spans="1:4">
      <c r="A2" s="8">
        <v>1</v>
      </c>
      <c r="B2" s="8" t="b">
        <v>1</v>
      </c>
      <c r="C2" s="8" t="s">
        <v>24</v>
      </c>
      <c r="D2" s="7">
        <v>1</v>
      </c>
    </row>
    <row r="3" spans="1:4">
      <c r="A3" s="8">
        <v>2</v>
      </c>
      <c r="B3" s="9" t="b">
        <v>1</v>
      </c>
      <c r="C3" s="9" t="s">
        <v>28</v>
      </c>
      <c r="D3" s="7">
        <v>2</v>
      </c>
    </row>
    <row r="4" spans="1:4">
      <c r="A4" s="8">
        <v>3</v>
      </c>
      <c r="B4" s="9" t="b">
        <v>1</v>
      </c>
      <c r="C4" s="9" t="s">
        <v>32</v>
      </c>
      <c r="D4" s="7">
        <v>3</v>
      </c>
    </row>
    <row r="5" spans="1:4">
      <c r="A5" s="8">
        <v>4</v>
      </c>
      <c r="B5" s="9" t="b">
        <v>1</v>
      </c>
      <c r="C5" s="9" t="s">
        <v>48</v>
      </c>
      <c r="D5" s="7">
        <v>4</v>
      </c>
    </row>
    <row r="6" spans="1:4">
      <c r="A6" s="8">
        <v>5</v>
      </c>
      <c r="B6" s="9" t="b">
        <v>1</v>
      </c>
      <c r="C6" s="9" t="s">
        <v>75</v>
      </c>
      <c r="D6" s="7">
        <v>5</v>
      </c>
    </row>
    <row r="7" spans="1:4">
      <c r="A7" s="8">
        <v>6</v>
      </c>
      <c r="B7" s="234" t="b">
        <v>1</v>
      </c>
      <c r="C7" s="234" t="s">
        <v>36</v>
      </c>
      <c r="D7" s="7">
        <v>6</v>
      </c>
    </row>
    <row r="8" spans="1:4">
      <c r="A8" s="8">
        <v>7</v>
      </c>
      <c r="B8" s="235" t="b">
        <v>1</v>
      </c>
      <c r="C8" s="235" t="s">
        <v>53</v>
      </c>
      <c r="D8" s="7">
        <v>7</v>
      </c>
    </row>
    <row r="9" spans="1:4">
      <c r="A9" s="8">
        <v>8</v>
      </c>
      <c r="B9" s="235" t="b">
        <v>1</v>
      </c>
      <c r="C9" s="235" t="s">
        <v>62</v>
      </c>
      <c r="D9" s="7">
        <v>8</v>
      </c>
    </row>
    <row r="10" spans="1:4">
      <c r="A10" s="8">
        <v>9</v>
      </c>
      <c r="B10" s="234" t="b">
        <v>1</v>
      </c>
      <c r="C10" s="234" t="s">
        <v>67</v>
      </c>
      <c r="D10" s="7">
        <v>9</v>
      </c>
    </row>
    <row r="11" spans="1:4">
      <c r="A11" s="8">
        <v>10</v>
      </c>
      <c r="B11" s="234" t="b">
        <v>1</v>
      </c>
      <c r="C11" s="234" t="s">
        <v>85</v>
      </c>
      <c r="D11" s="7">
        <v>10</v>
      </c>
    </row>
    <row r="12" spans="1:4">
      <c r="A12" s="8">
        <v>11</v>
      </c>
      <c r="B12" s="234" t="b">
        <v>1</v>
      </c>
      <c r="C12" s="8" t="s">
        <v>421</v>
      </c>
      <c r="D12" s="7">
        <v>11</v>
      </c>
    </row>
    <row r="13" spans="1:4">
      <c r="A13" s="8">
        <v>12</v>
      </c>
      <c r="B13" s="234" t="b">
        <v>1</v>
      </c>
      <c r="C13" s="9" t="s">
        <v>401</v>
      </c>
      <c r="D13" s="7">
        <v>12</v>
      </c>
    </row>
    <row r="14" spans="1:4">
      <c r="A14" s="8">
        <v>13</v>
      </c>
      <c r="B14" s="8" t="b">
        <v>0</v>
      </c>
      <c r="C14" s="9" t="s">
        <v>422</v>
      </c>
      <c r="D14" s="7">
        <v>13</v>
      </c>
    </row>
    <row r="15" spans="1:4">
      <c r="A15" s="8">
        <v>14</v>
      </c>
      <c r="B15" s="8" t="b">
        <v>0</v>
      </c>
      <c r="C15" s="9" t="s">
        <v>423</v>
      </c>
      <c r="D15" s="7">
        <v>14</v>
      </c>
    </row>
    <row r="16" spans="1:4">
      <c r="A16" s="8">
        <v>15</v>
      </c>
      <c r="B16" s="8" t="b">
        <v>0</v>
      </c>
      <c r="C16" s="9" t="s">
        <v>424</v>
      </c>
      <c r="D16" s="7">
        <v>15</v>
      </c>
    </row>
    <row r="17" spans="1:4">
      <c r="A17" s="8">
        <v>16</v>
      </c>
      <c r="B17" s="8" t="b">
        <v>0</v>
      </c>
      <c r="C17" s="234" t="s">
        <v>425</v>
      </c>
      <c r="D17" s="7">
        <v>16</v>
      </c>
    </row>
    <row r="18" spans="1:4">
      <c r="A18" s="8">
        <v>17</v>
      </c>
      <c r="B18" s="8" t="b">
        <v>0</v>
      </c>
      <c r="C18" s="235" t="s">
        <v>426</v>
      </c>
      <c r="D18" s="7">
        <v>17</v>
      </c>
    </row>
    <row r="19" spans="1:4">
      <c r="A19" s="8">
        <v>18</v>
      </c>
      <c r="B19" s="8" t="b">
        <v>0</v>
      </c>
      <c r="C19" s="235" t="s">
        <v>427</v>
      </c>
      <c r="D19" s="7">
        <v>18</v>
      </c>
    </row>
    <row r="20" spans="1:4">
      <c r="A20" s="8">
        <v>19</v>
      </c>
      <c r="B20" s="8" t="b">
        <v>0</v>
      </c>
      <c r="C20" s="234" t="s">
        <v>428</v>
      </c>
      <c r="D20" s="7">
        <v>19</v>
      </c>
    </row>
    <row r="21" spans="1:4">
      <c r="A21" s="8">
        <v>20</v>
      </c>
      <c r="B21" s="8" t="b">
        <v>0</v>
      </c>
      <c r="C21" s="234" t="s">
        <v>429</v>
      </c>
      <c r="D21" s="7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691A-1A59-493E-AA59-7476C8329819}">
  <dimension ref="A1:F13"/>
  <sheetViews>
    <sheetView workbookViewId="0">
      <selection activeCell="I4" sqref="I4"/>
    </sheetView>
  </sheetViews>
  <sheetFormatPr defaultRowHeight="15"/>
  <cols>
    <col min="1" max="1" width="22.7109375" bestFit="1" customWidth="1"/>
    <col min="2" max="2" width="26.28515625" bestFit="1" customWidth="1"/>
    <col min="3" max="3" width="12.42578125" bestFit="1" customWidth="1"/>
    <col min="4" max="4" width="4.5703125" bestFit="1" customWidth="1"/>
    <col min="5" max="5" width="7.85546875" bestFit="1" customWidth="1"/>
  </cols>
  <sheetData>
    <row r="1" spans="1:6">
      <c r="A1" s="7" t="s">
        <v>432</v>
      </c>
      <c r="B1" s="7" t="s">
        <v>433</v>
      </c>
      <c r="C1" s="7" t="s">
        <v>434</v>
      </c>
      <c r="D1" s="7" t="s">
        <v>435</v>
      </c>
      <c r="E1" s="7" t="s">
        <v>436</v>
      </c>
      <c r="F1" s="7"/>
    </row>
    <row r="2" spans="1:6">
      <c r="A2" s="249" t="s">
        <v>437</v>
      </c>
      <c r="B2" s="249">
        <v>0</v>
      </c>
      <c r="C2" s="249">
        <v>6</v>
      </c>
      <c r="D2" s="249">
        <v>26</v>
      </c>
      <c r="E2" s="249">
        <f t="shared" ref="E2:E5" si="0">D2/$F$2*100</f>
        <v>6.8601583113456464</v>
      </c>
      <c r="F2" s="249">
        <f>SUM(D2:D13)</f>
        <v>379</v>
      </c>
    </row>
    <row r="3" spans="1:6">
      <c r="A3" s="249" t="s">
        <v>22</v>
      </c>
      <c r="B3" s="249" t="s">
        <v>438</v>
      </c>
      <c r="C3" s="249">
        <v>6</v>
      </c>
      <c r="D3" s="249">
        <v>26</v>
      </c>
      <c r="E3" s="249">
        <f t="shared" si="0"/>
        <v>6.8601583113456464</v>
      </c>
      <c r="F3" s="249"/>
    </row>
    <row r="4" spans="1:6">
      <c r="A4" s="249" t="s">
        <v>437</v>
      </c>
      <c r="B4" s="249">
        <v>0</v>
      </c>
      <c r="C4" s="249">
        <v>4</v>
      </c>
      <c r="D4" s="249">
        <v>39</v>
      </c>
      <c r="E4" s="249">
        <f t="shared" si="0"/>
        <v>10.29023746701847</v>
      </c>
      <c r="F4" s="249"/>
    </row>
    <row r="5" spans="1:6">
      <c r="A5" s="249" t="s">
        <v>22</v>
      </c>
      <c r="B5" s="249" t="s">
        <v>438</v>
      </c>
      <c r="C5" s="249">
        <v>4</v>
      </c>
      <c r="D5" s="249">
        <v>39</v>
      </c>
      <c r="E5" s="249">
        <f t="shared" si="0"/>
        <v>10.29023746701847</v>
      </c>
      <c r="F5" s="249"/>
    </row>
    <row r="6" spans="1:6">
      <c r="A6" s="249" t="s">
        <v>437</v>
      </c>
      <c r="B6" s="249">
        <v>0</v>
      </c>
      <c r="C6" s="249">
        <v>2</v>
      </c>
      <c r="D6" s="249">
        <v>78</v>
      </c>
      <c r="E6" s="249">
        <f t="shared" ref="E6:E7" si="1">D6/$F$2*100</f>
        <v>20.580474934036939</v>
      </c>
      <c r="F6" s="249"/>
    </row>
    <row r="7" spans="1:6">
      <c r="A7" s="249" t="s">
        <v>22</v>
      </c>
      <c r="B7" s="249" t="s">
        <v>438</v>
      </c>
      <c r="C7" s="249">
        <v>2</v>
      </c>
      <c r="D7" s="249">
        <v>78</v>
      </c>
      <c r="E7" s="249">
        <f t="shared" si="1"/>
        <v>20.580474934036939</v>
      </c>
      <c r="F7" s="249"/>
    </row>
    <row r="8" spans="1:6">
      <c r="A8" s="247" t="s">
        <v>22</v>
      </c>
      <c r="B8" s="247" t="s">
        <v>23</v>
      </c>
      <c r="C8" s="247">
        <v>1</v>
      </c>
      <c r="D8" s="247">
        <v>50</v>
      </c>
      <c r="E8" s="247">
        <f t="shared" ref="E8:E13" si="2">D8/$F$2*100</f>
        <v>13.192612137203167</v>
      </c>
      <c r="F8" s="247"/>
    </row>
    <row r="9" spans="1:6">
      <c r="A9" s="247" t="s">
        <v>22</v>
      </c>
      <c r="B9" s="247" t="s">
        <v>52</v>
      </c>
      <c r="C9" s="247">
        <v>1</v>
      </c>
      <c r="D9" s="247">
        <v>10</v>
      </c>
      <c r="E9" s="247">
        <f t="shared" si="2"/>
        <v>2.6385224274406331</v>
      </c>
      <c r="F9" s="247"/>
    </row>
    <row r="10" spans="1:6">
      <c r="A10" s="247" t="s">
        <v>22</v>
      </c>
      <c r="B10" s="247" t="s">
        <v>439</v>
      </c>
      <c r="C10" s="247">
        <v>1</v>
      </c>
      <c r="D10" s="247">
        <v>2</v>
      </c>
      <c r="E10" s="247">
        <f t="shared" si="2"/>
        <v>0.52770448548812665</v>
      </c>
      <c r="F10" s="247"/>
    </row>
    <row r="11" spans="1:6">
      <c r="A11" s="248" t="s">
        <v>22</v>
      </c>
      <c r="B11" s="248" t="s">
        <v>23</v>
      </c>
      <c r="C11" s="248">
        <v>2</v>
      </c>
      <c r="D11" s="248">
        <v>25</v>
      </c>
      <c r="E11" s="248">
        <f t="shared" si="2"/>
        <v>6.5963060686015833</v>
      </c>
      <c r="F11" s="248"/>
    </row>
    <row r="12" spans="1:6">
      <c r="A12" s="248" t="s">
        <v>22</v>
      </c>
      <c r="B12" s="248" t="s">
        <v>52</v>
      </c>
      <c r="C12" s="248">
        <v>2</v>
      </c>
      <c r="D12" s="248">
        <v>5</v>
      </c>
      <c r="E12" s="248">
        <f t="shared" si="2"/>
        <v>1.3192612137203166</v>
      </c>
      <c r="F12" s="248"/>
    </row>
    <row r="13" spans="1:6">
      <c r="A13" s="248" t="s">
        <v>22</v>
      </c>
      <c r="B13" s="248" t="s">
        <v>439</v>
      </c>
      <c r="C13" s="248">
        <v>2</v>
      </c>
      <c r="D13" s="248">
        <v>1</v>
      </c>
      <c r="E13" s="248">
        <f t="shared" si="2"/>
        <v>0.26385224274406333</v>
      </c>
      <c r="F13" s="2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Maps</vt:lpstr>
      <vt:lpstr>Areas</vt:lpstr>
      <vt:lpstr>AreasHard</vt:lpstr>
      <vt:lpstr>EndlessModeAreas</vt:lpstr>
      <vt:lpstr>EndlessModeEnemies</vt:lpstr>
      <vt:lpstr>BossRushMode</vt:lpstr>
      <vt:lpstr>SecretDropRates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2019-09-30T04:32:00Z</dcterms:created>
  <dcterms:modified xsi:type="dcterms:W3CDTF">2023-05-03T03:52:34Z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BCBDD2D2D27A4748855BFC3749541991</vt:lpwstr>
  </property>
  <property fmtid="{D5CDD505-2E9C-101B-9397-08002B2CF9AE}" pid="3" name="KSOProductBuildVer">
    <vt:lpwstr>1033-11.2.0.11498</vt:lpwstr>
  </property>
</Properties>
</file>