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tabRatio="500" activeTab="7"/>
  </bookViews>
  <sheets>
    <sheet name="IDs" sheetId="1" r:id="rId1"/>
    <sheet name="Constants" sheetId="7" r:id="rId2"/>
    <sheet name="Shop" sheetId="2" r:id="rId3"/>
    <sheet name="Chests" sheetId="3" r:id="rId4"/>
    <sheet name="ChestRewards" sheetId="4" r:id="rId5"/>
    <sheet name="CheckinRewards" sheetId="5" r:id="rId6"/>
    <sheet name="ProgressRewards" sheetId="6" r:id="rId7"/>
    <sheet name="FreeReward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I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  <comment ref="J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  <comment ref="K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</commentList>
</comments>
</file>

<file path=xl/sharedStrings.xml><?xml version="1.0" encoding="utf-8"?>
<sst xmlns="http://schemas.openxmlformats.org/spreadsheetml/2006/main" count="255" uniqueCount="118">
  <si>
    <t>Chests</t>
  </si>
  <si>
    <t>Shop Session</t>
  </si>
  <si>
    <t>CHEST_NORMAL</t>
  </si>
  <si>
    <t>SHOP_SESSION_EVERYDAY</t>
  </si>
  <si>
    <t>CHEST_SPECIAL</t>
  </si>
  <si>
    <t>SHOP_SESSION_SUNDAY</t>
  </si>
  <si>
    <t>CHEST_SPECIAL_X8</t>
  </si>
  <si>
    <t>SHOP_SESSION_MONDAY</t>
  </si>
  <si>
    <t>SHOP_SESSION_TUESDAY</t>
  </si>
  <si>
    <t>SHOP_SESSION_WEDNESDAY</t>
  </si>
  <si>
    <t>SHOP_SESSION_THURSDAY</t>
  </si>
  <si>
    <t>SHOP_SESSION_FRIDAY</t>
  </si>
  <si>
    <t>SHOP_SESSION_SATURDAY</t>
  </si>
  <si>
    <t>SHOP_SESSION_WEEKDAY</t>
  </si>
  <si>
    <t>SHOP_SESSION_WEEKEND</t>
  </si>
  <si>
    <t>Name</t>
  </si>
  <si>
    <t>Type</t>
  </si>
  <si>
    <t>Value</t>
  </si>
  <si>
    <t>Comment</t>
  </si>
  <si>
    <t>FREE_GIFT_RESET_TIME</t>
  </si>
  <si>
    <t>int</t>
  </si>
  <si>
    <t>id</t>
  </si>
  <si>
    <t>name</t>
  </si>
  <si>
    <t>currency</t>
  </si>
  <si>
    <t>price</t>
  </si>
  <si>
    <t>visible</t>
  </si>
  <si>
    <t>sku</t>
  </si>
  <si>
    <t>trackId</t>
  </si>
  <si>
    <t>sessionGroup</t>
  </si>
  <si>
    <t>sessionStartTime</t>
  </si>
  <si>
    <t>sessionDuration</t>
  </si>
  <si>
    <t>maxBuy</t>
  </si>
  <si>
    <t>maxBuyPerSession</t>
  </si>
  <si>
    <t>rewardTypes[]</t>
  </si>
  <si>
    <t>rewardIds[]</t>
  </si>
  <si>
    <t>rewardValues[]</t>
  </si>
  <si>
    <t>maxOwned</t>
  </si>
  <si>
    <t>freeAtStartSession</t>
  </si>
  <si>
    <t>topUp</t>
  </si>
  <si>
    <t>{0} Gold</t>
  </si>
  <si>
    <t>coin_pack0</t>
  </si>
  <si>
    <t>REWARD_G_COIN_PACK</t>
  </si>
  <si>
    <t>CURRENCY_V_COIN</t>
  </si>
  <si>
    <t>coin_pack1</t>
  </si>
  <si>
    <t>coin_pack2</t>
  </si>
  <si>
    <t>coin_pack3</t>
  </si>
  <si>
    <t>{0} Gem</t>
  </si>
  <si>
    <t>gem_pack0</t>
  </si>
  <si>
    <t>REWARD_CURRENCY</t>
  </si>
  <si>
    <t>CURRENCY_MONEY</t>
  </si>
  <si>
    <t>com.zenstone.ascenthero.gem_pack1</t>
  </si>
  <si>
    <t>gem_pack1</t>
  </si>
  <si>
    <t>com.zenstone.ascenthero.gem_pack2</t>
  </si>
  <si>
    <t>gem_pack2</t>
  </si>
  <si>
    <t>com.zenstone.ascenthero.gem_pack3</t>
  </si>
  <si>
    <t>gem_pack3</t>
  </si>
  <si>
    <t>com.zenstone.ascenthero.gem_pack4</t>
  </si>
  <si>
    <t>gem_pack4</t>
  </si>
  <si>
    <t>com.zenstone.ascenthero.gem_pack5</t>
  </si>
  <si>
    <t>gem_pack5</t>
  </si>
  <si>
    <t>group</t>
  </si>
  <si>
    <t>guaranteeNumber</t>
  </si>
  <si>
    <t>draw</t>
  </si>
  <si>
    <t>guaranteeDescription</t>
  </si>
  <si>
    <t>Normal Supply</t>
  </si>
  <si>
    <t>chest_normal</t>
  </si>
  <si>
    <t>SHOP_GROUP_CHEST</t>
  </si>
  <si>
    <t>Special Supply</t>
  </si>
  <si>
    <t>chest_special</t>
  </si>
  <si>
    <t>EPIC gem guaranteed in {0} draws</t>
  </si>
  <si>
    <t>Special Supply x8</t>
  </si>
  <si>
    <t>chest_special_x</t>
  </si>
  <si>
    <t>EPIC gem guaranteed</t>
  </si>
  <si>
    <t>chestId</t>
  </si>
  <si>
    <t>rarity</t>
  </si>
  <si>
    <t>chance</t>
  </si>
  <si>
    <t>minMaxValue[]</t>
  </si>
  <si>
    <t>guaranteed</t>
  </si>
  <si>
    <t>chanceInPercent</t>
  </si>
  <si>
    <t>RARITY_COMMON</t>
  </si>
  <si>
    <t>1 | 2</t>
  </si>
  <si>
    <t>RARITY_RARE</t>
  </si>
  <si>
    <t>1 | 1</t>
  </si>
  <si>
    <t>1 | 3</t>
  </si>
  <si>
    <t>RARITY_EPIC</t>
  </si>
  <si>
    <t>day</t>
  </si>
  <si>
    <t>REWARD_CURRENCY | REWARD_G_COIN_PACK | REWARD_CHEST</t>
  </si>
  <si>
    <t>CURRENCY_V_COIN | 0 | CHEST_NORMAL</t>
  </si>
  <si>
    <t>REWARD_CURRENCY | REWARD_G_COIN_PACK | REWARD_CURRENCY</t>
  </si>
  <si>
    <t>CURRENCY_V_COIN | 0 | CURRENCY_COMMON_PART</t>
  </si>
  <si>
    <t>CURRENCY_V_COIN | 0 | CHEST_SPECIAL</t>
  </si>
  <si>
    <t>REWARD_CURRENCY | REWARD_CHEST</t>
  </si>
  <si>
    <t>CURRENCY_COMMON_PART | CHEST_NORMAL</t>
  </si>
  <si>
    <t>CURRENCY_COMMON_PART | CHEST_SPECIAL</t>
  </si>
  <si>
    <t>order</t>
  </si>
  <si>
    <t>rate</t>
  </si>
  <si>
    <t>rewardValuesMin[]</t>
  </si>
  <si>
    <t>rewardValuesMax[]</t>
  </si>
  <si>
    <t>REWARD_G_COIN_PACK | REWARD_CURRENCY</t>
  </si>
  <si>
    <t>0 | CURRENCY_V_COIN</t>
  </si>
  <si>
    <t>3 | 4</t>
  </si>
  <si>
    <t>5 |6</t>
  </si>
  <si>
    <t>4 | 5</t>
  </si>
  <si>
    <t>6 | 7</t>
  </si>
  <si>
    <t>REWARD_G_COIN_PACK | REWARD_CHEST</t>
  </si>
  <si>
    <t>0 | CHEST_NORMAL</t>
  </si>
  <si>
    <t>4 | 1</t>
  </si>
  <si>
    <t>6 | 1</t>
  </si>
  <si>
    <t>6 |7</t>
  </si>
  <si>
    <t>5 | 6</t>
  </si>
  <si>
    <t>7 | 8</t>
  </si>
  <si>
    <t>5 | 1</t>
  </si>
  <si>
    <t>7 | 1</t>
  </si>
  <si>
    <t>rewardType</t>
  </si>
  <si>
    <t>rewardId</t>
  </si>
  <si>
    <t>rewardValue</t>
  </si>
  <si>
    <t>CURRENCY_COMMON_PART</t>
  </si>
  <si>
    <t>REWARD_CHEST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</si>
</sst>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Tahoma"/>
      <charset val="163"/>
    </font>
  </fonts>
  <fills count="39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0" fillId="6" borderId="0" xfId="0" applyFill="1"/>
    <xf numFmtId="0" fontId="0" fillId="7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BE5D6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6" sqref="F6"/>
    </sheetView>
  </sheetViews>
  <sheetFormatPr defaultColWidth="8.71428571428571" defaultRowHeight="15" outlineLevelCol="4"/>
  <cols>
    <col min="1" max="1" width="18.7142857142857" customWidth="1"/>
    <col min="2" max="2" width="2.57142857142857" customWidth="1"/>
    <col min="4" max="4" width="29.1428571428571" customWidth="1"/>
    <col min="5" max="5" width="2" customWidth="1"/>
  </cols>
  <sheetData>
    <row r="1" spans="1:4">
      <c r="A1" t="s">
        <v>0</v>
      </c>
      <c r="D1" t="s">
        <v>1</v>
      </c>
    </row>
    <row r="2" spans="1:5">
      <c r="A2" t="s">
        <v>2</v>
      </c>
      <c r="B2">
        <v>1</v>
      </c>
      <c r="D2" t="s">
        <v>3</v>
      </c>
      <c r="E2">
        <v>0</v>
      </c>
    </row>
    <row r="3" spans="1:5">
      <c r="A3" t="s">
        <v>4</v>
      </c>
      <c r="B3">
        <v>2</v>
      </c>
      <c r="D3" t="s">
        <v>5</v>
      </c>
      <c r="E3">
        <v>1</v>
      </c>
    </row>
    <row r="4" spans="1:5">
      <c r="A4" t="s">
        <v>6</v>
      </c>
      <c r="B4">
        <v>3</v>
      </c>
      <c r="D4" t="s">
        <v>7</v>
      </c>
      <c r="E4">
        <v>2</v>
      </c>
    </row>
    <row r="5" spans="4:5">
      <c r="D5" t="s">
        <v>8</v>
      </c>
      <c r="E5">
        <v>3</v>
      </c>
    </row>
    <row r="6" spans="4:5">
      <c r="D6" t="s">
        <v>9</v>
      </c>
      <c r="E6">
        <v>4</v>
      </c>
    </row>
    <row r="7" spans="4:5">
      <c r="D7" t="s">
        <v>10</v>
      </c>
      <c r="E7">
        <v>5</v>
      </c>
    </row>
    <row r="8" spans="4:5">
      <c r="D8" t="s">
        <v>11</v>
      </c>
      <c r="E8">
        <v>6</v>
      </c>
    </row>
    <row r="9" spans="4:5">
      <c r="D9" t="s">
        <v>12</v>
      </c>
      <c r="E9">
        <v>7</v>
      </c>
    </row>
    <row r="10" spans="4:5">
      <c r="D10" t="s">
        <v>13</v>
      </c>
      <c r="E10">
        <v>8</v>
      </c>
    </row>
    <row r="11" spans="4:5">
      <c r="D11" t="s">
        <v>14</v>
      </c>
      <c r="E11">
        <v>9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6" sqref="E6"/>
    </sheetView>
  </sheetViews>
  <sheetFormatPr defaultColWidth="9" defaultRowHeight="15" outlineLevelRow="1" outlineLevelCol="3"/>
  <cols>
    <col min="1" max="1" width="23.4285714285714" customWidth="1"/>
    <col min="2" max="2" width="5.85714285714286" customWidth="1"/>
    <col min="3" max="3" width="6.71428571428571" customWidth="1"/>
    <col min="4" max="4" width="10.2857142857143" customWidth="1"/>
    <col min="5" max="5" width="53.8571428571429" customWidth="1"/>
    <col min="6" max="6" width="2.57142857142857" customWidth="1"/>
    <col min="7" max="7" width="8.14285714285714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3">
      <c r="A2" t="s">
        <v>19</v>
      </c>
      <c r="B2" t="s">
        <v>20</v>
      </c>
      <c r="C2">
        <v>43200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P13" sqref="P13"/>
    </sheetView>
  </sheetViews>
  <sheetFormatPr defaultColWidth="8.71428571428571" defaultRowHeight="15"/>
  <cols>
    <col min="1" max="1" width="3" customWidth="1"/>
    <col min="2" max="2" width="9.57142857142857" customWidth="1"/>
    <col min="3" max="3" width="18.4285714285714" customWidth="1"/>
    <col min="4" max="4" width="6" customWidth="1"/>
    <col min="5" max="5" width="6.85714285714286" customWidth="1"/>
    <col min="6" max="6" width="39" customWidth="1"/>
    <col min="7" max="7" width="11.7142857142857" customWidth="1"/>
    <col min="8" max="8" width="24.7142857142857" customWidth="1"/>
    <col min="9" max="9" width="16.2857142857143" customWidth="1"/>
    <col min="10" max="10" width="15.4285714285714" customWidth="1"/>
    <col min="11" max="11" width="8" customWidth="1"/>
    <col min="12" max="12" width="18" customWidth="1"/>
    <col min="13" max="13" width="24.5714285714286" customWidth="1"/>
    <col min="14" max="14" width="18.4285714285714" customWidth="1"/>
    <col min="15" max="15" width="14.8571428571429" customWidth="1"/>
    <col min="16" max="16" width="11.1428571428571" customWidth="1"/>
    <col min="17" max="17" width="17.8571428571429" customWidth="1"/>
    <col min="18" max="18" width="6.42857142857143" customWidth="1"/>
  </cols>
  <sheetData>
    <row r="1" spans="1:1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>
      <c r="A2" s="10">
        <v>1</v>
      </c>
      <c r="B2" t="s">
        <v>39</v>
      </c>
      <c r="D2">
        <v>8</v>
      </c>
      <c r="E2" t="b">
        <f t="shared" ref="E2:E11" si="0">TRUE()</f>
        <v>1</v>
      </c>
      <c r="G2" t="s">
        <v>40</v>
      </c>
      <c r="H2" t="s">
        <v>3</v>
      </c>
      <c r="I2">
        <v>0</v>
      </c>
      <c r="J2">
        <v>86400</v>
      </c>
      <c r="K2">
        <v>0</v>
      </c>
      <c r="L2">
        <v>5</v>
      </c>
      <c r="M2" t="s">
        <v>41</v>
      </c>
      <c r="N2">
        <v>0</v>
      </c>
      <c r="O2">
        <v>7</v>
      </c>
      <c r="P2">
        <v>0</v>
      </c>
      <c r="Q2">
        <v>5</v>
      </c>
      <c r="R2" t="b">
        <v>0</v>
      </c>
    </row>
    <row r="3" spans="1:18">
      <c r="A3" s="10">
        <v>2</v>
      </c>
      <c r="B3" t="s">
        <v>39</v>
      </c>
      <c r="C3" t="s">
        <v>42</v>
      </c>
      <c r="D3">
        <f>D2*5</f>
        <v>40</v>
      </c>
      <c r="E3" t="b">
        <f t="shared" si="0"/>
        <v>1</v>
      </c>
      <c r="G3" t="s">
        <v>43</v>
      </c>
      <c r="H3" t="s">
        <v>3</v>
      </c>
      <c r="I3">
        <v>0</v>
      </c>
      <c r="J3">
        <v>0</v>
      </c>
      <c r="K3">
        <v>0</v>
      </c>
      <c r="L3">
        <v>0</v>
      </c>
      <c r="M3" t="s">
        <v>41</v>
      </c>
      <c r="N3">
        <v>0</v>
      </c>
      <c r="O3">
        <f>D3/D$2*O$2</f>
        <v>35</v>
      </c>
      <c r="P3">
        <v>0</v>
      </c>
      <c r="Q3">
        <v>0</v>
      </c>
      <c r="R3" t="b">
        <v>0</v>
      </c>
    </row>
    <row r="4" spans="1:18">
      <c r="A4" s="10">
        <v>3</v>
      </c>
      <c r="B4" t="s">
        <v>39</v>
      </c>
      <c r="C4" t="s">
        <v>42</v>
      </c>
      <c r="D4">
        <v>160</v>
      </c>
      <c r="E4" t="b">
        <f t="shared" si="0"/>
        <v>1</v>
      </c>
      <c r="G4" t="s">
        <v>44</v>
      </c>
      <c r="H4" t="s">
        <v>3</v>
      </c>
      <c r="I4">
        <v>0</v>
      </c>
      <c r="J4">
        <v>0</v>
      </c>
      <c r="K4">
        <v>0</v>
      </c>
      <c r="L4">
        <v>0</v>
      </c>
      <c r="M4" t="s">
        <v>41</v>
      </c>
      <c r="N4">
        <v>0</v>
      </c>
      <c r="O4">
        <f>D4/D$2*O$2</f>
        <v>140</v>
      </c>
      <c r="P4">
        <v>0</v>
      </c>
      <c r="Q4">
        <v>0</v>
      </c>
      <c r="R4" t="b">
        <v>0</v>
      </c>
    </row>
    <row r="5" spans="1:18">
      <c r="A5" s="10">
        <v>4</v>
      </c>
      <c r="B5" t="s">
        <v>39</v>
      </c>
      <c r="C5" t="s">
        <v>42</v>
      </c>
      <c r="D5">
        <v>320</v>
      </c>
      <c r="E5" t="b">
        <f t="shared" si="0"/>
        <v>1</v>
      </c>
      <c r="G5" t="s">
        <v>45</v>
      </c>
      <c r="H5" t="s">
        <v>3</v>
      </c>
      <c r="I5">
        <v>0</v>
      </c>
      <c r="J5">
        <v>0</v>
      </c>
      <c r="K5">
        <v>0</v>
      </c>
      <c r="L5">
        <v>0</v>
      </c>
      <c r="M5" t="s">
        <v>41</v>
      </c>
      <c r="N5">
        <v>0</v>
      </c>
      <c r="O5">
        <f>D5/D$2*O$2</f>
        <v>280</v>
      </c>
      <c r="P5">
        <v>0</v>
      </c>
      <c r="Q5">
        <v>0</v>
      </c>
      <c r="R5" t="b">
        <v>0</v>
      </c>
    </row>
    <row r="6" spans="1:18">
      <c r="A6" s="11">
        <v>5</v>
      </c>
      <c r="B6" t="s">
        <v>46</v>
      </c>
      <c r="D6">
        <v>0</v>
      </c>
      <c r="E6" t="b">
        <f t="shared" si="0"/>
        <v>1</v>
      </c>
      <c r="G6" t="s">
        <v>47</v>
      </c>
      <c r="H6" t="s">
        <v>3</v>
      </c>
      <c r="I6">
        <v>0</v>
      </c>
      <c r="J6">
        <v>86400</v>
      </c>
      <c r="K6">
        <v>0</v>
      </c>
      <c r="L6">
        <v>5</v>
      </c>
      <c r="M6" t="s">
        <v>48</v>
      </c>
      <c r="N6" t="s">
        <v>42</v>
      </c>
      <c r="O6">
        <v>8</v>
      </c>
      <c r="P6">
        <v>0</v>
      </c>
      <c r="Q6">
        <v>5</v>
      </c>
      <c r="R6" t="b">
        <v>0</v>
      </c>
    </row>
    <row r="7" spans="1:18">
      <c r="A7" s="11">
        <v>6</v>
      </c>
      <c r="B7" t="s">
        <v>46</v>
      </c>
      <c r="C7" t="s">
        <v>49</v>
      </c>
      <c r="D7">
        <v>0.99</v>
      </c>
      <c r="E7" t="b">
        <f t="shared" si="0"/>
        <v>1</v>
      </c>
      <c r="F7" t="s">
        <v>50</v>
      </c>
      <c r="G7" t="s">
        <v>51</v>
      </c>
      <c r="H7" t="s">
        <v>3</v>
      </c>
      <c r="I7">
        <v>0</v>
      </c>
      <c r="J7">
        <v>0</v>
      </c>
      <c r="K7">
        <v>0</v>
      </c>
      <c r="L7">
        <v>0</v>
      </c>
      <c r="M7" t="s">
        <v>48</v>
      </c>
      <c r="N7" t="s">
        <v>42</v>
      </c>
      <c r="O7">
        <f>ROUND($O$6*D7*6.25,0)</f>
        <v>50</v>
      </c>
      <c r="P7">
        <v>0</v>
      </c>
      <c r="Q7">
        <v>0</v>
      </c>
      <c r="R7" t="b">
        <v>1</v>
      </c>
    </row>
    <row r="8" spans="1:18">
      <c r="A8" s="11">
        <v>7</v>
      </c>
      <c r="B8" t="s">
        <v>46</v>
      </c>
      <c r="C8" t="s">
        <v>49</v>
      </c>
      <c r="D8">
        <v>4.99</v>
      </c>
      <c r="E8" t="b">
        <f t="shared" si="0"/>
        <v>1</v>
      </c>
      <c r="F8" t="s">
        <v>52</v>
      </c>
      <c r="G8" t="s">
        <v>53</v>
      </c>
      <c r="H8" t="s">
        <v>3</v>
      </c>
      <c r="I8">
        <v>0</v>
      </c>
      <c r="J8">
        <v>0</v>
      </c>
      <c r="K8">
        <v>0</v>
      </c>
      <c r="L8">
        <v>0</v>
      </c>
      <c r="M8" t="s">
        <v>48</v>
      </c>
      <c r="N8" t="s">
        <v>42</v>
      </c>
      <c r="O8">
        <f>ROUND($O$6*D8*6.2,0)*1.25</f>
        <v>310</v>
      </c>
      <c r="P8">
        <v>0</v>
      </c>
      <c r="Q8">
        <v>0</v>
      </c>
      <c r="R8" t="b">
        <v>1</v>
      </c>
    </row>
    <row r="9" spans="1:18">
      <c r="A9" s="11">
        <v>8</v>
      </c>
      <c r="B9" t="s">
        <v>46</v>
      </c>
      <c r="C9" t="s">
        <v>49</v>
      </c>
      <c r="D9">
        <v>9.99</v>
      </c>
      <c r="E9" t="b">
        <f t="shared" si="0"/>
        <v>1</v>
      </c>
      <c r="F9" t="s">
        <v>54</v>
      </c>
      <c r="G9" t="s">
        <v>55</v>
      </c>
      <c r="H9" t="s">
        <v>3</v>
      </c>
      <c r="I9">
        <v>0</v>
      </c>
      <c r="J9">
        <v>0</v>
      </c>
      <c r="K9">
        <v>0</v>
      </c>
      <c r="L9">
        <v>0</v>
      </c>
      <c r="M9" t="s">
        <v>48</v>
      </c>
      <c r="N9" t="s">
        <v>42</v>
      </c>
      <c r="O9">
        <f>ROUND($O$6*D9*6.25,0)*1.5</f>
        <v>750</v>
      </c>
      <c r="P9">
        <v>0</v>
      </c>
      <c r="Q9">
        <v>0</v>
      </c>
      <c r="R9" t="b">
        <v>1</v>
      </c>
    </row>
    <row r="10" spans="1:18">
      <c r="A10" s="11">
        <v>9</v>
      </c>
      <c r="B10" t="s">
        <v>46</v>
      </c>
      <c r="C10" t="s">
        <v>49</v>
      </c>
      <c r="D10">
        <v>19.99</v>
      </c>
      <c r="E10" t="b">
        <f t="shared" si="0"/>
        <v>1</v>
      </c>
      <c r="F10" t="s">
        <v>56</v>
      </c>
      <c r="G10" t="s">
        <v>57</v>
      </c>
      <c r="H10" t="s">
        <v>3</v>
      </c>
      <c r="I10">
        <v>0</v>
      </c>
      <c r="J10">
        <v>0</v>
      </c>
      <c r="K10">
        <v>0</v>
      </c>
      <c r="L10">
        <v>0</v>
      </c>
      <c r="M10" t="s">
        <v>48</v>
      </c>
      <c r="N10" t="s">
        <v>42</v>
      </c>
      <c r="O10">
        <f>ROUND($O$6*D10*6.25,0)*1.75</f>
        <v>1750</v>
      </c>
      <c r="P10">
        <v>0</v>
      </c>
      <c r="Q10">
        <v>0</v>
      </c>
      <c r="R10" t="b">
        <v>1</v>
      </c>
    </row>
    <row r="11" spans="1:18">
      <c r="A11" s="11">
        <v>10</v>
      </c>
      <c r="B11" t="s">
        <v>46</v>
      </c>
      <c r="C11" t="s">
        <v>49</v>
      </c>
      <c r="D11">
        <v>49.99</v>
      </c>
      <c r="E11" t="b">
        <f t="shared" si="0"/>
        <v>1</v>
      </c>
      <c r="F11" t="s">
        <v>58</v>
      </c>
      <c r="G11" t="s">
        <v>59</v>
      </c>
      <c r="H11" t="s">
        <v>3</v>
      </c>
      <c r="I11">
        <v>0</v>
      </c>
      <c r="J11">
        <v>0</v>
      </c>
      <c r="K11">
        <v>0</v>
      </c>
      <c r="L11">
        <v>0</v>
      </c>
      <c r="M11" t="s">
        <v>48</v>
      </c>
      <c r="N11" t="s">
        <v>42</v>
      </c>
      <c r="O11">
        <f>ROUND($O$6*D11*6.25,0)*2</f>
        <v>5000</v>
      </c>
      <c r="P11">
        <v>0</v>
      </c>
      <c r="Q11">
        <v>0</v>
      </c>
      <c r="R11" t="b">
        <v>1</v>
      </c>
    </row>
  </sheetData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workbookViewId="0">
      <selection activeCell="K14" sqref="K14"/>
    </sheetView>
  </sheetViews>
  <sheetFormatPr defaultColWidth="8.57142857142857" defaultRowHeight="15" outlineLevelRow="3"/>
  <cols>
    <col min="1" max="1" width="18.7142857142857" customWidth="1"/>
    <col min="2" max="2" width="18.2857142857143" customWidth="1"/>
    <col min="3" max="3" width="15" customWidth="1"/>
    <col min="4" max="4" width="5.42857142857143" customWidth="1"/>
    <col min="5" max="5" width="18.4285714285714" customWidth="1"/>
    <col min="6" max="6" width="6.85714285714286" customWidth="1"/>
    <col min="7" max="7" width="19.8571428571429" customWidth="1"/>
    <col min="8" max="8" width="4" customWidth="1"/>
    <col min="9" max="9" width="24.7142857142857" customWidth="1"/>
    <col min="10" max="10" width="16.2857142857143" customWidth="1"/>
    <col min="11" max="11" width="15.4285714285714" customWidth="1"/>
    <col min="12" max="12" width="8" customWidth="1"/>
    <col min="13" max="13" width="18" customWidth="1"/>
    <col min="14" max="14" width="14" hidden="1" customWidth="1"/>
    <col min="15" max="15" width="11.2857142857143" hidden="1" customWidth="1"/>
    <col min="16" max="16" width="14.8571428571429" hidden="1" customWidth="1"/>
    <col min="17" max="17" width="11.1428571428571" customWidth="1"/>
    <col min="18" max="18" width="17.8571428571429" customWidth="1"/>
    <col min="19" max="19" width="17.5714285714286" customWidth="1"/>
    <col min="20" max="20" width="5.42857142857143" customWidth="1"/>
    <col min="21" max="21" width="35" customWidth="1"/>
  </cols>
  <sheetData>
    <row r="1" spans="1:21">
      <c r="A1" t="s">
        <v>21</v>
      </c>
      <c r="B1" t="s">
        <v>22</v>
      </c>
      <c r="C1" t="s">
        <v>27</v>
      </c>
      <c r="D1" t="s">
        <v>24</v>
      </c>
      <c r="E1" t="s">
        <v>23</v>
      </c>
      <c r="F1" t="s">
        <v>25</v>
      </c>
      <c r="G1" t="s">
        <v>60</v>
      </c>
      <c r="H1" t="s">
        <v>26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61</v>
      </c>
      <c r="T1" t="s">
        <v>62</v>
      </c>
      <c r="U1" t="s">
        <v>63</v>
      </c>
    </row>
    <row r="2" spans="1:20">
      <c r="A2" t="s">
        <v>2</v>
      </c>
      <c r="B2" t="s">
        <v>64</v>
      </c>
      <c r="C2" t="s">
        <v>65</v>
      </c>
      <c r="D2">
        <v>30</v>
      </c>
      <c r="E2" t="s">
        <v>42</v>
      </c>
      <c r="F2" t="b">
        <f>TRUE()</f>
        <v>1</v>
      </c>
      <c r="G2" t="s">
        <v>66</v>
      </c>
      <c r="I2" t="s">
        <v>3</v>
      </c>
      <c r="J2">
        <v>0</v>
      </c>
      <c r="K2">
        <v>86400</v>
      </c>
      <c r="L2">
        <v>0</v>
      </c>
      <c r="M2">
        <v>0</v>
      </c>
      <c r="N2" s="8"/>
      <c r="O2" s="8"/>
      <c r="P2" s="8"/>
      <c r="Q2">
        <v>0</v>
      </c>
      <c r="R2">
        <v>2</v>
      </c>
      <c r="S2">
        <v>0</v>
      </c>
      <c r="T2">
        <v>2</v>
      </c>
    </row>
    <row r="3" spans="1:21">
      <c r="A3" t="s">
        <v>4</v>
      </c>
      <c r="B3" t="s">
        <v>67</v>
      </c>
      <c r="C3" t="s">
        <v>68</v>
      </c>
      <c r="D3">
        <v>150</v>
      </c>
      <c r="E3" t="s">
        <v>42</v>
      </c>
      <c r="F3" t="b">
        <f>TRUE()</f>
        <v>1</v>
      </c>
      <c r="G3" t="s">
        <v>66</v>
      </c>
      <c r="I3" t="s">
        <v>11</v>
      </c>
      <c r="J3">
        <v>0</v>
      </c>
      <c r="K3" s="9">
        <v>604800</v>
      </c>
      <c r="L3">
        <v>0</v>
      </c>
      <c r="M3">
        <v>0</v>
      </c>
      <c r="N3" s="8"/>
      <c r="O3" s="8"/>
      <c r="P3" s="8"/>
      <c r="Q3">
        <v>0</v>
      </c>
      <c r="R3">
        <v>2</v>
      </c>
      <c r="S3">
        <v>10</v>
      </c>
      <c r="T3">
        <v>2</v>
      </c>
      <c r="U3" t="s">
        <v>69</v>
      </c>
    </row>
    <row r="4" spans="1:21">
      <c r="A4" t="s">
        <v>6</v>
      </c>
      <c r="B4" t="s">
        <v>70</v>
      </c>
      <c r="C4" t="s">
        <v>71</v>
      </c>
      <c r="D4">
        <v>1200</v>
      </c>
      <c r="E4" t="s">
        <v>42</v>
      </c>
      <c r="F4" t="b">
        <f>TRUE()</f>
        <v>1</v>
      </c>
      <c r="G4" t="s">
        <v>66</v>
      </c>
      <c r="J4">
        <v>0</v>
      </c>
      <c r="K4">
        <v>0</v>
      </c>
      <c r="L4">
        <v>0</v>
      </c>
      <c r="M4">
        <v>0</v>
      </c>
      <c r="Q4">
        <v>0</v>
      </c>
      <c r="R4">
        <v>0</v>
      </c>
      <c r="S4">
        <v>1</v>
      </c>
      <c r="T4">
        <v>16</v>
      </c>
      <c r="U4" t="s">
        <v>72</v>
      </c>
    </row>
  </sheetData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D16" sqref="D16"/>
    </sheetView>
  </sheetViews>
  <sheetFormatPr defaultColWidth="8.57142857142857" defaultRowHeight="15" outlineLevelCol="6"/>
  <cols>
    <col min="1" max="1" width="19.1428571428571" customWidth="1"/>
    <col min="2" max="2" width="18.7142857142857" customWidth="1"/>
    <col min="3" max="3" width="7.14285714285714" customWidth="1"/>
    <col min="4" max="4" width="14.8571428571429" customWidth="1"/>
    <col min="5" max="5" width="11.1428571428571" customWidth="1"/>
    <col min="6" max="6" width="15.8571428571429" customWidth="1"/>
  </cols>
  <sheetData>
    <row r="1" spans="1:6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7">
      <c r="A2" s="6" t="s">
        <v>2</v>
      </c>
      <c r="B2" s="6" t="s">
        <v>79</v>
      </c>
      <c r="C2" s="6">
        <v>90</v>
      </c>
      <c r="D2" s="6" t="s">
        <v>80</v>
      </c>
      <c r="E2" s="6" t="b">
        <f>FALSE()</f>
        <v>0</v>
      </c>
      <c r="F2">
        <f t="shared" ref="F2:F9" si="0">C2/G2*100</f>
        <v>88.2352941176471</v>
      </c>
      <c r="G2">
        <f>SUM($C$2:$C$3)</f>
        <v>102</v>
      </c>
    </row>
    <row r="3" spans="1:7">
      <c r="A3" s="6" t="s">
        <v>2</v>
      </c>
      <c r="B3" s="6" t="s">
        <v>81</v>
      </c>
      <c r="C3" s="6">
        <v>12</v>
      </c>
      <c r="D3" s="6" t="s">
        <v>82</v>
      </c>
      <c r="E3" s="6" t="b">
        <f>FALSE()</f>
        <v>0</v>
      </c>
      <c r="F3">
        <f t="shared" si="0"/>
        <v>11.7647058823529</v>
      </c>
      <c r="G3">
        <f>SUM($C$2:$C$3)</f>
        <v>102</v>
      </c>
    </row>
    <row r="4" spans="1:7">
      <c r="A4" s="7" t="s">
        <v>4</v>
      </c>
      <c r="B4" s="7" t="s">
        <v>79</v>
      </c>
      <c r="C4" s="7">
        <v>120</v>
      </c>
      <c r="D4" s="7" t="s">
        <v>83</v>
      </c>
      <c r="E4" s="7" t="b">
        <f>FALSE()</f>
        <v>0</v>
      </c>
      <c r="F4">
        <f t="shared" si="0"/>
        <v>76.9230769230769</v>
      </c>
      <c r="G4">
        <f>SUM(C$4:C$6)</f>
        <v>156</v>
      </c>
    </row>
    <row r="5" spans="1:7">
      <c r="A5" s="7" t="s">
        <v>4</v>
      </c>
      <c r="B5" s="7" t="s">
        <v>81</v>
      </c>
      <c r="C5" s="7">
        <v>32</v>
      </c>
      <c r="D5" s="7" t="s">
        <v>82</v>
      </c>
      <c r="E5" s="7" t="b">
        <f>FALSE()</f>
        <v>0</v>
      </c>
      <c r="F5">
        <f t="shared" si="0"/>
        <v>20.5128205128205</v>
      </c>
      <c r="G5">
        <f>SUM(C$4:C$6)</f>
        <v>156</v>
      </c>
    </row>
    <row r="6" spans="1:7">
      <c r="A6" s="7" t="s">
        <v>4</v>
      </c>
      <c r="B6" s="7" t="s">
        <v>84</v>
      </c>
      <c r="C6" s="7">
        <v>4</v>
      </c>
      <c r="D6" s="7" t="s">
        <v>82</v>
      </c>
      <c r="E6" s="7" t="b">
        <f>TRUE()</f>
        <v>1</v>
      </c>
      <c r="F6">
        <f t="shared" si="0"/>
        <v>2.56410256410256</v>
      </c>
      <c r="G6">
        <f>SUM(C$4:C$6)</f>
        <v>156</v>
      </c>
    </row>
    <row r="7" spans="1:7">
      <c r="A7" t="s">
        <v>6</v>
      </c>
      <c r="B7" t="s">
        <v>79</v>
      </c>
      <c r="C7">
        <v>120</v>
      </c>
      <c r="D7" t="s">
        <v>83</v>
      </c>
      <c r="E7" t="b">
        <f>FALSE()</f>
        <v>0</v>
      </c>
      <c r="F7">
        <f t="shared" si="0"/>
        <v>76.9230769230769</v>
      </c>
      <c r="G7">
        <f>SUM(C$7:C$9)</f>
        <v>156</v>
      </c>
    </row>
    <row r="8" spans="1:7">
      <c r="A8" t="s">
        <v>6</v>
      </c>
      <c r="B8" t="s">
        <v>81</v>
      </c>
      <c r="C8">
        <v>32</v>
      </c>
      <c r="D8" t="s">
        <v>82</v>
      </c>
      <c r="E8" t="b">
        <f>FALSE()</f>
        <v>0</v>
      </c>
      <c r="F8">
        <f t="shared" si="0"/>
        <v>20.5128205128205</v>
      </c>
      <c r="G8">
        <f>SUM(C$7:C$9)</f>
        <v>156</v>
      </c>
    </row>
    <row r="9" spans="1:7">
      <c r="A9" t="s">
        <v>6</v>
      </c>
      <c r="B9" t="s">
        <v>84</v>
      </c>
      <c r="C9">
        <v>4</v>
      </c>
      <c r="D9" t="s">
        <v>82</v>
      </c>
      <c r="E9" t="b">
        <f>TRUE()</f>
        <v>1</v>
      </c>
      <c r="F9">
        <f t="shared" si="0"/>
        <v>2.56410256410256</v>
      </c>
      <c r="G9">
        <f>SUM(C$7:C$9)</f>
        <v>156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E11" sqref="E11"/>
    </sheetView>
  </sheetViews>
  <sheetFormatPr defaultColWidth="8.71428571428571" defaultRowHeight="15"/>
  <cols>
    <col min="1" max="1" width="3" customWidth="1"/>
    <col min="2" max="2" width="4.14285714285714" customWidth="1"/>
    <col min="3" max="3" width="6.14285714285714" customWidth="1"/>
    <col min="4" max="4" width="63.8571428571429" customWidth="1"/>
    <col min="5" max="5" width="48.8571428571429" customWidth="1"/>
    <col min="6" max="6" width="14.8571428571429" style="4" customWidth="1"/>
  </cols>
  <sheetData>
    <row r="1" spans="1:6">
      <c r="A1" t="s">
        <v>21</v>
      </c>
      <c r="B1" t="s">
        <v>85</v>
      </c>
      <c r="C1" t="s">
        <v>60</v>
      </c>
      <c r="D1" t="s">
        <v>33</v>
      </c>
      <c r="E1" t="s">
        <v>34</v>
      </c>
      <c r="F1" s="4" t="s">
        <v>35</v>
      </c>
    </row>
    <row r="2" s="2" customFormat="1" spans="1:9">
      <c r="A2" s="2">
        <v>1</v>
      </c>
      <c r="B2" s="2">
        <v>1</v>
      </c>
      <c r="C2" s="2">
        <v>1</v>
      </c>
      <c r="D2" s="2" t="s">
        <v>86</v>
      </c>
      <c r="E2" s="2" t="s">
        <v>87</v>
      </c>
      <c r="F2" s="5" t="str">
        <f t="shared" ref="F2:F8" si="0">CONCATENATE(G2,"|",H2,"|",I2)</f>
        <v>10|10|1</v>
      </c>
      <c r="G2" s="2">
        <v>10</v>
      </c>
      <c r="H2" s="2">
        <v>10</v>
      </c>
      <c r="I2" s="2">
        <v>1</v>
      </c>
    </row>
    <row r="3" s="2" customFormat="1" spans="1:9">
      <c r="A3" s="2">
        <v>2</v>
      </c>
      <c r="B3" s="2">
        <v>2</v>
      </c>
      <c r="C3" s="2">
        <v>1</v>
      </c>
      <c r="D3" s="2" t="s">
        <v>88</v>
      </c>
      <c r="E3" s="2" t="s">
        <v>89</v>
      </c>
      <c r="F3" s="5" t="str">
        <f t="shared" si="0"/>
        <v>10|5|2</v>
      </c>
      <c r="G3" s="2">
        <v>10</v>
      </c>
      <c r="H3" s="2">
        <v>5</v>
      </c>
      <c r="I3" s="2">
        <v>2</v>
      </c>
    </row>
    <row r="4" s="2" customFormat="1" spans="1:9">
      <c r="A4" s="2">
        <v>3</v>
      </c>
      <c r="B4" s="2">
        <v>3</v>
      </c>
      <c r="C4" s="2">
        <v>1</v>
      </c>
      <c r="D4" s="2" t="s">
        <v>88</v>
      </c>
      <c r="E4" s="2" t="s">
        <v>89</v>
      </c>
      <c r="F4" s="5" t="str">
        <f t="shared" si="0"/>
        <v>10|5|2</v>
      </c>
      <c r="G4" s="2">
        <v>10</v>
      </c>
      <c r="H4" s="2">
        <v>5</v>
      </c>
      <c r="I4" s="2">
        <v>2</v>
      </c>
    </row>
    <row r="5" s="2" customFormat="1" spans="1:9">
      <c r="A5" s="2">
        <v>4</v>
      </c>
      <c r="B5" s="2">
        <v>4</v>
      </c>
      <c r="C5" s="2">
        <v>1</v>
      </c>
      <c r="D5" s="2" t="s">
        <v>88</v>
      </c>
      <c r="E5" s="2" t="s">
        <v>89</v>
      </c>
      <c r="F5" s="5" t="str">
        <f t="shared" si="0"/>
        <v>10|5|2</v>
      </c>
      <c r="G5" s="2">
        <v>10</v>
      </c>
      <c r="H5" s="2">
        <v>5</v>
      </c>
      <c r="I5" s="2">
        <v>2</v>
      </c>
    </row>
    <row r="6" s="2" customFormat="1" spans="1:9">
      <c r="A6" s="2">
        <v>5</v>
      </c>
      <c r="B6" s="2">
        <v>5</v>
      </c>
      <c r="C6" s="2">
        <v>1</v>
      </c>
      <c r="D6" s="2" t="s">
        <v>88</v>
      </c>
      <c r="E6" s="2" t="s">
        <v>89</v>
      </c>
      <c r="F6" s="5" t="str">
        <f t="shared" si="0"/>
        <v>10|5|2</v>
      </c>
      <c r="G6" s="2">
        <v>10</v>
      </c>
      <c r="H6" s="2">
        <v>5</v>
      </c>
      <c r="I6" s="2">
        <v>2</v>
      </c>
    </row>
    <row r="7" s="2" customFormat="1" spans="1:9">
      <c r="A7" s="2">
        <v>6</v>
      </c>
      <c r="B7" s="2">
        <v>6</v>
      </c>
      <c r="C7" s="2">
        <v>1</v>
      </c>
      <c r="D7" s="2" t="s">
        <v>86</v>
      </c>
      <c r="E7" s="2" t="s">
        <v>87</v>
      </c>
      <c r="F7" s="5" t="str">
        <f t="shared" si="0"/>
        <v>10|10|1</v>
      </c>
      <c r="G7" s="2">
        <v>10</v>
      </c>
      <c r="H7" s="2">
        <v>10</v>
      </c>
      <c r="I7" s="2">
        <v>1</v>
      </c>
    </row>
    <row r="8" s="2" customFormat="1" spans="1:9">
      <c r="A8" s="2">
        <v>7</v>
      </c>
      <c r="B8" s="2">
        <v>7</v>
      </c>
      <c r="C8" s="2">
        <v>1</v>
      </c>
      <c r="D8" s="2" t="s">
        <v>86</v>
      </c>
      <c r="E8" s="2" t="s">
        <v>90</v>
      </c>
      <c r="F8" s="5" t="str">
        <f t="shared" si="0"/>
        <v>10|10|1</v>
      </c>
      <c r="G8" s="2">
        <v>10</v>
      </c>
      <c r="H8" s="2">
        <v>10</v>
      </c>
      <c r="I8" s="2">
        <v>1</v>
      </c>
    </row>
    <row r="9" s="3" customFormat="1" spans="1:8">
      <c r="A9" s="3">
        <v>8</v>
      </c>
      <c r="B9" s="3">
        <v>1</v>
      </c>
      <c r="C9" s="3">
        <v>2</v>
      </c>
      <c r="D9" s="3" t="s">
        <v>91</v>
      </c>
      <c r="E9" s="3" t="s">
        <v>92</v>
      </c>
      <c r="F9" s="5" t="str">
        <f>CONCATENATE(G9,"|",H9)</f>
        <v>2|1</v>
      </c>
      <c r="G9" s="3">
        <v>2</v>
      </c>
      <c r="H9" s="3">
        <v>1</v>
      </c>
    </row>
    <row r="10" s="3" customFormat="1" spans="1:9">
      <c r="A10" s="3">
        <v>9</v>
      </c>
      <c r="B10" s="3">
        <v>2</v>
      </c>
      <c r="C10" s="3">
        <v>2</v>
      </c>
      <c r="D10" s="3" t="s">
        <v>88</v>
      </c>
      <c r="E10" s="3" t="s">
        <v>89</v>
      </c>
      <c r="F10" s="5" t="str">
        <f>CONCATENATE(G10,"|",H10,"|",I10)</f>
        <v>10|5|2</v>
      </c>
      <c r="G10" s="3">
        <v>10</v>
      </c>
      <c r="H10" s="3">
        <v>5</v>
      </c>
      <c r="I10" s="3">
        <v>2</v>
      </c>
    </row>
    <row r="11" s="3" customFormat="1" spans="1:9">
      <c r="A11" s="3">
        <v>10</v>
      </c>
      <c r="B11" s="3">
        <v>3</v>
      </c>
      <c r="C11" s="3">
        <v>2</v>
      </c>
      <c r="D11" s="3" t="s">
        <v>88</v>
      </c>
      <c r="E11" s="3" t="s">
        <v>89</v>
      </c>
      <c r="F11" s="5" t="str">
        <f>CONCATENATE(G11,"|",H11,"|",I11)</f>
        <v>10|5|2</v>
      </c>
      <c r="G11" s="3">
        <v>10</v>
      </c>
      <c r="H11" s="3">
        <v>5</v>
      </c>
      <c r="I11" s="3">
        <v>2</v>
      </c>
    </row>
    <row r="12" s="3" customFormat="1" spans="1:9">
      <c r="A12" s="3">
        <v>11</v>
      </c>
      <c r="B12" s="3">
        <v>4</v>
      </c>
      <c r="C12" s="3">
        <v>2</v>
      </c>
      <c r="D12" s="3" t="s">
        <v>88</v>
      </c>
      <c r="E12" s="3" t="s">
        <v>89</v>
      </c>
      <c r="F12" s="5" t="str">
        <f>CONCATENATE(G12,"|",H12,"|",I12)</f>
        <v>10|5|2</v>
      </c>
      <c r="G12" s="3">
        <v>10</v>
      </c>
      <c r="H12" s="3">
        <v>5</v>
      </c>
      <c r="I12" s="3">
        <v>2</v>
      </c>
    </row>
    <row r="13" s="3" customFormat="1" spans="1:9">
      <c r="A13" s="3">
        <v>12</v>
      </c>
      <c r="B13" s="3">
        <v>5</v>
      </c>
      <c r="C13" s="3">
        <v>2</v>
      </c>
      <c r="D13" s="3" t="s">
        <v>88</v>
      </c>
      <c r="E13" s="3" t="s">
        <v>89</v>
      </c>
      <c r="F13" s="5" t="str">
        <f>CONCATENATE(G13,"|",H13,"|",I13)</f>
        <v>10|5|2</v>
      </c>
      <c r="G13" s="3">
        <v>10</v>
      </c>
      <c r="H13" s="3">
        <v>5</v>
      </c>
      <c r="I13" s="3">
        <v>2</v>
      </c>
    </row>
    <row r="14" s="3" customFormat="1" spans="1:8">
      <c r="A14" s="3">
        <v>13</v>
      </c>
      <c r="B14" s="3">
        <v>6</v>
      </c>
      <c r="C14" s="3">
        <v>2</v>
      </c>
      <c r="D14" s="3" t="s">
        <v>91</v>
      </c>
      <c r="E14" s="3" t="s">
        <v>92</v>
      </c>
      <c r="F14" s="5" t="str">
        <f>CONCATENATE(G14,"|",H14)</f>
        <v>2|1</v>
      </c>
      <c r="G14" s="3">
        <v>2</v>
      </c>
      <c r="H14" s="3">
        <v>1</v>
      </c>
    </row>
    <row r="15" s="3" customFormat="1" spans="1:8">
      <c r="A15" s="3">
        <v>14</v>
      </c>
      <c r="B15" s="3">
        <v>7</v>
      </c>
      <c r="C15" s="3">
        <v>2</v>
      </c>
      <c r="D15" s="3" t="s">
        <v>91</v>
      </c>
      <c r="E15" s="3" t="s">
        <v>93</v>
      </c>
      <c r="F15" s="5" t="str">
        <f>CONCATENATE(G15,"|",H15)</f>
        <v>2|1</v>
      </c>
      <c r="G15" s="3">
        <v>2</v>
      </c>
      <c r="H15" s="3">
        <v>1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H11" sqref="H11"/>
    </sheetView>
  </sheetViews>
  <sheetFormatPr defaultColWidth="9" defaultRowHeight="15" outlineLevelRow="6" outlineLevelCol="6"/>
  <cols>
    <col min="1" max="1" width="2.71428571428571" customWidth="1"/>
    <col min="2" max="2" width="5.85714285714286" customWidth="1"/>
    <col min="3" max="3" width="4.57142857142857" customWidth="1"/>
    <col min="4" max="4" width="43.2857142857143" customWidth="1"/>
    <col min="5" max="5" width="21.4285714285714" customWidth="1"/>
    <col min="6" max="7" width="18.4285714285714" customWidth="1"/>
  </cols>
  <sheetData>
    <row r="1" spans="1:7">
      <c r="A1" t="s">
        <v>21</v>
      </c>
      <c r="B1" t="s">
        <v>94</v>
      </c>
      <c r="C1" t="s">
        <v>95</v>
      </c>
      <c r="D1" t="s">
        <v>33</v>
      </c>
      <c r="E1" t="s">
        <v>34</v>
      </c>
      <c r="F1" t="s">
        <v>96</v>
      </c>
      <c r="G1" t="s">
        <v>97</v>
      </c>
    </row>
    <row r="2" spans="1:7">
      <c r="A2">
        <v>1</v>
      </c>
      <c r="B2">
        <v>1</v>
      </c>
      <c r="C2">
        <v>70</v>
      </c>
      <c r="D2" t="s">
        <v>98</v>
      </c>
      <c r="E2" t="s">
        <v>99</v>
      </c>
      <c r="F2" t="s">
        <v>100</v>
      </c>
      <c r="G2" t="s">
        <v>101</v>
      </c>
    </row>
    <row r="3" spans="1:7">
      <c r="A3">
        <v>2</v>
      </c>
      <c r="B3">
        <v>1</v>
      </c>
      <c r="C3">
        <v>25</v>
      </c>
      <c r="D3" t="s">
        <v>98</v>
      </c>
      <c r="E3" t="s">
        <v>99</v>
      </c>
      <c r="F3" t="s">
        <v>102</v>
      </c>
      <c r="G3" t="s">
        <v>103</v>
      </c>
    </row>
    <row r="4" spans="1:7">
      <c r="A4">
        <v>3</v>
      </c>
      <c r="B4">
        <v>1</v>
      </c>
      <c r="C4">
        <v>5</v>
      </c>
      <c r="D4" t="s">
        <v>104</v>
      </c>
      <c r="E4" t="s">
        <v>105</v>
      </c>
      <c r="F4" t="s">
        <v>106</v>
      </c>
      <c r="G4" t="s">
        <v>107</v>
      </c>
    </row>
    <row r="5" spans="1:7">
      <c r="A5">
        <v>4</v>
      </c>
      <c r="B5">
        <v>2</v>
      </c>
      <c r="C5">
        <v>70</v>
      </c>
      <c r="D5" t="s">
        <v>98</v>
      </c>
      <c r="E5" t="s">
        <v>99</v>
      </c>
      <c r="F5" t="s">
        <v>102</v>
      </c>
      <c r="G5" t="s">
        <v>108</v>
      </c>
    </row>
    <row r="6" spans="1:7">
      <c r="A6">
        <v>5</v>
      </c>
      <c r="B6">
        <v>2</v>
      </c>
      <c r="C6">
        <v>25</v>
      </c>
      <c r="D6" t="s">
        <v>98</v>
      </c>
      <c r="E6" t="s">
        <v>99</v>
      </c>
      <c r="F6" t="s">
        <v>109</v>
      </c>
      <c r="G6" t="s">
        <v>110</v>
      </c>
    </row>
    <row r="7" spans="1:7">
      <c r="A7">
        <v>6</v>
      </c>
      <c r="B7">
        <v>2</v>
      </c>
      <c r="C7">
        <v>5</v>
      </c>
      <c r="D7" t="s">
        <v>104</v>
      </c>
      <c r="E7" t="s">
        <v>105</v>
      </c>
      <c r="F7" t="s">
        <v>111</v>
      </c>
      <c r="G7" t="s">
        <v>112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H24" sqref="H24"/>
    </sheetView>
  </sheetViews>
  <sheetFormatPr defaultColWidth="9.14285714285714" defaultRowHeight="15" outlineLevelCol="3"/>
  <cols>
    <col min="1" max="1" width="3.28571428571429" customWidth="1"/>
    <col min="2" max="2" width="24.4285714285714" customWidth="1"/>
    <col min="3" max="3" width="28.2857142857143" customWidth="1"/>
    <col min="4" max="4" width="13.4285714285714" customWidth="1"/>
  </cols>
  <sheetData>
    <row r="1" spans="1:4">
      <c r="A1" t="s">
        <v>21</v>
      </c>
      <c r="B1" t="s">
        <v>113</v>
      </c>
      <c r="C1" t="s">
        <v>114</v>
      </c>
      <c r="D1" t="s">
        <v>115</v>
      </c>
    </row>
    <row r="2" spans="1:4">
      <c r="A2">
        <v>1</v>
      </c>
      <c r="B2" t="s">
        <v>41</v>
      </c>
      <c r="D2">
        <v>8</v>
      </c>
    </row>
    <row r="3" spans="1:4">
      <c r="A3">
        <v>2</v>
      </c>
      <c r="B3" t="s">
        <v>48</v>
      </c>
      <c r="C3" t="s">
        <v>42</v>
      </c>
      <c r="D3">
        <v>8</v>
      </c>
    </row>
    <row r="4" spans="1:4">
      <c r="A4">
        <v>3</v>
      </c>
      <c r="B4" t="s">
        <v>48</v>
      </c>
      <c r="C4" t="s">
        <v>42</v>
      </c>
      <c r="D4">
        <v>10</v>
      </c>
    </row>
    <row r="5" spans="1:4">
      <c r="A5">
        <v>4</v>
      </c>
      <c r="B5" t="s">
        <v>48</v>
      </c>
      <c r="C5" t="s">
        <v>116</v>
      </c>
      <c r="D5">
        <v>2</v>
      </c>
    </row>
    <row r="6" spans="1:4">
      <c r="A6">
        <v>5</v>
      </c>
      <c r="B6" t="s">
        <v>117</v>
      </c>
      <c r="C6" s="1" t="s">
        <v>2</v>
      </c>
      <c r="D6">
        <v>1</v>
      </c>
    </row>
    <row r="7" spans="1:4">
      <c r="A7">
        <v>6</v>
      </c>
      <c r="B7" t="s">
        <v>41</v>
      </c>
      <c r="D7">
        <v>10</v>
      </c>
    </row>
    <row r="8" spans="1:4">
      <c r="A8">
        <v>7</v>
      </c>
      <c r="B8" t="s">
        <v>48</v>
      </c>
      <c r="C8" t="s">
        <v>42</v>
      </c>
      <c r="D8">
        <v>10</v>
      </c>
    </row>
    <row r="9" spans="1:4">
      <c r="A9">
        <v>8</v>
      </c>
      <c r="B9" t="s">
        <v>48</v>
      </c>
      <c r="C9" t="s">
        <v>42</v>
      </c>
      <c r="D9">
        <v>12</v>
      </c>
    </row>
    <row r="10" spans="1:4">
      <c r="A10">
        <v>9</v>
      </c>
      <c r="B10" t="s">
        <v>48</v>
      </c>
      <c r="C10" t="s">
        <v>116</v>
      </c>
      <c r="D10">
        <v>2</v>
      </c>
    </row>
    <row r="11" spans="1:4">
      <c r="A11">
        <v>10</v>
      </c>
      <c r="B11" t="s">
        <v>117</v>
      </c>
      <c r="C11" s="1" t="s">
        <v>2</v>
      </c>
      <c r="D1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IDs</vt:lpstr>
      <vt:lpstr>Constants</vt:lpstr>
      <vt:lpstr>Shop</vt:lpstr>
      <vt:lpstr>Chests</vt:lpstr>
      <vt:lpstr>ChestRewards</vt:lpstr>
      <vt:lpstr>CheckinRewards</vt:lpstr>
      <vt:lpstr>ProgressRewards</vt:lpstr>
      <vt:lpstr>FreeRewards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Adminn</cp:lastModifiedBy>
  <cp:revision>2</cp:revision>
  <dcterms:created xsi:type="dcterms:W3CDTF">2015-06-05T18:17:00Z</dcterms:created>
  <dcterms:modified xsi:type="dcterms:W3CDTF">2024-11-09T08:36:03Z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7486309010EB4B17A4FBA3ED4B036309</vt:lpwstr>
  </property>
  <property fmtid="{D5CDD505-2E9C-101B-9397-08002B2CF9AE}" pid="3" name="KSOProductBuildVer">
    <vt:lpwstr>1033-12.2.0.18607</vt:lpwstr>
  </property>
</Properties>
</file>