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tia-chop\src\"/>
    </mc:Choice>
  </mc:AlternateContent>
  <bookViews>
    <workbookView xWindow="-120" yWindow="-120" windowWidth="29040" windowHeight="15840"/>
  </bookViews>
  <sheets>
    <sheet name="T4.22" sheetId="8" r:id="rId1"/>
  </sheets>
  <definedNames>
    <definedName name="_xlnm._FilterDatabase" localSheetId="0" hidden="1">T4.22!$A$6:$U$498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79" i="8" l="1"/>
  <c r="N12" i="8" l="1"/>
  <c r="H478" i="8" l="1"/>
  <c r="G478" i="8"/>
  <c r="F478" i="8"/>
  <c r="E478" i="8"/>
  <c r="N477" i="8"/>
  <c r="L477" i="8"/>
  <c r="K477" i="8"/>
  <c r="M477" i="8" s="1"/>
  <c r="I477" i="8"/>
  <c r="N476" i="8"/>
  <c r="L476" i="8"/>
  <c r="K476" i="8"/>
  <c r="M476" i="8" s="1"/>
  <c r="I476" i="8"/>
  <c r="N475" i="8"/>
  <c r="L475" i="8"/>
  <c r="K475" i="8"/>
  <c r="M475" i="8" s="1"/>
  <c r="I475" i="8"/>
  <c r="N474" i="8"/>
  <c r="L474" i="8"/>
  <c r="K474" i="8"/>
  <c r="M474" i="8" s="1"/>
  <c r="I474" i="8"/>
  <c r="N473" i="8"/>
  <c r="L473" i="8"/>
  <c r="K473" i="8"/>
  <c r="M473" i="8" s="1"/>
  <c r="I473" i="8"/>
  <c r="N472" i="8"/>
  <c r="L472" i="8"/>
  <c r="K472" i="8"/>
  <c r="M472" i="8" s="1"/>
  <c r="I472" i="8"/>
  <c r="N471" i="8"/>
  <c r="L471" i="8"/>
  <c r="K471" i="8"/>
  <c r="M471" i="8" s="1"/>
  <c r="I471" i="8"/>
  <c r="N470" i="8"/>
  <c r="L470" i="8"/>
  <c r="K470" i="8"/>
  <c r="M470" i="8" s="1"/>
  <c r="I470" i="8"/>
  <c r="N469" i="8"/>
  <c r="L469" i="8"/>
  <c r="K469" i="8"/>
  <c r="M469" i="8" s="1"/>
  <c r="I469" i="8"/>
  <c r="N468" i="8"/>
  <c r="L468" i="8"/>
  <c r="K468" i="8"/>
  <c r="M468" i="8" s="1"/>
  <c r="I468" i="8"/>
  <c r="N467" i="8"/>
  <c r="L467" i="8"/>
  <c r="K467" i="8"/>
  <c r="M467" i="8" s="1"/>
  <c r="I467" i="8"/>
  <c r="N466" i="8"/>
  <c r="L466" i="8"/>
  <c r="K466" i="8"/>
  <c r="M466" i="8" s="1"/>
  <c r="I466" i="8"/>
  <c r="N465" i="8"/>
  <c r="L465" i="8"/>
  <c r="K465" i="8"/>
  <c r="M465" i="8" s="1"/>
  <c r="I465" i="8"/>
  <c r="N464" i="8"/>
  <c r="L464" i="8"/>
  <c r="K464" i="8"/>
  <c r="M464" i="8" s="1"/>
  <c r="I464" i="8"/>
  <c r="N463" i="8"/>
  <c r="L463" i="8"/>
  <c r="K463" i="8"/>
  <c r="M463" i="8" s="1"/>
  <c r="I463" i="8"/>
  <c r="N462" i="8"/>
  <c r="L462" i="8"/>
  <c r="K462" i="8"/>
  <c r="M462" i="8" s="1"/>
  <c r="I462" i="8"/>
  <c r="N461" i="8"/>
  <c r="L461" i="8"/>
  <c r="K461" i="8"/>
  <c r="M461" i="8" s="1"/>
  <c r="I461" i="8"/>
  <c r="N460" i="8"/>
  <c r="L460" i="8"/>
  <c r="K460" i="8"/>
  <c r="M460" i="8" s="1"/>
  <c r="I460" i="8"/>
  <c r="N459" i="8"/>
  <c r="L459" i="8"/>
  <c r="K459" i="8"/>
  <c r="M459" i="8" s="1"/>
  <c r="I459" i="8"/>
  <c r="N458" i="8"/>
  <c r="L458" i="8"/>
  <c r="K458" i="8"/>
  <c r="M458" i="8" s="1"/>
  <c r="I458" i="8"/>
  <c r="N457" i="8"/>
  <c r="L457" i="8"/>
  <c r="K457" i="8"/>
  <c r="M457" i="8" s="1"/>
  <c r="I457" i="8"/>
  <c r="N456" i="8"/>
  <c r="L456" i="8"/>
  <c r="K456" i="8"/>
  <c r="M456" i="8" s="1"/>
  <c r="I456" i="8"/>
  <c r="N455" i="8"/>
  <c r="L455" i="8"/>
  <c r="K455" i="8"/>
  <c r="M455" i="8" s="1"/>
  <c r="I455" i="8"/>
  <c r="N454" i="8"/>
  <c r="L454" i="8"/>
  <c r="K454" i="8"/>
  <c r="M454" i="8" s="1"/>
  <c r="I454" i="8"/>
  <c r="N453" i="8"/>
  <c r="L453" i="8"/>
  <c r="K453" i="8"/>
  <c r="M453" i="8" s="1"/>
  <c r="I453" i="8"/>
  <c r="N452" i="8"/>
  <c r="L452" i="8"/>
  <c r="K452" i="8"/>
  <c r="M452" i="8" s="1"/>
  <c r="I452" i="8"/>
  <c r="N451" i="8"/>
  <c r="L451" i="8"/>
  <c r="K451" i="8"/>
  <c r="M451" i="8" s="1"/>
  <c r="I451" i="8"/>
  <c r="N450" i="8"/>
  <c r="L450" i="8"/>
  <c r="K450" i="8"/>
  <c r="M450" i="8" s="1"/>
  <c r="I450" i="8"/>
  <c r="N449" i="8"/>
  <c r="L449" i="8"/>
  <c r="K449" i="8"/>
  <c r="M449" i="8" s="1"/>
  <c r="I449" i="8"/>
  <c r="N448" i="8"/>
  <c r="L448" i="8"/>
  <c r="K448" i="8"/>
  <c r="M448" i="8" s="1"/>
  <c r="I448" i="8"/>
  <c r="N447" i="8"/>
  <c r="L447" i="8"/>
  <c r="K447" i="8"/>
  <c r="M447" i="8" s="1"/>
  <c r="I447" i="8"/>
  <c r="N446" i="8"/>
  <c r="L446" i="8"/>
  <c r="K446" i="8"/>
  <c r="M446" i="8" s="1"/>
  <c r="I446" i="8"/>
  <c r="N445" i="8"/>
  <c r="L445" i="8"/>
  <c r="K445" i="8"/>
  <c r="M445" i="8" s="1"/>
  <c r="I445" i="8"/>
  <c r="N444" i="8"/>
  <c r="L444" i="8"/>
  <c r="K444" i="8"/>
  <c r="M444" i="8" s="1"/>
  <c r="I444" i="8"/>
  <c r="N443" i="8"/>
  <c r="L443" i="8"/>
  <c r="K443" i="8"/>
  <c r="M443" i="8" s="1"/>
  <c r="I443" i="8"/>
  <c r="N442" i="8"/>
  <c r="L442" i="8"/>
  <c r="K442" i="8"/>
  <c r="M442" i="8" s="1"/>
  <c r="I442" i="8"/>
  <c r="N441" i="8"/>
  <c r="L441" i="8"/>
  <c r="K441" i="8"/>
  <c r="M441" i="8" s="1"/>
  <c r="I441" i="8"/>
  <c r="N440" i="8"/>
  <c r="L440" i="8"/>
  <c r="K440" i="8"/>
  <c r="M440" i="8" s="1"/>
  <c r="I440" i="8"/>
  <c r="N439" i="8"/>
  <c r="L439" i="8"/>
  <c r="K439" i="8"/>
  <c r="M439" i="8" s="1"/>
  <c r="I439" i="8"/>
  <c r="N438" i="8"/>
  <c r="L438" i="8"/>
  <c r="K438" i="8"/>
  <c r="M438" i="8" s="1"/>
  <c r="I438" i="8"/>
  <c r="N437" i="8"/>
  <c r="L437" i="8"/>
  <c r="K437" i="8"/>
  <c r="M437" i="8" s="1"/>
  <c r="I437" i="8"/>
  <c r="N436" i="8"/>
  <c r="L436" i="8"/>
  <c r="K436" i="8"/>
  <c r="M436" i="8" s="1"/>
  <c r="I436" i="8"/>
  <c r="N435" i="8"/>
  <c r="L435" i="8"/>
  <c r="K435" i="8"/>
  <c r="M435" i="8" s="1"/>
  <c r="I435" i="8"/>
  <c r="N434" i="8"/>
  <c r="L434" i="8"/>
  <c r="K434" i="8"/>
  <c r="M434" i="8" s="1"/>
  <c r="I434" i="8"/>
  <c r="N433" i="8"/>
  <c r="L433" i="8"/>
  <c r="K433" i="8"/>
  <c r="M433" i="8" s="1"/>
  <c r="I433" i="8"/>
  <c r="N432" i="8"/>
  <c r="L432" i="8"/>
  <c r="K432" i="8"/>
  <c r="M432" i="8" s="1"/>
  <c r="I432" i="8"/>
  <c r="N431" i="8"/>
  <c r="L431" i="8"/>
  <c r="K431" i="8"/>
  <c r="M431" i="8" s="1"/>
  <c r="I431" i="8"/>
  <c r="N430" i="8"/>
  <c r="L430" i="8"/>
  <c r="K430" i="8"/>
  <c r="M430" i="8" s="1"/>
  <c r="I430" i="8"/>
  <c r="N429" i="8"/>
  <c r="L429" i="8"/>
  <c r="K429" i="8"/>
  <c r="M429" i="8" s="1"/>
  <c r="I429" i="8"/>
  <c r="N428" i="8"/>
  <c r="L428" i="8"/>
  <c r="K428" i="8"/>
  <c r="M428" i="8" s="1"/>
  <c r="I428" i="8"/>
  <c r="N427" i="8"/>
  <c r="L427" i="8"/>
  <c r="K427" i="8"/>
  <c r="M427" i="8" s="1"/>
  <c r="I427" i="8"/>
  <c r="N426" i="8"/>
  <c r="L426" i="8"/>
  <c r="K426" i="8"/>
  <c r="M426" i="8" s="1"/>
  <c r="I426" i="8"/>
  <c r="N425" i="8"/>
  <c r="L425" i="8"/>
  <c r="K425" i="8"/>
  <c r="M425" i="8" s="1"/>
  <c r="I425" i="8"/>
  <c r="N424" i="8"/>
  <c r="L424" i="8"/>
  <c r="K424" i="8"/>
  <c r="M424" i="8" s="1"/>
  <c r="I424" i="8"/>
  <c r="N423" i="8"/>
  <c r="L423" i="8"/>
  <c r="K423" i="8"/>
  <c r="M423" i="8" s="1"/>
  <c r="I423" i="8"/>
  <c r="N422" i="8"/>
  <c r="L422" i="8"/>
  <c r="K422" i="8"/>
  <c r="M422" i="8" s="1"/>
  <c r="I422" i="8"/>
  <c r="N421" i="8"/>
  <c r="L421" i="8"/>
  <c r="K421" i="8"/>
  <c r="M421" i="8" s="1"/>
  <c r="I421" i="8"/>
  <c r="N420" i="8"/>
  <c r="L420" i="8"/>
  <c r="K420" i="8"/>
  <c r="M420" i="8" s="1"/>
  <c r="I420" i="8"/>
  <c r="N419" i="8"/>
  <c r="L419" i="8"/>
  <c r="K419" i="8"/>
  <c r="M419" i="8" s="1"/>
  <c r="I419" i="8"/>
  <c r="N418" i="8"/>
  <c r="L418" i="8"/>
  <c r="K418" i="8"/>
  <c r="M418" i="8" s="1"/>
  <c r="I418" i="8"/>
  <c r="N417" i="8"/>
  <c r="L417" i="8"/>
  <c r="K417" i="8"/>
  <c r="M417" i="8" s="1"/>
  <c r="I417" i="8"/>
  <c r="N416" i="8"/>
  <c r="L416" i="8"/>
  <c r="K416" i="8"/>
  <c r="M416" i="8" s="1"/>
  <c r="I416" i="8"/>
  <c r="N415" i="8"/>
  <c r="L415" i="8"/>
  <c r="K415" i="8"/>
  <c r="M415" i="8" s="1"/>
  <c r="I415" i="8"/>
  <c r="N414" i="8"/>
  <c r="L414" i="8"/>
  <c r="K414" i="8"/>
  <c r="M414" i="8" s="1"/>
  <c r="I414" i="8"/>
  <c r="N413" i="8"/>
  <c r="L413" i="8"/>
  <c r="K413" i="8"/>
  <c r="M413" i="8" s="1"/>
  <c r="I413" i="8"/>
  <c r="N412" i="8"/>
  <c r="L412" i="8"/>
  <c r="K412" i="8"/>
  <c r="M412" i="8" s="1"/>
  <c r="I412" i="8"/>
  <c r="N411" i="8"/>
  <c r="L411" i="8"/>
  <c r="K411" i="8"/>
  <c r="M411" i="8" s="1"/>
  <c r="I411" i="8"/>
  <c r="N410" i="8"/>
  <c r="L410" i="8"/>
  <c r="K410" i="8"/>
  <c r="M410" i="8" s="1"/>
  <c r="I410" i="8"/>
  <c r="N409" i="8"/>
  <c r="L409" i="8"/>
  <c r="K409" i="8"/>
  <c r="M409" i="8" s="1"/>
  <c r="I409" i="8"/>
  <c r="N408" i="8"/>
  <c r="L408" i="8"/>
  <c r="K408" i="8"/>
  <c r="M408" i="8" s="1"/>
  <c r="I408" i="8"/>
  <c r="N407" i="8"/>
  <c r="L407" i="8"/>
  <c r="K407" i="8"/>
  <c r="M407" i="8" s="1"/>
  <c r="I407" i="8"/>
  <c r="N406" i="8"/>
  <c r="L406" i="8"/>
  <c r="K406" i="8"/>
  <c r="M406" i="8" s="1"/>
  <c r="I406" i="8"/>
  <c r="N405" i="8"/>
  <c r="L405" i="8"/>
  <c r="K405" i="8"/>
  <c r="M405" i="8" s="1"/>
  <c r="I405" i="8"/>
  <c r="N404" i="8"/>
  <c r="L404" i="8"/>
  <c r="K404" i="8"/>
  <c r="M404" i="8" s="1"/>
  <c r="I404" i="8"/>
  <c r="N403" i="8"/>
  <c r="L403" i="8"/>
  <c r="K403" i="8"/>
  <c r="M403" i="8" s="1"/>
  <c r="I403" i="8"/>
  <c r="N402" i="8"/>
  <c r="L402" i="8"/>
  <c r="K402" i="8"/>
  <c r="M402" i="8" s="1"/>
  <c r="I402" i="8"/>
  <c r="N401" i="8"/>
  <c r="L401" i="8"/>
  <c r="K401" i="8"/>
  <c r="M401" i="8" s="1"/>
  <c r="I401" i="8"/>
  <c r="N400" i="8"/>
  <c r="L400" i="8"/>
  <c r="K400" i="8"/>
  <c r="M400" i="8" s="1"/>
  <c r="I400" i="8"/>
  <c r="N399" i="8"/>
  <c r="L399" i="8"/>
  <c r="K399" i="8"/>
  <c r="M399" i="8" s="1"/>
  <c r="I399" i="8"/>
  <c r="N398" i="8"/>
  <c r="L398" i="8"/>
  <c r="K398" i="8"/>
  <c r="M398" i="8" s="1"/>
  <c r="I398" i="8"/>
  <c r="N397" i="8"/>
  <c r="L397" i="8"/>
  <c r="K397" i="8"/>
  <c r="M397" i="8" s="1"/>
  <c r="I397" i="8"/>
  <c r="N396" i="8"/>
  <c r="L396" i="8"/>
  <c r="K396" i="8"/>
  <c r="M396" i="8" s="1"/>
  <c r="I396" i="8"/>
  <c r="N395" i="8"/>
  <c r="L395" i="8"/>
  <c r="K395" i="8"/>
  <c r="M395" i="8" s="1"/>
  <c r="I395" i="8"/>
  <c r="N394" i="8"/>
  <c r="L394" i="8"/>
  <c r="K394" i="8"/>
  <c r="M394" i="8" s="1"/>
  <c r="I394" i="8"/>
  <c r="N393" i="8"/>
  <c r="L393" i="8"/>
  <c r="K393" i="8"/>
  <c r="M393" i="8" s="1"/>
  <c r="I393" i="8"/>
  <c r="N392" i="8"/>
  <c r="L392" i="8"/>
  <c r="K392" i="8"/>
  <c r="M392" i="8" s="1"/>
  <c r="I392" i="8"/>
  <c r="N391" i="8"/>
  <c r="L391" i="8"/>
  <c r="K391" i="8"/>
  <c r="M391" i="8" s="1"/>
  <c r="I391" i="8"/>
  <c r="N390" i="8"/>
  <c r="L390" i="8"/>
  <c r="K390" i="8"/>
  <c r="M390" i="8" s="1"/>
  <c r="I390" i="8"/>
  <c r="N389" i="8"/>
  <c r="L389" i="8"/>
  <c r="K389" i="8"/>
  <c r="M389" i="8" s="1"/>
  <c r="I389" i="8"/>
  <c r="N388" i="8"/>
  <c r="L388" i="8"/>
  <c r="K388" i="8"/>
  <c r="M388" i="8" s="1"/>
  <c r="I388" i="8"/>
  <c r="N387" i="8"/>
  <c r="L387" i="8"/>
  <c r="K387" i="8"/>
  <c r="M387" i="8" s="1"/>
  <c r="I387" i="8"/>
  <c r="N386" i="8"/>
  <c r="L386" i="8"/>
  <c r="K386" i="8"/>
  <c r="M386" i="8" s="1"/>
  <c r="I386" i="8"/>
  <c r="N385" i="8"/>
  <c r="L385" i="8"/>
  <c r="K385" i="8"/>
  <c r="M385" i="8" s="1"/>
  <c r="I385" i="8"/>
  <c r="N384" i="8"/>
  <c r="L384" i="8"/>
  <c r="K384" i="8"/>
  <c r="M384" i="8" s="1"/>
  <c r="I384" i="8"/>
  <c r="N383" i="8"/>
  <c r="L383" i="8"/>
  <c r="K383" i="8"/>
  <c r="M383" i="8" s="1"/>
  <c r="I383" i="8"/>
  <c r="N382" i="8"/>
  <c r="L382" i="8"/>
  <c r="K382" i="8"/>
  <c r="M382" i="8" s="1"/>
  <c r="I382" i="8"/>
  <c r="N381" i="8"/>
  <c r="L381" i="8"/>
  <c r="K381" i="8"/>
  <c r="M381" i="8" s="1"/>
  <c r="I381" i="8"/>
  <c r="N380" i="8"/>
  <c r="L380" i="8"/>
  <c r="K380" i="8"/>
  <c r="M380" i="8" s="1"/>
  <c r="I380" i="8"/>
  <c r="N379" i="8"/>
  <c r="L379" i="8"/>
  <c r="K379" i="8"/>
  <c r="M379" i="8" s="1"/>
  <c r="I379" i="8"/>
  <c r="N378" i="8"/>
  <c r="L378" i="8"/>
  <c r="K378" i="8"/>
  <c r="M378" i="8" s="1"/>
  <c r="I378" i="8"/>
  <c r="N377" i="8"/>
  <c r="L377" i="8"/>
  <c r="K377" i="8"/>
  <c r="M377" i="8" s="1"/>
  <c r="I377" i="8"/>
  <c r="N376" i="8"/>
  <c r="L376" i="8"/>
  <c r="K376" i="8"/>
  <c r="M376" i="8" s="1"/>
  <c r="I376" i="8"/>
  <c r="N375" i="8"/>
  <c r="L375" i="8"/>
  <c r="K375" i="8"/>
  <c r="M375" i="8" s="1"/>
  <c r="I375" i="8"/>
  <c r="N374" i="8"/>
  <c r="L374" i="8"/>
  <c r="K374" i="8"/>
  <c r="M374" i="8" s="1"/>
  <c r="I374" i="8"/>
  <c r="N373" i="8"/>
  <c r="L373" i="8"/>
  <c r="K373" i="8"/>
  <c r="M373" i="8" s="1"/>
  <c r="I373" i="8"/>
  <c r="N372" i="8"/>
  <c r="L372" i="8"/>
  <c r="K372" i="8"/>
  <c r="M372" i="8" s="1"/>
  <c r="I372" i="8"/>
  <c r="N371" i="8"/>
  <c r="L371" i="8"/>
  <c r="K371" i="8"/>
  <c r="M371" i="8" s="1"/>
  <c r="I371" i="8"/>
  <c r="N370" i="8"/>
  <c r="L370" i="8"/>
  <c r="K370" i="8"/>
  <c r="M370" i="8" s="1"/>
  <c r="I370" i="8"/>
  <c r="N369" i="8"/>
  <c r="L369" i="8"/>
  <c r="K369" i="8"/>
  <c r="M369" i="8" s="1"/>
  <c r="I369" i="8"/>
  <c r="N368" i="8"/>
  <c r="L368" i="8"/>
  <c r="K368" i="8"/>
  <c r="M368" i="8" s="1"/>
  <c r="I368" i="8"/>
  <c r="N367" i="8"/>
  <c r="L367" i="8"/>
  <c r="K367" i="8"/>
  <c r="M367" i="8" s="1"/>
  <c r="I367" i="8"/>
  <c r="N366" i="8"/>
  <c r="L366" i="8"/>
  <c r="K366" i="8"/>
  <c r="M366" i="8" s="1"/>
  <c r="I366" i="8"/>
  <c r="N365" i="8"/>
  <c r="L365" i="8"/>
  <c r="K365" i="8"/>
  <c r="M365" i="8" s="1"/>
  <c r="I365" i="8"/>
  <c r="N364" i="8"/>
  <c r="L364" i="8"/>
  <c r="K364" i="8"/>
  <c r="M364" i="8" s="1"/>
  <c r="I364" i="8"/>
  <c r="N363" i="8"/>
  <c r="L363" i="8"/>
  <c r="K363" i="8"/>
  <c r="M363" i="8" s="1"/>
  <c r="I363" i="8"/>
  <c r="N362" i="8"/>
  <c r="L362" i="8"/>
  <c r="K362" i="8"/>
  <c r="M362" i="8" s="1"/>
  <c r="I362" i="8"/>
  <c r="N361" i="8"/>
  <c r="L361" i="8"/>
  <c r="K361" i="8"/>
  <c r="M361" i="8" s="1"/>
  <c r="I361" i="8"/>
  <c r="N360" i="8"/>
  <c r="L360" i="8"/>
  <c r="K360" i="8"/>
  <c r="M360" i="8" s="1"/>
  <c r="I360" i="8"/>
  <c r="N359" i="8"/>
  <c r="L359" i="8"/>
  <c r="K359" i="8"/>
  <c r="M359" i="8" s="1"/>
  <c r="I359" i="8"/>
  <c r="N358" i="8"/>
  <c r="L358" i="8"/>
  <c r="K358" i="8"/>
  <c r="M358" i="8" s="1"/>
  <c r="I358" i="8"/>
  <c r="N357" i="8"/>
  <c r="L357" i="8"/>
  <c r="K357" i="8"/>
  <c r="M357" i="8" s="1"/>
  <c r="I357" i="8"/>
  <c r="N356" i="8"/>
  <c r="L356" i="8"/>
  <c r="K356" i="8"/>
  <c r="M356" i="8" s="1"/>
  <c r="I356" i="8"/>
  <c r="N355" i="8"/>
  <c r="L355" i="8"/>
  <c r="K355" i="8"/>
  <c r="M355" i="8" s="1"/>
  <c r="I355" i="8"/>
  <c r="N354" i="8"/>
  <c r="L354" i="8"/>
  <c r="K354" i="8"/>
  <c r="M354" i="8" s="1"/>
  <c r="I354" i="8"/>
  <c r="N353" i="8"/>
  <c r="L353" i="8"/>
  <c r="K353" i="8"/>
  <c r="M353" i="8" s="1"/>
  <c r="I353" i="8"/>
  <c r="N352" i="8"/>
  <c r="L352" i="8"/>
  <c r="K352" i="8"/>
  <c r="M352" i="8" s="1"/>
  <c r="I352" i="8"/>
  <c r="N351" i="8"/>
  <c r="L351" i="8"/>
  <c r="K351" i="8"/>
  <c r="M351" i="8" s="1"/>
  <c r="I351" i="8"/>
  <c r="N350" i="8"/>
  <c r="L350" i="8"/>
  <c r="K350" i="8"/>
  <c r="M350" i="8" s="1"/>
  <c r="I350" i="8"/>
  <c r="N349" i="8"/>
  <c r="L349" i="8"/>
  <c r="K349" i="8"/>
  <c r="M349" i="8" s="1"/>
  <c r="I349" i="8"/>
  <c r="N348" i="8"/>
  <c r="L348" i="8"/>
  <c r="K348" i="8"/>
  <c r="M348" i="8" s="1"/>
  <c r="I348" i="8"/>
  <c r="N347" i="8"/>
  <c r="L347" i="8"/>
  <c r="K347" i="8"/>
  <c r="M347" i="8" s="1"/>
  <c r="I347" i="8"/>
  <c r="N346" i="8"/>
  <c r="L346" i="8"/>
  <c r="K346" i="8"/>
  <c r="M346" i="8" s="1"/>
  <c r="I346" i="8"/>
  <c r="N345" i="8"/>
  <c r="L345" i="8"/>
  <c r="K345" i="8"/>
  <c r="M345" i="8" s="1"/>
  <c r="I345" i="8"/>
  <c r="N344" i="8"/>
  <c r="L344" i="8"/>
  <c r="K344" i="8"/>
  <c r="M344" i="8" s="1"/>
  <c r="I344" i="8"/>
  <c r="N343" i="8"/>
  <c r="L343" i="8"/>
  <c r="K343" i="8"/>
  <c r="M343" i="8" s="1"/>
  <c r="I343" i="8"/>
  <c r="N342" i="8"/>
  <c r="L342" i="8"/>
  <c r="K342" i="8"/>
  <c r="M342" i="8" s="1"/>
  <c r="I342" i="8"/>
  <c r="N341" i="8"/>
  <c r="L341" i="8"/>
  <c r="K341" i="8"/>
  <c r="M341" i="8" s="1"/>
  <c r="I341" i="8"/>
  <c r="N340" i="8"/>
  <c r="L340" i="8"/>
  <c r="K340" i="8"/>
  <c r="M340" i="8" s="1"/>
  <c r="I340" i="8"/>
  <c r="N339" i="8"/>
  <c r="L339" i="8"/>
  <c r="K339" i="8"/>
  <c r="M339" i="8" s="1"/>
  <c r="I339" i="8"/>
  <c r="N338" i="8"/>
  <c r="L338" i="8"/>
  <c r="K338" i="8"/>
  <c r="M338" i="8" s="1"/>
  <c r="I338" i="8"/>
  <c r="N337" i="8"/>
  <c r="L337" i="8"/>
  <c r="K337" i="8"/>
  <c r="M337" i="8" s="1"/>
  <c r="I337" i="8"/>
  <c r="N336" i="8"/>
  <c r="L336" i="8"/>
  <c r="K336" i="8"/>
  <c r="M336" i="8" s="1"/>
  <c r="I336" i="8"/>
  <c r="N335" i="8"/>
  <c r="L335" i="8"/>
  <c r="K335" i="8"/>
  <c r="M335" i="8" s="1"/>
  <c r="I335" i="8"/>
  <c r="N334" i="8"/>
  <c r="L334" i="8"/>
  <c r="K334" i="8"/>
  <c r="M334" i="8" s="1"/>
  <c r="I334" i="8"/>
  <c r="N333" i="8"/>
  <c r="L333" i="8"/>
  <c r="K333" i="8"/>
  <c r="M333" i="8" s="1"/>
  <c r="I333" i="8"/>
  <c r="N332" i="8"/>
  <c r="L332" i="8"/>
  <c r="K332" i="8"/>
  <c r="M332" i="8" s="1"/>
  <c r="I332" i="8"/>
  <c r="N331" i="8"/>
  <c r="L331" i="8"/>
  <c r="K331" i="8"/>
  <c r="M331" i="8" s="1"/>
  <c r="I331" i="8"/>
  <c r="N330" i="8"/>
  <c r="L330" i="8"/>
  <c r="K330" i="8"/>
  <c r="M330" i="8" s="1"/>
  <c r="I330" i="8"/>
  <c r="N329" i="8"/>
  <c r="L329" i="8"/>
  <c r="K329" i="8"/>
  <c r="M329" i="8" s="1"/>
  <c r="I329" i="8"/>
  <c r="N328" i="8"/>
  <c r="L328" i="8"/>
  <c r="K328" i="8"/>
  <c r="M328" i="8" s="1"/>
  <c r="I328" i="8"/>
  <c r="N327" i="8"/>
  <c r="L327" i="8"/>
  <c r="K327" i="8"/>
  <c r="M327" i="8" s="1"/>
  <c r="I327" i="8"/>
  <c r="N326" i="8"/>
  <c r="L326" i="8"/>
  <c r="K326" i="8"/>
  <c r="M326" i="8" s="1"/>
  <c r="I326" i="8"/>
  <c r="N325" i="8"/>
  <c r="L325" i="8"/>
  <c r="K325" i="8"/>
  <c r="M325" i="8" s="1"/>
  <c r="I325" i="8"/>
  <c r="N324" i="8"/>
  <c r="L324" i="8"/>
  <c r="K324" i="8"/>
  <c r="M324" i="8" s="1"/>
  <c r="I324" i="8"/>
  <c r="N323" i="8"/>
  <c r="L323" i="8"/>
  <c r="K323" i="8"/>
  <c r="M323" i="8" s="1"/>
  <c r="I323" i="8"/>
  <c r="N322" i="8"/>
  <c r="L322" i="8"/>
  <c r="K322" i="8"/>
  <c r="M322" i="8" s="1"/>
  <c r="I322" i="8"/>
  <c r="N321" i="8"/>
  <c r="L321" i="8"/>
  <c r="K321" i="8"/>
  <c r="M321" i="8" s="1"/>
  <c r="I321" i="8"/>
  <c r="N320" i="8"/>
  <c r="L320" i="8"/>
  <c r="K320" i="8"/>
  <c r="M320" i="8" s="1"/>
  <c r="I320" i="8"/>
  <c r="N319" i="8"/>
  <c r="L319" i="8"/>
  <c r="K319" i="8"/>
  <c r="M319" i="8" s="1"/>
  <c r="I319" i="8"/>
  <c r="N318" i="8"/>
  <c r="L318" i="8"/>
  <c r="K318" i="8"/>
  <c r="M318" i="8" s="1"/>
  <c r="I318" i="8"/>
  <c r="N317" i="8"/>
  <c r="L317" i="8"/>
  <c r="K317" i="8"/>
  <c r="M317" i="8" s="1"/>
  <c r="I317" i="8"/>
  <c r="N316" i="8"/>
  <c r="L316" i="8"/>
  <c r="K316" i="8"/>
  <c r="M316" i="8" s="1"/>
  <c r="I316" i="8"/>
  <c r="N315" i="8"/>
  <c r="L315" i="8"/>
  <c r="K315" i="8"/>
  <c r="M315" i="8" s="1"/>
  <c r="I315" i="8"/>
  <c r="N314" i="8"/>
  <c r="L314" i="8"/>
  <c r="K314" i="8"/>
  <c r="M314" i="8" s="1"/>
  <c r="I314" i="8"/>
  <c r="N313" i="8"/>
  <c r="L313" i="8"/>
  <c r="K313" i="8"/>
  <c r="M313" i="8" s="1"/>
  <c r="I313" i="8"/>
  <c r="N312" i="8"/>
  <c r="L312" i="8"/>
  <c r="K312" i="8"/>
  <c r="M312" i="8" s="1"/>
  <c r="I312" i="8"/>
  <c r="N311" i="8"/>
  <c r="L311" i="8"/>
  <c r="K311" i="8"/>
  <c r="M311" i="8" s="1"/>
  <c r="I311" i="8"/>
  <c r="N310" i="8"/>
  <c r="L310" i="8"/>
  <c r="K310" i="8"/>
  <c r="M310" i="8" s="1"/>
  <c r="I310" i="8"/>
  <c r="N309" i="8"/>
  <c r="L309" i="8"/>
  <c r="K309" i="8"/>
  <c r="M309" i="8" s="1"/>
  <c r="I309" i="8"/>
  <c r="N308" i="8"/>
  <c r="L308" i="8"/>
  <c r="K308" i="8"/>
  <c r="M308" i="8" s="1"/>
  <c r="I308" i="8"/>
  <c r="N307" i="8"/>
  <c r="L307" i="8"/>
  <c r="K307" i="8"/>
  <c r="M307" i="8" s="1"/>
  <c r="I307" i="8"/>
  <c r="N306" i="8"/>
  <c r="L306" i="8"/>
  <c r="K306" i="8"/>
  <c r="M306" i="8" s="1"/>
  <c r="I306" i="8"/>
  <c r="N305" i="8"/>
  <c r="L305" i="8"/>
  <c r="K305" i="8"/>
  <c r="M305" i="8" s="1"/>
  <c r="I305" i="8"/>
  <c r="N304" i="8"/>
  <c r="L304" i="8"/>
  <c r="K304" i="8"/>
  <c r="M304" i="8" s="1"/>
  <c r="I304" i="8"/>
  <c r="N303" i="8"/>
  <c r="L303" i="8"/>
  <c r="K303" i="8"/>
  <c r="M303" i="8" s="1"/>
  <c r="I303" i="8"/>
  <c r="N302" i="8"/>
  <c r="L302" i="8"/>
  <c r="K302" i="8"/>
  <c r="M302" i="8" s="1"/>
  <c r="I302" i="8"/>
  <c r="N301" i="8"/>
  <c r="L301" i="8"/>
  <c r="K301" i="8"/>
  <c r="M301" i="8" s="1"/>
  <c r="I301" i="8"/>
  <c r="N300" i="8"/>
  <c r="L300" i="8"/>
  <c r="K300" i="8"/>
  <c r="M300" i="8" s="1"/>
  <c r="I300" i="8"/>
  <c r="N299" i="8"/>
  <c r="L299" i="8"/>
  <c r="K299" i="8"/>
  <c r="M299" i="8" s="1"/>
  <c r="I299" i="8"/>
  <c r="N298" i="8"/>
  <c r="L298" i="8"/>
  <c r="K298" i="8"/>
  <c r="M298" i="8" s="1"/>
  <c r="I298" i="8"/>
  <c r="N297" i="8"/>
  <c r="L297" i="8"/>
  <c r="K297" i="8"/>
  <c r="M297" i="8" s="1"/>
  <c r="I297" i="8"/>
  <c r="N296" i="8"/>
  <c r="L296" i="8"/>
  <c r="K296" i="8"/>
  <c r="M296" i="8" s="1"/>
  <c r="I296" i="8"/>
  <c r="N295" i="8"/>
  <c r="L295" i="8"/>
  <c r="K295" i="8"/>
  <c r="M295" i="8" s="1"/>
  <c r="I295" i="8"/>
  <c r="N294" i="8"/>
  <c r="L294" i="8"/>
  <c r="K294" i="8"/>
  <c r="M294" i="8" s="1"/>
  <c r="I294" i="8"/>
  <c r="N293" i="8"/>
  <c r="L293" i="8"/>
  <c r="K293" i="8"/>
  <c r="M293" i="8" s="1"/>
  <c r="I293" i="8"/>
  <c r="N292" i="8"/>
  <c r="L292" i="8"/>
  <c r="K292" i="8"/>
  <c r="M292" i="8" s="1"/>
  <c r="I292" i="8"/>
  <c r="N291" i="8"/>
  <c r="L291" i="8"/>
  <c r="K291" i="8"/>
  <c r="M291" i="8" s="1"/>
  <c r="I291" i="8"/>
  <c r="N290" i="8"/>
  <c r="L290" i="8"/>
  <c r="K290" i="8"/>
  <c r="M290" i="8" s="1"/>
  <c r="I290" i="8"/>
  <c r="N289" i="8"/>
  <c r="L289" i="8"/>
  <c r="K289" i="8"/>
  <c r="M289" i="8" s="1"/>
  <c r="I289" i="8"/>
  <c r="N288" i="8"/>
  <c r="L288" i="8"/>
  <c r="K288" i="8"/>
  <c r="M288" i="8" s="1"/>
  <c r="I288" i="8"/>
  <c r="N287" i="8"/>
  <c r="L287" i="8"/>
  <c r="K287" i="8"/>
  <c r="M287" i="8" s="1"/>
  <c r="I287" i="8"/>
  <c r="N286" i="8"/>
  <c r="L286" i="8"/>
  <c r="K286" i="8"/>
  <c r="M286" i="8" s="1"/>
  <c r="I286" i="8"/>
  <c r="N285" i="8"/>
  <c r="L285" i="8"/>
  <c r="K285" i="8"/>
  <c r="M285" i="8" s="1"/>
  <c r="I285" i="8"/>
  <c r="N284" i="8"/>
  <c r="L284" i="8"/>
  <c r="K284" i="8"/>
  <c r="M284" i="8" s="1"/>
  <c r="I284" i="8"/>
  <c r="N283" i="8"/>
  <c r="L283" i="8"/>
  <c r="K283" i="8"/>
  <c r="M283" i="8" s="1"/>
  <c r="I283" i="8"/>
  <c r="N282" i="8"/>
  <c r="L282" i="8"/>
  <c r="K282" i="8"/>
  <c r="M282" i="8" s="1"/>
  <c r="I282" i="8"/>
  <c r="N281" i="8"/>
  <c r="L281" i="8"/>
  <c r="K281" i="8"/>
  <c r="M281" i="8" s="1"/>
  <c r="I281" i="8"/>
  <c r="N280" i="8"/>
  <c r="L280" i="8"/>
  <c r="K280" i="8"/>
  <c r="M280" i="8" s="1"/>
  <c r="I280" i="8"/>
  <c r="N279" i="8"/>
  <c r="L279" i="8"/>
  <c r="K279" i="8"/>
  <c r="M279" i="8" s="1"/>
  <c r="I279" i="8"/>
  <c r="N278" i="8"/>
  <c r="L278" i="8"/>
  <c r="K278" i="8"/>
  <c r="M278" i="8" s="1"/>
  <c r="I278" i="8"/>
  <c r="N277" i="8"/>
  <c r="L277" i="8"/>
  <c r="K277" i="8"/>
  <c r="M277" i="8" s="1"/>
  <c r="I277" i="8"/>
  <c r="N276" i="8"/>
  <c r="L276" i="8"/>
  <c r="K276" i="8"/>
  <c r="M276" i="8" s="1"/>
  <c r="I276" i="8"/>
  <c r="N275" i="8"/>
  <c r="L275" i="8"/>
  <c r="K275" i="8"/>
  <c r="M275" i="8" s="1"/>
  <c r="I275" i="8"/>
  <c r="N274" i="8"/>
  <c r="L274" i="8"/>
  <c r="K274" i="8"/>
  <c r="M274" i="8" s="1"/>
  <c r="I274" i="8"/>
  <c r="N273" i="8"/>
  <c r="L273" i="8"/>
  <c r="K273" i="8"/>
  <c r="M273" i="8" s="1"/>
  <c r="I273" i="8"/>
  <c r="N272" i="8"/>
  <c r="L272" i="8"/>
  <c r="K272" i="8"/>
  <c r="M272" i="8" s="1"/>
  <c r="I272" i="8"/>
  <c r="N271" i="8"/>
  <c r="L271" i="8"/>
  <c r="K271" i="8"/>
  <c r="M271" i="8" s="1"/>
  <c r="I271" i="8"/>
  <c r="N270" i="8"/>
  <c r="L270" i="8"/>
  <c r="K270" i="8"/>
  <c r="M270" i="8" s="1"/>
  <c r="I270" i="8"/>
  <c r="N269" i="8"/>
  <c r="L269" i="8"/>
  <c r="K269" i="8"/>
  <c r="M269" i="8" s="1"/>
  <c r="I269" i="8"/>
  <c r="N268" i="8"/>
  <c r="L268" i="8"/>
  <c r="K268" i="8"/>
  <c r="M268" i="8" s="1"/>
  <c r="I268" i="8"/>
  <c r="N267" i="8"/>
  <c r="L267" i="8"/>
  <c r="K267" i="8"/>
  <c r="M267" i="8" s="1"/>
  <c r="I267" i="8"/>
  <c r="N266" i="8"/>
  <c r="L266" i="8"/>
  <c r="K266" i="8"/>
  <c r="M266" i="8" s="1"/>
  <c r="I266" i="8"/>
  <c r="N265" i="8"/>
  <c r="L265" i="8"/>
  <c r="K265" i="8"/>
  <c r="M265" i="8" s="1"/>
  <c r="I265" i="8"/>
  <c r="N264" i="8"/>
  <c r="L264" i="8"/>
  <c r="K264" i="8"/>
  <c r="M264" i="8" s="1"/>
  <c r="I264" i="8"/>
  <c r="N263" i="8"/>
  <c r="L263" i="8"/>
  <c r="K263" i="8"/>
  <c r="M263" i="8" s="1"/>
  <c r="I263" i="8"/>
  <c r="N262" i="8"/>
  <c r="L262" i="8"/>
  <c r="K262" i="8"/>
  <c r="M262" i="8" s="1"/>
  <c r="I262" i="8"/>
  <c r="N261" i="8"/>
  <c r="L261" i="8"/>
  <c r="K261" i="8"/>
  <c r="M261" i="8" s="1"/>
  <c r="I261" i="8"/>
  <c r="N260" i="8"/>
  <c r="L260" i="8"/>
  <c r="K260" i="8"/>
  <c r="M260" i="8" s="1"/>
  <c r="I260" i="8"/>
  <c r="N259" i="8"/>
  <c r="L259" i="8"/>
  <c r="K259" i="8"/>
  <c r="M259" i="8" s="1"/>
  <c r="I259" i="8"/>
  <c r="N258" i="8"/>
  <c r="L258" i="8"/>
  <c r="K258" i="8"/>
  <c r="M258" i="8" s="1"/>
  <c r="I258" i="8"/>
  <c r="N257" i="8"/>
  <c r="L257" i="8"/>
  <c r="K257" i="8"/>
  <c r="M257" i="8" s="1"/>
  <c r="I257" i="8"/>
  <c r="N256" i="8"/>
  <c r="L256" i="8"/>
  <c r="K256" i="8"/>
  <c r="M256" i="8" s="1"/>
  <c r="I256" i="8"/>
  <c r="N255" i="8"/>
  <c r="L255" i="8"/>
  <c r="K255" i="8"/>
  <c r="M255" i="8" s="1"/>
  <c r="I255" i="8"/>
  <c r="N254" i="8"/>
  <c r="L254" i="8"/>
  <c r="K254" i="8"/>
  <c r="M254" i="8" s="1"/>
  <c r="I254" i="8"/>
  <c r="N253" i="8"/>
  <c r="L253" i="8"/>
  <c r="K253" i="8"/>
  <c r="M253" i="8" s="1"/>
  <c r="I253" i="8"/>
  <c r="N252" i="8"/>
  <c r="L252" i="8"/>
  <c r="K252" i="8"/>
  <c r="M252" i="8" s="1"/>
  <c r="I252" i="8"/>
  <c r="N251" i="8"/>
  <c r="L251" i="8"/>
  <c r="K251" i="8"/>
  <c r="M251" i="8" s="1"/>
  <c r="I251" i="8"/>
  <c r="N250" i="8"/>
  <c r="L250" i="8"/>
  <c r="K250" i="8"/>
  <c r="M250" i="8" s="1"/>
  <c r="I250" i="8"/>
  <c r="N249" i="8"/>
  <c r="L249" i="8"/>
  <c r="K249" i="8"/>
  <c r="M249" i="8" s="1"/>
  <c r="I249" i="8"/>
  <c r="N248" i="8"/>
  <c r="L248" i="8"/>
  <c r="K248" i="8"/>
  <c r="M248" i="8" s="1"/>
  <c r="I248" i="8"/>
  <c r="N247" i="8"/>
  <c r="L247" i="8"/>
  <c r="K247" i="8"/>
  <c r="M247" i="8" s="1"/>
  <c r="I247" i="8"/>
  <c r="N246" i="8"/>
  <c r="L246" i="8"/>
  <c r="K246" i="8"/>
  <c r="M246" i="8" s="1"/>
  <c r="I246" i="8"/>
  <c r="N245" i="8"/>
  <c r="L245" i="8"/>
  <c r="K245" i="8"/>
  <c r="M245" i="8" s="1"/>
  <c r="I245" i="8"/>
  <c r="N244" i="8"/>
  <c r="L244" i="8"/>
  <c r="K244" i="8"/>
  <c r="M244" i="8" s="1"/>
  <c r="I244" i="8"/>
  <c r="N243" i="8"/>
  <c r="L243" i="8"/>
  <c r="K243" i="8"/>
  <c r="M243" i="8" s="1"/>
  <c r="I243" i="8"/>
  <c r="N242" i="8"/>
  <c r="L242" i="8"/>
  <c r="K242" i="8"/>
  <c r="M242" i="8" s="1"/>
  <c r="I242" i="8"/>
  <c r="N241" i="8"/>
  <c r="L241" i="8"/>
  <c r="K241" i="8"/>
  <c r="M241" i="8" s="1"/>
  <c r="I241" i="8"/>
  <c r="N240" i="8"/>
  <c r="L240" i="8"/>
  <c r="K240" i="8"/>
  <c r="M240" i="8" s="1"/>
  <c r="I240" i="8"/>
  <c r="N239" i="8"/>
  <c r="L239" i="8"/>
  <c r="K239" i="8"/>
  <c r="M239" i="8" s="1"/>
  <c r="I239" i="8"/>
  <c r="N238" i="8"/>
  <c r="L238" i="8"/>
  <c r="K238" i="8"/>
  <c r="M238" i="8" s="1"/>
  <c r="I238" i="8"/>
  <c r="N237" i="8"/>
  <c r="L237" i="8"/>
  <c r="K237" i="8"/>
  <c r="M237" i="8" s="1"/>
  <c r="I237" i="8"/>
  <c r="N236" i="8"/>
  <c r="L236" i="8"/>
  <c r="K236" i="8"/>
  <c r="M236" i="8" s="1"/>
  <c r="I236" i="8"/>
  <c r="N235" i="8"/>
  <c r="L235" i="8"/>
  <c r="K235" i="8"/>
  <c r="M235" i="8" s="1"/>
  <c r="I235" i="8"/>
  <c r="N234" i="8"/>
  <c r="L234" i="8"/>
  <c r="K234" i="8"/>
  <c r="M234" i="8" s="1"/>
  <c r="I234" i="8"/>
  <c r="N233" i="8"/>
  <c r="L233" i="8"/>
  <c r="K233" i="8"/>
  <c r="M233" i="8" s="1"/>
  <c r="I233" i="8"/>
  <c r="N232" i="8"/>
  <c r="L232" i="8"/>
  <c r="K232" i="8"/>
  <c r="M232" i="8" s="1"/>
  <c r="I232" i="8"/>
  <c r="N231" i="8"/>
  <c r="L231" i="8"/>
  <c r="K231" i="8"/>
  <c r="M231" i="8" s="1"/>
  <c r="I231" i="8"/>
  <c r="N230" i="8"/>
  <c r="L230" i="8"/>
  <c r="K230" i="8"/>
  <c r="M230" i="8" s="1"/>
  <c r="I230" i="8"/>
  <c r="N229" i="8"/>
  <c r="L229" i="8"/>
  <c r="K229" i="8"/>
  <c r="M229" i="8" s="1"/>
  <c r="I229" i="8"/>
  <c r="N228" i="8"/>
  <c r="L228" i="8"/>
  <c r="K228" i="8"/>
  <c r="M228" i="8" s="1"/>
  <c r="I228" i="8"/>
  <c r="N227" i="8"/>
  <c r="L227" i="8"/>
  <c r="K227" i="8"/>
  <c r="M227" i="8" s="1"/>
  <c r="I227" i="8"/>
  <c r="N226" i="8"/>
  <c r="L226" i="8"/>
  <c r="K226" i="8"/>
  <c r="M226" i="8" s="1"/>
  <c r="I226" i="8"/>
  <c r="N225" i="8"/>
  <c r="L225" i="8"/>
  <c r="K225" i="8"/>
  <c r="M225" i="8" s="1"/>
  <c r="I225" i="8"/>
  <c r="N224" i="8"/>
  <c r="L224" i="8"/>
  <c r="K224" i="8"/>
  <c r="M224" i="8" s="1"/>
  <c r="I224" i="8"/>
  <c r="N223" i="8"/>
  <c r="L223" i="8"/>
  <c r="K223" i="8"/>
  <c r="M223" i="8" s="1"/>
  <c r="I223" i="8"/>
  <c r="N222" i="8"/>
  <c r="L222" i="8"/>
  <c r="K222" i="8"/>
  <c r="M222" i="8" s="1"/>
  <c r="I222" i="8"/>
  <c r="N221" i="8"/>
  <c r="L221" i="8"/>
  <c r="K221" i="8"/>
  <c r="M221" i="8" s="1"/>
  <c r="I221" i="8"/>
  <c r="N220" i="8"/>
  <c r="L220" i="8"/>
  <c r="K220" i="8"/>
  <c r="M220" i="8" s="1"/>
  <c r="I220" i="8"/>
  <c r="N219" i="8"/>
  <c r="L219" i="8"/>
  <c r="K219" i="8"/>
  <c r="M219" i="8" s="1"/>
  <c r="I219" i="8"/>
  <c r="N218" i="8"/>
  <c r="L218" i="8"/>
  <c r="K218" i="8"/>
  <c r="M218" i="8" s="1"/>
  <c r="I218" i="8"/>
  <c r="N217" i="8"/>
  <c r="L217" i="8"/>
  <c r="K217" i="8"/>
  <c r="M217" i="8" s="1"/>
  <c r="I217" i="8"/>
  <c r="N216" i="8"/>
  <c r="L216" i="8"/>
  <c r="K216" i="8"/>
  <c r="M216" i="8" s="1"/>
  <c r="I216" i="8"/>
  <c r="N215" i="8"/>
  <c r="L215" i="8"/>
  <c r="K215" i="8"/>
  <c r="M215" i="8" s="1"/>
  <c r="I215" i="8"/>
  <c r="N214" i="8"/>
  <c r="L214" i="8"/>
  <c r="K214" i="8"/>
  <c r="M214" i="8" s="1"/>
  <c r="I214" i="8"/>
  <c r="N213" i="8"/>
  <c r="L213" i="8"/>
  <c r="K213" i="8"/>
  <c r="M213" i="8" s="1"/>
  <c r="I213" i="8"/>
  <c r="N212" i="8"/>
  <c r="L212" i="8"/>
  <c r="K212" i="8"/>
  <c r="M212" i="8" s="1"/>
  <c r="I212" i="8"/>
  <c r="N211" i="8"/>
  <c r="L211" i="8"/>
  <c r="K211" i="8"/>
  <c r="M211" i="8" s="1"/>
  <c r="I211" i="8"/>
  <c r="N210" i="8"/>
  <c r="L210" i="8"/>
  <c r="K210" i="8"/>
  <c r="M210" i="8" s="1"/>
  <c r="I210" i="8"/>
  <c r="N209" i="8"/>
  <c r="L209" i="8"/>
  <c r="K209" i="8"/>
  <c r="M209" i="8" s="1"/>
  <c r="I209" i="8"/>
  <c r="N208" i="8"/>
  <c r="L208" i="8"/>
  <c r="K208" i="8"/>
  <c r="M208" i="8" s="1"/>
  <c r="I208" i="8"/>
  <c r="N207" i="8"/>
  <c r="L207" i="8"/>
  <c r="K207" i="8"/>
  <c r="M207" i="8" s="1"/>
  <c r="I207" i="8"/>
  <c r="N206" i="8"/>
  <c r="L206" i="8"/>
  <c r="K206" i="8"/>
  <c r="M206" i="8" s="1"/>
  <c r="I206" i="8"/>
  <c r="N205" i="8"/>
  <c r="L205" i="8"/>
  <c r="K205" i="8"/>
  <c r="M205" i="8" s="1"/>
  <c r="I205" i="8"/>
  <c r="N204" i="8"/>
  <c r="L204" i="8"/>
  <c r="K204" i="8"/>
  <c r="M204" i="8" s="1"/>
  <c r="I204" i="8"/>
  <c r="N203" i="8"/>
  <c r="L203" i="8"/>
  <c r="K203" i="8"/>
  <c r="M203" i="8" s="1"/>
  <c r="I203" i="8"/>
  <c r="N202" i="8"/>
  <c r="L202" i="8"/>
  <c r="K202" i="8"/>
  <c r="M202" i="8" s="1"/>
  <c r="I202" i="8"/>
  <c r="N201" i="8"/>
  <c r="L201" i="8"/>
  <c r="K201" i="8"/>
  <c r="M201" i="8" s="1"/>
  <c r="I201" i="8"/>
  <c r="N200" i="8"/>
  <c r="L200" i="8"/>
  <c r="K200" i="8"/>
  <c r="M200" i="8" s="1"/>
  <c r="I200" i="8"/>
  <c r="N199" i="8"/>
  <c r="L199" i="8"/>
  <c r="K199" i="8"/>
  <c r="M199" i="8" s="1"/>
  <c r="I199" i="8"/>
  <c r="N198" i="8"/>
  <c r="L198" i="8"/>
  <c r="K198" i="8"/>
  <c r="M198" i="8" s="1"/>
  <c r="I198" i="8"/>
  <c r="N197" i="8"/>
  <c r="L197" i="8"/>
  <c r="K197" i="8"/>
  <c r="M197" i="8" s="1"/>
  <c r="I197" i="8"/>
  <c r="N196" i="8"/>
  <c r="L196" i="8"/>
  <c r="K196" i="8"/>
  <c r="M196" i="8" s="1"/>
  <c r="I196" i="8"/>
  <c r="N195" i="8"/>
  <c r="L195" i="8"/>
  <c r="K195" i="8"/>
  <c r="M195" i="8" s="1"/>
  <c r="I195" i="8"/>
  <c r="N194" i="8"/>
  <c r="L194" i="8"/>
  <c r="K194" i="8"/>
  <c r="M194" i="8" s="1"/>
  <c r="I194" i="8"/>
  <c r="N193" i="8"/>
  <c r="L193" i="8"/>
  <c r="K193" i="8"/>
  <c r="M193" i="8" s="1"/>
  <c r="I193" i="8"/>
  <c r="N192" i="8"/>
  <c r="L192" i="8"/>
  <c r="K192" i="8"/>
  <c r="M192" i="8" s="1"/>
  <c r="I192" i="8"/>
  <c r="N191" i="8"/>
  <c r="L191" i="8"/>
  <c r="K191" i="8"/>
  <c r="M191" i="8" s="1"/>
  <c r="I191" i="8"/>
  <c r="N190" i="8"/>
  <c r="L190" i="8"/>
  <c r="K190" i="8"/>
  <c r="M190" i="8" s="1"/>
  <c r="I190" i="8"/>
  <c r="N189" i="8"/>
  <c r="L189" i="8"/>
  <c r="K189" i="8"/>
  <c r="M189" i="8" s="1"/>
  <c r="I189" i="8"/>
  <c r="N188" i="8"/>
  <c r="L188" i="8"/>
  <c r="K188" i="8"/>
  <c r="M188" i="8" s="1"/>
  <c r="I188" i="8"/>
  <c r="N187" i="8"/>
  <c r="L187" i="8"/>
  <c r="K187" i="8"/>
  <c r="M187" i="8" s="1"/>
  <c r="I187" i="8"/>
  <c r="N186" i="8"/>
  <c r="L186" i="8"/>
  <c r="K186" i="8"/>
  <c r="M186" i="8" s="1"/>
  <c r="I186" i="8"/>
  <c r="N185" i="8"/>
  <c r="L185" i="8"/>
  <c r="K185" i="8"/>
  <c r="M185" i="8" s="1"/>
  <c r="I185" i="8"/>
  <c r="N184" i="8"/>
  <c r="L184" i="8"/>
  <c r="K184" i="8"/>
  <c r="M184" i="8" s="1"/>
  <c r="I184" i="8"/>
  <c r="N183" i="8"/>
  <c r="L183" i="8"/>
  <c r="K183" i="8"/>
  <c r="M183" i="8" s="1"/>
  <c r="I183" i="8"/>
  <c r="N182" i="8"/>
  <c r="L182" i="8"/>
  <c r="K182" i="8"/>
  <c r="M182" i="8" s="1"/>
  <c r="I182" i="8"/>
  <c r="N181" i="8"/>
  <c r="L181" i="8"/>
  <c r="K181" i="8"/>
  <c r="M181" i="8" s="1"/>
  <c r="I181" i="8"/>
  <c r="N180" i="8"/>
  <c r="L180" i="8"/>
  <c r="K180" i="8"/>
  <c r="M180" i="8" s="1"/>
  <c r="I180" i="8"/>
  <c r="N179" i="8"/>
  <c r="L179" i="8"/>
  <c r="K179" i="8"/>
  <c r="M179" i="8" s="1"/>
  <c r="I179" i="8"/>
  <c r="N178" i="8"/>
  <c r="L178" i="8"/>
  <c r="K178" i="8"/>
  <c r="M178" i="8" s="1"/>
  <c r="I178" i="8"/>
  <c r="N177" i="8"/>
  <c r="L177" i="8"/>
  <c r="K177" i="8"/>
  <c r="M177" i="8" s="1"/>
  <c r="I177" i="8"/>
  <c r="N176" i="8"/>
  <c r="L176" i="8"/>
  <c r="K176" i="8"/>
  <c r="M176" i="8" s="1"/>
  <c r="I176" i="8"/>
  <c r="N175" i="8"/>
  <c r="L175" i="8"/>
  <c r="K175" i="8"/>
  <c r="M175" i="8" s="1"/>
  <c r="I175" i="8"/>
  <c r="N174" i="8"/>
  <c r="L174" i="8"/>
  <c r="K174" i="8"/>
  <c r="M174" i="8" s="1"/>
  <c r="I174" i="8"/>
  <c r="N173" i="8"/>
  <c r="L173" i="8"/>
  <c r="K173" i="8"/>
  <c r="M173" i="8" s="1"/>
  <c r="I173" i="8"/>
  <c r="N172" i="8"/>
  <c r="L172" i="8"/>
  <c r="K172" i="8"/>
  <c r="M172" i="8" s="1"/>
  <c r="I172" i="8"/>
  <c r="N171" i="8"/>
  <c r="L171" i="8"/>
  <c r="K171" i="8"/>
  <c r="M171" i="8" s="1"/>
  <c r="I171" i="8"/>
  <c r="N170" i="8"/>
  <c r="L170" i="8"/>
  <c r="K170" i="8"/>
  <c r="M170" i="8" s="1"/>
  <c r="I170" i="8"/>
  <c r="N169" i="8"/>
  <c r="L169" i="8"/>
  <c r="K169" i="8"/>
  <c r="M169" i="8" s="1"/>
  <c r="I169" i="8"/>
  <c r="N168" i="8"/>
  <c r="L168" i="8"/>
  <c r="K168" i="8"/>
  <c r="M168" i="8" s="1"/>
  <c r="I168" i="8"/>
  <c r="N167" i="8"/>
  <c r="L167" i="8"/>
  <c r="K167" i="8"/>
  <c r="M167" i="8" s="1"/>
  <c r="I167" i="8"/>
  <c r="N166" i="8"/>
  <c r="L166" i="8"/>
  <c r="K166" i="8"/>
  <c r="M166" i="8" s="1"/>
  <c r="I166" i="8"/>
  <c r="N165" i="8"/>
  <c r="L165" i="8"/>
  <c r="K165" i="8"/>
  <c r="M165" i="8" s="1"/>
  <c r="I165" i="8"/>
  <c r="N164" i="8"/>
  <c r="L164" i="8"/>
  <c r="K164" i="8"/>
  <c r="M164" i="8" s="1"/>
  <c r="I164" i="8"/>
  <c r="N163" i="8"/>
  <c r="L163" i="8"/>
  <c r="K163" i="8"/>
  <c r="M163" i="8" s="1"/>
  <c r="I163" i="8"/>
  <c r="N162" i="8"/>
  <c r="L162" i="8"/>
  <c r="K162" i="8"/>
  <c r="M162" i="8" s="1"/>
  <c r="I162" i="8"/>
  <c r="N161" i="8"/>
  <c r="L161" i="8"/>
  <c r="K161" i="8"/>
  <c r="M161" i="8" s="1"/>
  <c r="I161" i="8"/>
  <c r="N160" i="8"/>
  <c r="L160" i="8"/>
  <c r="K160" i="8"/>
  <c r="M160" i="8" s="1"/>
  <c r="I160" i="8"/>
  <c r="N159" i="8"/>
  <c r="L159" i="8"/>
  <c r="K159" i="8"/>
  <c r="M159" i="8" s="1"/>
  <c r="I159" i="8"/>
  <c r="N158" i="8"/>
  <c r="L158" i="8"/>
  <c r="K158" i="8"/>
  <c r="M158" i="8" s="1"/>
  <c r="I158" i="8"/>
  <c r="N157" i="8"/>
  <c r="L157" i="8"/>
  <c r="K157" i="8"/>
  <c r="M157" i="8" s="1"/>
  <c r="I157" i="8"/>
  <c r="N156" i="8"/>
  <c r="L156" i="8"/>
  <c r="K156" i="8"/>
  <c r="M156" i="8" s="1"/>
  <c r="I156" i="8"/>
  <c r="N155" i="8"/>
  <c r="L155" i="8"/>
  <c r="K155" i="8"/>
  <c r="M155" i="8" s="1"/>
  <c r="I155" i="8"/>
  <c r="N154" i="8"/>
  <c r="L154" i="8"/>
  <c r="K154" i="8"/>
  <c r="M154" i="8" s="1"/>
  <c r="I154" i="8"/>
  <c r="N153" i="8"/>
  <c r="L153" i="8"/>
  <c r="K153" i="8"/>
  <c r="M153" i="8" s="1"/>
  <c r="I153" i="8"/>
  <c r="N152" i="8"/>
  <c r="L152" i="8"/>
  <c r="K152" i="8"/>
  <c r="M152" i="8" s="1"/>
  <c r="I152" i="8"/>
  <c r="N151" i="8"/>
  <c r="L151" i="8"/>
  <c r="K151" i="8"/>
  <c r="M151" i="8" s="1"/>
  <c r="I151" i="8"/>
  <c r="N150" i="8"/>
  <c r="L150" i="8"/>
  <c r="K150" i="8"/>
  <c r="M150" i="8" s="1"/>
  <c r="I150" i="8"/>
  <c r="N149" i="8"/>
  <c r="L149" i="8"/>
  <c r="K149" i="8"/>
  <c r="M149" i="8" s="1"/>
  <c r="I149" i="8"/>
  <c r="N148" i="8"/>
  <c r="L148" i="8"/>
  <c r="K148" i="8"/>
  <c r="M148" i="8" s="1"/>
  <c r="I148" i="8"/>
  <c r="N147" i="8"/>
  <c r="L147" i="8"/>
  <c r="K147" i="8"/>
  <c r="M147" i="8" s="1"/>
  <c r="I147" i="8"/>
  <c r="N146" i="8"/>
  <c r="L146" i="8"/>
  <c r="K146" i="8"/>
  <c r="M146" i="8" s="1"/>
  <c r="I146" i="8"/>
  <c r="N145" i="8"/>
  <c r="L145" i="8"/>
  <c r="K145" i="8"/>
  <c r="M145" i="8" s="1"/>
  <c r="I145" i="8"/>
  <c r="N144" i="8"/>
  <c r="L144" i="8"/>
  <c r="K144" i="8"/>
  <c r="M144" i="8" s="1"/>
  <c r="I144" i="8"/>
  <c r="N143" i="8"/>
  <c r="L143" i="8"/>
  <c r="K143" i="8"/>
  <c r="M143" i="8" s="1"/>
  <c r="I143" i="8"/>
  <c r="N142" i="8"/>
  <c r="L142" i="8"/>
  <c r="K142" i="8"/>
  <c r="M142" i="8" s="1"/>
  <c r="I142" i="8"/>
  <c r="N141" i="8"/>
  <c r="L141" i="8"/>
  <c r="K141" i="8"/>
  <c r="M141" i="8" s="1"/>
  <c r="I141" i="8"/>
  <c r="N140" i="8"/>
  <c r="L140" i="8"/>
  <c r="K140" i="8"/>
  <c r="M140" i="8" s="1"/>
  <c r="I140" i="8"/>
  <c r="N139" i="8"/>
  <c r="L139" i="8"/>
  <c r="K139" i="8"/>
  <c r="M139" i="8" s="1"/>
  <c r="I139" i="8"/>
  <c r="N138" i="8"/>
  <c r="L138" i="8"/>
  <c r="K138" i="8"/>
  <c r="M138" i="8" s="1"/>
  <c r="I138" i="8"/>
  <c r="N137" i="8"/>
  <c r="L137" i="8"/>
  <c r="K137" i="8"/>
  <c r="M137" i="8" s="1"/>
  <c r="I137" i="8"/>
  <c r="N136" i="8"/>
  <c r="L136" i="8"/>
  <c r="K136" i="8"/>
  <c r="M136" i="8" s="1"/>
  <c r="I136" i="8"/>
  <c r="N135" i="8"/>
  <c r="L135" i="8"/>
  <c r="K135" i="8"/>
  <c r="M135" i="8" s="1"/>
  <c r="I135" i="8"/>
  <c r="N134" i="8"/>
  <c r="L134" i="8"/>
  <c r="K134" i="8"/>
  <c r="M134" i="8" s="1"/>
  <c r="I134" i="8"/>
  <c r="N133" i="8"/>
  <c r="L133" i="8"/>
  <c r="K133" i="8"/>
  <c r="M133" i="8" s="1"/>
  <c r="I133" i="8"/>
  <c r="N132" i="8"/>
  <c r="L132" i="8"/>
  <c r="K132" i="8"/>
  <c r="M132" i="8" s="1"/>
  <c r="I132" i="8"/>
  <c r="N131" i="8"/>
  <c r="L131" i="8"/>
  <c r="K131" i="8"/>
  <c r="M131" i="8" s="1"/>
  <c r="I131" i="8"/>
  <c r="N130" i="8"/>
  <c r="L130" i="8"/>
  <c r="K130" i="8"/>
  <c r="M130" i="8" s="1"/>
  <c r="I130" i="8"/>
  <c r="N129" i="8"/>
  <c r="L129" i="8"/>
  <c r="K129" i="8"/>
  <c r="M129" i="8" s="1"/>
  <c r="I129" i="8"/>
  <c r="N128" i="8"/>
  <c r="L128" i="8"/>
  <c r="K128" i="8"/>
  <c r="M128" i="8" s="1"/>
  <c r="I128" i="8"/>
  <c r="N127" i="8"/>
  <c r="L127" i="8"/>
  <c r="K127" i="8"/>
  <c r="M127" i="8" s="1"/>
  <c r="I127" i="8"/>
  <c r="N126" i="8"/>
  <c r="L126" i="8"/>
  <c r="K126" i="8"/>
  <c r="M126" i="8" s="1"/>
  <c r="I126" i="8"/>
  <c r="N125" i="8"/>
  <c r="L125" i="8"/>
  <c r="K125" i="8"/>
  <c r="M125" i="8" s="1"/>
  <c r="I125" i="8"/>
  <c r="N124" i="8"/>
  <c r="L124" i="8"/>
  <c r="K124" i="8"/>
  <c r="M124" i="8" s="1"/>
  <c r="I124" i="8"/>
  <c r="N123" i="8"/>
  <c r="L123" i="8"/>
  <c r="K123" i="8"/>
  <c r="M123" i="8" s="1"/>
  <c r="I123" i="8"/>
  <c r="N122" i="8"/>
  <c r="L122" i="8"/>
  <c r="K122" i="8"/>
  <c r="M122" i="8" s="1"/>
  <c r="I122" i="8"/>
  <c r="N121" i="8"/>
  <c r="L121" i="8"/>
  <c r="K121" i="8"/>
  <c r="M121" i="8" s="1"/>
  <c r="I121" i="8"/>
  <c r="N120" i="8"/>
  <c r="L120" i="8"/>
  <c r="K120" i="8"/>
  <c r="M120" i="8" s="1"/>
  <c r="I120" i="8"/>
  <c r="N119" i="8"/>
  <c r="L119" i="8"/>
  <c r="K119" i="8"/>
  <c r="M119" i="8" s="1"/>
  <c r="I119" i="8"/>
  <c r="N118" i="8"/>
  <c r="L118" i="8"/>
  <c r="K118" i="8"/>
  <c r="M118" i="8" s="1"/>
  <c r="I118" i="8"/>
  <c r="N117" i="8"/>
  <c r="L117" i="8"/>
  <c r="K117" i="8"/>
  <c r="M117" i="8" s="1"/>
  <c r="I117" i="8"/>
  <c r="N116" i="8"/>
  <c r="L116" i="8"/>
  <c r="K116" i="8"/>
  <c r="M116" i="8" s="1"/>
  <c r="I116" i="8"/>
  <c r="N115" i="8"/>
  <c r="L115" i="8"/>
  <c r="K115" i="8"/>
  <c r="M115" i="8" s="1"/>
  <c r="I115" i="8"/>
  <c r="N114" i="8"/>
  <c r="L114" i="8"/>
  <c r="K114" i="8"/>
  <c r="M114" i="8" s="1"/>
  <c r="I114" i="8"/>
  <c r="N113" i="8"/>
  <c r="L113" i="8"/>
  <c r="K113" i="8"/>
  <c r="M113" i="8" s="1"/>
  <c r="I113" i="8"/>
  <c r="N112" i="8"/>
  <c r="L112" i="8"/>
  <c r="K112" i="8"/>
  <c r="M112" i="8" s="1"/>
  <c r="I112" i="8"/>
  <c r="N111" i="8"/>
  <c r="L111" i="8"/>
  <c r="K111" i="8"/>
  <c r="M111" i="8" s="1"/>
  <c r="I111" i="8"/>
  <c r="N110" i="8"/>
  <c r="L110" i="8"/>
  <c r="K110" i="8"/>
  <c r="M110" i="8" s="1"/>
  <c r="I110" i="8"/>
  <c r="N109" i="8"/>
  <c r="L109" i="8"/>
  <c r="K109" i="8"/>
  <c r="M109" i="8" s="1"/>
  <c r="I109" i="8"/>
  <c r="N108" i="8"/>
  <c r="L108" i="8"/>
  <c r="K108" i="8"/>
  <c r="M108" i="8" s="1"/>
  <c r="I108" i="8"/>
  <c r="N107" i="8"/>
  <c r="L107" i="8"/>
  <c r="K107" i="8"/>
  <c r="M107" i="8" s="1"/>
  <c r="I107" i="8"/>
  <c r="N106" i="8"/>
  <c r="L106" i="8"/>
  <c r="K106" i="8"/>
  <c r="M106" i="8" s="1"/>
  <c r="I106" i="8"/>
  <c r="N105" i="8"/>
  <c r="L105" i="8"/>
  <c r="K105" i="8"/>
  <c r="M105" i="8" s="1"/>
  <c r="I105" i="8"/>
  <c r="N104" i="8"/>
  <c r="L104" i="8"/>
  <c r="K104" i="8"/>
  <c r="M104" i="8" s="1"/>
  <c r="I104" i="8"/>
  <c r="N103" i="8"/>
  <c r="L103" i="8"/>
  <c r="K103" i="8"/>
  <c r="M103" i="8" s="1"/>
  <c r="I103" i="8"/>
  <c r="N102" i="8"/>
  <c r="L102" i="8"/>
  <c r="K102" i="8"/>
  <c r="M102" i="8" s="1"/>
  <c r="I102" i="8"/>
  <c r="N101" i="8"/>
  <c r="L101" i="8"/>
  <c r="K101" i="8"/>
  <c r="M101" i="8" s="1"/>
  <c r="I101" i="8"/>
  <c r="N100" i="8"/>
  <c r="L100" i="8"/>
  <c r="K100" i="8"/>
  <c r="M100" i="8" s="1"/>
  <c r="I100" i="8"/>
  <c r="N99" i="8"/>
  <c r="L99" i="8"/>
  <c r="K99" i="8"/>
  <c r="M99" i="8" s="1"/>
  <c r="I99" i="8"/>
  <c r="N98" i="8"/>
  <c r="L98" i="8"/>
  <c r="K98" i="8"/>
  <c r="M98" i="8" s="1"/>
  <c r="I98" i="8"/>
  <c r="N97" i="8"/>
  <c r="L97" i="8"/>
  <c r="K97" i="8"/>
  <c r="M97" i="8" s="1"/>
  <c r="I97" i="8"/>
  <c r="N96" i="8"/>
  <c r="L96" i="8"/>
  <c r="K96" i="8"/>
  <c r="M96" i="8" s="1"/>
  <c r="I96" i="8"/>
  <c r="N95" i="8"/>
  <c r="L95" i="8"/>
  <c r="K95" i="8"/>
  <c r="M95" i="8" s="1"/>
  <c r="I95" i="8"/>
  <c r="N94" i="8"/>
  <c r="L94" i="8"/>
  <c r="K94" i="8"/>
  <c r="M94" i="8" s="1"/>
  <c r="I94" i="8"/>
  <c r="N93" i="8"/>
  <c r="L93" i="8"/>
  <c r="K93" i="8"/>
  <c r="M93" i="8" s="1"/>
  <c r="I93" i="8"/>
  <c r="N92" i="8"/>
  <c r="L92" i="8"/>
  <c r="K92" i="8"/>
  <c r="M92" i="8" s="1"/>
  <c r="I92" i="8"/>
  <c r="N91" i="8"/>
  <c r="L91" i="8"/>
  <c r="K91" i="8"/>
  <c r="M91" i="8" s="1"/>
  <c r="I91" i="8"/>
  <c r="N90" i="8"/>
  <c r="L90" i="8"/>
  <c r="K90" i="8"/>
  <c r="M90" i="8" s="1"/>
  <c r="I90" i="8"/>
  <c r="N89" i="8"/>
  <c r="L89" i="8"/>
  <c r="K89" i="8"/>
  <c r="M89" i="8" s="1"/>
  <c r="I89" i="8"/>
  <c r="N88" i="8"/>
  <c r="L88" i="8"/>
  <c r="K88" i="8"/>
  <c r="M88" i="8" s="1"/>
  <c r="I88" i="8"/>
  <c r="N87" i="8"/>
  <c r="L87" i="8"/>
  <c r="K87" i="8"/>
  <c r="M87" i="8" s="1"/>
  <c r="I87" i="8"/>
  <c r="N86" i="8"/>
  <c r="L86" i="8"/>
  <c r="K86" i="8"/>
  <c r="M86" i="8" s="1"/>
  <c r="I86" i="8"/>
  <c r="N85" i="8"/>
  <c r="L85" i="8"/>
  <c r="K85" i="8"/>
  <c r="M85" i="8" s="1"/>
  <c r="I85" i="8"/>
  <c r="N84" i="8"/>
  <c r="L84" i="8"/>
  <c r="K84" i="8"/>
  <c r="M84" i="8" s="1"/>
  <c r="I84" i="8"/>
  <c r="N83" i="8"/>
  <c r="L83" i="8"/>
  <c r="K83" i="8"/>
  <c r="M83" i="8" s="1"/>
  <c r="I83" i="8"/>
  <c r="N82" i="8"/>
  <c r="L82" i="8"/>
  <c r="K82" i="8"/>
  <c r="M82" i="8" s="1"/>
  <c r="I82" i="8"/>
  <c r="N81" i="8"/>
  <c r="L81" i="8"/>
  <c r="K81" i="8"/>
  <c r="M81" i="8" s="1"/>
  <c r="I81" i="8"/>
  <c r="N80" i="8"/>
  <c r="L80" i="8"/>
  <c r="K80" i="8"/>
  <c r="M80" i="8" s="1"/>
  <c r="I80" i="8"/>
  <c r="N79" i="8"/>
  <c r="L79" i="8"/>
  <c r="K79" i="8"/>
  <c r="M79" i="8" s="1"/>
  <c r="I79" i="8"/>
  <c r="N78" i="8"/>
  <c r="L78" i="8"/>
  <c r="K78" i="8"/>
  <c r="M78" i="8" s="1"/>
  <c r="I78" i="8"/>
  <c r="N77" i="8"/>
  <c r="L77" i="8"/>
  <c r="K77" i="8"/>
  <c r="M77" i="8" s="1"/>
  <c r="I77" i="8"/>
  <c r="N76" i="8"/>
  <c r="L76" i="8"/>
  <c r="K76" i="8"/>
  <c r="M76" i="8" s="1"/>
  <c r="I76" i="8"/>
  <c r="N75" i="8"/>
  <c r="L75" i="8"/>
  <c r="K75" i="8"/>
  <c r="M75" i="8" s="1"/>
  <c r="I75" i="8"/>
  <c r="N74" i="8"/>
  <c r="L74" i="8"/>
  <c r="K74" i="8"/>
  <c r="M74" i="8" s="1"/>
  <c r="I74" i="8"/>
  <c r="N73" i="8"/>
  <c r="L73" i="8"/>
  <c r="K73" i="8"/>
  <c r="M73" i="8" s="1"/>
  <c r="I73" i="8"/>
  <c r="N72" i="8"/>
  <c r="L72" i="8"/>
  <c r="K72" i="8"/>
  <c r="M72" i="8" s="1"/>
  <c r="I72" i="8"/>
  <c r="N71" i="8"/>
  <c r="L71" i="8"/>
  <c r="K71" i="8"/>
  <c r="M71" i="8" s="1"/>
  <c r="I71" i="8"/>
  <c r="N70" i="8"/>
  <c r="L70" i="8"/>
  <c r="K70" i="8"/>
  <c r="M70" i="8" s="1"/>
  <c r="I70" i="8"/>
  <c r="N69" i="8"/>
  <c r="L69" i="8"/>
  <c r="K69" i="8"/>
  <c r="M69" i="8" s="1"/>
  <c r="I69" i="8"/>
  <c r="N68" i="8"/>
  <c r="L68" i="8"/>
  <c r="K68" i="8"/>
  <c r="M68" i="8" s="1"/>
  <c r="I68" i="8"/>
  <c r="N67" i="8"/>
  <c r="L67" i="8"/>
  <c r="K67" i="8"/>
  <c r="M67" i="8" s="1"/>
  <c r="I67" i="8"/>
  <c r="N66" i="8"/>
  <c r="L66" i="8"/>
  <c r="K66" i="8"/>
  <c r="M66" i="8" s="1"/>
  <c r="I66" i="8"/>
  <c r="N65" i="8"/>
  <c r="L65" i="8"/>
  <c r="K65" i="8"/>
  <c r="M65" i="8" s="1"/>
  <c r="I65" i="8"/>
  <c r="N64" i="8"/>
  <c r="L64" i="8"/>
  <c r="K64" i="8"/>
  <c r="M64" i="8" s="1"/>
  <c r="I64" i="8"/>
  <c r="N63" i="8"/>
  <c r="L63" i="8"/>
  <c r="K63" i="8"/>
  <c r="M63" i="8" s="1"/>
  <c r="I63" i="8"/>
  <c r="N62" i="8"/>
  <c r="L62" i="8"/>
  <c r="K62" i="8"/>
  <c r="M62" i="8" s="1"/>
  <c r="I62" i="8"/>
  <c r="N61" i="8"/>
  <c r="L61" i="8"/>
  <c r="K61" i="8"/>
  <c r="M61" i="8" s="1"/>
  <c r="I61" i="8"/>
  <c r="N60" i="8"/>
  <c r="L60" i="8"/>
  <c r="K60" i="8"/>
  <c r="M60" i="8" s="1"/>
  <c r="I60" i="8"/>
  <c r="N59" i="8"/>
  <c r="L59" i="8"/>
  <c r="K59" i="8"/>
  <c r="M59" i="8" s="1"/>
  <c r="I59" i="8"/>
  <c r="L58" i="8"/>
  <c r="K58" i="8"/>
  <c r="I58" i="8"/>
  <c r="N57" i="8"/>
  <c r="L57" i="8"/>
  <c r="K57" i="8"/>
  <c r="I57" i="8"/>
  <c r="N56" i="8"/>
  <c r="L56" i="8"/>
  <c r="K56" i="8"/>
  <c r="I56" i="8"/>
  <c r="N55" i="8"/>
  <c r="L55" i="8"/>
  <c r="K55" i="8"/>
  <c r="I55" i="8"/>
  <c r="N54" i="8"/>
  <c r="L54" i="8"/>
  <c r="K54" i="8"/>
  <c r="I54" i="8"/>
  <c r="N53" i="8"/>
  <c r="L53" i="8"/>
  <c r="K53" i="8"/>
  <c r="I53" i="8"/>
  <c r="N52" i="8"/>
  <c r="L52" i="8"/>
  <c r="K52" i="8"/>
  <c r="I52" i="8"/>
  <c r="N51" i="8"/>
  <c r="L51" i="8"/>
  <c r="K51" i="8"/>
  <c r="I51" i="8"/>
  <c r="N50" i="8"/>
  <c r="L50" i="8"/>
  <c r="K50" i="8"/>
  <c r="I50" i="8"/>
  <c r="N49" i="8"/>
  <c r="L49" i="8"/>
  <c r="K49" i="8"/>
  <c r="I49" i="8"/>
  <c r="N48" i="8"/>
  <c r="L48" i="8"/>
  <c r="K48" i="8"/>
  <c r="I48" i="8"/>
  <c r="N47" i="8"/>
  <c r="L47" i="8"/>
  <c r="K47" i="8"/>
  <c r="I47" i="8"/>
  <c r="N46" i="8"/>
  <c r="L46" i="8"/>
  <c r="K46" i="8"/>
  <c r="I46" i="8"/>
  <c r="N45" i="8"/>
  <c r="L45" i="8"/>
  <c r="K45" i="8"/>
  <c r="I45" i="8"/>
  <c r="N44" i="8"/>
  <c r="L44" i="8"/>
  <c r="K44" i="8"/>
  <c r="I44" i="8"/>
  <c r="N43" i="8"/>
  <c r="L43" i="8"/>
  <c r="K43" i="8"/>
  <c r="I43" i="8"/>
  <c r="N42" i="8"/>
  <c r="L42" i="8"/>
  <c r="K42" i="8"/>
  <c r="I42" i="8"/>
  <c r="N41" i="8"/>
  <c r="L41" i="8"/>
  <c r="K41" i="8"/>
  <c r="I41" i="8"/>
  <c r="N40" i="8"/>
  <c r="L40" i="8"/>
  <c r="K40" i="8"/>
  <c r="I40" i="8"/>
  <c r="N39" i="8"/>
  <c r="L39" i="8"/>
  <c r="K39" i="8"/>
  <c r="I39" i="8"/>
  <c r="N38" i="8"/>
  <c r="L38" i="8"/>
  <c r="K38" i="8"/>
  <c r="I38" i="8"/>
  <c r="N37" i="8"/>
  <c r="L37" i="8"/>
  <c r="K37" i="8"/>
  <c r="I37" i="8"/>
  <c r="N36" i="8"/>
  <c r="L36" i="8"/>
  <c r="K36" i="8"/>
  <c r="I36" i="8"/>
  <c r="N35" i="8"/>
  <c r="L35" i="8"/>
  <c r="K35" i="8"/>
  <c r="I35" i="8"/>
  <c r="N34" i="8"/>
  <c r="L34" i="8"/>
  <c r="K34" i="8"/>
  <c r="I34" i="8"/>
  <c r="N33" i="8"/>
  <c r="L33" i="8"/>
  <c r="K33" i="8"/>
  <c r="I33" i="8"/>
  <c r="N32" i="8"/>
  <c r="L32" i="8"/>
  <c r="K32" i="8"/>
  <c r="I32" i="8"/>
  <c r="N31" i="8"/>
  <c r="L31" i="8"/>
  <c r="K31" i="8"/>
  <c r="I31" i="8"/>
  <c r="N30" i="8"/>
  <c r="L30" i="8"/>
  <c r="K30" i="8"/>
  <c r="I30" i="8"/>
  <c r="N29" i="8"/>
  <c r="L29" i="8"/>
  <c r="K29" i="8"/>
  <c r="I29" i="8"/>
  <c r="N28" i="8"/>
  <c r="L28" i="8"/>
  <c r="K28" i="8"/>
  <c r="I28" i="8"/>
  <c r="N27" i="8"/>
  <c r="L27" i="8"/>
  <c r="K27" i="8"/>
  <c r="I27" i="8"/>
  <c r="N26" i="8"/>
  <c r="L26" i="8"/>
  <c r="K26" i="8"/>
  <c r="I26" i="8"/>
  <c r="N25" i="8"/>
  <c r="L25" i="8"/>
  <c r="K25" i="8"/>
  <c r="I25" i="8"/>
  <c r="N24" i="8"/>
  <c r="L24" i="8"/>
  <c r="K24" i="8"/>
  <c r="I24" i="8"/>
  <c r="N23" i="8"/>
  <c r="L23" i="8"/>
  <c r="K23" i="8"/>
  <c r="I23" i="8"/>
  <c r="N22" i="8"/>
  <c r="L22" i="8"/>
  <c r="K22" i="8"/>
  <c r="I22" i="8"/>
  <c r="N21" i="8"/>
  <c r="L21" i="8"/>
  <c r="K21" i="8"/>
  <c r="I21" i="8"/>
  <c r="N20" i="8"/>
  <c r="L20" i="8"/>
  <c r="K20" i="8"/>
  <c r="I20" i="8"/>
  <c r="N19" i="8"/>
  <c r="L19" i="8"/>
  <c r="K19" i="8"/>
  <c r="I19" i="8"/>
  <c r="N18" i="8"/>
  <c r="L18" i="8"/>
  <c r="K18" i="8"/>
  <c r="I18" i="8"/>
  <c r="N17" i="8"/>
  <c r="L17" i="8"/>
  <c r="K17" i="8"/>
  <c r="I17" i="8"/>
  <c r="N16" i="8"/>
  <c r="L16" i="8"/>
  <c r="K16" i="8"/>
  <c r="I16" i="8"/>
  <c r="N15" i="8"/>
  <c r="L15" i="8"/>
  <c r="K15" i="8"/>
  <c r="I15" i="8"/>
  <c r="N14" i="8"/>
  <c r="L14" i="8"/>
  <c r="K14" i="8"/>
  <c r="I14" i="8"/>
  <c r="N13" i="8"/>
  <c r="L13" i="8"/>
  <c r="K13" i="8"/>
  <c r="I13" i="8"/>
  <c r="L12" i="8"/>
  <c r="K12" i="8"/>
  <c r="I12" i="8"/>
  <c r="N11" i="8"/>
  <c r="L11" i="8"/>
  <c r="K11" i="8"/>
  <c r="I11" i="8"/>
  <c r="N10" i="8"/>
  <c r="L10" i="8"/>
  <c r="K10" i="8"/>
  <c r="I10" i="8"/>
  <c r="N9" i="8"/>
  <c r="L9" i="8"/>
  <c r="K9" i="8"/>
  <c r="I9" i="8"/>
  <c r="N8" i="8"/>
  <c r="L8" i="8"/>
  <c r="K8" i="8"/>
  <c r="I8" i="8"/>
  <c r="N7" i="8"/>
  <c r="L7" i="8"/>
  <c r="K7" i="8"/>
  <c r="I7" i="8"/>
  <c r="M13" i="8" l="1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7" i="8"/>
  <c r="M8" i="8"/>
  <c r="M9" i="8"/>
  <c r="M10" i="8"/>
  <c r="M11" i="8"/>
  <c r="M12" i="8"/>
  <c r="M58" i="8"/>
  <c r="N58" i="8" s="1"/>
  <c r="N478" i="8" s="1"/>
  <c r="I478" i="8"/>
  <c r="K478" i="8"/>
  <c r="L478" i="8"/>
  <c r="M478" i="8" l="1"/>
  <c r="J498" i="8" s="1"/>
</calcChain>
</file>

<file path=xl/sharedStrings.xml><?xml version="1.0" encoding="utf-8"?>
<sst xmlns="http://schemas.openxmlformats.org/spreadsheetml/2006/main" count="2373" uniqueCount="919">
  <si>
    <t>SOPA TECHNOLOGY COMPANY LIMITED</t>
  </si>
  <si>
    <t>Purchases by  Supplier Detail</t>
  </si>
  <si>
    <t>April 2022</t>
  </si>
  <si>
    <t>Ngày nhập kho</t>
  </si>
  <si>
    <t>PO</t>
  </si>
  <si>
    <t>SKU</t>
  </si>
  <si>
    <t>Tên sản phẩm</t>
  </si>
  <si>
    <t>SL nhập kho</t>
  </si>
  <si>
    <r>
      <rPr>
        <b/>
        <sz val="14"/>
        <color indexed="8"/>
        <rFont val="Times New Roman"/>
        <charset val="134"/>
      </rPr>
      <t>SL k nhập kho (</t>
    </r>
    <r>
      <rPr>
        <b/>
        <sz val="14"/>
        <color rgb="FFFF0000"/>
        <rFont val="Times New Roman"/>
        <charset val="134"/>
      </rPr>
      <t>NCC CANCEL</t>
    </r>
    <r>
      <rPr>
        <b/>
        <sz val="14"/>
        <color indexed="8"/>
        <rFont val="Times New Roman"/>
        <charset val="134"/>
      </rPr>
      <t>)</t>
    </r>
  </si>
  <si>
    <r>
      <rPr>
        <b/>
        <sz val="14"/>
        <color indexed="8"/>
        <rFont val="Times New Roman"/>
        <charset val="134"/>
      </rPr>
      <t xml:space="preserve">SL trả lại ( </t>
    </r>
    <r>
      <rPr>
        <b/>
        <sz val="14"/>
        <color rgb="FFFF0000"/>
        <rFont val="Times New Roman"/>
        <charset val="134"/>
      </rPr>
      <t>Fail QC</t>
    </r>
    <r>
      <rPr>
        <b/>
        <sz val="14"/>
        <color indexed="8"/>
        <rFont val="Times New Roman"/>
        <charset val="134"/>
      </rPr>
      <t>)</t>
    </r>
  </si>
  <si>
    <r>
      <rPr>
        <b/>
        <sz val="14"/>
        <color indexed="8"/>
        <rFont val="Times New Roman"/>
        <charset val="134"/>
      </rPr>
      <t>SL cancel order (</t>
    </r>
    <r>
      <rPr>
        <b/>
        <sz val="14"/>
        <color rgb="FFFF0000"/>
        <rFont val="Times New Roman"/>
        <charset val="134"/>
      </rPr>
      <t>End User Cancel</t>
    </r>
    <r>
      <rPr>
        <b/>
        <sz val="14"/>
        <color indexed="8"/>
        <rFont val="Times New Roman"/>
        <charset val="134"/>
      </rPr>
      <t>)</t>
    </r>
  </si>
  <si>
    <t>SL tồn kho</t>
  </si>
  <si>
    <t>Đơn giá nhập kho</t>
  </si>
  <si>
    <t>Thành tiền nhập kho</t>
  </si>
  <si>
    <t>VAT</t>
  </si>
  <si>
    <t>Thành tiền thanh toán</t>
  </si>
  <si>
    <t>Thành tiền cấn trừ</t>
  </si>
  <si>
    <t>Note</t>
  </si>
  <si>
    <t>TC FB 24/5</t>
  </si>
  <si>
    <t>LF FB</t>
  </si>
  <si>
    <t>04/01/2022</t>
  </si>
  <si>
    <t>P06416</t>
  </si>
  <si>
    <t>GGCN2012N2</t>
  </si>
  <si>
    <t>Combo 2 Khay Go Oc Cho Chu Nhat Da Nang 22X12</t>
  </si>
  <si>
    <t>P06440</t>
  </si>
  <si>
    <t>YTC1A30</t>
  </si>
  <si>
    <t>Hop 30Gram To Yen Tinh Che 1 Lop Cao Cap</t>
  </si>
  <si>
    <t>GGV2525N2</t>
  </si>
  <si>
    <t>Combo 2 Khay Go Oc Cho Vuong Da Nang 25X25</t>
  </si>
  <si>
    <t>GGTR25N2</t>
  </si>
  <si>
    <t>Combo 2 Khay Go Oc Cho Tron Da Nang 25</t>
  </si>
  <si>
    <t>GGTR20N2</t>
  </si>
  <si>
    <t>Combo 2 Khay Go Oc Cho Tron 20</t>
  </si>
  <si>
    <t>P06405</t>
  </si>
  <si>
    <t>8936181863115</t>
  </si>
  <si>
    <t>Robot Hut Bui R6S</t>
  </si>
  <si>
    <t>k nhập kho;
đã cấn trừ trong đợt thanh toán ngày 12/4/2022</t>
  </si>
  <si>
    <t>TC XÁC NHẬN KHÔNG GIAO</t>
  </si>
  <si>
    <t>ĐÃ CẤN TRỪ</t>
  </si>
  <si>
    <t>P06419</t>
  </si>
  <si>
    <t>BGF18TC053</t>
  </si>
  <si>
    <t>Bo Drap &amp; Chan Chan Lua Tencel Dream City Bygu 180X200Cm Tc053( 4 Mon ) (TC053)</t>
  </si>
  <si>
    <t>P06447</t>
  </si>
  <si>
    <t>86B16M2069</t>
  </si>
  <si>
    <t>Bo Drap &amp; Chan Chan Cotton 86B 2069 (5 Mon) 160X200 (2069)</t>
  </si>
  <si>
    <t>P06410</t>
  </si>
  <si>
    <t>NCA90058NCA90032</t>
  </si>
  <si>
    <t>Combo 2 Chao Chao Tu Teflon Day Cham 28 Cm &amp; Chao Nuong Tron 24</t>
  </si>
  <si>
    <t>T9001991X5</t>
  </si>
  <si>
    <t>Combo 5 Hop Thuy Tinh 14X14X6.5Cm Dung Tich 500 Ml</t>
  </si>
  <si>
    <t>k nhập kho;
đã cấn trừ trong đợt thanh toán ngày 11/5/2022</t>
  </si>
  <si>
    <t>Bo 3 Noi Gang Duc Trang Men Rapido 20.22.24</t>
  </si>
  <si>
    <t>113600001X2</t>
  </si>
  <si>
    <t>Combo 2 Bo 6 Thia 6 Dia 17Cm ( 24 Mon)</t>
  </si>
  <si>
    <t>113500001X2</t>
  </si>
  <si>
    <t>Combo 2 Bo Thia Dia Swan ( 14 Mon)</t>
  </si>
  <si>
    <t>Noi Gang Duc 24Cm Model: Rk24-Rd</t>
  </si>
  <si>
    <t>Noi Chien Khong Dau Rapido Cong Suat 1400W 5 Lit - Raf 5.0 M3</t>
  </si>
  <si>
    <t>111100001X2</t>
  </si>
  <si>
    <t>Combo 2 Binh Giu Nhiet Rapido Rtc-500Bl1 - Mau Den</t>
  </si>
  <si>
    <t>khách cancel</t>
  </si>
  <si>
    <t>Qúa hạn, không nhận cấn trừ</t>
  </si>
  <si>
    <t xml:space="preserve"> LF confirm</t>
  </si>
  <si>
    <t>YAKL6</t>
  </si>
  <si>
    <t>Loc 6 Hu To Yen Duong An Kieng</t>
  </si>
  <si>
    <t>GGCN4015N2</t>
  </si>
  <si>
    <t>Combo 2 Khay Go Oc Cho Chu Nhat Da Nang Bygu 015N*2 Size 40X15</t>
  </si>
  <si>
    <t>02 khách cancel</t>
  </si>
  <si>
    <t>04/02/2022</t>
  </si>
  <si>
    <t>P06452</t>
  </si>
  <si>
    <t>MOON4330X2</t>
  </si>
  <si>
    <t>Combo 2 Kem Duong Da Tay Va Mong Treaclemoon Duc Huong Dua 75Ml</t>
  </si>
  <si>
    <t>P06466</t>
  </si>
  <si>
    <t>GK4TN019</t>
  </si>
  <si>
    <t>Bo Ga Phu Freesize &amp; Vo Chan Tuyet Nhung 4 Mon Tn019 (TN019)</t>
  </si>
  <si>
    <t>MOON4809X2</t>
  </si>
  <si>
    <t>Combo 2 Kem Duong Da Tay Chiet Xuat Anh Dao Treaclemoon Duc 75Ml</t>
  </si>
  <si>
    <t>k nhập kho</t>
  </si>
  <si>
    <t>CẤN TRỪ ĐỢT NÀY</t>
  </si>
  <si>
    <t>MOON6190X2</t>
  </si>
  <si>
    <t>Combo 2 Kem Duong Da Tay Huong Keo Ngot Marshmallow Treaclemoon Duc 75Ml</t>
  </si>
  <si>
    <t>AHALO6001AHALO6002AHALO6040</t>
  </si>
  <si>
    <t>Combo 3 Mon  Dau Goi &amp; Dau Xa Sach Gau Ahalo Nhat Ban_500Ml &amp; Sua Tam Chiet Xuat Hoa Xuan Ahalo_500Ml</t>
  </si>
  <si>
    <t>AQUA2002X5</t>
  </si>
  <si>
    <t>Combo 5 Nuoc Rua Tay Hoa Hong Aqua Vera_500Ml</t>
  </si>
  <si>
    <t>AQUA2003X5</t>
  </si>
  <si>
    <t>Combo 5 Nuoc Rua Tay Hoa Tu Dinh Huong Aqua Vera_500Ml</t>
  </si>
  <si>
    <t>AQUA2004X5</t>
  </si>
  <si>
    <t>Combo 5 Nuoc Rua Tay Nuoc Bien Aqua Vera_500Ml</t>
  </si>
  <si>
    <t>AQUA2006X5</t>
  </si>
  <si>
    <t>Combo 5 Nuoc Rua Tay Duong Chat Luu Aquavera_500Ml</t>
  </si>
  <si>
    <t>01 k nhập kho</t>
  </si>
  <si>
    <t>đã giao ngày 16/4, đề nghị LF cập nhật nhập kho</t>
  </si>
  <si>
    <t>Nhập 1/2, thiếu 1 sản phẩm</t>
  </si>
  <si>
    <t>AQUA2150AQUA2151</t>
  </si>
  <si>
    <t>Combo 2 Gel  Tam Duong Da Aquavera Chiet Xuat Lan Ho Diep-500Ml &amp; Gel  Tam  Duong Da Aquavera Chiet Xuat Huong Thao _500Ml</t>
  </si>
  <si>
    <t>AQUA2151X5</t>
  </si>
  <si>
    <t>Combo 5 Gel  Tam  Duong Da Aquavera Chiet Xuat Huong Thao _500Ml</t>
  </si>
  <si>
    <t>AQUA2291X3</t>
  </si>
  <si>
    <t>Combo 3 Gel Tam Goi Toan Than Aquavera Danh Cho Tre Em 500Ml</t>
  </si>
  <si>
    <t>Fail QC (chảy đổ), không bổ sung
Đang ở VP Leflair</t>
  </si>
  <si>
    <t>MOON2000X2</t>
  </si>
  <si>
    <t>Combo 2 Gel Tam Treaclemoon Duc  Chiet Xuat Qua Mam Xoi_ 500Ml</t>
  </si>
  <si>
    <t>MOON2004X2</t>
  </si>
  <si>
    <t>Combo 2 Gel Tam Chiet Xuat Vanilla Treaclemoon Duc 500Ml"</t>
  </si>
  <si>
    <t>MOON2062X2</t>
  </si>
  <si>
    <t>Combo 2 Gel Tam Tinh Dau Dua Treaclemoon Duc 500Ml</t>
  </si>
  <si>
    <t>MOON2064MOON2062</t>
  </si>
  <si>
    <t>Combo 2 Mon Tay Da Chet Toan Than Tinh Dau Dua Treaclemoon Duc 225Ml &amp; Gel Tam Tinh Dau Dua Treaclemoon Duc 500Ml"</t>
  </si>
  <si>
    <t>MOON2072X2</t>
  </si>
  <si>
    <t>Combo 2 Gel Tam Huong Chanh Treaclemoon Duc 500Ml"</t>
  </si>
  <si>
    <t>MOON2144X2</t>
  </si>
  <si>
    <t>Combo 2 Gel Tam Chiet Xuat Dau Tay Treaclemoon Duc 500Ml</t>
  </si>
  <si>
    <t>MOON2499X2</t>
  </si>
  <si>
    <t>Combo 2 Gel Tam Chiet Xuat Mat Ong Treaclemoon Duc 500Ml</t>
  </si>
  <si>
    <t>MOON3380X2</t>
  </si>
  <si>
    <t>Combo 2 Tay Da Chet Toan Than Chiet Xuat Du Du Treaclemoon  Duc 225Ml</t>
  </si>
  <si>
    <t>MOON3540MOON3543</t>
  </si>
  <si>
    <t>Combo 2 Mon Tay Da Chet Toan Than Chiet Xuat Anh Dao Treaclemoon Duc 225Ml &amp; Gel Tam Chiet Xuat Anh Dao Treaclemoon Duc 500Ml</t>
  </si>
  <si>
    <t>P06460</t>
  </si>
  <si>
    <t>KOURA019</t>
  </si>
  <si>
    <t>Kem Lam Am Da Tay</t>
  </si>
  <si>
    <t>KOURA002</t>
  </si>
  <si>
    <t>Kem Mat Hieu Ung Botox 28 Ngay</t>
  </si>
  <si>
    <t>P06461</t>
  </si>
  <si>
    <t>FVEC0-70</t>
  </si>
  <si>
    <t>Hop 70 Vien Rua Chen Bat Finish All In 1 Max Eco 10 Chuc Nang</t>
  </si>
  <si>
    <t>01 khách cancel</t>
  </si>
  <si>
    <t>FVVVS3VX2</t>
  </si>
  <si>
    <t>Combo 2 Vi (6 Vien) Vien Ve Sinh May Rua Bat Finish - Vi 3 Vien</t>
  </si>
  <si>
    <t>FVKMLMX2</t>
  </si>
  <si>
    <t>Combo 2 Treo Khu Mui Finish Lemon -Huong Chanh</t>
  </si>
  <si>
    <t>P06457</t>
  </si>
  <si>
    <t>COLLAGENCHERRY</t>
  </si>
  <si>
    <t>Thach Collagen Cherry Snp Han Quoc</t>
  </si>
  <si>
    <t>P06456</t>
  </si>
  <si>
    <t>GSD2004</t>
  </si>
  <si>
    <t>Bo 3 Buc Tranh Truu Tuong Vang Kim Ve Tay #Gsd2004</t>
  </si>
  <si>
    <t>GK4TN038</t>
  </si>
  <si>
    <t>Bo Ga Phu Freesize &amp; Vo Chan Tuyet Nhung 4 Mon Tn038 (038)</t>
  </si>
  <si>
    <t>GK4TN050</t>
  </si>
  <si>
    <t>Bo Ga Phu Freesize &amp; Vo Chan Tuyet Nhung 4 Mon Tn050 (TN050)</t>
  </si>
  <si>
    <t>GK4TN051</t>
  </si>
  <si>
    <t>Bo Ga Phu Freesize &amp; Vo Chan Tuyet Nhung 4 Mon Tn051 (051)</t>
  </si>
  <si>
    <t>GK4TN013</t>
  </si>
  <si>
    <t>Bo Ga Phu Freesize &amp; Vo Chan Tuyet Nhung 4 Mon Tn013 (TN013)</t>
  </si>
  <si>
    <t>MOON4331MOON4809MOON6190MOON4330</t>
  </si>
  <si>
    <t>Combo 4 Kem Duong Da Tay Va Mong  Chiet Xuat Qua Mam Xoi Treaclemoon Duc 75Ml 7 Chiet Xuat Anh Dao &amp; Huong Keo Ngot &amp; Huong Dua</t>
  </si>
  <si>
    <t>04/03/2022</t>
  </si>
  <si>
    <t>P06482</t>
  </si>
  <si>
    <t>NUME5558</t>
  </si>
  <si>
    <t>Kem Duong Trang Numee Game On Chong Nhan Da Tinh Chat Bakuchiol 50Ml</t>
  </si>
  <si>
    <t>khách cancel;
đã cấn trừ trong đợt thanh toán ngày 27/4/2022</t>
  </si>
  <si>
    <t>KHÔNG XÁC NHẬN CẤN TRỪ. TC ĐÃ GIAO HÀNG LF</t>
  </si>
  <si>
    <t>P06491</t>
  </si>
  <si>
    <t>HUG-020XL</t>
  </si>
  <si>
    <t>Hop 5 Quan Lot Nam Thun Lanh ( Co Hop) Hugadore Usa Hug-020 Size Xl (RANDOM, XL)</t>
  </si>
  <si>
    <t>HUG-020XXL</t>
  </si>
  <si>
    <t>Hop 5 Quan Lot Nam Thun Lanh ( Co Hop) Hugadore Usa Hug-020 Size Xxl (RANDOM, XXL)</t>
  </si>
  <si>
    <t>WLAB6792</t>
  </si>
  <si>
    <t>Kem Chong Nang W.Lab Sebum-Out Tone-Up Trang Da Kiem Dau Spf50 Pa+++ 50Ml</t>
  </si>
  <si>
    <t>k nhập kho;
đã cấn trừ trong đợt thanh toán ngày 27/4/2022</t>
  </si>
  <si>
    <t>04/04/2022</t>
  </si>
  <si>
    <t>P06550</t>
  </si>
  <si>
    <t>GSD2031</t>
  </si>
  <si>
    <t>Tranh Son Dau Ve Tay Ben Thuyen Xanh #Gsd2031</t>
  </si>
  <si>
    <t>P06492</t>
  </si>
  <si>
    <t>DHER1036DHER2479</t>
  </si>
  <si>
    <t>Combo Xit Khoang Phap Dr Her-400Ml &amp; 5 Bong Tay Trang Her Cotton Phap 100 +20Pc</t>
  </si>
  <si>
    <t>P06509</t>
  </si>
  <si>
    <t>HUG-020M</t>
  </si>
  <si>
    <t>Hop 5 Quan Lot Nam Thun Lanh ( Co Hop) Hugadore Usa Hug-020 Size M (RANDOM, M)</t>
  </si>
  <si>
    <t>HUG-020L</t>
  </si>
  <si>
    <t>Hop 5 Quan Lot Nam Thun Lanh ( Co Hop) Hugadore Usa Hug-020 Size L (RANDOM, L)</t>
  </si>
  <si>
    <t>P06511</t>
  </si>
  <si>
    <t>AQUA2001X5</t>
  </si>
  <si>
    <t>Combo 5 Nuoc Rua Tay Hoa Nhai Aqua Vera_500Ml</t>
  </si>
  <si>
    <t>đã giao ngày 12/4, đề nghị LF cập nhật nhập kho</t>
  </si>
  <si>
    <t>P06533</t>
  </si>
  <si>
    <t>070011901X2</t>
  </si>
  <si>
    <t>Com Bo 2 May Tam Nuoc Rapido Rwb-150</t>
  </si>
  <si>
    <t>AQUA2077X3</t>
  </si>
  <si>
    <t>Combo 2 Dung Dich Ve Sinh Phu Nu_250Ml</t>
  </si>
  <si>
    <t>P06526</t>
  </si>
  <si>
    <t>NUME5557</t>
  </si>
  <si>
    <t>Kem Duong Am Numee Game On Chong Nhan Da Tinh Chat Collagen 50Ml</t>
  </si>
  <si>
    <t>P06502</t>
  </si>
  <si>
    <t>PIER0139X5</t>
  </si>
  <si>
    <t>Combo 5 Nuoc Xit Thom Mieng Pierrot Mouth Spray</t>
  </si>
  <si>
    <t>PIER1111X2</t>
  </si>
  <si>
    <t>Combo 2 Ban Chai Danh Rang Tu Dong</t>
  </si>
  <si>
    <t>PIER0101X5</t>
  </si>
  <si>
    <t>Combo 5 Ban Chai Danh Rang Sieu Mem Chong Viem Nuou Pierrot Gingivitis</t>
  </si>
  <si>
    <t>PIER0731X5</t>
  </si>
  <si>
    <t>Combo 5 Kem Danh Rang Lam Trang Rang 2 Trong 1</t>
  </si>
  <si>
    <t>PIER3351X5</t>
  </si>
  <si>
    <t>Combo 5 Bo Kit Cham Soc Rang Mieng Tre Em Ca Map Pierrot</t>
  </si>
  <si>
    <t>PIER0331X5</t>
  </si>
  <si>
    <t>Combo 5 Bo Ba Ban Chai Sac Mau Mem Pierrot</t>
  </si>
  <si>
    <t>PIER0571X5</t>
  </si>
  <si>
    <t>Combo 5 Kem Danh Rang 2 Trong 1 Pierrot Aloe Vera 2 In 1</t>
  </si>
  <si>
    <t>PIER0261X5</t>
  </si>
  <si>
    <t>Combo 5 Ban Chai Ngua Sau Rang Pierrot Engergy Soft</t>
  </si>
  <si>
    <t>PIER0019X5</t>
  </si>
  <si>
    <t>Combo 5 Ban Chai Danh Cho Rang Nieng</t>
  </si>
  <si>
    <t>PIER0531X5</t>
  </si>
  <si>
    <t>Combo 5 Kem Danh Rang Chong Hinh Thanh Mang Bam</t>
  </si>
  <si>
    <t>PIER0541X5</t>
  </si>
  <si>
    <t>Combo 5 Gel Danh Rang Huong Dau Tay Cho Tre Em Piwy</t>
  </si>
  <si>
    <t>GSD2023</t>
  </si>
  <si>
    <t>Tranh Son Dau Truu Tuong Ve Tay Sac Mau #Gsd2023</t>
  </si>
  <si>
    <t>04/05/2022</t>
  </si>
  <si>
    <t>P06592</t>
  </si>
  <si>
    <t>PIER0551X5</t>
  </si>
  <si>
    <t>Combo 5 Gel Danh Rang Thom Mat Sang Khoai</t>
  </si>
  <si>
    <t>PIER0090X5</t>
  </si>
  <si>
    <t>Combo 5 Ban Chai Danh Rang Tre Em Sieu Mem Pierrot Junior Plus</t>
  </si>
  <si>
    <t>P06560</t>
  </si>
  <si>
    <t>T1HNUHSNOUGHYUP</t>
  </si>
  <si>
    <t>Combo 2 Nuoc Uong Hong Sam Bo Gan Nonghyup50Ml X 30 Goi X2</t>
  </si>
  <si>
    <t>P06564</t>
  </si>
  <si>
    <t>YDTHTL6X2</t>
  </si>
  <si>
    <t>Combo 2 Loc 6 Hu To Yen Chung Dong Trung Ha Thao</t>
  </si>
  <si>
    <t>P06558</t>
  </si>
  <si>
    <t>113600001113500001</t>
  </si>
  <si>
    <t>Combo Bo 6 Thia 6 Dia 17Cm &amp; Bo Thia Dia Swan. (19 Mon)</t>
  </si>
  <si>
    <t>T1HKSSOBAEK200X5</t>
  </si>
  <si>
    <t>Combo 5 Keo Sam Sobaek Dang Hop 200G X5</t>
  </si>
  <si>
    <t>P06595</t>
  </si>
  <si>
    <t>BG16P2038</t>
  </si>
  <si>
    <t>Bo Drap &amp; Chan Chan Cotton Bygu P2038 160X200 ( 5 Mon ) (2038)</t>
  </si>
  <si>
    <t>04/06/2022</t>
  </si>
  <si>
    <t>P06659</t>
  </si>
  <si>
    <t>P06653</t>
  </si>
  <si>
    <t>đã giao 22/4, đề nghị LF cập nhật nhập kho</t>
  </si>
  <si>
    <t>P06647</t>
  </si>
  <si>
    <t>GK4TN002</t>
  </si>
  <si>
    <t>Bo Ga Phu Freesize &amp; Vo Chan Tuyet Nhung 4 Mon Tn002 (TN002)</t>
  </si>
  <si>
    <t>GK4TN046</t>
  </si>
  <si>
    <t>Bo Ga Phu Freesize &amp; Vo Chan Tuyet Nhung 4 Mon Tn046 (TN046)</t>
  </si>
  <si>
    <t>P06638</t>
  </si>
  <si>
    <t>ADORE-128XL</t>
  </si>
  <si>
    <t>Hop 7 Quan Lot 7 Ngay Hugadore Usa Adore-128 Size Xl (RANDOM, XL)</t>
  </si>
  <si>
    <t>ADORE-128L</t>
  </si>
  <si>
    <t>Hop 7 Quan Lot 7 Ngay Hugadore Usa Adore-128 Size L (RANDOM, L)</t>
  </si>
  <si>
    <t>ADORE-128M</t>
  </si>
  <si>
    <t>Hop 7 Quan Lot 7 Ngay Hugadore Usa Adore-128 Size M (RANDOM, M)</t>
  </si>
  <si>
    <t>P06654</t>
  </si>
  <si>
    <t>P06620</t>
  </si>
  <si>
    <t>ADORE-12710XL</t>
  </si>
  <si>
    <t>Combo 10 Quan Lot Ren Hugadore Usaadore-127 Size Xl (RANDOM, XL)</t>
  </si>
  <si>
    <t>HUG-00310XL</t>
  </si>
  <si>
    <t>Combo 10 Quan Lot Nam Luoi Hugadore Usa Hug-003 Size Xl (RANDOM, XL)</t>
  </si>
  <si>
    <t>LS-0062XL</t>
  </si>
  <si>
    <t>Combo 2 Quan Gen Hugadore Usals-006 Size Xl (RANDOM, XL)</t>
  </si>
  <si>
    <t>LBC-00610L</t>
  </si>
  <si>
    <t>Combo 10 Quan Lot Cotton Tron Hugadore Usalbc-006 Size L (RANDOM, L)</t>
  </si>
  <si>
    <t>LS-0082L</t>
  </si>
  <si>
    <t>Combo 2 Quan Gen Hugadore Usals-008  Size L (RANDOM, L)</t>
  </si>
  <si>
    <t>HUG-01210M</t>
  </si>
  <si>
    <t>Combo 10 Quan Lot Nam Cotton Boxer Hugadore Usa Hug-012 Size M (RANDOM, M)</t>
  </si>
  <si>
    <t>HUG-01410L</t>
  </si>
  <si>
    <t>Combo 10 Quan Lot Nam Luoi Hugadore Usa Hug-014 Size L (RANDOM, L)</t>
  </si>
  <si>
    <t>P06609</t>
  </si>
  <si>
    <t>KOURA012</t>
  </si>
  <si>
    <t>Kem Chong Nang Duong Am Spf50% Cho Da Dau</t>
  </si>
  <si>
    <t>P06641</t>
  </si>
  <si>
    <t>04/07/2022</t>
  </si>
  <si>
    <t>P06669</t>
  </si>
  <si>
    <t>May Xay Sinh To Rapido Cong Suat 300W Rb-300M</t>
  </si>
  <si>
    <t>P06692</t>
  </si>
  <si>
    <t>HUG-01210L</t>
  </si>
  <si>
    <t>Combo 10 Quan Lot Nam Cotton Boxer Hugadore Usa Hug-012 Size L (RANDOM, L)</t>
  </si>
  <si>
    <t>ADORE-12910XL</t>
  </si>
  <si>
    <t>Combo 10 Quan Lot Ren &amp; Thun Lanh Hugadore Usaadore-129 Size Xl (RANDOM, XL)</t>
  </si>
  <si>
    <t>HUG-01210XL</t>
  </si>
  <si>
    <t>Combo 10 Quan Lot Nam Cotton Boxer Hugadore Usa Hug-012 Size Xl (RANDOM, XL)</t>
  </si>
  <si>
    <t>P06673</t>
  </si>
  <si>
    <t>GK4TN014</t>
  </si>
  <si>
    <t>Bo Ga Phu Freesize &amp; Vo Chan Tuyet Nhung 4 Mon Tn014 (TN014)</t>
  </si>
  <si>
    <t>ADORE-01810XL</t>
  </si>
  <si>
    <t>Combo 10 Quan Lot Ren Khong Vien Hugadore Usaadore-018 Size Xl (RANDOM, XL)</t>
  </si>
  <si>
    <t>ADORE-01810L</t>
  </si>
  <si>
    <t>Combo 10 Quan Lot Ren Khong Vien Hugadore Usaadore-018 Size L (RANDOM, L)</t>
  </si>
  <si>
    <t>GK4TN043</t>
  </si>
  <si>
    <t>Bo Ga Phu Freesize &amp; Vo Chan Tuyet Nhung 4 Mon Tn043 (TN043)</t>
  </si>
  <si>
    <t>ADORE-01710L</t>
  </si>
  <si>
    <t>Combo 10 Quan Lot Ren Khong Duong May Hugadore Usaadore-017 Size L (RANDOM, L)</t>
  </si>
  <si>
    <t>04/08/2022</t>
  </si>
  <si>
    <t>P06709</t>
  </si>
  <si>
    <t>T1N4580629530165</t>
  </si>
  <si>
    <t>Dong Trung Ha Thao (180 Vien/ Hop)</t>
  </si>
  <si>
    <t>P06704</t>
  </si>
  <si>
    <t>MAYS0027X20</t>
  </si>
  <si>
    <t>Combo 20 Mat Na Duong Chat Lo Hoi May Island Han Quoc</t>
  </si>
  <si>
    <t>T1N4580629530073</t>
  </si>
  <si>
    <t>Dr. Lutein 40 Ex (60 Vien/ Hop)</t>
  </si>
  <si>
    <t>T1N4580629530028</t>
  </si>
  <si>
    <t>Giai Doc Gan (150 Vien/ Hop)</t>
  </si>
  <si>
    <t>T1HHSLMOH200</t>
  </si>
  <si>
    <t>Hop 200Gr Hong Sam Lat Tam Mat Ong</t>
  </si>
  <si>
    <t>T1N4580629530189</t>
  </si>
  <si>
    <t>Horse Placenta Damask Rose (90 Vien / Hop)</t>
  </si>
  <si>
    <t>P06735</t>
  </si>
  <si>
    <t>LS-0045XL</t>
  </si>
  <si>
    <t>Combo 5 Quan Lot Quan Bocer Hugadore Usals-004 Size Xl (RANDOM, XL)</t>
  </si>
  <si>
    <t>ADORE-01810M</t>
  </si>
  <si>
    <t>Combo 10 Quan Lot Ren Khong Vien Hugadore Usaadore-018 Size M (RANDOM, M)</t>
  </si>
  <si>
    <t>LBC-00610XL</t>
  </si>
  <si>
    <t>Combo 10 Quan Lot Cotton Tron Hugadore Usalbc-006 Size Xl (RANDOM, XL)</t>
  </si>
  <si>
    <t>P06707</t>
  </si>
  <si>
    <t>AHALO6001AHALO6002</t>
  </si>
  <si>
    <t>Combo Dau Goi &amp; Dau Xa Sach Gau Ahalo Nhat Ban_500Ml</t>
  </si>
  <si>
    <t>LBN-00210M</t>
  </si>
  <si>
    <t>Combo 10 Quan Lot Thun Lanh Hugadore Usalbn-002 Size M (RANDOM, M)</t>
  </si>
  <si>
    <t>HUG-00810XL</t>
  </si>
  <si>
    <t>Combo 10 Quan Lot Nam Cotton Vai Kate Hugadore Usa Hug-008 Size Xl (RANDOM, XL)</t>
  </si>
  <si>
    <t>ADORE-12710M</t>
  </si>
  <si>
    <t>Combo 10 Quan Lot Ren Hugadore Usaadore-127 Size M (RANDOM, M)</t>
  </si>
  <si>
    <t>LBC-00610M</t>
  </si>
  <si>
    <t>Combo 10 Quan Lot Cotton Tron Hugadore Usalbc-006 Size M (RANDOM, M)</t>
  </si>
  <si>
    <t>ADORE-12710L</t>
  </si>
  <si>
    <t>Combo 10 Quan Lot Ren Hugadore Usaadore-127 Size L (RANDOM, L)</t>
  </si>
  <si>
    <t>LS-0082M</t>
  </si>
  <si>
    <t>Combo 2 Quan Gen Hugadore Usals-008  Size M (RANDOM, M)</t>
  </si>
  <si>
    <t>HUG-00110XL</t>
  </si>
  <si>
    <t>Combo 10 Quan Lot Nam Thun Lanh Hugadore Usa Hug-001 Size Xl (RANDOM, XL)</t>
  </si>
  <si>
    <t>HUG-00910L</t>
  </si>
  <si>
    <t>Combo 10 Quan Lot Nam Cotton Hugadore Usa Hug-009 Size L (RANDOM, L)</t>
  </si>
  <si>
    <t>P06708</t>
  </si>
  <si>
    <t>PIER0841X5</t>
  </si>
  <si>
    <t>Combo 5 Kem Danh Rang Lam Trang Rang</t>
  </si>
  <si>
    <t>PIER0119X5</t>
  </si>
  <si>
    <t>Combo 5 Ban Chai Danh Rang Sieu Mem Pierrot Oxygen Soft</t>
  </si>
  <si>
    <t>PIER0201X5</t>
  </si>
  <si>
    <t>Combo 5 Ban Chai Bao Ve Rang Tre Em Pierrot Junior</t>
  </si>
  <si>
    <t>PIER0521X5</t>
  </si>
  <si>
    <t>Combo 5 Chi Nha Khoa Huong Bac Ha</t>
  </si>
  <si>
    <t>PIER0343X5</t>
  </si>
  <si>
    <t>Combo 5 Bo Doi Ban Chai Danh Rang Vang Sieu Mem</t>
  </si>
  <si>
    <t>MAYS0025X20</t>
  </si>
  <si>
    <t>Combo 20 Mat Na Duong Chat Luu May Island Han Quoc</t>
  </si>
  <si>
    <t>MAYS0025X10</t>
  </si>
  <si>
    <t>Combo 10 Mat Na Duong Chat Luu May Island Han Quoc</t>
  </si>
  <si>
    <t>MAYS0020X10</t>
  </si>
  <si>
    <t>Combo 10 Mat Na Duong Chat Hong Sam May Island Han Quoc</t>
  </si>
  <si>
    <t>đã giao ngày 22/4, đề nghị LF cập nhật nhập kho</t>
  </si>
  <si>
    <t>Fail QC, đang ở VP Leflair</t>
  </si>
  <si>
    <t>MAYS0018X20</t>
  </si>
  <si>
    <t>Combo 20 Mat Na Duong Chat Vitamin May Island Han Quoc</t>
  </si>
  <si>
    <t>MAYS0019X10</t>
  </si>
  <si>
    <t>Combo 10 Mat Na Duong Chat Ca Chua May Island Han Quoc</t>
  </si>
  <si>
    <t>MAYS0020X20</t>
  </si>
  <si>
    <t>Combo 20 Mat Na Duong Chat Hong Sam May Island Han Quoc</t>
  </si>
  <si>
    <t>MAYS0018X10</t>
  </si>
  <si>
    <t>Combo 10 Mat Na Duong Chat Vitamin May Island Han Quoc</t>
  </si>
  <si>
    <t>MAYS0031X10</t>
  </si>
  <si>
    <t>Combo 10 Mat Na Duong Chat Collagen Mayisland Han Quoc</t>
  </si>
  <si>
    <t>MAYS0032X20</t>
  </si>
  <si>
    <t>Combo 20 Mat Na Duong Chat Coenzym Q10 May Island Han Quoc</t>
  </si>
  <si>
    <t>MAYS0030X10</t>
  </si>
  <si>
    <t>Combo 10 Mat Na Duong Chat Ngoc Trai May Island Han Quoc</t>
  </si>
  <si>
    <t>MAYS0031X20</t>
  </si>
  <si>
    <t>Combo 20 Mat Na Duong Chat Collagen Mayisland Han Quoc</t>
  </si>
  <si>
    <t>MAYS0024X10</t>
  </si>
  <si>
    <t>Combo 10 Mat Na Duong Chat Oc Sen May Island Han Quoc</t>
  </si>
  <si>
    <t>MAYS0021X10</t>
  </si>
  <si>
    <t>Combo 10 Mat Na Duong Chat Khoai Tay May Island Han Quoc</t>
  </si>
  <si>
    <t>MAYS0021X20</t>
  </si>
  <si>
    <t>Combo 20 Mat Na Duong Chat Khoai Tay May Island Han Quoc</t>
  </si>
  <si>
    <t>MAYS0029X10</t>
  </si>
  <si>
    <t>Combo 10 Mat Na Duong Chat Dua Leo May Island Han Quoc</t>
  </si>
  <si>
    <t>MAYS0030X20</t>
  </si>
  <si>
    <t>Combo 20 Mat Na Duong Chat Ngoc Trai May Island Han Quoc</t>
  </si>
  <si>
    <t>T1N4580629530196</t>
  </si>
  <si>
    <t>Natto Kinase Premium 20000 Fu (180 Vien/ Hop)</t>
  </si>
  <si>
    <t>04/09/2022</t>
  </si>
  <si>
    <t>P06773</t>
  </si>
  <si>
    <t>NUME5559</t>
  </si>
  <si>
    <t>Gel Rua Mat Numee Glow Up Lam Sang Phuc Hoi Da 150Ml</t>
  </si>
  <si>
    <t>NUME5551</t>
  </si>
  <si>
    <t>Tinh Chat Numee Lam Trang Chong Nhan Da Niacinamide 10%_30Ml</t>
  </si>
  <si>
    <t>P06765</t>
  </si>
  <si>
    <t>NATE2529MIX10</t>
  </si>
  <si>
    <t>Bang Ve Sinh Huu Co Nateen Ngay &amp; Dem(25Cm &amp;29 Cm)</t>
  </si>
  <si>
    <t>03 khách cancel</t>
  </si>
  <si>
    <t>P06759</t>
  </si>
  <si>
    <t>BG18P2025</t>
  </si>
  <si>
    <t>Bo Drap &amp; Chan Chan Cotton Bygu P2025 180X200 ( 5 Mon ) (2025)</t>
  </si>
  <si>
    <t>P06760</t>
  </si>
  <si>
    <t>BG16P2012</t>
  </si>
  <si>
    <t>Bo Drap &amp; Chan Chan Cotton Bygu P2012 160X200 ( 5 Mon ) (2012)</t>
  </si>
  <si>
    <t>BG16P2037</t>
  </si>
  <si>
    <t>Bo Drap &amp; Chan Chan Cotton Bygu P2037 160X200 ( 5 Mon ) (2037)</t>
  </si>
  <si>
    <t>BG18P2064</t>
  </si>
  <si>
    <t>Bo Drap &amp; Chan Chan Cotton Bygu P2064 180X200 ( 5 Mon ) (2064)</t>
  </si>
  <si>
    <t>BG18P2032</t>
  </si>
  <si>
    <t>Bo Drap &amp; Chan Chan Cotton Bygu P2032 180X200 ( 5 Mon ) (2032)</t>
  </si>
  <si>
    <t>BG18P2012</t>
  </si>
  <si>
    <t>Bo Drap &amp; Chan Chan Cotton Bygu P2012 180X200 ( 5 Mon ) (2012)</t>
  </si>
  <si>
    <t>BG18P2061</t>
  </si>
  <si>
    <t>Bo Drap &amp; Chan Chan Cotton Bygu P2061 180X200 ( 5 Mon ) (2061)</t>
  </si>
  <si>
    <t>BG18P2040</t>
  </si>
  <si>
    <t>Bo Drap &amp; Chan Chan Cotton Bygu P2040 180X200 ( 5 Mon ) (2040)</t>
  </si>
  <si>
    <t>BG16P2068</t>
  </si>
  <si>
    <t>Bo Drap &amp; Chan Chan Cotton Bygu P2068 160X200 ( 5 Mon ) (2068)</t>
  </si>
  <si>
    <t>BG16P2067</t>
  </si>
  <si>
    <t>Bo Drap &amp; Chan Chan Cotton Bygu P2067 160X200 ( 5 Mon ) (2067)</t>
  </si>
  <si>
    <t>BG16P2076</t>
  </si>
  <si>
    <t>Bo Drap &amp; Chan Chan Cotton Bygu P2076 160X200 ( 5 Mon ) (2076)</t>
  </si>
  <si>
    <t>BG16P2059</t>
  </si>
  <si>
    <t>Bo Drap &amp; Chan Chan Cotton Bygu P2059 160X200 ( 5 Mon ) (2059)</t>
  </si>
  <si>
    <t>P06783</t>
  </si>
  <si>
    <t>INACOL10</t>
  </si>
  <si>
    <t>Hop 10 Chai Tinh Chat Collagen Dam Dac Ina Nhat Ban</t>
  </si>
  <si>
    <t>04/10/2022</t>
  </si>
  <si>
    <t>P06791</t>
  </si>
  <si>
    <t>LAB10SERUM</t>
  </si>
  <si>
    <t>Serum Duong Trang Chong Lao Hoa Lab Niacinamide 10%</t>
  </si>
  <si>
    <t>BIRDNESTSOFTERNER</t>
  </si>
  <si>
    <t>Nuoc Hoa Hong Lam Sach Sau Va Tai Tao Da</t>
  </si>
  <si>
    <t>BIRDNESTPEELING</t>
  </si>
  <si>
    <t>Tay Te Bao Chet Tinh Chat To Yen</t>
  </si>
  <si>
    <t>SNAILGELNEW</t>
  </si>
  <si>
    <t>Gel Duong Am Da Nang Tinh Chat Oc Sen</t>
  </si>
  <si>
    <t>PEPVITAMASK</t>
  </si>
  <si>
    <t>Combo 10 Mat Na Duong Trang Ngua Nam Vitaronic</t>
  </si>
  <si>
    <t>DIAMONDSLEEPING</t>
  </si>
  <si>
    <t>Mat Na Ngu Tinh Chat Kim Cuong</t>
  </si>
  <si>
    <t>MINIAIRCOOL</t>
  </si>
  <si>
    <t>Gel Chong Nang Mat Da Spf50+/Pa+++</t>
  </si>
  <si>
    <t>PEPVITASOS</t>
  </si>
  <si>
    <t>Tinh Chat Duong Trang Cap Toc 7 Ngay Vitaronic</t>
  </si>
  <si>
    <t>UVPERFECT</t>
  </si>
  <si>
    <t>Kem Chong Nang Duong Trang Spf50+/Pa++++</t>
  </si>
  <si>
    <t>04/12/2022</t>
  </si>
  <si>
    <t>P06838</t>
  </si>
  <si>
    <t>P06811</t>
  </si>
  <si>
    <t>BG16P2060</t>
  </si>
  <si>
    <t>Bo Drap &amp; Chan Chan Cotton Bygu P2060 160X200 ( 5 Mon ) (2060)</t>
  </si>
  <si>
    <t>04/13/2022</t>
  </si>
  <si>
    <t>P06853</t>
  </si>
  <si>
    <t>DERM5030X20</t>
  </si>
  <si>
    <t>Combo 20 Mat Na Dermal Duong Da Tinh Chat Trang Da Han Quoc</t>
  </si>
  <si>
    <t>P06863</t>
  </si>
  <si>
    <t>DERM5042X20</t>
  </si>
  <si>
    <t>Combo 20 Mat Na Dermal Duong Chat Than Hoat Tinh + Collagen Han Quoc</t>
  </si>
  <si>
    <t>DERM5052X20</t>
  </si>
  <si>
    <t>Combo 20 Mat Na Dermal Duong Da Tinh Chat Hyaluronte Han Quoc</t>
  </si>
  <si>
    <t>DERM5035X20</t>
  </si>
  <si>
    <t>Combo 20 Mat Na Dermal Duong Da Tinh Chat Lo Hoi Han Quoc</t>
  </si>
  <si>
    <t>DERM5029X20</t>
  </si>
  <si>
    <t>Combo 20 Mat Na Dermal Duong Da Tinh Chat Collagen Han Quoc</t>
  </si>
  <si>
    <t>DERM5025X20</t>
  </si>
  <si>
    <t>Combo 20 Mat Na Dermal Duong Da Tinh Chat Ong Chua Han Quoc</t>
  </si>
  <si>
    <t>DERM5024X20</t>
  </si>
  <si>
    <t>Combo 20 Mat Na Dermal Duong Da Tinh Chat Ngoc Trai Han Quoc</t>
  </si>
  <si>
    <t>DERM5053X20</t>
  </si>
  <si>
    <t>Combo 20 Mat Na Dermal Duong Da Tinh Chat Oc Sen Han Quoc</t>
  </si>
  <si>
    <t>DERM5037X20</t>
  </si>
  <si>
    <t>Combo 20 Mat Na Dermal Duong Da Tinh Chat Luu Han Quoc</t>
  </si>
  <si>
    <t>DERM5031X20</t>
  </si>
  <si>
    <t>Combo 20 Mat Na Dermal Duong Da Tinh Chat Q10 Han Quoc</t>
  </si>
  <si>
    <t>DERM5069X20</t>
  </si>
  <si>
    <t>Combo 20 Mat Na Dermal Duong Chat Tinh Dau Olive + Collagen Han Quoc</t>
  </si>
  <si>
    <t>P06846</t>
  </si>
  <si>
    <t>ACSYSSET</t>
  </si>
  <si>
    <t>Bo San Pham Duong Chuyen Cho Da Mun Da Nhon</t>
  </si>
  <si>
    <t>ACSYSCREAM</t>
  </si>
  <si>
    <t>Kem Duong Dieu Tri Mun</t>
  </si>
  <si>
    <t>ACSYSTONER</t>
  </si>
  <si>
    <t>Nuoc Hoa Hong Duong Dieu Tri Mun</t>
  </si>
  <si>
    <t>ACSYSTREATMENT</t>
  </si>
  <si>
    <t>Gel Duong Dieu Tri Nhan Mun</t>
  </si>
  <si>
    <t>PEPTONEUP</t>
  </si>
  <si>
    <t>Kem Nang Tong Da Peptaronic</t>
  </si>
  <si>
    <t>GOLDSLEEPING</t>
  </si>
  <si>
    <t>Mat Na Ngu Tinh Chat Vang Collagen</t>
  </si>
  <si>
    <t>LABSERUM</t>
  </si>
  <si>
    <t>Lab+ Serum Duong Am Chuyen Sau</t>
  </si>
  <si>
    <t>ACSYSCLEANSER</t>
  </si>
  <si>
    <t>Sua Rua Mat Dieu Tri Mun Acsys Plus</t>
  </si>
  <si>
    <t>P06883</t>
  </si>
  <si>
    <t>BG18P2070</t>
  </si>
  <si>
    <t>Bo Drap &amp; Chan Chan Cotton Bygu P2070 180X200 ( 5 Mon ) (2070)</t>
  </si>
  <si>
    <t>P06880</t>
  </si>
  <si>
    <t>HUG-00810L</t>
  </si>
  <si>
    <t>Combo 10 Quan Lot Nam Cotton Vai Kate Hugadore Usa Hug-008 Size L (RANDOM, L)</t>
  </si>
  <si>
    <t>MAYS0019X20</t>
  </si>
  <si>
    <t>Combo 20 Mat Na Duong Chat Ca Chua May Island Han Quoc</t>
  </si>
  <si>
    <t>MAYS0027X10</t>
  </si>
  <si>
    <t>Combo 10 Mat Na Duong Chat Lo Hoi May Island Han Quoc</t>
  </si>
  <si>
    <t>MAYS0022X10</t>
  </si>
  <si>
    <t>Combo 10 Mat Na Duong Chat Tra Xanh May Island Han Quoc</t>
  </si>
  <si>
    <t>DERM5026X20</t>
  </si>
  <si>
    <t>Combo 20 Mat Na Dermal Duong Da Tinh Chat Hong Sam Han Quoc</t>
  </si>
  <si>
    <t>04/14/2022</t>
  </si>
  <si>
    <t>P06907</t>
  </si>
  <si>
    <t>DERM5027X20</t>
  </si>
  <si>
    <t>Combo 20 Mat Na Dermal Duong Da Tinh Chat Arbutin Han Quoc</t>
  </si>
  <si>
    <t>DERM5036X20</t>
  </si>
  <si>
    <t>Combo 20 Mat Na Dermal Duong Da Tinh Chat Thao Moc Han Quoc</t>
  </si>
  <si>
    <t>P06918</t>
  </si>
  <si>
    <t>LABCREAM</t>
  </si>
  <si>
    <t>Kem Duong Chuyen Sau Danh Cho Da Kho Va Da Nhay Cam</t>
  </si>
  <si>
    <t>DERM5034X20</t>
  </si>
  <si>
    <t>Combo 20 Mat Na Dermal Duong Da Tinh Chat Tao Bien Han Quoc</t>
  </si>
  <si>
    <t>04/15/2022</t>
  </si>
  <si>
    <t>P06987</t>
  </si>
  <si>
    <t>P06942</t>
  </si>
  <si>
    <t>ADORE-007X2B75RN</t>
  </si>
  <si>
    <t>Combo 2 Ao Nguc Mouse Vua Cai Truoc Adore- 007X2B75Rnmau Da &amp; Do (RN, B75)</t>
  </si>
  <si>
    <t>P06966</t>
  </si>
  <si>
    <t>EYECREAMGOLD</t>
  </si>
  <si>
    <t>Kem Mat Nang Co Tinh Chat Gold Collagen</t>
  </si>
  <si>
    <t>P06938</t>
  </si>
  <si>
    <t>BG16P2069</t>
  </si>
  <si>
    <t>Bo Drap &amp; Chan Chan Cotton Bygu P2069 160X200 ( 5 Mon ) (2069)</t>
  </si>
  <si>
    <t>BG18P2021</t>
  </si>
  <si>
    <t>Bo Drap &amp; Chan Chan Cotton Bygu P2021 180X200 ( 5 Mon ) (2021)</t>
  </si>
  <si>
    <t>BG16P2034</t>
  </si>
  <si>
    <t>Bo Drap &amp; Chan Chan Cotton Bygu P2034 160X200 ( 5 Mon ) (2034)</t>
  </si>
  <si>
    <t>BG16P2070</t>
  </si>
  <si>
    <t>Bo Drap &amp; Chan Chan Cotton Bygu P2070 160X200 ( 5 Mon ) (2070)</t>
  </si>
  <si>
    <t>ADORE-020X5A75RAN</t>
  </si>
  <si>
    <t>Combo 5 Bo Ao Nguc Mouse Vua Cai Sau Adore- 020X2A75Ranmau Ngau Nhien (RAN, A75)</t>
  </si>
  <si>
    <t>ADORE-001X2B75NB</t>
  </si>
  <si>
    <t>Combo 2 Bo Ao Nguc Cai Truoc Mouse Vua Adore- 001X2B75Nbmau Da &amp; Den (NB, B75)</t>
  </si>
  <si>
    <t>ADORE-030X3A75BR</t>
  </si>
  <si>
    <t>Combo 3 Ao Nguc Mouse Vua Cai Sau Adore- 030X2A75Brmau Da &amp; Den &amp; Do (BR, A75)</t>
  </si>
  <si>
    <t>ADORE-001X2B80NB</t>
  </si>
  <si>
    <t>Combo 2 Bo Ao Nguc Cai Truoc Mouse Vua Adore- 001X2B80Nbmau Da &amp; Den (NB, B80)</t>
  </si>
  <si>
    <t>ADORE-027X2B75NB</t>
  </si>
  <si>
    <t>Combo 2 Bo Ao Nguc Cai Truoc Adore-027X2B75Nbmau Da &amp; Den (NB, B75)</t>
  </si>
  <si>
    <t>ADORE-013X2B80NB</t>
  </si>
  <si>
    <t>Combo 2 Bo Ao Nguc Mouse Vua Cai Truoc Adore- 013X2B80Nb (NB, B80)</t>
  </si>
  <si>
    <t>ADORE-020X5B80RAN</t>
  </si>
  <si>
    <t>Combo 5 Bo Ao Nguc Mouse Vua Cai Sau Adore- 020X2B80Ranmau Ngau Nhien (RAN, B80)</t>
  </si>
  <si>
    <t>ADORE-030X3A80BR</t>
  </si>
  <si>
    <t>Combo 3 Ao Nguc Mouse Vua Cai Sau Adore- 030X2 A80Brmau Da &amp; Den &amp; Do (BR, A80)</t>
  </si>
  <si>
    <t>ADORE-008X2A80NB</t>
  </si>
  <si>
    <t>Combo 2 Ao Nguc Mouse Vua Cai Sau Adore-008X2 A80Nbmau Da &amp; Den (NB, A80)</t>
  </si>
  <si>
    <t>ADORE-009X2A80BP</t>
  </si>
  <si>
    <t>Combo 2 Ao Nguc Mouse Vua Cai Sau Adore-009X2 A80Bpmau Den &amp; Hong Phan (BP, A80)</t>
  </si>
  <si>
    <t>ADORE-008X2B80NB</t>
  </si>
  <si>
    <t>Combo 2 Ao Nguc Mouse Vua Cai Sau Adore-008X2B80Nbmau Da &amp; Den (NB, B80)</t>
  </si>
  <si>
    <t>ADORE-001X2B80PB</t>
  </si>
  <si>
    <t>Combo 2 Bo Ao Nguc Cai Truoc Mouse Vua Adore- 001X2B80Pbmau Hong &amp; Den (PB, B80)</t>
  </si>
  <si>
    <t>ADORE-030X3A75NVP</t>
  </si>
  <si>
    <t>Combo 3 Ao Nguc Mouse Vua Cai Sau Adore- 030X2A75Nvpmau Da &amp; Tim &amp; Hong Sen (NVP, A75)</t>
  </si>
  <si>
    <t>ADORE-008X2B80RV</t>
  </si>
  <si>
    <t>Combo 2 Ao Nguc Mouse Vua Cai Sau Adore- 008X2B80Rvmau Do &amp; Tim (RV, B80)</t>
  </si>
  <si>
    <t>ADORE-027X2A75NB</t>
  </si>
  <si>
    <t>Combo 2 Bo Ao Nguc Cai Truoc Adore-027X2A75Nbmau Da &amp; Den (NB, A75)</t>
  </si>
  <si>
    <t>ADORE-001X2A75PB</t>
  </si>
  <si>
    <t>Combo 2 Bo Ao Nguc Cai Truoc Mouse Vua Adore- 001X2A75Pbmau Hong &amp; Den (PB, A75)</t>
  </si>
  <si>
    <t>ADORE-020X5A80RAN</t>
  </si>
  <si>
    <t>Combo 5 Bo Ao Nguc Mouse Vua Cai Sau Adore- 020X2 A80Ranmau Ngau Nhien (RAN, A80)</t>
  </si>
  <si>
    <t>ADORE-007X2A80RN</t>
  </si>
  <si>
    <t>Combo 2 Ao Nguc Mouse Vua Cai Truoc Adore-007X2 A80Rnmau Da &amp; Do (RN, A80)</t>
  </si>
  <si>
    <t>ADORE-030X5B75MIX</t>
  </si>
  <si>
    <t>Combo 5 Ao Nguc Mouse Vua Cai Sau Adore- 030X2B75Mixmix Mau (MIX, B75)</t>
  </si>
  <si>
    <t>ADORE-027X2B80NB</t>
  </si>
  <si>
    <t>Combo 2 Bo Ao Nguc Cai Truoc Adore-027X2B80Nbmau Da &amp; Den (NB, B80)</t>
  </si>
  <si>
    <t>BCB-012X2B80RAN</t>
  </si>
  <si>
    <t>Combo 2 Bo Ao Nguc Mouse Vua Cai Sau Bcb-012X2B80Ran (RAN, B80)</t>
  </si>
  <si>
    <t>ADORE-028X2B75NB</t>
  </si>
  <si>
    <t>Combo 2 Bo Ao Nguc Mouse Vua Cai Sau Adore- 028X2B75Nbmau Da &amp; Den (NB, B75)</t>
  </si>
  <si>
    <t>ADORE-028X3A80NWB</t>
  </si>
  <si>
    <t>Combo 3 Bo Ao Nguc Mouse Vua Cai Sau Adore- 028X2 A80Nwbda Den Trang (NWB, A80)</t>
  </si>
  <si>
    <t>ADORE-020X5B75RAN</t>
  </si>
  <si>
    <t>Combo 5 Bo Ao Nguc Mouse Vua Cai Sau Adore- 020X2B75Ranmau Ngau Nhien (RAN, B75)</t>
  </si>
  <si>
    <t>04/16/2022</t>
  </si>
  <si>
    <t>P06999</t>
  </si>
  <si>
    <t>B24DL4X2</t>
  </si>
  <si>
    <t>Combo 2 Bich Ta Dan Sleepy Natural-Size L30</t>
  </si>
  <si>
    <t>P06990</t>
  </si>
  <si>
    <t>LBB277X2</t>
  </si>
  <si>
    <t>Combo Hop 2 Khan Tam Soi Tre Da Nang 77*77 ( 4 Mon) (MULTI)</t>
  </si>
  <si>
    <t>04/17/2022</t>
  </si>
  <si>
    <t>P07012</t>
  </si>
  <si>
    <t>T2N108865457</t>
  </si>
  <si>
    <t>Hop 10 Chai Tinh Chat Collagen Dang Nuoc Nikko Nhat Ban</t>
  </si>
  <si>
    <t>P07015</t>
  </si>
  <si>
    <t>INOCHI014</t>
  </si>
  <si>
    <t>Combo 10 Mon: 6 Hop Thuc Pham Chu Nhat Hokkaido 500-750-1000-1500-2000-2500Ml &amp; 4 Hop Thuc Pham Tron Hokkaido 500-1000-1500- 2500Ml</t>
  </si>
  <si>
    <t>P07013</t>
  </si>
  <si>
    <t>Y15L6X2</t>
  </si>
  <si>
    <t>Combo 2 Loc (12 Hu) To Yen Chung Duong Phen 15</t>
  </si>
  <si>
    <t>04/18/2022</t>
  </si>
  <si>
    <t>P07049</t>
  </si>
  <si>
    <t>DERM5028X20</t>
  </si>
  <si>
    <t>Combo 20 Mat Na Dermal Duong Da Tinh Chat Vitamin Han Quoc</t>
  </si>
  <si>
    <t>DERM5032X20</t>
  </si>
  <si>
    <t>Combo 20 Mat Na Dermal Duong Da Khoang Chat Vang Han Quoc</t>
  </si>
  <si>
    <t>P07054</t>
  </si>
  <si>
    <t>ADORE-013X2A80NB</t>
  </si>
  <si>
    <t>Combo 2 Bo Ao Nguc Mouse Vua Cai Truoc Adore-013X2 A80Nb (NB, A80)</t>
  </si>
  <si>
    <t>P07064</t>
  </si>
  <si>
    <t>4952458247475</t>
  </si>
  <si>
    <t>Tay Te Bao Chet Tao Xoan Va Vitamin C Loai Bo Mun Dau Den Ngan Ngua Nam Cap Am Va Trang Da Hatsumi</t>
  </si>
  <si>
    <t>P07080</t>
  </si>
  <si>
    <t>B24DM3X2</t>
  </si>
  <si>
    <t>Combo 2 Bich Ta Dan Sleepy Natural-Size M34</t>
  </si>
  <si>
    <t>4968123700008</t>
  </si>
  <si>
    <t>B3 Black Off Essencelam Hong Nhu Hoa Loai Bo Tham Den Vung Nach</t>
  </si>
  <si>
    <t>4968123686005</t>
  </si>
  <si>
    <t>White Label® Placenta Rich Gold Essence - Essence Dam Dac Nhau Thai Va Collagen Duong Da Trang Min</t>
  </si>
  <si>
    <t>4968123625806</t>
  </si>
  <si>
    <t>White Label Premium Placenta Gold Essence Tinh Chat Nhau Thai Va Collagen Chong Lao Hoa Duong Trang Da</t>
  </si>
  <si>
    <t>ADORE-030X3B75BR</t>
  </si>
  <si>
    <t>Combo 3 Ao Nguc Mouse Vua Cai Sau Adore-030X2B75Brmau Da &amp; Den &amp; Do (BR, B75)</t>
  </si>
  <si>
    <t>04/19/2022</t>
  </si>
  <si>
    <t>P07099</t>
  </si>
  <si>
    <t>P07096</t>
  </si>
  <si>
    <t>EVEL2604</t>
  </si>
  <si>
    <t>Tinh Chat Chong Nhan Eveline Vitamin C Phuc Hoi Lam Trang Da_18Ml</t>
  </si>
  <si>
    <t>return</t>
  </si>
  <si>
    <t>P07102</t>
  </si>
  <si>
    <t>LBB277</t>
  </si>
  <si>
    <t>Hop 2 Khan Tam Soi Tre Da Nang 77*77 (MULTI)</t>
  </si>
  <si>
    <t>B24DS2X2</t>
  </si>
  <si>
    <t>Combo 2 Bich Ta Dan Sleepy Natural-Size S42</t>
  </si>
  <si>
    <t>P07120</t>
  </si>
  <si>
    <t>P07127</t>
  </si>
  <si>
    <t>4968123702606</t>
  </si>
  <si>
    <t>Hurry Harry Premium Hand Balmkem Duong Da Tay Trang Min Chong Lao Hoa</t>
  </si>
  <si>
    <t>4968123703009</t>
  </si>
  <si>
    <t>Hurry Harry Premium Neck Creamkem Duong Trang Da Chong Nhan Lao Hoa Vung Co</t>
  </si>
  <si>
    <t>4968123624403496812368600549681236258064968123686203</t>
  </si>
  <si>
    <t>Bo 4 San Pham Cham Soc Chong Lao Hoa Da Gom "White Label Premium Placenta Washsua Rua Mat Lam Trang Da Giau Duong Chat Placenta" &amp; White Label® Placenta Rich Gold Essence - Essence Dam Dac Nhau Thai Va Collagen Duong Da Trang Min &amp; "White Label Premium Placenta Gold Essence Tinh Chat Nhau Thai Va Collagen Chong Lao Hoa Duong Trang Da" &amp; "White Label® Placenta Rich Gold Cream -Kem Duong Trang Da Chong Lao Hoa Tu Nhau Thai Va Collagen"</t>
  </si>
  <si>
    <t>EVEL2599</t>
  </si>
  <si>
    <t>Kem Duong Da Chong Nhan Eveline Vitamin C Phuc Hoi Lam Trang Da 40+_50Ml</t>
  </si>
  <si>
    <t>EVEL9956</t>
  </si>
  <si>
    <t>Tinh Chat Thu Nho Lo Chan Long Va Giam Mun Glycol Therapy Eveline 18Ml: 5%</t>
  </si>
  <si>
    <t>EVEL9957</t>
  </si>
  <si>
    <t>Tinh Chat Lam Sang Da Va Mo Nep Nhan Glycol Therapy Eveline 18Ml : 2%</t>
  </si>
  <si>
    <t>EVEL9955</t>
  </si>
  <si>
    <t>Tinh Chat Eveline Glycol Therapy 3% Chong Nhan Da 18 Ml</t>
  </si>
  <si>
    <t>EVEL0519X2</t>
  </si>
  <si>
    <t>Combo 2 Kem Duong Sieu Mem Min Tai Tao Da Tay Sos</t>
  </si>
  <si>
    <t>EVEL0463</t>
  </si>
  <si>
    <t>Gel Tay Da Chet Eveline Glyco Therapy 2% Dang Enzyme Va Dau 2 Trong 1 100Ml</t>
  </si>
  <si>
    <t>EVEL7012</t>
  </si>
  <si>
    <t>Nuoc Tay Trang Eveline Gold Lift Expert Cao Cap Chong Nhan Da 3 Trong 1_500Ml</t>
  </si>
  <si>
    <t>đã giao 26/4, đề nghị LF cập nhật nhập kho</t>
  </si>
  <si>
    <t>Fail QC (chảy đổ), không bổ sung
Đang ở kho Tiki</t>
  </si>
  <si>
    <t>EVEL0519EVEL0588</t>
  </si>
  <si>
    <t>Combo 2 Mon Kem Duong Sieu Mem Min Tai Tao Da Tay Sos &amp; Son Duong Eveline Extra Soft Bio Duong Am Moi Huong Dua 4G</t>
  </si>
  <si>
    <t>MTB-003X3A75RAN</t>
  </si>
  <si>
    <t>Combo 3 Ao Nguc Cho Con Bu Hugadore Usamtb-003 Size B75 (RAN, A75)</t>
  </si>
  <si>
    <t>04/20/2022</t>
  </si>
  <si>
    <t>P07174</t>
  </si>
  <si>
    <t>4968123624403</t>
  </si>
  <si>
    <t>White Label Premium Placenta Washsua Rua Mat Lam Trang Da Giau Duong Chat Placenta</t>
  </si>
  <si>
    <t>4968123624205</t>
  </si>
  <si>
    <t>White Label Premium Placenta Creamkem Duong Trang Da Trang Min Giau Duong Chat Placenta</t>
  </si>
  <si>
    <t>P07216</t>
  </si>
  <si>
    <t>EVEL2283</t>
  </si>
  <si>
    <t>Nuoc Tay Trang Duong Da Tinh Chat Nuoc Hoa Hong Facemed+ 400Ml</t>
  </si>
  <si>
    <t>P07190</t>
  </si>
  <si>
    <t>ADORE-008X2A75NB</t>
  </si>
  <si>
    <t>Combo 2 Ao Nguc Mouse Vua Cai Sau Adore- 008X2A75Nbmau Da &amp; Den (NB, A75)</t>
  </si>
  <si>
    <t>P07212</t>
  </si>
  <si>
    <t>LBB377X2</t>
  </si>
  <si>
    <t>Combo 2 Hop 3 Khan Tam Soi Tre Da Nang 77*77 ( 6 Mon) (MULTI)</t>
  </si>
  <si>
    <t>ADORE-028X3B75NWB</t>
  </si>
  <si>
    <t>Combo 3 Bo Ao Nguc Mouse Vua Cai Sau Adore- 028X2B75Nwbda Den Trang (NWB, B75)</t>
  </si>
  <si>
    <t>EVEL0462X2</t>
  </si>
  <si>
    <t>Combo 2 Nuoc Hoa Hong Eveline Glycol Therapy 5% Se Khit Chan Long 110Ml</t>
  </si>
  <si>
    <t>04/21/2022</t>
  </si>
  <si>
    <t>P07279</t>
  </si>
  <si>
    <t>P07289</t>
  </si>
  <si>
    <t>1209-9511</t>
  </si>
  <si>
    <t>1209-9511 - Dong Ho Grovana Nam</t>
  </si>
  <si>
    <t>P07262</t>
  </si>
  <si>
    <t>P07228</t>
  </si>
  <si>
    <t>Y15H1X24</t>
  </si>
  <si>
    <t>Combo Thung 24 Hu To Yen Chung Duong Phen 15</t>
  </si>
  <si>
    <t>EVEL2612</t>
  </si>
  <si>
    <t>Nuoc Tay Trang Eveline Facemed+ Mem Min Da Danh Cho Da Thuong Va Hon Hop 100 Ml</t>
  </si>
  <si>
    <t>EVEL7544</t>
  </si>
  <si>
    <t>Nuoc Tay Trang Lam Trang Da Va Duong Am Da White Prestige 4D Eveline</t>
  </si>
  <si>
    <t>YAKH1X24</t>
  </si>
  <si>
    <t>Combo Thung 24 Hu To Yen Duong An Kieng</t>
  </si>
  <si>
    <t>04/22/2022</t>
  </si>
  <si>
    <t>P07313</t>
  </si>
  <si>
    <t>P07351</t>
  </si>
  <si>
    <t>P07365</t>
  </si>
  <si>
    <t>YKD6X2</t>
  </si>
  <si>
    <t>Combo 2 Loc (12 Hu) To Yen Chung Kid'S Dha</t>
  </si>
  <si>
    <t>YKVN1X12</t>
  </si>
  <si>
    <t>Combo 12 Hu To Yen Chung Kid'S Canxi P06296</t>
  </si>
  <si>
    <t>YKDN1X12</t>
  </si>
  <si>
    <t>Combo 12 Hu To Yen Chung Kid'S Lysine</t>
  </si>
  <si>
    <t>YL6X2</t>
  </si>
  <si>
    <t>Combo 2 Loc (12 Hu) To Yen Chung Duong Phen 25</t>
  </si>
  <si>
    <t>Y1X24</t>
  </si>
  <si>
    <t>Combo 24 Hu To Yen Chung Duong Phen 25</t>
  </si>
  <si>
    <t>YDTHTH1X24</t>
  </si>
  <si>
    <t>Combon 24 Hu To Yen Chung Dong Trung Ha Thao</t>
  </si>
  <si>
    <t>P07363</t>
  </si>
  <si>
    <t>EVEL1940</t>
  </si>
  <si>
    <t>Nuoc Tay Trang Sach Sau 3 Trong 1 Khong Chua Con Danh Cho Da Thuong Va Da Hon Hop 400Ml</t>
  </si>
  <si>
    <t>EVEL3755</t>
  </si>
  <si>
    <t>T/Chat Kich Thich Moc Mi Dai Day Tu Nhien</t>
  </si>
  <si>
    <t>EVEL6761X2</t>
  </si>
  <si>
    <t>Combo 2 Kem Tay Long Chiet Xuat Khoang Chat Bien Danh Cho Moi Loai Da 125Ml</t>
  </si>
  <si>
    <t>EVEL2944X2</t>
  </si>
  <si>
    <t>Combo 2 Kem Duong Trang Da Vung Mat Va Toan Than 200Ml</t>
  </si>
  <si>
    <t>4968123686203</t>
  </si>
  <si>
    <t>White Label® Placenta Rich Gold Cream -Kem Duong Trang Da Chong Lao Hoa Tu Nhau Thai Va Collagen</t>
  </si>
  <si>
    <t>4968123624007</t>
  </si>
  <si>
    <t>White Label Premium Placenta Essencenuoc Hoa Hong Duong Da Trang Min Giau Duong Chat Placenta</t>
  </si>
  <si>
    <t>B24QXL5X2</t>
  </si>
  <si>
    <t>Combo 2 Bich Ta Quan Sleepy Natural-Size Xl24</t>
  </si>
  <si>
    <t>04/23/2022</t>
  </si>
  <si>
    <t>P07371</t>
  </si>
  <si>
    <t>GSD2035</t>
  </si>
  <si>
    <t>Tranh Son Dau Ve Tay Meo Di Hia #Gsd2035</t>
  </si>
  <si>
    <t>GSD2002</t>
  </si>
  <si>
    <t>Bo 3 Buc Tranh Truu Tuong Ve Tay #Gsd2002</t>
  </si>
  <si>
    <t>GSD2005</t>
  </si>
  <si>
    <t>Tranh Son Dau Ve Tay Hoa Xanh #Gsd2005</t>
  </si>
  <si>
    <t>04/24/2022</t>
  </si>
  <si>
    <t>P07400</t>
  </si>
  <si>
    <t>FVCL57X2</t>
  </si>
  <si>
    <t>Combo 2 Hop 57 Vien Rua Chen Finish Classic (114 Vien)</t>
  </si>
  <si>
    <t>FVVS250LMX2</t>
  </si>
  <si>
    <t>Combo 2 Chai Nuoc Ve Sinh May Finish 250Ml Lemon X 2Chai</t>
  </si>
  <si>
    <t>P07399</t>
  </si>
  <si>
    <t>86B16M2070</t>
  </si>
  <si>
    <t>Bo Drap &amp; Chan Chan Cotton 86B 2070 (5 Mon) 160X200 (2070)</t>
  </si>
  <si>
    <t>86B16M2065</t>
  </si>
  <si>
    <t>Bo Drap &amp; Chan Chan Cotton 86B 2065 (5 Mon) 160X200 (2065)</t>
  </si>
  <si>
    <t>86B18M2089</t>
  </si>
  <si>
    <t>Bo Drap &amp; Chan Chan Cotton 86B 2089 (5 Mon) 180X200 (2089)</t>
  </si>
  <si>
    <t>86B18M2031</t>
  </si>
  <si>
    <t>Bo Drap &amp; Chan Chan Cotton 86B 2031 (5 Mon) 180X200 (2031)</t>
  </si>
  <si>
    <t>86B16M2022</t>
  </si>
  <si>
    <t>Bo Drap &amp; Chan Chan Cotton 86B 2022 (5 Mon) 160X200 (2022)</t>
  </si>
  <si>
    <t>86B18M2064</t>
  </si>
  <si>
    <t>Bo Drap &amp; Chan Chan Cotton 86B 2064 (5 Mon) 160X200 (2064)</t>
  </si>
  <si>
    <t>86B16M2081</t>
  </si>
  <si>
    <t>Bo Drap &amp; Chan Chan Cotton 86B 2081 (5 Mon) 160X200 (2081)</t>
  </si>
  <si>
    <t>86B16M2064</t>
  </si>
  <si>
    <t>Bo Drap &amp; Chan Chan Cotton 86B 2064 (5 Mon) 160X200 (2064) - 86B16M</t>
  </si>
  <si>
    <t>86B18M2055</t>
  </si>
  <si>
    <t>Bo Drap &amp; Chan Chan Cotton 86B 2055 (5 Mon) 160X200 (2055)</t>
  </si>
  <si>
    <t>86B16M2028</t>
  </si>
  <si>
    <t>Bo Drap &amp; Chan Chan Cotton 86B 2028 (5 Mon) 160X200 (2028)</t>
  </si>
  <si>
    <t>86B16M2071</t>
  </si>
  <si>
    <t>Bo Drap &amp; Chan Chan Cotton 86B 2071 (5 Mon) 160X200 (2071)</t>
  </si>
  <si>
    <t>04/25/2022</t>
  </si>
  <si>
    <t>P07425</t>
  </si>
  <si>
    <t>GGTR25V2</t>
  </si>
  <si>
    <t>Combo 2 Khay Go Tan Bi Tron Da Nang D25</t>
  </si>
  <si>
    <t>P07420</t>
  </si>
  <si>
    <t>GSD2045</t>
  </si>
  <si>
    <t>Tranh Son Dau Ve Tay Xom Cau Day #Gsd2045</t>
  </si>
  <si>
    <t>GGV1919N2</t>
  </si>
  <si>
    <t>Combo 2 Khay Go Oc Cho Vuong Da Nang Bygu 919N*2 Size19X19</t>
  </si>
  <si>
    <t>P07483</t>
  </si>
  <si>
    <t>YAKL6X2</t>
  </si>
  <si>
    <t>Combo 2 Loc (12 Hu) To Yen Duong An Kieng</t>
  </si>
  <si>
    <t>P07426</t>
  </si>
  <si>
    <t>86B16M2057</t>
  </si>
  <si>
    <t>Bo Drap &amp; Chan Chan Cotton 86B 2057 (5 Mon) 160X200 (2057)</t>
  </si>
  <si>
    <t>86B16M2060</t>
  </si>
  <si>
    <t>Bo Drap &amp; Chan Chan Cotton 86B 2060 (5 Mon) 160X200 (2060)</t>
  </si>
  <si>
    <t>P07488</t>
  </si>
  <si>
    <t>86B612-072</t>
  </si>
  <si>
    <t>Tranh Son Dau Ve Thu Cong Qua Yeu 6B612-072(60*120Cm)</t>
  </si>
  <si>
    <t>86B612-073</t>
  </si>
  <si>
    <t>Tranh Son Dau Ve Thu Cong Thien Dieu Vuon Canh 6B612- 073(60*120Cm)</t>
  </si>
  <si>
    <t>86B612-075</t>
  </si>
  <si>
    <t>Tranh Son Dau Ve Thu Cong Chung Nha 6B612-075(60*120Cm)</t>
  </si>
  <si>
    <t>P07491</t>
  </si>
  <si>
    <t>P07412</t>
  </si>
  <si>
    <t>PIER0048X5</t>
  </si>
  <si>
    <t>Combo 5 Chi Nha Khoa Huong Lo Hoi Va Bac Ha Pierrot</t>
  </si>
  <si>
    <t>PIER0087X5</t>
  </si>
  <si>
    <t>Combo 5 Kem Danh Rang Chiet Xuat Tra Xanh Tu Nhien</t>
  </si>
  <si>
    <t>PIER0921X5</t>
  </si>
  <si>
    <t>Combo 5 Bo Doi Ban Chai Danh Rang Tre Em Sieu Mem Pierrot Gusy X 2</t>
  </si>
  <si>
    <t>GSD2046</t>
  </si>
  <si>
    <t>Tranh Son Dau Ve Tay Rang Dong #Gsd2046</t>
  </si>
  <si>
    <t>GGCN3220N2</t>
  </si>
  <si>
    <t>Combo 2 Khay Go Oc Cho Chu Nhat Da Nang 32X15</t>
  </si>
  <si>
    <t>04/26/2022</t>
  </si>
  <si>
    <t>P07514</t>
  </si>
  <si>
    <t>FVCL90LM</t>
  </si>
  <si>
    <t>Hop 90 Vien Rua Bat Classic Finish - 2 Chuc Nang Huong Chanh</t>
  </si>
  <si>
    <t>FVSA4.0</t>
  </si>
  <si>
    <t>Muoi Rua Chen Bat Finish 4Kg</t>
  </si>
  <si>
    <t>FVR800LM</t>
  </si>
  <si>
    <t>Nuoc Giu Bong Chen Bat Finish 800Ml Lemon</t>
  </si>
  <si>
    <t>P07526</t>
  </si>
  <si>
    <t>GSD2024</t>
  </si>
  <si>
    <t>Tranh Son Dau Ve Tay. Cuc Hoa Mi Trang #Gsd2024</t>
  </si>
  <si>
    <t>P07508</t>
  </si>
  <si>
    <t>P07532</t>
  </si>
  <si>
    <t>86B18M2039</t>
  </si>
  <si>
    <t>Bo Drap &amp; Chan Chan Cotton 86B 2039 (5 Mon) 180X200 (2039)</t>
  </si>
  <si>
    <t>P07542</t>
  </si>
  <si>
    <t>86B16M2076</t>
  </si>
  <si>
    <t>Bo Drap &amp; Chan Chan Cotton 86B 2076 (5 Mon) 160X200 (2076)</t>
  </si>
  <si>
    <t>KOURA025</t>
  </si>
  <si>
    <t>Dau Goi Ngan Ngua Rung Toc Va Tang Do Bong Cho Toc</t>
  </si>
  <si>
    <t>04/29/2022</t>
  </si>
  <si>
    <t>P07666</t>
  </si>
  <si>
    <t>YAKH6</t>
  </si>
  <si>
    <t>Hop 6 Hu To Yen Duong An Kieng</t>
  </si>
  <si>
    <t>P07679</t>
  </si>
  <si>
    <t>P07664</t>
  </si>
  <si>
    <t>PIER1210X5</t>
  </si>
  <si>
    <t>Combo 5 Ban Chai Bao Ve Men Rang Pierrot Periodontitis</t>
  </si>
  <si>
    <t>PIER0018X10</t>
  </si>
  <si>
    <t>Combo 10 Dung Cu Lam Sach Luoi Pierrot</t>
  </si>
  <si>
    <t>PIER0752X5</t>
  </si>
  <si>
    <t>Combo 5 Kem Danh Rang Keo Ong Chac Khoe Nuou</t>
  </si>
  <si>
    <t>P07670</t>
  </si>
  <si>
    <t>GSD2029</t>
  </si>
  <si>
    <t>Tranh Son Dau Ve Tay Khoe Sac #Gsd2029</t>
  </si>
  <si>
    <t>đã giao 12/5, đề nghị LF cập nhật nhập kho</t>
  </si>
  <si>
    <t>Fail QC, đã trả về NCC (12/05)</t>
  </si>
  <si>
    <t>P07639</t>
  </si>
  <si>
    <t>P07656</t>
  </si>
  <si>
    <t>86B612-067</t>
  </si>
  <si>
    <t>Tranh Son Dau Ve Thu Cong Duong Hoa Don Em 6B612- 067(60*120Cm)</t>
  </si>
  <si>
    <t>P07625</t>
  </si>
  <si>
    <t>P07599</t>
  </si>
  <si>
    <t>T1N4580629530103</t>
  </si>
  <si>
    <t>Bone Bone (Tang Chieu Cao) (120 Vien /Hop)</t>
  </si>
  <si>
    <t>T1HHNBMO180X3</t>
  </si>
  <si>
    <t>Combo 3 Hanh Nhan Bo Mat Ong 180G X3</t>
  </si>
  <si>
    <t>T1HTHSH300X3</t>
  </si>
  <si>
    <t>Combo 3 Tra Hong Sam Hop 300Gr X3</t>
  </si>
  <si>
    <t>T1HTNSH300X3</t>
  </si>
  <si>
    <t>Combo 3 Hop 300Gr Tra Nhan Sam X3</t>
  </si>
  <si>
    <t>T1HCSH4365</t>
  </si>
  <si>
    <t>Hop 4 Hu Cao Sam 365</t>
  </si>
  <si>
    <t>T1N4580629530012</t>
  </si>
  <si>
    <t>Sun Vi Ca Map 6 In1 (150 Vien/Hop)</t>
  </si>
  <si>
    <t>P07615</t>
  </si>
  <si>
    <t>BGF16TC030</t>
  </si>
  <si>
    <t>Bo Drap &amp; Chan Chan Lua Tencel Bygu Florent 160X200Cm Tc030 ( 5 Mon ) (TC029)</t>
  </si>
  <si>
    <t>BGF18TC021</t>
  </si>
  <si>
    <t>Bo Drap &amp; Chan Chan Lua Tencel Bygu Florent 180X200Cm Tc021 ( 5 Mon ) (TC021)</t>
  </si>
  <si>
    <t>BGF16TC006</t>
  </si>
  <si>
    <t>Bo Drap &amp; Chan Chan Lua Tencel Bygu Florent 160X200Cm Tc006 ( 5 Mon ) (TC006)</t>
  </si>
  <si>
    <t>BGF16TC063</t>
  </si>
  <si>
    <t>Bo Drap &amp; Chan Chan Lua Tencel Bygu Florent 160X200Cm Tc063 ( 5 Mon ) (TC063)</t>
  </si>
  <si>
    <t>BGF16TC042</t>
  </si>
  <si>
    <t>Bo Drap &amp; Chan Chan Lua Tencel Bygu Florent 160X200Cm Tc042 ( 5 Mon ) (TC042)</t>
  </si>
  <si>
    <t>BGF18TC069</t>
  </si>
  <si>
    <t>Bo Drap &amp; Chan Chan Lua Bygu Florent 180X200Cm Tc069 ( 4 Mon ) (TC069)</t>
  </si>
  <si>
    <t>BGF18TC067</t>
  </si>
  <si>
    <t>Bo Drap &amp; Chan Chan Lua Tencel Bygu Florent 180X200Cm Tc067 ( 5 Mon ) (TC067)</t>
  </si>
  <si>
    <t>BGF18TC033</t>
  </si>
  <si>
    <t>Bo Drap &amp; Chan Chan Lua Tencel Bygu Florent 180X200Cm Tc033 ( 5 Mon ) (TC033)</t>
  </si>
  <si>
    <t>P07608</t>
  </si>
  <si>
    <t>GGOV2520N2</t>
  </si>
  <si>
    <t>Combo 2 Khay Go Oc Cho Oval Da Nang Bygu 520N*2 Size 25X20</t>
  </si>
  <si>
    <t>GGCN5015N2</t>
  </si>
  <si>
    <t>Combo 2 Khay Go Oc Cho Chu Nhat Da Nang 50X15</t>
  </si>
  <si>
    <t>P07634</t>
  </si>
  <si>
    <t>đã giao 7/5, đề nghị LF cập nhật nhập kho</t>
  </si>
  <si>
    <t>Fail QC, Tiki chưa trả về cho NCC</t>
  </si>
  <si>
    <t>86B18M2072</t>
  </si>
  <si>
    <t>Bo Drap &amp; Chan Chan Cotton 86B 2072 (5 Mon) 160X200 (2072)</t>
  </si>
  <si>
    <t>86B18M2028</t>
  </si>
  <si>
    <t>Bo Drap &amp; Chan Chan Cotton 86B 2028 (5 Mon) 160X200 (2028) - 86B18M</t>
  </si>
  <si>
    <t>86B18M2070</t>
  </si>
  <si>
    <t>Bo Drap &amp; Chan Chan Cotton 86B 2070 (5 Mon) 160X200 (2070) - 86B18M</t>
  </si>
  <si>
    <t>86B18M2022</t>
  </si>
  <si>
    <t>Bo Drap &amp; Chan Chan Cotton 86B 2022 (5 Mon) 160X200 (2022) - 86B18M</t>
  </si>
  <si>
    <t>86B69-027</t>
  </si>
  <si>
    <t>Tranh Son Dau Ve Thu Cong Binh Hong Chau Au 86B69-027(60*90Cm)</t>
  </si>
  <si>
    <t>86B612-066</t>
  </si>
  <si>
    <t>Tranh Son Dau Ve Thu Cong Tien Hoa 6B612-066(60*120Cm)</t>
  </si>
  <si>
    <t>86B69-019</t>
  </si>
  <si>
    <t>Tranh Son Dau Ve Thu Cong Pho Hoa 86B69-019(60*90Cm)</t>
  </si>
  <si>
    <t>FVEC0-40</t>
  </si>
  <si>
    <t>Hop 40 Vien Rua Chen Bat Finish All In 1 Max Eco 10 Chuc Nang</t>
  </si>
  <si>
    <t>FVQTULM60</t>
  </si>
  <si>
    <t>Vien Rua Bat 60 Vien Quantum Ultimate Finish - 12 Chuc Nang Huong Chanh</t>
  </si>
  <si>
    <t>FVPD2.5LM</t>
  </si>
  <si>
    <t>Bot Rua Chen Bat Finish Huong Chanh 2.5Kg</t>
  </si>
  <si>
    <t>04/30/2022</t>
  </si>
  <si>
    <t>P07719</t>
  </si>
  <si>
    <t>P07717</t>
  </si>
  <si>
    <t>ĐÃ THANH TOÁN</t>
  </si>
  <si>
    <t>PO 6456 6457 6460 6461 6466 6482 6491</t>
  </si>
  <si>
    <t>Po 6405 6410 6416 6419 6440 6447 6452</t>
  </si>
  <si>
    <t>PO 6492 6502 6509 6511 6526 6533 6550 6558 6560 6564 6592 6595 6609 6620 6638 6641 6647 6653 6654 6659 6669 6673 6692</t>
  </si>
  <si>
    <t>Cấn trừ PO 6189: BGF16TC - BoDrap &amp; ChanChan Lua TencelBygu Florent160X200CmTc030 ( 5 Mon )(TC029)</t>
  </si>
  <si>
    <t>đã note cấn trừ k nhập kho ở BCBH T3/2022</t>
  </si>
  <si>
    <t>Cấn trừ PO 5659: MAYS0021X10 x2</t>
  </si>
  <si>
    <t>Cấn trừ PO 6147: SKLV0174 + SKLV0176</t>
  </si>
  <si>
    <t>Cấn trừ PO 6405 do cancel</t>
  </si>
  <si>
    <t>đã note cấn trừ k nhập kho ở BCBH T4/2022</t>
  </si>
  <si>
    <t>PO 6811 6838 6846 6853 6863 6880 6883</t>
  </si>
  <si>
    <t>PO 6735 6759 6760 6765 6773 6783 6791</t>
  </si>
  <si>
    <t>PO 6704 6707 6708 6709 6907 6918</t>
  </si>
  <si>
    <t>PO 6938 6942 6966 6987 6990 6999 7012 7013 7015</t>
  </si>
  <si>
    <t>PO 7049 7054 7064 7080</t>
  </si>
  <si>
    <t>PO 7096 7099 7102 7120 7127 7174 7190 7212 7216</t>
  </si>
  <si>
    <t>Cấn trừ PO 6659 6560 5834 6482 do cancelled</t>
  </si>
  <si>
    <t>đã note cấn trừ k nhập kho/cancel ở BCBH T3+4/2022</t>
  </si>
  <si>
    <t>PO 7228 7262 7279 7289 7313 7351 7363 7365 7371 7399 7400</t>
  </si>
  <si>
    <t>PO 7412 7420 7425 7426 7483 7488 7491 7508 7514 7526 7532 7542</t>
  </si>
  <si>
    <t xml:space="preserve">PO 7488 7599 7608 7615 7625 7634 7639 7656 7664 7666 7670 7679 7717 7719 </t>
  </si>
  <si>
    <t>thanh toán dupe PO 7488</t>
  </si>
  <si>
    <t>SỐ TIỀN CẤN TRỪ ĐÃ NOTE Ở TRÊN BÁO CÁO THÁNG 3+4/2022</t>
  </si>
  <si>
    <t>TỔNG THANH TOÁN/(-CẤN TRỪ) ĐỢT TIẾP THEO</t>
  </si>
  <si>
    <t>Số tiền cấn trừ đợt này theo phản hồi SOPA</t>
  </si>
  <si>
    <t>Mail PO ngày 5/4;
Gửi yêu cầu TIKI pick up ngày 5/4;
NCC báo pick up ngày 21/4 trên zalo;
TIKI báo kết quả nhập kho ngày 25/4;
Khách cancel ngày 18/4
=&gt; NCC giao hàng chậm trễ dẫn đến cancel order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</si>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</sst>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7">
    <font>
      <sz val="11"/>
      <color indexed="8"/>
      <name val="Calibri"/>
      <charset val="134"/>
      <scheme val="minor"/>
    </font>
    <font>
      <b/>
      <sz val="14"/>
      <color indexed="8"/>
      <name val="Times New Roman"/>
      <charset val="134"/>
    </font>
    <font>
      <b/>
      <sz val="14"/>
      <color rgb="FFFF0000"/>
      <name val="Times New Roman"/>
      <charset val="134"/>
    </font>
    <font>
      <b/>
      <sz val="16"/>
      <color rgb="FFFF0000"/>
      <name val="Times New Roman"/>
      <charset val="134"/>
    </font>
    <font>
      <sz val="14"/>
      <color indexed="8"/>
      <name val="Times New Roman"/>
      <charset val="134"/>
    </font>
    <font>
      <sz val="12"/>
      <color indexed="8"/>
      <name val="Times New Roman"/>
      <charset val="134"/>
    </font>
    <font>
      <b/>
      <sz val="2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14" fontId="4" fillId="0" borderId="0" xfId="0" applyNumberFormat="1" applyFont="1" applyAlignment="1">
      <alignment wrapText="1"/>
    </xf>
    <xf numFmtId="0" fontId="4" fillId="2" borderId="0" xfId="0" applyFont="1" applyFill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164" fontId="4" fillId="0" borderId="3" xfId="0" applyNumberFormat="1" applyFont="1" applyBorder="1" applyAlignment="1">
      <alignment horizontal="right" wrapText="1"/>
    </xf>
    <xf numFmtId="0" fontId="4" fillId="3" borderId="3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wrapText="1"/>
    </xf>
    <xf numFmtId="164" fontId="4" fillId="4" borderId="3" xfId="0" applyNumberFormat="1" applyFont="1" applyFill="1" applyBorder="1" applyAlignment="1">
      <alignment horizontal="right" wrapText="1"/>
    </xf>
    <xf numFmtId="0" fontId="4" fillId="5" borderId="3" xfId="0" applyFont="1" applyFill="1" applyBorder="1" applyAlignment="1">
      <alignment horizontal="left" wrapText="1"/>
    </xf>
    <xf numFmtId="164" fontId="4" fillId="5" borderId="3" xfId="0" applyNumberFormat="1" applyFont="1" applyFill="1" applyBorder="1" applyAlignment="1">
      <alignment horizontal="right" wrapText="1"/>
    </xf>
    <xf numFmtId="14" fontId="4" fillId="0" borderId="4" xfId="0" applyNumberFormat="1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164" fontId="4" fillId="0" borderId="6" xfId="0" applyNumberFormat="1" applyFont="1" applyBorder="1" applyAlignment="1">
      <alignment horizontal="right" wrapText="1"/>
    </xf>
    <xf numFmtId="164" fontId="1" fillId="0" borderId="8" xfId="0" applyNumberFormat="1" applyFont="1" applyBorder="1"/>
    <xf numFmtId="14" fontId="4" fillId="0" borderId="10" xfId="0" applyNumberFormat="1" applyFont="1" applyBorder="1"/>
    <xf numFmtId="0" fontId="4" fillId="0" borderId="11" xfId="0" applyFont="1" applyBorder="1"/>
    <xf numFmtId="164" fontId="4" fillId="0" borderId="11" xfId="0" applyNumberFormat="1" applyFont="1" applyBorder="1"/>
    <xf numFmtId="14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4" fontId="4" fillId="0" borderId="2" xfId="0" applyNumberFormat="1" applyFont="1" applyBorder="1" applyAlignment="1">
      <alignment horizontal="left"/>
    </xf>
    <xf numFmtId="14" fontId="4" fillId="0" borderId="5" xfId="0" applyNumberFormat="1" applyFont="1" applyBorder="1"/>
    <xf numFmtId="0" fontId="4" fillId="0" borderId="6" xfId="0" applyFont="1" applyBorder="1"/>
    <xf numFmtId="164" fontId="4" fillId="0" borderId="6" xfId="0" applyNumberFormat="1" applyFont="1" applyBorder="1"/>
    <xf numFmtId="14" fontId="4" fillId="0" borderId="13" xfId="0" applyNumberFormat="1" applyFont="1" applyBorder="1" applyAlignment="1">
      <alignment horizontal="right" wrapText="1"/>
    </xf>
    <xf numFmtId="164" fontId="2" fillId="0" borderId="8" xfId="0" applyNumberFormat="1" applyFont="1" applyBorder="1"/>
    <xf numFmtId="14" fontId="1" fillId="0" borderId="14" xfId="0" applyNumberFormat="1" applyFont="1" applyBorder="1" applyAlignment="1">
      <alignment wrapText="1"/>
    </xf>
    <xf numFmtId="0" fontId="1" fillId="2" borderId="0" xfId="0" applyFont="1" applyFill="1"/>
    <xf numFmtId="164" fontId="2" fillId="0" borderId="9" xfId="0" applyNumberFormat="1" applyFont="1" applyBorder="1"/>
    <xf numFmtId="14" fontId="2" fillId="0" borderId="15" xfId="0" applyNumberFormat="1" applyFont="1" applyBorder="1" applyAlignment="1">
      <alignment wrapText="1"/>
    </xf>
    <xf numFmtId="14" fontId="4" fillId="0" borderId="16" xfId="0" applyNumberFormat="1" applyFont="1" applyBorder="1" applyAlignment="1">
      <alignment wrapText="1"/>
    </xf>
    <xf numFmtId="14" fontId="4" fillId="0" borderId="4" xfId="0" applyNumberFormat="1" applyFont="1" applyBorder="1" applyAlignment="1">
      <alignment wrapText="1"/>
    </xf>
    <xf numFmtId="14" fontId="4" fillId="0" borderId="13" xfId="0" applyNumberFormat="1" applyFont="1" applyBorder="1" applyAlignment="1">
      <alignment wrapText="1"/>
    </xf>
    <xf numFmtId="164" fontId="2" fillId="0" borderId="12" xfId="0" applyNumberFormat="1" applyFont="1" applyBorder="1"/>
    <xf numFmtId="14" fontId="2" fillId="0" borderId="17" xfId="0" applyNumberFormat="1" applyFont="1" applyBorder="1" applyAlignment="1">
      <alignment wrapText="1"/>
    </xf>
    <xf numFmtId="164" fontId="5" fillId="0" borderId="0" xfId="0" applyNumberFormat="1" applyFont="1"/>
    <xf numFmtId="0" fontId="6" fillId="0" borderId="0" xfId="0" applyFont="1" applyAlignment="1">
      <alignment wrapText="1"/>
    </xf>
    <xf numFmtId="164" fontId="2" fillId="0" borderId="0" xfId="0" applyNumberFormat="1" applyFont="1"/>
    <xf numFmtId="164" fontId="6" fillId="0" borderId="18" xfId="0" applyNumberFormat="1" applyFont="1" applyBorder="1" applyAlignment="1">
      <alignment horizontal="center" wrapText="1"/>
    </xf>
    <xf numFmtId="164" fontId="6" fillId="0" borderId="19" xfId="0" applyNumberFormat="1" applyFont="1" applyBorder="1" applyAlignment="1">
      <alignment horizontal="center" wrapText="1"/>
    </xf>
    <xf numFmtId="164" fontId="6" fillId="0" borderId="20" xfId="0" applyNumberFormat="1" applyFont="1" applyBorder="1" applyAlignment="1">
      <alignment horizontal="center" wrapText="1"/>
    </xf>
    <xf numFmtId="164" fontId="3" fillId="0" borderId="21" xfId="0" applyNumberFormat="1" applyFont="1" applyBorder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3" fillId="0" borderId="23" xfId="0" applyNumberFormat="1" applyFont="1" applyBorder="1" applyAlignment="1">
      <alignment horizontal="right"/>
    </xf>
    <xf numFmtId="164" fontId="3" fillId="0" borderId="21" xfId="0" applyNumberFormat="1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99"/>
  <sheetViews>
    <sheetView tabSelected="1" topLeftCell="A5" zoomScale="70" zoomScaleNormal="70" workbookViewId="0">
      <pane ySplit="1020" topLeftCell="A7" activePane="bottomLeft"/>
      <selection activeCell="N2" sqref="N2"/>
      <selection pane="bottomLeft" activeCell="C7" sqref="C7"/>
    </sheetView>
  </sheetViews>
  <sheetFormatPr defaultColWidth="9.140625" defaultRowHeight="18.75" outlineLevelRow="1"/>
  <cols>
    <col min="1" max="1" width="14.7109375" style="4" customWidth="1"/>
    <col min="2" max="2" width="11.28515625" style="5" customWidth="1"/>
    <col min="3" max="3" width="25.85546875" style="5" customWidth="1"/>
    <col min="4" max="4" width="39.7109375" style="5" customWidth="1"/>
    <col min="5" max="5" width="8.7109375" style="6" customWidth="1"/>
    <col min="6" max="6" width="22" style="6" bestFit="1" customWidth="1"/>
    <col min="7" max="7" width="18.7109375" style="6" bestFit="1" customWidth="1"/>
    <col min="8" max="8" width="31.5703125" style="6" bestFit="1" customWidth="1"/>
    <col min="9" max="9" width="15.140625" style="6" bestFit="1" customWidth="1"/>
    <col min="10" max="10" width="24" style="6" bestFit="1" customWidth="1"/>
    <col min="11" max="11" width="22.5703125" style="6" bestFit="1" customWidth="1"/>
    <col min="12" max="12" width="14.42578125" style="6" bestFit="1" customWidth="1"/>
    <col min="13" max="13" width="23.7109375" style="6" bestFit="1" customWidth="1"/>
    <col min="14" max="14" width="25.140625" style="6" bestFit="1" customWidth="1"/>
    <col min="15" max="15" width="53.7109375" style="7" bestFit="1" customWidth="1"/>
    <col min="16" max="16" width="57.28515625" style="8" customWidth="1"/>
    <col min="17" max="17" width="14.28515625" style="5" bestFit="1" customWidth="1"/>
    <col min="18" max="16384" width="9.140625" style="5"/>
  </cols>
  <sheetData>
    <row r="1" spans="1:21" outlineLevel="1">
      <c r="A1" s="1" t="s">
        <v>0</v>
      </c>
      <c r="P1" s="5"/>
    </row>
    <row r="2" spans="1:21" outlineLevel="1">
      <c r="A2" s="1" t="s">
        <v>1</v>
      </c>
      <c r="P2" s="5"/>
    </row>
    <row r="3" spans="1:21" outlineLevel="1">
      <c r="A3" s="1" t="s">
        <v>2</v>
      </c>
      <c r="P3" s="5"/>
    </row>
    <row r="4" spans="1:21" outlineLevel="1">
      <c r="A4" s="5"/>
      <c r="P4" s="5"/>
    </row>
    <row r="5" spans="1:21" ht="39" customHeight="1" outlineLevel="1">
      <c r="A5" s="73" t="s">
        <v>3</v>
      </c>
      <c r="B5" s="73" t="s">
        <v>4</v>
      </c>
      <c r="C5" s="73" t="s">
        <v>5</v>
      </c>
      <c r="D5" s="73" t="s">
        <v>6</v>
      </c>
      <c r="E5" s="75" t="s">
        <v>7</v>
      </c>
      <c r="F5" s="75" t="s">
        <v>8</v>
      </c>
      <c r="G5" s="75" t="s">
        <v>9</v>
      </c>
      <c r="H5" s="75" t="s">
        <v>10</v>
      </c>
      <c r="I5" s="75" t="s">
        <v>11</v>
      </c>
      <c r="J5" s="75" t="s">
        <v>12</v>
      </c>
      <c r="K5" s="75" t="s">
        <v>13</v>
      </c>
      <c r="L5" s="75" t="s">
        <v>14</v>
      </c>
      <c r="M5" s="75" t="s">
        <v>15</v>
      </c>
      <c r="N5" s="75" t="s">
        <v>16</v>
      </c>
      <c r="O5" s="77" t="s">
        <v>17</v>
      </c>
      <c r="P5" s="79" t="s">
        <v>18</v>
      </c>
      <c r="Q5" s="80" t="s">
        <v>19</v>
      </c>
      <c r="R5" s="80"/>
      <c r="S5" s="80"/>
      <c r="T5" s="80"/>
      <c r="U5" s="80"/>
    </row>
    <row r="6" spans="1:21">
      <c r="A6" s="74"/>
      <c r="B6" s="74"/>
      <c r="C6" s="74"/>
      <c r="D6" s="74"/>
      <c r="E6" s="76"/>
      <c r="F6" s="76"/>
      <c r="G6" s="76"/>
      <c r="H6" s="76"/>
      <c r="I6" s="76"/>
      <c r="J6" s="76"/>
      <c r="K6" s="76"/>
      <c r="L6" s="76"/>
      <c r="M6" s="76"/>
      <c r="N6" s="76"/>
      <c r="O6" s="78"/>
      <c r="P6" s="79"/>
      <c r="Q6" s="80"/>
      <c r="R6" s="80"/>
      <c r="S6" s="80"/>
      <c r="T6" s="80"/>
      <c r="U6" s="80"/>
    </row>
    <row r="7" spans="1:21" ht="37.5">
      <c r="A7" s="9" t="s">
        <v>20</v>
      </c>
      <c r="B7" s="10" t="s">
        <v>21</v>
      </c>
      <c r="C7" s="11" t="s">
        <v>22</v>
      </c>
      <c r="D7" s="11" t="s">
        <v>23</v>
      </c>
      <c r="E7" s="12">
        <v>1</v>
      </c>
      <c r="F7" s="12"/>
      <c r="G7" s="12"/>
      <c r="H7" s="12"/>
      <c r="I7" s="12">
        <f t="shared" ref="I7:I70" si="0">+E7-G7-F7</f>
        <v>1</v>
      </c>
      <c r="J7" s="12">
        <v>295455</v>
      </c>
      <c r="K7" s="12">
        <f>+ROUND(J7*E7,0)</f>
        <v>295455</v>
      </c>
      <c r="L7" s="12">
        <f t="shared" ref="L7:L70" si="1">+ROUND(J7*E7*0.1,0)</f>
        <v>29546</v>
      </c>
      <c r="M7" s="12">
        <f>+ROUND(K7+L7,-1)</f>
        <v>325000</v>
      </c>
      <c r="N7" s="12">
        <f>+IF(AND(G7&gt;0),ROUND(J7*G7*1.1,-1),0)+IF(AND(F7&gt;0),ROUND(J7*F7*1.1,-1),0)</f>
        <v>0</v>
      </c>
      <c r="O7" s="19"/>
      <c r="P7" s="5"/>
      <c r="Q7" s="68"/>
      <c r="R7" s="68"/>
      <c r="S7" s="68"/>
      <c r="T7" s="68"/>
      <c r="U7" s="68"/>
    </row>
    <row r="8" spans="1:21" ht="37.5">
      <c r="A8" s="9" t="s">
        <v>20</v>
      </c>
      <c r="B8" s="10" t="s">
        <v>24</v>
      </c>
      <c r="C8" s="11" t="s">
        <v>25</v>
      </c>
      <c r="D8" s="11" t="s">
        <v>26</v>
      </c>
      <c r="E8" s="12">
        <v>1</v>
      </c>
      <c r="F8" s="12"/>
      <c r="G8" s="12"/>
      <c r="H8" s="12"/>
      <c r="I8" s="12">
        <f t="shared" si="0"/>
        <v>1</v>
      </c>
      <c r="J8" s="12">
        <v>1178455</v>
      </c>
      <c r="K8" s="12">
        <f t="shared" ref="K8:K71" si="2">+ROUND(J8*E8,0)</f>
        <v>1178455</v>
      </c>
      <c r="L8" s="12">
        <f t="shared" si="1"/>
        <v>117846</v>
      </c>
      <c r="M8" s="12">
        <f t="shared" ref="M8:M71" si="3">+ROUND(K8+L8,-1)</f>
        <v>1296300</v>
      </c>
      <c r="N8" s="12">
        <f t="shared" ref="N8:N71" si="4">+IF(AND(G8&gt;0),ROUND(J8*G8*1.1,-1),0)+IF(AND(F8&gt;0),ROUND(J8*F8*1.1,-1),0)</f>
        <v>0</v>
      </c>
      <c r="O8" s="19"/>
      <c r="P8" s="5"/>
      <c r="Q8" s="68"/>
      <c r="R8" s="68"/>
      <c r="S8" s="68"/>
      <c r="T8" s="68"/>
      <c r="U8" s="68"/>
    </row>
    <row r="9" spans="1:21" ht="37.5">
      <c r="A9" s="9" t="s">
        <v>20</v>
      </c>
      <c r="B9" s="10" t="s">
        <v>21</v>
      </c>
      <c r="C9" s="11" t="s">
        <v>27</v>
      </c>
      <c r="D9" s="11" t="s">
        <v>28</v>
      </c>
      <c r="E9" s="12">
        <v>1</v>
      </c>
      <c r="F9" s="12"/>
      <c r="G9" s="12"/>
      <c r="H9" s="12"/>
      <c r="I9" s="12">
        <f t="shared" si="0"/>
        <v>1</v>
      </c>
      <c r="J9" s="12">
        <v>520909</v>
      </c>
      <c r="K9" s="12">
        <f t="shared" si="2"/>
        <v>520909</v>
      </c>
      <c r="L9" s="12">
        <f t="shared" si="1"/>
        <v>52091</v>
      </c>
      <c r="M9" s="12">
        <f t="shared" si="3"/>
        <v>573000</v>
      </c>
      <c r="N9" s="12">
        <f t="shared" si="4"/>
        <v>0</v>
      </c>
      <c r="O9" s="19"/>
      <c r="P9" s="5"/>
      <c r="Q9" s="68"/>
      <c r="R9" s="68"/>
      <c r="S9" s="68"/>
      <c r="T9" s="68"/>
      <c r="U9" s="68"/>
    </row>
    <row r="10" spans="1:21" ht="37.5">
      <c r="A10" s="9" t="s">
        <v>20</v>
      </c>
      <c r="B10" s="10" t="s">
        <v>21</v>
      </c>
      <c r="C10" s="11" t="s">
        <v>29</v>
      </c>
      <c r="D10" s="11" t="s">
        <v>30</v>
      </c>
      <c r="E10" s="12">
        <v>1</v>
      </c>
      <c r="F10" s="12"/>
      <c r="G10" s="12"/>
      <c r="H10" s="12"/>
      <c r="I10" s="12">
        <f t="shared" si="0"/>
        <v>1</v>
      </c>
      <c r="J10" s="12">
        <v>295455</v>
      </c>
      <c r="K10" s="12">
        <f t="shared" si="2"/>
        <v>295455</v>
      </c>
      <c r="L10" s="12">
        <f t="shared" si="1"/>
        <v>29546</v>
      </c>
      <c r="M10" s="12">
        <f t="shared" si="3"/>
        <v>325000</v>
      </c>
      <c r="N10" s="12">
        <f t="shared" si="4"/>
        <v>0</v>
      </c>
      <c r="O10" s="19"/>
      <c r="P10" s="5"/>
      <c r="Q10" s="68"/>
      <c r="R10" s="68"/>
      <c r="S10" s="68"/>
      <c r="T10" s="68"/>
      <c r="U10" s="68"/>
    </row>
    <row r="11" spans="1:21" ht="37.5">
      <c r="A11" s="9" t="s">
        <v>20</v>
      </c>
      <c r="B11" s="10" t="s">
        <v>21</v>
      </c>
      <c r="C11" s="11" t="s">
        <v>31</v>
      </c>
      <c r="D11" s="11" t="s">
        <v>32</v>
      </c>
      <c r="E11" s="12">
        <v>1</v>
      </c>
      <c r="F11" s="12"/>
      <c r="G11" s="12"/>
      <c r="H11" s="12"/>
      <c r="I11" s="12">
        <f t="shared" si="0"/>
        <v>1</v>
      </c>
      <c r="J11" s="12">
        <v>252727</v>
      </c>
      <c r="K11" s="12">
        <f t="shared" si="2"/>
        <v>252727</v>
      </c>
      <c r="L11" s="12">
        <f t="shared" si="1"/>
        <v>25273</v>
      </c>
      <c r="M11" s="12">
        <f t="shared" si="3"/>
        <v>278000</v>
      </c>
      <c r="N11" s="12">
        <f t="shared" si="4"/>
        <v>0</v>
      </c>
      <c r="O11" s="19"/>
      <c r="P11" s="5"/>
      <c r="Q11" s="68"/>
      <c r="R11" s="68"/>
      <c r="S11" s="68"/>
      <c r="T11" s="68"/>
      <c r="U11" s="68"/>
    </row>
    <row r="12" spans="1:21" ht="37.5">
      <c r="A12" s="9" t="s">
        <v>20</v>
      </c>
      <c r="B12" s="10" t="s">
        <v>33</v>
      </c>
      <c r="C12" s="13" t="s">
        <v>34</v>
      </c>
      <c r="D12" s="11" t="s">
        <v>35</v>
      </c>
      <c r="E12" s="12">
        <v>1</v>
      </c>
      <c r="F12" s="12">
        <v>1</v>
      </c>
      <c r="G12" s="12"/>
      <c r="H12" s="12"/>
      <c r="I12" s="12">
        <f t="shared" si="0"/>
        <v>0</v>
      </c>
      <c r="J12" s="12">
        <v>4545455</v>
      </c>
      <c r="K12" s="12">
        <f t="shared" si="2"/>
        <v>4545455</v>
      </c>
      <c r="L12" s="12">
        <f t="shared" si="1"/>
        <v>454546</v>
      </c>
      <c r="M12" s="12">
        <f t="shared" si="3"/>
        <v>5000000</v>
      </c>
      <c r="N12" s="12">
        <f>+IF(AND(G12&gt;0),ROUND(J12*G12*1.1,-1),0)+IF(AND(F12&gt;0),ROUND(J12*F12*1.1,-1),0)</f>
        <v>5000000</v>
      </c>
      <c r="O12" s="19" t="s">
        <v>36</v>
      </c>
      <c r="P12" s="8" t="s">
        <v>37</v>
      </c>
      <c r="Q12" s="68" t="s">
        <v>38</v>
      </c>
      <c r="R12" s="68"/>
      <c r="S12" s="68"/>
      <c r="T12" s="68"/>
      <c r="U12" s="68"/>
    </row>
    <row r="13" spans="1:21" ht="75">
      <c r="A13" s="9" t="s">
        <v>20</v>
      </c>
      <c r="B13" s="10" t="s">
        <v>39</v>
      </c>
      <c r="C13" s="11" t="s">
        <v>40</v>
      </c>
      <c r="D13" s="11" t="s">
        <v>41</v>
      </c>
      <c r="E13" s="12">
        <v>2</v>
      </c>
      <c r="F13" s="12"/>
      <c r="G13" s="12"/>
      <c r="H13" s="12"/>
      <c r="I13" s="12">
        <f t="shared" si="0"/>
        <v>2</v>
      </c>
      <c r="J13" s="12">
        <v>772727</v>
      </c>
      <c r="K13" s="12">
        <f t="shared" si="2"/>
        <v>1545454</v>
      </c>
      <c r="L13" s="12">
        <f t="shared" si="1"/>
        <v>154545</v>
      </c>
      <c r="M13" s="12">
        <f t="shared" si="3"/>
        <v>1700000</v>
      </c>
      <c r="N13" s="12">
        <f t="shared" si="4"/>
        <v>0</v>
      </c>
      <c r="O13" s="19"/>
      <c r="P13" s="5"/>
      <c r="Q13" s="68"/>
      <c r="R13" s="68"/>
      <c r="S13" s="68"/>
      <c r="T13" s="68"/>
      <c r="U13" s="68"/>
    </row>
    <row r="14" spans="1:21" ht="56.25">
      <c r="A14" s="9" t="s">
        <v>20</v>
      </c>
      <c r="B14" s="10" t="s">
        <v>42</v>
      </c>
      <c r="C14" s="11" t="s">
        <v>43</v>
      </c>
      <c r="D14" s="11" t="s">
        <v>44</v>
      </c>
      <c r="E14" s="12">
        <v>1</v>
      </c>
      <c r="F14" s="12"/>
      <c r="G14" s="12"/>
      <c r="H14" s="12"/>
      <c r="I14" s="12">
        <f t="shared" si="0"/>
        <v>1</v>
      </c>
      <c r="J14" s="12">
        <v>472727</v>
      </c>
      <c r="K14" s="12">
        <f t="shared" si="2"/>
        <v>472727</v>
      </c>
      <c r="L14" s="12">
        <f t="shared" si="1"/>
        <v>47273</v>
      </c>
      <c r="M14" s="12">
        <f t="shared" si="3"/>
        <v>520000</v>
      </c>
      <c r="N14" s="12">
        <f t="shared" si="4"/>
        <v>0</v>
      </c>
      <c r="O14" s="19"/>
      <c r="P14" s="5"/>
      <c r="Q14" s="68"/>
      <c r="R14" s="68"/>
      <c r="S14" s="68"/>
      <c r="T14" s="68"/>
      <c r="U14" s="68"/>
    </row>
    <row r="15" spans="1:21" ht="56.25">
      <c r="A15" s="9" t="s">
        <v>20</v>
      </c>
      <c r="B15" s="10" t="s">
        <v>45</v>
      </c>
      <c r="C15" s="11" t="s">
        <v>46</v>
      </c>
      <c r="D15" s="11" t="s">
        <v>47</v>
      </c>
      <c r="E15" s="12">
        <v>1</v>
      </c>
      <c r="F15" s="12"/>
      <c r="G15" s="12"/>
      <c r="H15" s="12"/>
      <c r="I15" s="12">
        <f t="shared" si="0"/>
        <v>1</v>
      </c>
      <c r="J15" s="12">
        <v>481818</v>
      </c>
      <c r="K15" s="12">
        <f t="shared" si="2"/>
        <v>481818</v>
      </c>
      <c r="L15" s="12">
        <f t="shared" si="1"/>
        <v>48182</v>
      </c>
      <c r="M15" s="12">
        <f t="shared" si="3"/>
        <v>530000</v>
      </c>
      <c r="N15" s="12">
        <f t="shared" si="4"/>
        <v>0</v>
      </c>
      <c r="O15" s="19"/>
      <c r="P15" s="5"/>
      <c r="Q15" s="68"/>
      <c r="R15" s="68"/>
      <c r="S15" s="68"/>
      <c r="T15" s="68"/>
      <c r="U15" s="68"/>
    </row>
    <row r="16" spans="1:21" ht="37.5">
      <c r="A16" s="9" t="s">
        <v>20</v>
      </c>
      <c r="B16" s="10" t="s">
        <v>45</v>
      </c>
      <c r="C16" s="13" t="s">
        <v>48</v>
      </c>
      <c r="D16" s="11" t="s">
        <v>49</v>
      </c>
      <c r="E16" s="12">
        <v>1</v>
      </c>
      <c r="F16" s="12">
        <v>1</v>
      </c>
      <c r="G16" s="12"/>
      <c r="H16" s="12"/>
      <c r="I16" s="12">
        <f t="shared" si="0"/>
        <v>0</v>
      </c>
      <c r="J16" s="12">
        <v>181818</v>
      </c>
      <c r="K16" s="12">
        <f t="shared" si="2"/>
        <v>181818</v>
      </c>
      <c r="L16" s="12">
        <f t="shared" si="1"/>
        <v>18182</v>
      </c>
      <c r="M16" s="12">
        <f t="shared" si="3"/>
        <v>200000</v>
      </c>
      <c r="N16" s="12">
        <f t="shared" si="4"/>
        <v>200000</v>
      </c>
      <c r="O16" s="19" t="s">
        <v>50</v>
      </c>
      <c r="P16" s="8" t="s">
        <v>37</v>
      </c>
      <c r="Q16" s="68" t="s">
        <v>38</v>
      </c>
      <c r="R16" s="68"/>
      <c r="S16" s="68"/>
      <c r="T16" s="68"/>
      <c r="U16" s="68"/>
    </row>
    <row r="17" spans="1:21" ht="37.5">
      <c r="A17" s="9" t="s">
        <v>20</v>
      </c>
      <c r="B17" s="10" t="s">
        <v>45</v>
      </c>
      <c r="C17" s="11">
        <v>40040001</v>
      </c>
      <c r="D17" s="11" t="s">
        <v>51</v>
      </c>
      <c r="E17" s="12">
        <v>1</v>
      </c>
      <c r="F17" s="12"/>
      <c r="G17" s="12"/>
      <c r="H17" s="12"/>
      <c r="I17" s="12">
        <f t="shared" si="0"/>
        <v>1</v>
      </c>
      <c r="J17" s="12">
        <v>1572727</v>
      </c>
      <c r="K17" s="12">
        <f t="shared" si="2"/>
        <v>1572727</v>
      </c>
      <c r="L17" s="12">
        <f t="shared" si="1"/>
        <v>157273</v>
      </c>
      <c r="M17" s="12">
        <f t="shared" si="3"/>
        <v>1730000</v>
      </c>
      <c r="N17" s="12">
        <f t="shared" si="4"/>
        <v>0</v>
      </c>
      <c r="O17" s="19"/>
      <c r="P17" s="5"/>
      <c r="Q17" s="68"/>
      <c r="R17" s="68"/>
      <c r="S17" s="68"/>
      <c r="T17" s="68"/>
      <c r="U17" s="68"/>
    </row>
    <row r="18" spans="1:21" ht="37.5">
      <c r="A18" s="9" t="s">
        <v>20</v>
      </c>
      <c r="B18" s="10" t="s">
        <v>45</v>
      </c>
      <c r="C18" s="11" t="s">
        <v>52</v>
      </c>
      <c r="D18" s="11" t="s">
        <v>53</v>
      </c>
      <c r="E18" s="12">
        <v>1</v>
      </c>
      <c r="F18" s="12"/>
      <c r="G18" s="12"/>
      <c r="H18" s="12"/>
      <c r="I18" s="12">
        <f t="shared" si="0"/>
        <v>1</v>
      </c>
      <c r="J18" s="12">
        <v>209091</v>
      </c>
      <c r="K18" s="12">
        <f t="shared" si="2"/>
        <v>209091</v>
      </c>
      <c r="L18" s="12">
        <f t="shared" si="1"/>
        <v>20909</v>
      </c>
      <c r="M18" s="12">
        <f t="shared" si="3"/>
        <v>230000</v>
      </c>
      <c r="N18" s="12">
        <f t="shared" si="4"/>
        <v>0</v>
      </c>
      <c r="O18" s="19"/>
      <c r="P18" s="5"/>
      <c r="Q18" s="68"/>
      <c r="R18" s="68"/>
      <c r="S18" s="68"/>
      <c r="T18" s="68"/>
      <c r="U18" s="68"/>
    </row>
    <row r="19" spans="1:21" ht="37.5">
      <c r="A19" s="9" t="s">
        <v>20</v>
      </c>
      <c r="B19" s="10" t="s">
        <v>45</v>
      </c>
      <c r="C19" s="11" t="s">
        <v>54</v>
      </c>
      <c r="D19" s="11" t="s">
        <v>55</v>
      </c>
      <c r="E19" s="12">
        <v>1</v>
      </c>
      <c r="F19" s="12"/>
      <c r="G19" s="12"/>
      <c r="H19" s="12"/>
      <c r="I19" s="12">
        <f t="shared" si="0"/>
        <v>1</v>
      </c>
      <c r="J19" s="12">
        <v>209091</v>
      </c>
      <c r="K19" s="12">
        <f t="shared" si="2"/>
        <v>209091</v>
      </c>
      <c r="L19" s="12">
        <f t="shared" si="1"/>
        <v>20909</v>
      </c>
      <c r="M19" s="12">
        <f t="shared" si="3"/>
        <v>230000</v>
      </c>
      <c r="N19" s="12">
        <f t="shared" si="4"/>
        <v>0</v>
      </c>
      <c r="O19" s="19"/>
      <c r="P19" s="5"/>
      <c r="Q19" s="68"/>
      <c r="R19" s="68"/>
      <c r="S19" s="68"/>
      <c r="T19" s="68"/>
      <c r="U19" s="68"/>
    </row>
    <row r="20" spans="1:21" ht="37.5">
      <c r="A20" s="9" t="s">
        <v>20</v>
      </c>
      <c r="B20" s="10" t="s">
        <v>45</v>
      </c>
      <c r="C20" s="11">
        <v>90030001</v>
      </c>
      <c r="D20" s="11" t="s">
        <v>56</v>
      </c>
      <c r="E20" s="12">
        <v>2</v>
      </c>
      <c r="F20" s="12"/>
      <c r="G20" s="12"/>
      <c r="H20" s="12"/>
      <c r="I20" s="12">
        <f t="shared" si="0"/>
        <v>2</v>
      </c>
      <c r="J20" s="12">
        <v>609091</v>
      </c>
      <c r="K20" s="12">
        <f t="shared" si="2"/>
        <v>1218182</v>
      </c>
      <c r="L20" s="12">
        <f t="shared" si="1"/>
        <v>121818</v>
      </c>
      <c r="M20" s="12">
        <f t="shared" si="3"/>
        <v>1340000</v>
      </c>
      <c r="N20" s="12">
        <f t="shared" si="4"/>
        <v>0</v>
      </c>
      <c r="O20" s="19"/>
      <c r="P20" s="5"/>
      <c r="Q20" s="68"/>
      <c r="R20" s="68"/>
      <c r="S20" s="68"/>
      <c r="T20" s="68"/>
      <c r="U20" s="68"/>
    </row>
    <row r="21" spans="1:21" ht="56.25">
      <c r="A21" s="9" t="s">
        <v>20</v>
      </c>
      <c r="B21" s="10" t="s">
        <v>45</v>
      </c>
      <c r="C21" s="11">
        <v>41100601</v>
      </c>
      <c r="D21" s="11" t="s">
        <v>57</v>
      </c>
      <c r="E21" s="12">
        <v>1</v>
      </c>
      <c r="F21" s="12"/>
      <c r="G21" s="12"/>
      <c r="H21" s="12"/>
      <c r="I21" s="12">
        <f t="shared" si="0"/>
        <v>1</v>
      </c>
      <c r="J21" s="12">
        <v>1009091</v>
      </c>
      <c r="K21" s="12">
        <f t="shared" si="2"/>
        <v>1009091</v>
      </c>
      <c r="L21" s="12">
        <f t="shared" si="1"/>
        <v>100909</v>
      </c>
      <c r="M21" s="12">
        <f t="shared" si="3"/>
        <v>1110000</v>
      </c>
      <c r="N21" s="12">
        <f t="shared" si="4"/>
        <v>0</v>
      </c>
      <c r="O21" s="19"/>
      <c r="P21" s="5"/>
      <c r="Q21" s="68"/>
      <c r="R21" s="68"/>
      <c r="S21" s="68"/>
      <c r="T21" s="68"/>
      <c r="U21" s="68"/>
    </row>
    <row r="22" spans="1:21" ht="37.5">
      <c r="A22" s="14" t="s">
        <v>20</v>
      </c>
      <c r="B22" s="10" t="s">
        <v>45</v>
      </c>
      <c r="C22" s="15" t="s">
        <v>58</v>
      </c>
      <c r="D22" s="11" t="s">
        <v>59</v>
      </c>
      <c r="E22" s="12">
        <v>1</v>
      </c>
      <c r="F22" s="12"/>
      <c r="G22" s="12"/>
      <c r="H22" s="12">
        <v>1</v>
      </c>
      <c r="I22" s="12">
        <f t="shared" si="0"/>
        <v>1</v>
      </c>
      <c r="J22" s="12">
        <v>336364</v>
      </c>
      <c r="K22" s="12">
        <f t="shared" si="2"/>
        <v>336364</v>
      </c>
      <c r="L22" s="12">
        <f t="shared" si="1"/>
        <v>33636</v>
      </c>
      <c r="M22" s="12">
        <f t="shared" si="3"/>
        <v>370000</v>
      </c>
      <c r="N22" s="12">
        <f t="shared" si="4"/>
        <v>0</v>
      </c>
      <c r="O22" s="19" t="s">
        <v>60</v>
      </c>
      <c r="P22" s="5" t="s">
        <v>61</v>
      </c>
      <c r="Q22" s="68" t="s">
        <v>62</v>
      </c>
      <c r="R22" s="68"/>
      <c r="S22" s="68"/>
      <c r="T22" s="68"/>
      <c r="U22" s="68"/>
    </row>
    <row r="23" spans="1:21" ht="37.5">
      <c r="A23" s="9" t="s">
        <v>20</v>
      </c>
      <c r="B23" s="10" t="s">
        <v>24</v>
      </c>
      <c r="C23" s="11" t="s">
        <v>63</v>
      </c>
      <c r="D23" s="11" t="s">
        <v>64</v>
      </c>
      <c r="E23" s="12">
        <v>1</v>
      </c>
      <c r="F23" s="12"/>
      <c r="G23" s="12"/>
      <c r="H23" s="12"/>
      <c r="I23" s="12">
        <f t="shared" si="0"/>
        <v>1</v>
      </c>
      <c r="J23" s="12">
        <v>134455</v>
      </c>
      <c r="K23" s="12">
        <f t="shared" si="2"/>
        <v>134455</v>
      </c>
      <c r="L23" s="12">
        <f t="shared" si="1"/>
        <v>13446</v>
      </c>
      <c r="M23" s="12">
        <f t="shared" si="3"/>
        <v>147900</v>
      </c>
      <c r="N23" s="12">
        <f t="shared" si="4"/>
        <v>0</v>
      </c>
      <c r="O23" s="19"/>
      <c r="P23" s="5"/>
      <c r="Q23" s="68"/>
      <c r="R23" s="68"/>
      <c r="S23" s="68"/>
      <c r="T23" s="68"/>
      <c r="U23" s="68"/>
    </row>
    <row r="24" spans="1:21" ht="56.25">
      <c r="A24" s="14" t="s">
        <v>20</v>
      </c>
      <c r="B24" s="10" t="s">
        <v>21</v>
      </c>
      <c r="C24" s="11" t="s">
        <v>65</v>
      </c>
      <c r="D24" s="11" t="s">
        <v>66</v>
      </c>
      <c r="E24" s="12">
        <v>3</v>
      </c>
      <c r="F24" s="12"/>
      <c r="G24" s="12"/>
      <c r="H24" s="16">
        <v>2</v>
      </c>
      <c r="I24" s="12">
        <f t="shared" si="0"/>
        <v>3</v>
      </c>
      <c r="J24" s="12">
        <v>426363.66666669998</v>
      </c>
      <c r="K24" s="12">
        <f t="shared" si="2"/>
        <v>1279091</v>
      </c>
      <c r="L24" s="12">
        <f t="shared" si="1"/>
        <v>127909</v>
      </c>
      <c r="M24" s="12">
        <f t="shared" si="3"/>
        <v>1407000</v>
      </c>
      <c r="N24" s="12">
        <f t="shared" si="4"/>
        <v>0</v>
      </c>
      <c r="O24" s="19" t="s">
        <v>67</v>
      </c>
      <c r="P24" s="5" t="s">
        <v>61</v>
      </c>
      <c r="Q24" s="68" t="s">
        <v>62</v>
      </c>
      <c r="R24" s="68"/>
      <c r="S24" s="68"/>
      <c r="T24" s="68"/>
      <c r="U24" s="68"/>
    </row>
    <row r="25" spans="1:21" ht="56.25">
      <c r="A25" s="9" t="s">
        <v>68</v>
      </c>
      <c r="B25" s="10" t="s">
        <v>69</v>
      </c>
      <c r="C25" s="11" t="s">
        <v>70</v>
      </c>
      <c r="D25" s="11" t="s">
        <v>71</v>
      </c>
      <c r="E25" s="12">
        <v>3</v>
      </c>
      <c r="F25" s="12"/>
      <c r="G25" s="12"/>
      <c r="H25" s="12"/>
      <c r="I25" s="12">
        <f t="shared" si="0"/>
        <v>3</v>
      </c>
      <c r="J25" s="12">
        <v>145455</v>
      </c>
      <c r="K25" s="12">
        <f t="shared" si="2"/>
        <v>436365</v>
      </c>
      <c r="L25" s="12">
        <f t="shared" si="1"/>
        <v>43637</v>
      </c>
      <c r="M25" s="12">
        <f t="shared" si="3"/>
        <v>480000</v>
      </c>
      <c r="N25" s="12">
        <f t="shared" si="4"/>
        <v>0</v>
      </c>
      <c r="O25" s="19"/>
      <c r="P25" s="5"/>
      <c r="Q25" s="68"/>
      <c r="R25" s="68"/>
      <c r="S25" s="68"/>
      <c r="T25" s="68"/>
      <c r="U25" s="68"/>
    </row>
    <row r="26" spans="1:21" ht="56.25">
      <c r="A26" s="9" t="s">
        <v>68</v>
      </c>
      <c r="B26" s="10" t="s">
        <v>72</v>
      </c>
      <c r="C26" s="11" t="s">
        <v>73</v>
      </c>
      <c r="D26" s="11" t="s">
        <v>74</v>
      </c>
      <c r="E26" s="12">
        <v>2</v>
      </c>
      <c r="F26" s="12"/>
      <c r="G26" s="12"/>
      <c r="H26" s="12"/>
      <c r="I26" s="12">
        <f t="shared" si="0"/>
        <v>2</v>
      </c>
      <c r="J26" s="12">
        <v>462810</v>
      </c>
      <c r="K26" s="12">
        <f t="shared" si="2"/>
        <v>925620</v>
      </c>
      <c r="L26" s="12">
        <f t="shared" si="1"/>
        <v>92562</v>
      </c>
      <c r="M26" s="12">
        <f t="shared" si="3"/>
        <v>1018180</v>
      </c>
      <c r="N26" s="12">
        <f t="shared" si="4"/>
        <v>0</v>
      </c>
      <c r="O26" s="19"/>
      <c r="P26" s="5"/>
      <c r="Q26" s="68"/>
      <c r="R26" s="68"/>
      <c r="S26" s="68"/>
      <c r="T26" s="68"/>
      <c r="U26" s="68"/>
    </row>
    <row r="27" spans="1:21" ht="56.25">
      <c r="A27" s="9" t="s">
        <v>68</v>
      </c>
      <c r="B27" s="10" t="s">
        <v>69</v>
      </c>
      <c r="C27" s="17" t="s">
        <v>75</v>
      </c>
      <c r="D27" s="11" t="s">
        <v>76</v>
      </c>
      <c r="E27" s="12">
        <v>2</v>
      </c>
      <c r="F27" s="12">
        <v>2</v>
      </c>
      <c r="G27" s="12"/>
      <c r="H27" s="12"/>
      <c r="I27" s="12">
        <f t="shared" si="0"/>
        <v>0</v>
      </c>
      <c r="J27" s="12">
        <v>145455</v>
      </c>
      <c r="K27" s="12">
        <f t="shared" si="2"/>
        <v>290910</v>
      </c>
      <c r="L27" s="12">
        <f t="shared" si="1"/>
        <v>29091</v>
      </c>
      <c r="M27" s="12">
        <f t="shared" si="3"/>
        <v>320000</v>
      </c>
      <c r="N27" s="12">
        <f t="shared" si="4"/>
        <v>320000</v>
      </c>
      <c r="O27" s="19" t="s">
        <v>77</v>
      </c>
      <c r="P27" s="8" t="s">
        <v>37</v>
      </c>
      <c r="Q27" s="68" t="s">
        <v>78</v>
      </c>
      <c r="R27" s="68"/>
      <c r="S27" s="68"/>
      <c r="T27" s="68"/>
      <c r="U27" s="68"/>
    </row>
    <row r="28" spans="1:21" ht="56.25">
      <c r="A28" s="9" t="s">
        <v>68</v>
      </c>
      <c r="B28" s="10" t="s">
        <v>69</v>
      </c>
      <c r="C28" s="11" t="s">
        <v>79</v>
      </c>
      <c r="D28" s="11" t="s">
        <v>80</v>
      </c>
      <c r="E28" s="12">
        <v>1</v>
      </c>
      <c r="F28" s="12"/>
      <c r="G28" s="12"/>
      <c r="H28" s="12"/>
      <c r="I28" s="12">
        <f t="shared" si="0"/>
        <v>1</v>
      </c>
      <c r="J28" s="12">
        <v>145455</v>
      </c>
      <c r="K28" s="12">
        <f t="shared" si="2"/>
        <v>145455</v>
      </c>
      <c r="L28" s="12">
        <f t="shared" si="1"/>
        <v>14546</v>
      </c>
      <c r="M28" s="12">
        <f t="shared" si="3"/>
        <v>160000</v>
      </c>
      <c r="N28" s="12">
        <f t="shared" si="4"/>
        <v>0</v>
      </c>
      <c r="O28" s="19"/>
      <c r="P28" s="5"/>
      <c r="Q28" s="68"/>
      <c r="R28" s="68"/>
      <c r="S28" s="68"/>
      <c r="T28" s="68"/>
      <c r="U28" s="68"/>
    </row>
    <row r="29" spans="1:21" ht="75">
      <c r="A29" s="9" t="s">
        <v>68</v>
      </c>
      <c r="B29" s="10" t="s">
        <v>69</v>
      </c>
      <c r="C29" s="11" t="s">
        <v>81</v>
      </c>
      <c r="D29" s="11" t="s">
        <v>82</v>
      </c>
      <c r="E29" s="12">
        <v>1</v>
      </c>
      <c r="F29" s="12"/>
      <c r="G29" s="12"/>
      <c r="H29" s="12"/>
      <c r="I29" s="12">
        <f t="shared" si="0"/>
        <v>1</v>
      </c>
      <c r="J29" s="12">
        <v>472727</v>
      </c>
      <c r="K29" s="12">
        <f t="shared" si="2"/>
        <v>472727</v>
      </c>
      <c r="L29" s="12">
        <f t="shared" si="1"/>
        <v>47273</v>
      </c>
      <c r="M29" s="12">
        <f t="shared" si="3"/>
        <v>520000</v>
      </c>
      <c r="N29" s="12">
        <f t="shared" si="4"/>
        <v>0</v>
      </c>
      <c r="O29" s="19"/>
      <c r="P29" s="5"/>
      <c r="Q29" s="68"/>
      <c r="R29" s="68"/>
      <c r="S29" s="68"/>
      <c r="T29" s="68"/>
      <c r="U29" s="68"/>
    </row>
    <row r="30" spans="1:21" ht="37.5">
      <c r="A30" s="14" t="s">
        <v>68</v>
      </c>
      <c r="B30" s="10" t="s">
        <v>69</v>
      </c>
      <c r="C30" s="15" t="s">
        <v>83</v>
      </c>
      <c r="D30" s="11" t="s">
        <v>84</v>
      </c>
      <c r="E30" s="12">
        <v>1</v>
      </c>
      <c r="F30" s="12"/>
      <c r="G30" s="12"/>
      <c r="H30" s="12">
        <v>1</v>
      </c>
      <c r="I30" s="12">
        <f t="shared" si="0"/>
        <v>1</v>
      </c>
      <c r="J30" s="12">
        <v>236364</v>
      </c>
      <c r="K30" s="12">
        <f t="shared" si="2"/>
        <v>236364</v>
      </c>
      <c r="L30" s="12">
        <f t="shared" si="1"/>
        <v>23636</v>
      </c>
      <c r="M30" s="12">
        <f t="shared" si="3"/>
        <v>260000</v>
      </c>
      <c r="N30" s="12">
        <f t="shared" si="4"/>
        <v>0</v>
      </c>
      <c r="O30" s="19" t="s">
        <v>60</v>
      </c>
      <c r="P30" s="5" t="s">
        <v>61</v>
      </c>
      <c r="Q30" s="68" t="s">
        <v>62</v>
      </c>
      <c r="R30" s="68"/>
      <c r="S30" s="68"/>
      <c r="T30" s="68"/>
      <c r="U30" s="68"/>
    </row>
    <row r="31" spans="1:21" ht="37.5">
      <c r="A31" s="14" t="s">
        <v>68</v>
      </c>
      <c r="B31" s="10" t="s">
        <v>69</v>
      </c>
      <c r="C31" s="15" t="s">
        <v>85</v>
      </c>
      <c r="D31" s="11" t="s">
        <v>86</v>
      </c>
      <c r="E31" s="12">
        <v>1</v>
      </c>
      <c r="F31" s="12"/>
      <c r="G31" s="12"/>
      <c r="H31" s="12">
        <v>1</v>
      </c>
      <c r="I31" s="12">
        <f t="shared" si="0"/>
        <v>1</v>
      </c>
      <c r="J31" s="12">
        <v>181818</v>
      </c>
      <c r="K31" s="12">
        <f t="shared" si="2"/>
        <v>181818</v>
      </c>
      <c r="L31" s="12">
        <f t="shared" si="1"/>
        <v>18182</v>
      </c>
      <c r="M31" s="12">
        <f t="shared" si="3"/>
        <v>200000</v>
      </c>
      <c r="N31" s="12">
        <f t="shared" si="4"/>
        <v>0</v>
      </c>
      <c r="O31" s="19" t="s">
        <v>60</v>
      </c>
      <c r="P31" s="5" t="s">
        <v>61</v>
      </c>
      <c r="Q31" s="68" t="s">
        <v>62</v>
      </c>
      <c r="R31" s="68"/>
      <c r="S31" s="68"/>
      <c r="T31" s="68"/>
      <c r="U31" s="68"/>
    </row>
    <row r="32" spans="1:21" ht="37.5">
      <c r="A32" s="9" t="s">
        <v>68</v>
      </c>
      <c r="B32" s="10" t="s">
        <v>69</v>
      </c>
      <c r="C32" s="11" t="s">
        <v>87</v>
      </c>
      <c r="D32" s="11" t="s">
        <v>88</v>
      </c>
      <c r="E32" s="12">
        <v>3</v>
      </c>
      <c r="F32" s="12"/>
      <c r="G32" s="12"/>
      <c r="H32" s="12"/>
      <c r="I32" s="12">
        <f t="shared" si="0"/>
        <v>3</v>
      </c>
      <c r="J32" s="12">
        <v>236364</v>
      </c>
      <c r="K32" s="12">
        <f t="shared" si="2"/>
        <v>709092</v>
      </c>
      <c r="L32" s="12">
        <f t="shared" si="1"/>
        <v>70909</v>
      </c>
      <c r="M32" s="12">
        <f t="shared" si="3"/>
        <v>780000</v>
      </c>
      <c r="N32" s="12">
        <f t="shared" si="4"/>
        <v>0</v>
      </c>
      <c r="O32" s="19"/>
      <c r="P32" s="5"/>
      <c r="Q32" s="68"/>
      <c r="R32" s="68"/>
      <c r="S32" s="68"/>
      <c r="T32" s="68"/>
      <c r="U32" s="68"/>
    </row>
    <row r="33" spans="1:21" ht="37.5">
      <c r="A33" s="9" t="s">
        <v>68</v>
      </c>
      <c r="B33" s="10" t="s">
        <v>69</v>
      </c>
      <c r="C33" s="11" t="s">
        <v>89</v>
      </c>
      <c r="D33" s="11" t="s">
        <v>90</v>
      </c>
      <c r="E33" s="12">
        <v>2</v>
      </c>
      <c r="F33" s="18">
        <v>1</v>
      </c>
      <c r="G33" s="12"/>
      <c r="H33" s="12"/>
      <c r="I33" s="12">
        <f t="shared" si="0"/>
        <v>1</v>
      </c>
      <c r="J33" s="12">
        <v>236364</v>
      </c>
      <c r="K33" s="12">
        <f t="shared" si="2"/>
        <v>472728</v>
      </c>
      <c r="L33" s="12">
        <f t="shared" si="1"/>
        <v>47273</v>
      </c>
      <c r="M33" s="12">
        <f t="shared" si="3"/>
        <v>520000</v>
      </c>
      <c r="N33" s="12">
        <f t="shared" si="4"/>
        <v>260000</v>
      </c>
      <c r="O33" s="19" t="s">
        <v>91</v>
      </c>
      <c r="P33" s="8" t="s">
        <v>92</v>
      </c>
      <c r="Q33" s="69" t="s">
        <v>93</v>
      </c>
      <c r="R33" s="69"/>
      <c r="S33" s="69"/>
      <c r="T33" s="69"/>
      <c r="U33" s="69"/>
    </row>
    <row r="34" spans="1:21" ht="93.75">
      <c r="A34" s="14" t="s">
        <v>68</v>
      </c>
      <c r="B34" s="10" t="s">
        <v>69</v>
      </c>
      <c r="C34" s="15" t="s">
        <v>94</v>
      </c>
      <c r="D34" s="11" t="s">
        <v>95</v>
      </c>
      <c r="E34" s="12">
        <v>1</v>
      </c>
      <c r="F34" s="12"/>
      <c r="G34" s="12"/>
      <c r="H34" s="12">
        <v>1</v>
      </c>
      <c r="I34" s="12">
        <f t="shared" si="0"/>
        <v>1</v>
      </c>
      <c r="J34" s="12">
        <v>136364</v>
      </c>
      <c r="K34" s="12">
        <f t="shared" si="2"/>
        <v>136364</v>
      </c>
      <c r="L34" s="12">
        <f t="shared" si="1"/>
        <v>13636</v>
      </c>
      <c r="M34" s="12">
        <f t="shared" si="3"/>
        <v>150000</v>
      </c>
      <c r="N34" s="12">
        <f t="shared" si="4"/>
        <v>0</v>
      </c>
      <c r="O34" s="19" t="s">
        <v>60</v>
      </c>
      <c r="P34" s="5" t="s">
        <v>61</v>
      </c>
      <c r="Q34" s="68" t="s">
        <v>62</v>
      </c>
      <c r="R34" s="68"/>
      <c r="S34" s="68"/>
      <c r="T34" s="68"/>
      <c r="U34" s="68"/>
    </row>
    <row r="35" spans="1:21" ht="56.25">
      <c r="A35" s="9" t="s">
        <v>68</v>
      </c>
      <c r="B35" s="10" t="s">
        <v>69</v>
      </c>
      <c r="C35" s="11" t="s">
        <v>96</v>
      </c>
      <c r="D35" s="11" t="s">
        <v>97</v>
      </c>
      <c r="E35" s="12">
        <v>1</v>
      </c>
      <c r="F35" s="12"/>
      <c r="G35" s="12"/>
      <c r="H35" s="12"/>
      <c r="I35" s="12">
        <f t="shared" si="0"/>
        <v>1</v>
      </c>
      <c r="J35" s="12">
        <v>318182</v>
      </c>
      <c r="K35" s="12">
        <f t="shared" si="2"/>
        <v>318182</v>
      </c>
      <c r="L35" s="12">
        <f t="shared" si="1"/>
        <v>31818</v>
      </c>
      <c r="M35" s="12">
        <f t="shared" si="3"/>
        <v>350000</v>
      </c>
      <c r="N35" s="12">
        <f t="shared" si="4"/>
        <v>0</v>
      </c>
      <c r="O35" s="19"/>
      <c r="P35" s="5"/>
      <c r="Q35" s="68"/>
      <c r="R35" s="68"/>
      <c r="S35" s="68"/>
      <c r="T35" s="68"/>
      <c r="U35" s="68"/>
    </row>
    <row r="36" spans="1:21" ht="56.25">
      <c r="A36" s="9" t="s">
        <v>68</v>
      </c>
      <c r="B36" s="10" t="s">
        <v>69</v>
      </c>
      <c r="C36" s="11" t="s">
        <v>98</v>
      </c>
      <c r="D36" s="11" t="s">
        <v>99</v>
      </c>
      <c r="E36" s="12">
        <v>3</v>
      </c>
      <c r="F36" s="18">
        <v>1</v>
      </c>
      <c r="G36" s="12"/>
      <c r="H36" s="12"/>
      <c r="I36" s="12">
        <f t="shared" si="0"/>
        <v>2</v>
      </c>
      <c r="J36" s="12">
        <v>200000</v>
      </c>
      <c r="K36" s="12">
        <f t="shared" si="2"/>
        <v>600000</v>
      </c>
      <c r="L36" s="12">
        <f t="shared" si="1"/>
        <v>60000</v>
      </c>
      <c r="M36" s="12">
        <f t="shared" si="3"/>
        <v>660000</v>
      </c>
      <c r="N36" s="12">
        <f t="shared" si="4"/>
        <v>220000</v>
      </c>
      <c r="O36" s="19" t="s">
        <v>91</v>
      </c>
      <c r="P36" s="8" t="s">
        <v>92</v>
      </c>
      <c r="Q36" s="69" t="s">
        <v>100</v>
      </c>
      <c r="R36" s="69"/>
      <c r="S36" s="69"/>
      <c r="T36" s="69"/>
      <c r="U36" s="69"/>
    </row>
    <row r="37" spans="1:21" ht="56.25">
      <c r="A37" s="9" t="s">
        <v>68</v>
      </c>
      <c r="B37" s="10" t="s">
        <v>69</v>
      </c>
      <c r="C37" s="11" t="s">
        <v>101</v>
      </c>
      <c r="D37" s="11" t="s">
        <v>102</v>
      </c>
      <c r="E37" s="12">
        <v>1</v>
      </c>
      <c r="F37" s="12"/>
      <c r="G37" s="12"/>
      <c r="H37" s="12"/>
      <c r="I37" s="12">
        <f t="shared" si="0"/>
        <v>1</v>
      </c>
      <c r="J37" s="12">
        <v>236364</v>
      </c>
      <c r="K37" s="12">
        <f t="shared" si="2"/>
        <v>236364</v>
      </c>
      <c r="L37" s="12">
        <f t="shared" si="1"/>
        <v>23636</v>
      </c>
      <c r="M37" s="12">
        <f t="shared" si="3"/>
        <v>260000</v>
      </c>
      <c r="N37" s="12">
        <f t="shared" si="4"/>
        <v>0</v>
      </c>
      <c r="O37" s="19"/>
      <c r="P37" s="5"/>
      <c r="Q37" s="68"/>
      <c r="R37" s="68"/>
      <c r="S37" s="68"/>
      <c r="T37" s="68"/>
      <c r="U37" s="68"/>
    </row>
    <row r="38" spans="1:21" ht="37.5">
      <c r="A38" s="14" t="s">
        <v>68</v>
      </c>
      <c r="B38" s="10" t="s">
        <v>69</v>
      </c>
      <c r="C38" s="15" t="s">
        <v>103</v>
      </c>
      <c r="D38" s="11" t="s">
        <v>104</v>
      </c>
      <c r="E38" s="12">
        <v>1</v>
      </c>
      <c r="F38" s="12"/>
      <c r="G38" s="12"/>
      <c r="H38" s="12">
        <v>1</v>
      </c>
      <c r="I38" s="12">
        <f t="shared" si="0"/>
        <v>1</v>
      </c>
      <c r="J38" s="12">
        <v>236364</v>
      </c>
      <c r="K38" s="12">
        <f t="shared" si="2"/>
        <v>236364</v>
      </c>
      <c r="L38" s="12">
        <f t="shared" si="1"/>
        <v>23636</v>
      </c>
      <c r="M38" s="12">
        <f t="shared" si="3"/>
        <v>260000</v>
      </c>
      <c r="N38" s="12">
        <f t="shared" si="4"/>
        <v>0</v>
      </c>
      <c r="O38" s="19" t="s">
        <v>60</v>
      </c>
      <c r="P38" s="5" t="s">
        <v>61</v>
      </c>
      <c r="Q38" s="68" t="s">
        <v>62</v>
      </c>
      <c r="R38" s="68"/>
      <c r="S38" s="68"/>
      <c r="T38" s="68"/>
      <c r="U38" s="68"/>
    </row>
    <row r="39" spans="1:21" ht="37.5">
      <c r="A39" s="9" t="s">
        <v>68</v>
      </c>
      <c r="B39" s="10" t="s">
        <v>69</v>
      </c>
      <c r="C39" s="11" t="s">
        <v>105</v>
      </c>
      <c r="D39" s="11" t="s">
        <v>106</v>
      </c>
      <c r="E39" s="12">
        <v>1</v>
      </c>
      <c r="F39" s="12"/>
      <c r="G39" s="12"/>
      <c r="H39" s="12"/>
      <c r="I39" s="12">
        <f t="shared" si="0"/>
        <v>1</v>
      </c>
      <c r="J39" s="12">
        <v>236364</v>
      </c>
      <c r="K39" s="12">
        <f t="shared" si="2"/>
        <v>236364</v>
      </c>
      <c r="L39" s="12">
        <f t="shared" si="1"/>
        <v>23636</v>
      </c>
      <c r="M39" s="12">
        <f t="shared" si="3"/>
        <v>260000</v>
      </c>
      <c r="N39" s="12">
        <f t="shared" si="4"/>
        <v>0</v>
      </c>
      <c r="O39" s="19"/>
      <c r="P39" s="5"/>
      <c r="Q39" s="68"/>
      <c r="R39" s="68"/>
      <c r="S39" s="68"/>
      <c r="T39" s="68"/>
      <c r="U39" s="68"/>
    </row>
    <row r="40" spans="1:21" ht="75">
      <c r="A40" s="14" t="s">
        <v>68</v>
      </c>
      <c r="B40" s="10" t="s">
        <v>69</v>
      </c>
      <c r="C40" s="11" t="s">
        <v>107</v>
      </c>
      <c r="D40" s="11" t="s">
        <v>108</v>
      </c>
      <c r="E40" s="12">
        <v>3</v>
      </c>
      <c r="F40" s="12"/>
      <c r="G40" s="12"/>
      <c r="H40" s="16">
        <v>2</v>
      </c>
      <c r="I40" s="12">
        <f t="shared" si="0"/>
        <v>3</v>
      </c>
      <c r="J40" s="12">
        <v>263636</v>
      </c>
      <c r="K40" s="12">
        <f t="shared" si="2"/>
        <v>790908</v>
      </c>
      <c r="L40" s="12">
        <f t="shared" si="1"/>
        <v>79091</v>
      </c>
      <c r="M40" s="12">
        <f t="shared" si="3"/>
        <v>870000</v>
      </c>
      <c r="N40" s="12">
        <f t="shared" si="4"/>
        <v>0</v>
      </c>
      <c r="O40" s="19" t="s">
        <v>67</v>
      </c>
      <c r="P40" s="5" t="s">
        <v>61</v>
      </c>
      <c r="Q40" s="68" t="s">
        <v>62</v>
      </c>
      <c r="R40" s="68"/>
      <c r="S40" s="68"/>
      <c r="T40" s="68"/>
      <c r="U40" s="68"/>
    </row>
    <row r="41" spans="1:21" ht="37.5">
      <c r="A41" s="9" t="s">
        <v>68</v>
      </c>
      <c r="B41" s="10" t="s">
        <v>69</v>
      </c>
      <c r="C41" s="11" t="s">
        <v>109</v>
      </c>
      <c r="D41" s="11" t="s">
        <v>110</v>
      </c>
      <c r="E41" s="12">
        <v>1</v>
      </c>
      <c r="F41" s="12"/>
      <c r="G41" s="12"/>
      <c r="H41" s="12"/>
      <c r="I41" s="12">
        <f t="shared" si="0"/>
        <v>1</v>
      </c>
      <c r="J41" s="12">
        <v>236364</v>
      </c>
      <c r="K41" s="12">
        <f t="shared" si="2"/>
        <v>236364</v>
      </c>
      <c r="L41" s="12">
        <f t="shared" si="1"/>
        <v>23636</v>
      </c>
      <c r="M41" s="12">
        <f t="shared" si="3"/>
        <v>260000</v>
      </c>
      <c r="N41" s="12">
        <f t="shared" si="4"/>
        <v>0</v>
      </c>
      <c r="O41" s="19"/>
      <c r="P41" s="5"/>
      <c r="Q41" s="68"/>
      <c r="R41" s="68"/>
      <c r="S41" s="68"/>
      <c r="T41" s="68"/>
      <c r="U41" s="68"/>
    </row>
    <row r="42" spans="1:21" ht="37.5">
      <c r="A42" s="9" t="s">
        <v>68</v>
      </c>
      <c r="B42" s="10" t="s">
        <v>69</v>
      </c>
      <c r="C42" s="11" t="s">
        <v>111</v>
      </c>
      <c r="D42" s="11" t="s">
        <v>112</v>
      </c>
      <c r="E42" s="12">
        <v>1</v>
      </c>
      <c r="F42" s="12"/>
      <c r="G42" s="12"/>
      <c r="H42" s="12"/>
      <c r="I42" s="12">
        <f t="shared" si="0"/>
        <v>1</v>
      </c>
      <c r="J42" s="12">
        <v>236364</v>
      </c>
      <c r="K42" s="12">
        <f t="shared" si="2"/>
        <v>236364</v>
      </c>
      <c r="L42" s="12">
        <f t="shared" si="1"/>
        <v>23636</v>
      </c>
      <c r="M42" s="12">
        <f t="shared" si="3"/>
        <v>260000</v>
      </c>
      <c r="N42" s="12">
        <f t="shared" si="4"/>
        <v>0</v>
      </c>
      <c r="O42" s="19"/>
      <c r="P42" s="5"/>
      <c r="Q42" s="68"/>
      <c r="R42" s="68"/>
      <c r="S42" s="68"/>
      <c r="T42" s="68"/>
      <c r="U42" s="68"/>
    </row>
    <row r="43" spans="1:21" ht="37.5">
      <c r="A43" s="14" t="s">
        <v>68</v>
      </c>
      <c r="B43" s="10" t="s">
        <v>69</v>
      </c>
      <c r="C43" s="15" t="s">
        <v>113</v>
      </c>
      <c r="D43" s="11" t="s">
        <v>114</v>
      </c>
      <c r="E43" s="12">
        <v>1</v>
      </c>
      <c r="F43" s="12"/>
      <c r="G43" s="12"/>
      <c r="H43" s="12">
        <v>1</v>
      </c>
      <c r="I43" s="12">
        <f t="shared" si="0"/>
        <v>1</v>
      </c>
      <c r="J43" s="12">
        <v>236364</v>
      </c>
      <c r="K43" s="12">
        <f t="shared" si="2"/>
        <v>236364</v>
      </c>
      <c r="L43" s="12">
        <f t="shared" si="1"/>
        <v>23636</v>
      </c>
      <c r="M43" s="12">
        <f t="shared" si="3"/>
        <v>260000</v>
      </c>
      <c r="N43" s="12">
        <f t="shared" si="4"/>
        <v>0</v>
      </c>
      <c r="O43" s="19" t="s">
        <v>60</v>
      </c>
      <c r="P43" s="5" t="s">
        <v>61</v>
      </c>
      <c r="Q43" s="68" t="s">
        <v>62</v>
      </c>
      <c r="R43" s="68"/>
      <c r="S43" s="68"/>
      <c r="T43" s="68"/>
      <c r="U43" s="68"/>
    </row>
    <row r="44" spans="1:21" ht="56.25">
      <c r="A44" s="9" t="s">
        <v>68</v>
      </c>
      <c r="B44" s="10" t="s">
        <v>69</v>
      </c>
      <c r="C44" s="11" t="s">
        <v>115</v>
      </c>
      <c r="D44" s="11" t="s">
        <v>116</v>
      </c>
      <c r="E44" s="12">
        <v>1</v>
      </c>
      <c r="F44" s="12"/>
      <c r="G44" s="12"/>
      <c r="H44" s="12"/>
      <c r="I44" s="12">
        <f t="shared" si="0"/>
        <v>1</v>
      </c>
      <c r="J44" s="12">
        <v>263636</v>
      </c>
      <c r="K44" s="12">
        <f t="shared" si="2"/>
        <v>263636</v>
      </c>
      <c r="L44" s="12">
        <f t="shared" si="1"/>
        <v>26364</v>
      </c>
      <c r="M44" s="12">
        <f t="shared" si="3"/>
        <v>290000</v>
      </c>
      <c r="N44" s="12">
        <f t="shared" si="4"/>
        <v>0</v>
      </c>
      <c r="O44" s="19"/>
      <c r="P44" s="5"/>
      <c r="Q44" s="68"/>
      <c r="R44" s="68"/>
      <c r="S44" s="68"/>
      <c r="T44" s="68"/>
      <c r="U44" s="68"/>
    </row>
    <row r="45" spans="1:21" ht="93.75">
      <c r="A45" s="9" t="s">
        <v>68</v>
      </c>
      <c r="B45" s="10" t="s">
        <v>69</v>
      </c>
      <c r="C45" s="11" t="s">
        <v>117</v>
      </c>
      <c r="D45" s="11" t="s">
        <v>118</v>
      </c>
      <c r="E45" s="12">
        <v>1</v>
      </c>
      <c r="F45" s="12"/>
      <c r="G45" s="12"/>
      <c r="H45" s="12"/>
      <c r="I45" s="12">
        <f t="shared" si="0"/>
        <v>1</v>
      </c>
      <c r="J45" s="12">
        <v>263636</v>
      </c>
      <c r="K45" s="12">
        <f t="shared" si="2"/>
        <v>263636</v>
      </c>
      <c r="L45" s="12">
        <f t="shared" si="1"/>
        <v>26364</v>
      </c>
      <c r="M45" s="12">
        <f t="shared" si="3"/>
        <v>290000</v>
      </c>
      <c r="N45" s="12">
        <f t="shared" si="4"/>
        <v>0</v>
      </c>
      <c r="O45" s="19"/>
      <c r="P45" s="5"/>
      <c r="Q45" s="68"/>
      <c r="R45" s="68"/>
      <c r="S45" s="68"/>
      <c r="T45" s="68"/>
      <c r="U45" s="68"/>
    </row>
    <row r="46" spans="1:21">
      <c r="A46" s="9" t="s">
        <v>68</v>
      </c>
      <c r="B46" s="10" t="s">
        <v>119</v>
      </c>
      <c r="C46" s="17" t="s">
        <v>120</v>
      </c>
      <c r="D46" s="11" t="s">
        <v>121</v>
      </c>
      <c r="E46" s="12">
        <v>1</v>
      </c>
      <c r="F46" s="12">
        <v>1</v>
      </c>
      <c r="G46" s="12"/>
      <c r="H46" s="12"/>
      <c r="I46" s="12">
        <f t="shared" si="0"/>
        <v>0</v>
      </c>
      <c r="J46" s="12">
        <v>354545</v>
      </c>
      <c r="K46" s="12">
        <f t="shared" si="2"/>
        <v>354545</v>
      </c>
      <c r="L46" s="12">
        <f t="shared" si="1"/>
        <v>35455</v>
      </c>
      <c r="M46" s="12">
        <f t="shared" si="3"/>
        <v>390000</v>
      </c>
      <c r="N46" s="12">
        <f t="shared" si="4"/>
        <v>390000</v>
      </c>
      <c r="O46" s="19" t="s">
        <v>77</v>
      </c>
      <c r="P46" s="8" t="s">
        <v>37</v>
      </c>
      <c r="Q46" s="68" t="s">
        <v>78</v>
      </c>
      <c r="R46" s="68"/>
      <c r="S46" s="68"/>
      <c r="T46" s="68"/>
      <c r="U46" s="68"/>
    </row>
    <row r="47" spans="1:21" ht="37.5">
      <c r="A47" s="9" t="s">
        <v>68</v>
      </c>
      <c r="B47" s="10" t="s">
        <v>119</v>
      </c>
      <c r="C47" s="11" t="s">
        <v>122</v>
      </c>
      <c r="D47" s="11" t="s">
        <v>123</v>
      </c>
      <c r="E47" s="12">
        <v>1</v>
      </c>
      <c r="F47" s="12"/>
      <c r="G47" s="12"/>
      <c r="H47" s="12"/>
      <c r="I47" s="12">
        <f t="shared" si="0"/>
        <v>1</v>
      </c>
      <c r="J47" s="12">
        <v>700000</v>
      </c>
      <c r="K47" s="12">
        <f t="shared" si="2"/>
        <v>700000</v>
      </c>
      <c r="L47" s="12">
        <f t="shared" si="1"/>
        <v>70000</v>
      </c>
      <c r="M47" s="12">
        <f t="shared" si="3"/>
        <v>770000</v>
      </c>
      <c r="N47" s="12">
        <f t="shared" si="4"/>
        <v>0</v>
      </c>
      <c r="O47" s="19"/>
      <c r="P47" s="5"/>
      <c r="Q47" s="68"/>
      <c r="R47" s="68"/>
      <c r="S47" s="68"/>
      <c r="T47" s="68"/>
      <c r="U47" s="68"/>
    </row>
    <row r="48" spans="1:21" ht="37.5">
      <c r="A48" s="14" t="s">
        <v>68</v>
      </c>
      <c r="B48" s="10" t="s">
        <v>124</v>
      </c>
      <c r="C48" s="11" t="s">
        <v>125</v>
      </c>
      <c r="D48" s="11" t="s">
        <v>126</v>
      </c>
      <c r="E48" s="12">
        <v>2</v>
      </c>
      <c r="F48" s="12"/>
      <c r="G48" s="12"/>
      <c r="H48" s="16">
        <v>1</v>
      </c>
      <c r="I48" s="12">
        <f t="shared" si="0"/>
        <v>2</v>
      </c>
      <c r="J48" s="12">
        <v>463636</v>
      </c>
      <c r="K48" s="12">
        <f t="shared" si="2"/>
        <v>927272</v>
      </c>
      <c r="L48" s="12">
        <f t="shared" si="1"/>
        <v>92727</v>
      </c>
      <c r="M48" s="12">
        <f t="shared" si="3"/>
        <v>1020000</v>
      </c>
      <c r="N48" s="12">
        <f t="shared" si="4"/>
        <v>0</v>
      </c>
      <c r="O48" s="19" t="s">
        <v>127</v>
      </c>
      <c r="P48" s="5" t="s">
        <v>61</v>
      </c>
      <c r="Q48" s="68" t="s">
        <v>62</v>
      </c>
      <c r="R48" s="68"/>
      <c r="S48" s="68"/>
      <c r="T48" s="68"/>
      <c r="U48" s="68"/>
    </row>
    <row r="49" spans="1:21" ht="56.25">
      <c r="A49" s="14" t="s">
        <v>68</v>
      </c>
      <c r="B49" s="10" t="s">
        <v>124</v>
      </c>
      <c r="C49" s="15" t="s">
        <v>128</v>
      </c>
      <c r="D49" s="11" t="s">
        <v>129</v>
      </c>
      <c r="E49" s="12">
        <v>1</v>
      </c>
      <c r="F49" s="12"/>
      <c r="G49" s="12"/>
      <c r="H49" s="12">
        <v>1</v>
      </c>
      <c r="I49" s="12">
        <f t="shared" si="0"/>
        <v>1</v>
      </c>
      <c r="J49" s="12">
        <v>236364</v>
      </c>
      <c r="K49" s="12">
        <f t="shared" si="2"/>
        <v>236364</v>
      </c>
      <c r="L49" s="12">
        <f t="shared" si="1"/>
        <v>23636</v>
      </c>
      <c r="M49" s="12">
        <f t="shared" si="3"/>
        <v>260000</v>
      </c>
      <c r="N49" s="12">
        <f t="shared" si="4"/>
        <v>0</v>
      </c>
      <c r="O49" s="19" t="s">
        <v>60</v>
      </c>
      <c r="P49" s="5" t="s">
        <v>61</v>
      </c>
      <c r="Q49" s="68" t="s">
        <v>62</v>
      </c>
      <c r="R49" s="68"/>
      <c r="S49" s="68"/>
      <c r="T49" s="68"/>
      <c r="U49" s="68"/>
    </row>
    <row r="50" spans="1:21" ht="37.5">
      <c r="A50" s="14" t="s">
        <v>68</v>
      </c>
      <c r="B50" s="10" t="s">
        <v>124</v>
      </c>
      <c r="C50" s="15" t="s">
        <v>130</v>
      </c>
      <c r="D50" s="11" t="s">
        <v>131</v>
      </c>
      <c r="E50" s="12">
        <v>1</v>
      </c>
      <c r="F50" s="12"/>
      <c r="G50" s="12"/>
      <c r="H50" s="12">
        <v>1</v>
      </c>
      <c r="I50" s="12">
        <f t="shared" si="0"/>
        <v>1</v>
      </c>
      <c r="J50" s="12">
        <v>218182</v>
      </c>
      <c r="K50" s="12">
        <f t="shared" si="2"/>
        <v>218182</v>
      </c>
      <c r="L50" s="12">
        <f t="shared" si="1"/>
        <v>21818</v>
      </c>
      <c r="M50" s="12">
        <f t="shared" si="3"/>
        <v>240000</v>
      </c>
      <c r="N50" s="12">
        <f t="shared" si="4"/>
        <v>0</v>
      </c>
      <c r="O50" s="19" t="s">
        <v>60</v>
      </c>
      <c r="P50" s="5" t="s">
        <v>61</v>
      </c>
      <c r="Q50" s="68" t="s">
        <v>62</v>
      </c>
      <c r="R50" s="68"/>
      <c r="S50" s="68"/>
      <c r="T50" s="68"/>
      <c r="U50" s="68"/>
    </row>
    <row r="51" spans="1:21" ht="37.5">
      <c r="A51" s="9" t="s">
        <v>68</v>
      </c>
      <c r="B51" s="10" t="s">
        <v>132</v>
      </c>
      <c r="C51" s="11" t="s">
        <v>133</v>
      </c>
      <c r="D51" s="11" t="s">
        <v>134</v>
      </c>
      <c r="E51" s="12">
        <v>1</v>
      </c>
      <c r="F51" s="12"/>
      <c r="G51" s="12"/>
      <c r="H51" s="12"/>
      <c r="I51" s="12">
        <f t="shared" si="0"/>
        <v>1</v>
      </c>
      <c r="J51" s="12">
        <v>709091</v>
      </c>
      <c r="K51" s="12">
        <f t="shared" si="2"/>
        <v>709091</v>
      </c>
      <c r="L51" s="12">
        <f t="shared" si="1"/>
        <v>70909</v>
      </c>
      <c r="M51" s="12">
        <f t="shared" si="3"/>
        <v>780000</v>
      </c>
      <c r="N51" s="12">
        <f t="shared" si="4"/>
        <v>0</v>
      </c>
      <c r="O51" s="19"/>
      <c r="P51" s="5"/>
      <c r="Q51" s="68"/>
      <c r="R51" s="68"/>
      <c r="S51" s="68"/>
      <c r="T51" s="68"/>
      <c r="U51" s="68"/>
    </row>
    <row r="52" spans="1:21" ht="37.5">
      <c r="A52" s="9" t="s">
        <v>68</v>
      </c>
      <c r="B52" s="10" t="s">
        <v>135</v>
      </c>
      <c r="C52" s="11" t="s">
        <v>136</v>
      </c>
      <c r="D52" s="11" t="s">
        <v>137</v>
      </c>
      <c r="E52" s="12">
        <v>1</v>
      </c>
      <c r="F52" s="12"/>
      <c r="G52" s="12"/>
      <c r="H52" s="12"/>
      <c r="I52" s="12">
        <f t="shared" si="0"/>
        <v>1</v>
      </c>
      <c r="J52" s="12">
        <v>1045455</v>
      </c>
      <c r="K52" s="12">
        <f t="shared" si="2"/>
        <v>1045455</v>
      </c>
      <c r="L52" s="12">
        <f t="shared" si="1"/>
        <v>104546</v>
      </c>
      <c r="M52" s="12">
        <f t="shared" si="3"/>
        <v>1150000</v>
      </c>
      <c r="N52" s="12">
        <f t="shared" si="4"/>
        <v>0</v>
      </c>
      <c r="O52" s="19"/>
      <c r="P52" s="5"/>
      <c r="Q52" s="68"/>
      <c r="R52" s="68"/>
      <c r="S52" s="68"/>
      <c r="T52" s="68"/>
      <c r="U52" s="68"/>
    </row>
    <row r="53" spans="1:21" ht="37.5">
      <c r="A53" s="9" t="s">
        <v>68</v>
      </c>
      <c r="B53" s="10" t="s">
        <v>72</v>
      </c>
      <c r="C53" s="11" t="s">
        <v>138</v>
      </c>
      <c r="D53" s="11" t="s">
        <v>139</v>
      </c>
      <c r="E53" s="12">
        <v>1</v>
      </c>
      <c r="F53" s="12"/>
      <c r="G53" s="12"/>
      <c r="H53" s="12"/>
      <c r="I53" s="12">
        <f t="shared" si="0"/>
        <v>1</v>
      </c>
      <c r="J53" s="12">
        <v>462810</v>
      </c>
      <c r="K53" s="12">
        <f t="shared" si="2"/>
        <v>462810</v>
      </c>
      <c r="L53" s="12">
        <f t="shared" si="1"/>
        <v>46281</v>
      </c>
      <c r="M53" s="12">
        <f t="shared" si="3"/>
        <v>509090</v>
      </c>
      <c r="N53" s="12">
        <f t="shared" si="4"/>
        <v>0</v>
      </c>
      <c r="O53" s="19"/>
      <c r="P53" s="5"/>
      <c r="Q53" s="68"/>
      <c r="R53" s="68"/>
      <c r="S53" s="68"/>
      <c r="T53" s="68"/>
      <c r="U53" s="68"/>
    </row>
    <row r="54" spans="1:21" ht="56.25">
      <c r="A54" s="14" t="s">
        <v>68</v>
      </c>
      <c r="B54" s="10" t="s">
        <v>72</v>
      </c>
      <c r="C54" s="15" t="s">
        <v>140</v>
      </c>
      <c r="D54" s="11" t="s">
        <v>141</v>
      </c>
      <c r="E54" s="12">
        <v>1</v>
      </c>
      <c r="F54" s="12"/>
      <c r="G54" s="12"/>
      <c r="H54" s="12">
        <v>1</v>
      </c>
      <c r="I54" s="12">
        <f t="shared" si="0"/>
        <v>1</v>
      </c>
      <c r="J54" s="12">
        <v>462810</v>
      </c>
      <c r="K54" s="12">
        <f t="shared" si="2"/>
        <v>462810</v>
      </c>
      <c r="L54" s="12">
        <f t="shared" si="1"/>
        <v>46281</v>
      </c>
      <c r="M54" s="12">
        <f t="shared" si="3"/>
        <v>509090</v>
      </c>
      <c r="N54" s="12">
        <f t="shared" si="4"/>
        <v>0</v>
      </c>
      <c r="O54" s="19" t="s">
        <v>60</v>
      </c>
      <c r="P54" s="5" t="s">
        <v>61</v>
      </c>
      <c r="Q54" s="68" t="s">
        <v>62</v>
      </c>
      <c r="R54" s="68"/>
      <c r="S54" s="68"/>
      <c r="T54" s="68"/>
      <c r="U54" s="68"/>
    </row>
    <row r="55" spans="1:21" ht="37.5">
      <c r="A55" s="9" t="s">
        <v>68</v>
      </c>
      <c r="B55" s="10" t="s">
        <v>72</v>
      </c>
      <c r="C55" s="11" t="s">
        <v>142</v>
      </c>
      <c r="D55" s="11" t="s">
        <v>143</v>
      </c>
      <c r="E55" s="12">
        <v>1</v>
      </c>
      <c r="F55" s="12"/>
      <c r="G55" s="12"/>
      <c r="H55" s="12"/>
      <c r="I55" s="12">
        <f t="shared" si="0"/>
        <v>1</v>
      </c>
      <c r="J55" s="12">
        <v>462810</v>
      </c>
      <c r="K55" s="12">
        <f t="shared" si="2"/>
        <v>462810</v>
      </c>
      <c r="L55" s="12">
        <f t="shared" si="1"/>
        <v>46281</v>
      </c>
      <c r="M55" s="12">
        <f t="shared" si="3"/>
        <v>509090</v>
      </c>
      <c r="N55" s="12">
        <f t="shared" si="4"/>
        <v>0</v>
      </c>
      <c r="O55" s="19"/>
      <c r="P55" s="5"/>
      <c r="Q55" s="68"/>
      <c r="R55" s="68"/>
      <c r="S55" s="68"/>
      <c r="T55" s="68"/>
      <c r="U55" s="68"/>
    </row>
    <row r="56" spans="1:21" ht="56.25">
      <c r="A56" s="14" t="s">
        <v>68</v>
      </c>
      <c r="B56" s="10" t="s">
        <v>72</v>
      </c>
      <c r="C56" s="15" t="s">
        <v>144</v>
      </c>
      <c r="D56" s="11" t="s">
        <v>145</v>
      </c>
      <c r="E56" s="12">
        <v>1</v>
      </c>
      <c r="F56" s="12"/>
      <c r="G56" s="12"/>
      <c r="H56" s="12">
        <v>1</v>
      </c>
      <c r="I56" s="12">
        <f t="shared" si="0"/>
        <v>1</v>
      </c>
      <c r="J56" s="12">
        <v>462810</v>
      </c>
      <c r="K56" s="12">
        <f t="shared" si="2"/>
        <v>462810</v>
      </c>
      <c r="L56" s="12">
        <f t="shared" si="1"/>
        <v>46281</v>
      </c>
      <c r="M56" s="12">
        <f t="shared" si="3"/>
        <v>509090</v>
      </c>
      <c r="N56" s="12">
        <f t="shared" si="4"/>
        <v>0</v>
      </c>
      <c r="O56" s="19" t="s">
        <v>60</v>
      </c>
      <c r="P56" s="5" t="s">
        <v>61</v>
      </c>
      <c r="Q56" s="68" t="s">
        <v>62</v>
      </c>
      <c r="R56" s="68"/>
      <c r="S56" s="68"/>
      <c r="T56" s="68"/>
      <c r="U56" s="68"/>
    </row>
    <row r="57" spans="1:21" ht="93.75">
      <c r="A57" s="9" t="s">
        <v>68</v>
      </c>
      <c r="B57" s="10" t="s">
        <v>69</v>
      </c>
      <c r="C57" s="17" t="s">
        <v>146</v>
      </c>
      <c r="D57" s="11" t="s">
        <v>147</v>
      </c>
      <c r="E57" s="12">
        <v>6</v>
      </c>
      <c r="F57" s="12">
        <v>6</v>
      </c>
      <c r="G57" s="12"/>
      <c r="H57" s="12"/>
      <c r="I57" s="12">
        <f t="shared" si="0"/>
        <v>0</v>
      </c>
      <c r="J57" s="12">
        <v>309091</v>
      </c>
      <c r="K57" s="12">
        <f t="shared" si="2"/>
        <v>1854546</v>
      </c>
      <c r="L57" s="12">
        <f t="shared" si="1"/>
        <v>185455</v>
      </c>
      <c r="M57" s="12">
        <f t="shared" si="3"/>
        <v>2040000</v>
      </c>
      <c r="N57" s="12">
        <f t="shared" si="4"/>
        <v>2040000</v>
      </c>
      <c r="O57" s="19" t="s">
        <v>77</v>
      </c>
      <c r="P57" s="8" t="s">
        <v>37</v>
      </c>
      <c r="Q57" s="68" t="s">
        <v>78</v>
      </c>
      <c r="R57" s="68"/>
      <c r="S57" s="68"/>
      <c r="T57" s="68"/>
      <c r="U57" s="68"/>
    </row>
    <row r="58" spans="1:21" ht="56.25">
      <c r="A58" s="14" t="s">
        <v>148</v>
      </c>
      <c r="B58" s="10" t="s">
        <v>149</v>
      </c>
      <c r="C58" s="13" t="s">
        <v>150</v>
      </c>
      <c r="D58" s="11" t="s">
        <v>151</v>
      </c>
      <c r="E58" s="12">
        <v>1</v>
      </c>
      <c r="F58" s="12"/>
      <c r="G58" s="12"/>
      <c r="H58" s="12">
        <v>1</v>
      </c>
      <c r="I58" s="12">
        <f t="shared" si="0"/>
        <v>1</v>
      </c>
      <c r="J58" s="12">
        <v>290909</v>
      </c>
      <c r="K58" s="12">
        <f t="shared" si="2"/>
        <v>290909</v>
      </c>
      <c r="L58" s="12">
        <f t="shared" si="1"/>
        <v>29091</v>
      </c>
      <c r="M58" s="12">
        <f t="shared" si="3"/>
        <v>320000</v>
      </c>
      <c r="N58" s="12">
        <f>+M58</f>
        <v>320000</v>
      </c>
      <c r="O58" s="19" t="s">
        <v>152</v>
      </c>
      <c r="P58" s="20" t="s">
        <v>153</v>
      </c>
      <c r="Q58" s="69" t="s">
        <v>917</v>
      </c>
      <c r="R58" s="69"/>
      <c r="S58" s="69"/>
      <c r="T58" s="69"/>
      <c r="U58" s="69"/>
    </row>
    <row r="59" spans="1:21" ht="56.25">
      <c r="A59" s="9" t="s">
        <v>148</v>
      </c>
      <c r="B59" s="10" t="s">
        <v>154</v>
      </c>
      <c r="C59" s="11" t="s">
        <v>155</v>
      </c>
      <c r="D59" s="11" t="s">
        <v>156</v>
      </c>
      <c r="E59" s="12">
        <v>2</v>
      </c>
      <c r="F59" s="12"/>
      <c r="G59" s="12"/>
      <c r="H59" s="12"/>
      <c r="I59" s="12">
        <f t="shared" si="0"/>
        <v>2</v>
      </c>
      <c r="J59" s="12">
        <v>196364</v>
      </c>
      <c r="K59" s="12">
        <f t="shared" si="2"/>
        <v>392728</v>
      </c>
      <c r="L59" s="12">
        <f t="shared" si="1"/>
        <v>39273</v>
      </c>
      <c r="M59" s="12">
        <f t="shared" si="3"/>
        <v>432000</v>
      </c>
      <c r="N59" s="12">
        <f t="shared" si="4"/>
        <v>0</v>
      </c>
      <c r="O59" s="19"/>
      <c r="P59" s="5"/>
      <c r="Q59" s="68"/>
      <c r="R59" s="68"/>
      <c r="S59" s="68"/>
      <c r="T59" s="68"/>
      <c r="U59" s="68"/>
    </row>
    <row r="60" spans="1:21" ht="56.25">
      <c r="A60" s="9" t="s">
        <v>148</v>
      </c>
      <c r="B60" s="10" t="s">
        <v>154</v>
      </c>
      <c r="C60" s="11" t="s">
        <v>157</v>
      </c>
      <c r="D60" s="11" t="s">
        <v>158</v>
      </c>
      <c r="E60" s="12">
        <v>2</v>
      </c>
      <c r="F60" s="12"/>
      <c r="G60" s="12"/>
      <c r="H60" s="12"/>
      <c r="I60" s="12">
        <f t="shared" si="0"/>
        <v>2</v>
      </c>
      <c r="J60" s="12">
        <v>196364</v>
      </c>
      <c r="K60" s="12">
        <f t="shared" si="2"/>
        <v>392728</v>
      </c>
      <c r="L60" s="12">
        <f t="shared" si="1"/>
        <v>39273</v>
      </c>
      <c r="M60" s="12">
        <f t="shared" si="3"/>
        <v>432000</v>
      </c>
      <c r="N60" s="12">
        <f t="shared" si="4"/>
        <v>0</v>
      </c>
      <c r="O60" s="19"/>
      <c r="P60" s="5"/>
      <c r="Q60" s="68"/>
      <c r="R60" s="68"/>
      <c r="S60" s="68"/>
      <c r="T60" s="68"/>
      <c r="U60" s="68"/>
    </row>
    <row r="61" spans="1:21" ht="56.25">
      <c r="A61" s="9" t="s">
        <v>148</v>
      </c>
      <c r="B61" s="10" t="s">
        <v>149</v>
      </c>
      <c r="C61" s="13" t="s">
        <v>159</v>
      </c>
      <c r="D61" s="11" t="s">
        <v>160</v>
      </c>
      <c r="E61" s="12">
        <v>1</v>
      </c>
      <c r="F61" s="12">
        <v>1</v>
      </c>
      <c r="G61" s="12"/>
      <c r="H61" s="12"/>
      <c r="I61" s="12">
        <f t="shared" si="0"/>
        <v>0</v>
      </c>
      <c r="J61" s="12">
        <v>209091</v>
      </c>
      <c r="K61" s="12">
        <f t="shared" si="2"/>
        <v>209091</v>
      </c>
      <c r="L61" s="12">
        <f t="shared" si="1"/>
        <v>20909</v>
      </c>
      <c r="M61" s="12">
        <f t="shared" si="3"/>
        <v>230000</v>
      </c>
      <c r="N61" s="12">
        <f t="shared" si="4"/>
        <v>230000</v>
      </c>
      <c r="O61" s="19" t="s">
        <v>161</v>
      </c>
      <c r="P61" s="8" t="s">
        <v>37</v>
      </c>
      <c r="Q61" s="68" t="s">
        <v>38</v>
      </c>
      <c r="R61" s="68"/>
      <c r="S61" s="68"/>
      <c r="T61" s="68"/>
      <c r="U61" s="68"/>
    </row>
    <row r="62" spans="1:21" ht="37.5">
      <c r="A62" s="14" t="s">
        <v>162</v>
      </c>
      <c r="B62" s="10" t="s">
        <v>163</v>
      </c>
      <c r="C62" s="15" t="s">
        <v>164</v>
      </c>
      <c r="D62" s="11" t="s">
        <v>165</v>
      </c>
      <c r="E62" s="12">
        <v>1</v>
      </c>
      <c r="F62" s="12"/>
      <c r="G62" s="12"/>
      <c r="H62" s="12">
        <v>1</v>
      </c>
      <c r="I62" s="12">
        <f t="shared" si="0"/>
        <v>1</v>
      </c>
      <c r="J62" s="12">
        <v>1045455</v>
      </c>
      <c r="K62" s="12">
        <f t="shared" si="2"/>
        <v>1045455</v>
      </c>
      <c r="L62" s="12">
        <f t="shared" si="1"/>
        <v>104546</v>
      </c>
      <c r="M62" s="12">
        <f t="shared" si="3"/>
        <v>1150000</v>
      </c>
      <c r="N62" s="12">
        <f t="shared" si="4"/>
        <v>0</v>
      </c>
      <c r="O62" s="19" t="s">
        <v>60</v>
      </c>
      <c r="P62" s="5" t="s">
        <v>61</v>
      </c>
      <c r="Q62" s="68" t="s">
        <v>62</v>
      </c>
      <c r="R62" s="68"/>
      <c r="S62" s="68"/>
      <c r="T62" s="68"/>
      <c r="U62" s="68"/>
    </row>
    <row r="63" spans="1:21" ht="56.25">
      <c r="A63" s="9" t="s">
        <v>162</v>
      </c>
      <c r="B63" s="10" t="s">
        <v>166</v>
      </c>
      <c r="C63" s="11" t="s">
        <v>167</v>
      </c>
      <c r="D63" s="11" t="s">
        <v>168</v>
      </c>
      <c r="E63" s="12">
        <v>4</v>
      </c>
      <c r="F63" s="12"/>
      <c r="G63" s="12"/>
      <c r="H63" s="12"/>
      <c r="I63" s="12">
        <f t="shared" si="0"/>
        <v>4</v>
      </c>
      <c r="J63" s="12">
        <v>290909</v>
      </c>
      <c r="K63" s="12">
        <f t="shared" si="2"/>
        <v>1163636</v>
      </c>
      <c r="L63" s="12">
        <f t="shared" si="1"/>
        <v>116364</v>
      </c>
      <c r="M63" s="12">
        <f t="shared" si="3"/>
        <v>1280000</v>
      </c>
      <c r="N63" s="12">
        <f t="shared" si="4"/>
        <v>0</v>
      </c>
      <c r="O63" s="19"/>
      <c r="P63" s="5"/>
      <c r="Q63" s="68"/>
      <c r="R63" s="68"/>
      <c r="S63" s="68"/>
      <c r="T63" s="68"/>
      <c r="U63" s="68"/>
    </row>
    <row r="64" spans="1:21" ht="56.25">
      <c r="A64" s="9" t="s">
        <v>162</v>
      </c>
      <c r="B64" s="10" t="s">
        <v>169</v>
      </c>
      <c r="C64" s="11" t="s">
        <v>157</v>
      </c>
      <c r="D64" s="11" t="s">
        <v>158</v>
      </c>
      <c r="E64" s="12">
        <v>3</v>
      </c>
      <c r="F64" s="12"/>
      <c r="G64" s="12"/>
      <c r="H64" s="12"/>
      <c r="I64" s="12">
        <f t="shared" si="0"/>
        <v>3</v>
      </c>
      <c r="J64" s="12">
        <v>196364</v>
      </c>
      <c r="K64" s="12">
        <f t="shared" si="2"/>
        <v>589092</v>
      </c>
      <c r="L64" s="12">
        <f t="shared" si="1"/>
        <v>58909</v>
      </c>
      <c r="M64" s="12">
        <f t="shared" si="3"/>
        <v>648000</v>
      </c>
      <c r="N64" s="12">
        <f t="shared" si="4"/>
        <v>0</v>
      </c>
      <c r="O64" s="19"/>
      <c r="P64" s="5"/>
      <c r="Q64" s="68"/>
      <c r="R64" s="68"/>
      <c r="S64" s="68"/>
      <c r="T64" s="68"/>
      <c r="U64" s="68"/>
    </row>
    <row r="65" spans="1:21" ht="56.25">
      <c r="A65" s="14" t="s">
        <v>162</v>
      </c>
      <c r="B65" s="10" t="s">
        <v>169</v>
      </c>
      <c r="C65" s="11" t="s">
        <v>155</v>
      </c>
      <c r="D65" s="11" t="s">
        <v>156</v>
      </c>
      <c r="E65" s="12">
        <v>3</v>
      </c>
      <c r="F65" s="12"/>
      <c r="G65" s="12"/>
      <c r="H65" s="16">
        <v>1</v>
      </c>
      <c r="I65" s="12">
        <f t="shared" si="0"/>
        <v>3</v>
      </c>
      <c r="J65" s="12">
        <v>196364</v>
      </c>
      <c r="K65" s="12">
        <f t="shared" si="2"/>
        <v>589092</v>
      </c>
      <c r="L65" s="12">
        <f t="shared" si="1"/>
        <v>58909</v>
      </c>
      <c r="M65" s="12">
        <f t="shared" si="3"/>
        <v>648000</v>
      </c>
      <c r="N65" s="12">
        <f t="shared" si="4"/>
        <v>0</v>
      </c>
      <c r="O65" s="19" t="s">
        <v>127</v>
      </c>
      <c r="P65" s="5" t="s">
        <v>61</v>
      </c>
      <c r="Q65" s="68" t="s">
        <v>62</v>
      </c>
      <c r="R65" s="68"/>
      <c r="S65" s="68"/>
      <c r="T65" s="68"/>
      <c r="U65" s="68"/>
    </row>
    <row r="66" spans="1:21" ht="56.25">
      <c r="A66" s="9" t="s">
        <v>162</v>
      </c>
      <c r="B66" s="10" t="s">
        <v>169</v>
      </c>
      <c r="C66" s="11" t="s">
        <v>170</v>
      </c>
      <c r="D66" s="11" t="s">
        <v>171</v>
      </c>
      <c r="E66" s="12">
        <v>1</v>
      </c>
      <c r="F66" s="12"/>
      <c r="G66" s="12"/>
      <c r="H66" s="12"/>
      <c r="I66" s="12">
        <f t="shared" si="0"/>
        <v>1</v>
      </c>
      <c r="J66" s="12">
        <v>196364</v>
      </c>
      <c r="K66" s="12">
        <f t="shared" si="2"/>
        <v>196364</v>
      </c>
      <c r="L66" s="12">
        <f t="shared" si="1"/>
        <v>19636</v>
      </c>
      <c r="M66" s="12">
        <f t="shared" si="3"/>
        <v>216000</v>
      </c>
      <c r="N66" s="12">
        <f t="shared" si="4"/>
        <v>0</v>
      </c>
      <c r="O66" s="19"/>
      <c r="P66" s="5"/>
      <c r="Q66" s="68"/>
      <c r="R66" s="68"/>
      <c r="S66" s="68"/>
      <c r="T66" s="68"/>
      <c r="U66" s="68"/>
    </row>
    <row r="67" spans="1:21" ht="56.25">
      <c r="A67" s="9" t="s">
        <v>162</v>
      </c>
      <c r="B67" s="10" t="s">
        <v>169</v>
      </c>
      <c r="C67" s="11" t="s">
        <v>172</v>
      </c>
      <c r="D67" s="11" t="s">
        <v>173</v>
      </c>
      <c r="E67" s="12">
        <v>4</v>
      </c>
      <c r="F67" s="12"/>
      <c r="G67" s="12"/>
      <c r="H67" s="12"/>
      <c r="I67" s="12">
        <f t="shared" si="0"/>
        <v>4</v>
      </c>
      <c r="J67" s="12">
        <v>196364</v>
      </c>
      <c r="K67" s="12">
        <f t="shared" si="2"/>
        <v>785456</v>
      </c>
      <c r="L67" s="12">
        <f t="shared" si="1"/>
        <v>78546</v>
      </c>
      <c r="M67" s="12">
        <f t="shared" si="3"/>
        <v>864000</v>
      </c>
      <c r="N67" s="12">
        <f t="shared" si="4"/>
        <v>0</v>
      </c>
      <c r="O67" s="19"/>
      <c r="P67" s="5"/>
      <c r="Q67" s="68"/>
      <c r="R67" s="68"/>
      <c r="S67" s="68"/>
      <c r="T67" s="68"/>
      <c r="U67" s="68"/>
    </row>
    <row r="68" spans="1:21" ht="56.25">
      <c r="A68" s="9" t="s">
        <v>162</v>
      </c>
      <c r="B68" s="10" t="s">
        <v>174</v>
      </c>
      <c r="C68" s="17" t="s">
        <v>75</v>
      </c>
      <c r="D68" s="11" t="s">
        <v>76</v>
      </c>
      <c r="E68" s="12">
        <v>1</v>
      </c>
      <c r="F68" s="12">
        <v>1</v>
      </c>
      <c r="G68" s="12"/>
      <c r="H68" s="12"/>
      <c r="I68" s="12">
        <f t="shared" si="0"/>
        <v>0</v>
      </c>
      <c r="J68" s="12">
        <v>145455</v>
      </c>
      <c r="K68" s="12">
        <f t="shared" si="2"/>
        <v>145455</v>
      </c>
      <c r="L68" s="12">
        <f t="shared" si="1"/>
        <v>14546</v>
      </c>
      <c r="M68" s="12">
        <f t="shared" si="3"/>
        <v>160000</v>
      </c>
      <c r="N68" s="12">
        <f t="shared" si="4"/>
        <v>160000</v>
      </c>
      <c r="O68" s="19" t="s">
        <v>77</v>
      </c>
      <c r="P68" s="8" t="s">
        <v>37</v>
      </c>
      <c r="Q68" s="68" t="s">
        <v>78</v>
      </c>
      <c r="R68" s="68"/>
      <c r="S68" s="68"/>
      <c r="T68" s="68"/>
      <c r="U68" s="68"/>
    </row>
    <row r="69" spans="1:21" ht="37.5">
      <c r="A69" s="9" t="s">
        <v>162</v>
      </c>
      <c r="B69" s="10" t="s">
        <v>174</v>
      </c>
      <c r="C69" s="17" t="s">
        <v>175</v>
      </c>
      <c r="D69" s="11" t="s">
        <v>176</v>
      </c>
      <c r="E69" s="12">
        <v>1</v>
      </c>
      <c r="F69" s="12">
        <v>1</v>
      </c>
      <c r="G69" s="12"/>
      <c r="H69" s="12"/>
      <c r="I69" s="12">
        <f t="shared" si="0"/>
        <v>0</v>
      </c>
      <c r="J69" s="12">
        <v>181818</v>
      </c>
      <c r="K69" s="12">
        <f t="shared" si="2"/>
        <v>181818</v>
      </c>
      <c r="L69" s="12">
        <f t="shared" si="1"/>
        <v>18182</v>
      </c>
      <c r="M69" s="12">
        <f t="shared" si="3"/>
        <v>200000</v>
      </c>
      <c r="N69" s="12">
        <f t="shared" si="4"/>
        <v>200000</v>
      </c>
      <c r="O69" s="19" t="s">
        <v>77</v>
      </c>
      <c r="P69" s="8" t="s">
        <v>177</v>
      </c>
      <c r="Q69" s="69" t="s">
        <v>100</v>
      </c>
      <c r="R69" s="69"/>
      <c r="S69" s="69"/>
      <c r="T69" s="69"/>
      <c r="U69" s="69"/>
    </row>
    <row r="70" spans="1:21" ht="56.25">
      <c r="A70" s="9" t="s">
        <v>162</v>
      </c>
      <c r="B70" s="10" t="s">
        <v>178</v>
      </c>
      <c r="C70" s="11">
        <v>41100601</v>
      </c>
      <c r="D70" s="11" t="s">
        <v>57</v>
      </c>
      <c r="E70" s="12">
        <v>1</v>
      </c>
      <c r="F70" s="12"/>
      <c r="G70" s="12"/>
      <c r="H70" s="12"/>
      <c r="I70" s="12">
        <f t="shared" si="0"/>
        <v>1</v>
      </c>
      <c r="J70" s="12">
        <v>1009091</v>
      </c>
      <c r="K70" s="12">
        <f t="shared" si="2"/>
        <v>1009091</v>
      </c>
      <c r="L70" s="12">
        <f t="shared" si="1"/>
        <v>100909</v>
      </c>
      <c r="M70" s="12">
        <f t="shared" si="3"/>
        <v>1110000</v>
      </c>
      <c r="N70" s="12">
        <f t="shared" si="4"/>
        <v>0</v>
      </c>
      <c r="O70" s="19"/>
      <c r="P70" s="5"/>
      <c r="Q70" s="68"/>
      <c r="R70" s="68"/>
      <c r="S70" s="68"/>
      <c r="T70" s="68"/>
      <c r="U70" s="68"/>
    </row>
    <row r="71" spans="1:21" ht="37.5">
      <c r="A71" s="14" t="s">
        <v>162</v>
      </c>
      <c r="B71" s="10" t="s">
        <v>178</v>
      </c>
      <c r="C71" s="11" t="s">
        <v>179</v>
      </c>
      <c r="D71" s="11" t="s">
        <v>180</v>
      </c>
      <c r="E71" s="12">
        <v>2</v>
      </c>
      <c r="F71" s="12"/>
      <c r="G71" s="12"/>
      <c r="H71" s="16">
        <v>1</v>
      </c>
      <c r="I71" s="12">
        <f t="shared" ref="I71:I134" si="5">+E71-G71-F71</f>
        <v>2</v>
      </c>
      <c r="J71" s="12">
        <v>1127273</v>
      </c>
      <c r="K71" s="12">
        <f t="shared" si="2"/>
        <v>2254546</v>
      </c>
      <c r="L71" s="12">
        <f t="shared" ref="L71:L134" si="6">+ROUND(J71*E71*0.1,0)</f>
        <v>225455</v>
      </c>
      <c r="M71" s="12">
        <f t="shared" si="3"/>
        <v>2480000</v>
      </c>
      <c r="N71" s="12">
        <f t="shared" si="4"/>
        <v>0</v>
      </c>
      <c r="O71" s="19" t="s">
        <v>127</v>
      </c>
      <c r="P71" s="5" t="s">
        <v>61</v>
      </c>
      <c r="Q71" s="68" t="s">
        <v>62</v>
      </c>
      <c r="R71" s="68"/>
      <c r="S71" s="68"/>
      <c r="T71" s="68"/>
      <c r="U71" s="68"/>
    </row>
    <row r="72" spans="1:21" ht="37.5">
      <c r="A72" s="9" t="s">
        <v>162</v>
      </c>
      <c r="B72" s="10" t="s">
        <v>178</v>
      </c>
      <c r="C72" s="11" t="s">
        <v>54</v>
      </c>
      <c r="D72" s="11" t="s">
        <v>55</v>
      </c>
      <c r="E72" s="12">
        <v>1</v>
      </c>
      <c r="F72" s="12"/>
      <c r="G72" s="12"/>
      <c r="H72" s="12"/>
      <c r="I72" s="12">
        <f t="shared" si="5"/>
        <v>1</v>
      </c>
      <c r="J72" s="12">
        <v>209091</v>
      </c>
      <c r="K72" s="12">
        <f t="shared" ref="K72:K135" si="7">+ROUND(J72*E72,0)</f>
        <v>209091</v>
      </c>
      <c r="L72" s="12">
        <f t="shared" si="6"/>
        <v>20909</v>
      </c>
      <c r="M72" s="12">
        <f t="shared" ref="M72:M135" si="8">+ROUND(K72+L72,-1)</f>
        <v>230000</v>
      </c>
      <c r="N72" s="12">
        <f t="shared" ref="N72:N135" si="9">+IF(AND(G72&gt;0),ROUND(J72*G72*1.1,-1),0)+IF(AND(F72&gt;0),ROUND(J72*F72*1.1,-1),0)</f>
        <v>0</v>
      </c>
      <c r="O72" s="19"/>
      <c r="P72" s="5"/>
      <c r="Q72" s="68"/>
      <c r="R72" s="68"/>
      <c r="S72" s="68"/>
      <c r="T72" s="68"/>
      <c r="U72" s="68"/>
    </row>
    <row r="73" spans="1:21" ht="37.5">
      <c r="A73" s="9" t="s">
        <v>162</v>
      </c>
      <c r="B73" s="10" t="s">
        <v>174</v>
      </c>
      <c r="C73" s="11" t="s">
        <v>111</v>
      </c>
      <c r="D73" s="11" t="s">
        <v>112</v>
      </c>
      <c r="E73" s="12">
        <v>1</v>
      </c>
      <c r="F73" s="12"/>
      <c r="G73" s="12"/>
      <c r="H73" s="12"/>
      <c r="I73" s="12">
        <f t="shared" si="5"/>
        <v>1</v>
      </c>
      <c r="J73" s="12">
        <v>236364</v>
      </c>
      <c r="K73" s="12">
        <f t="shared" si="7"/>
        <v>236364</v>
      </c>
      <c r="L73" s="12">
        <f t="shared" si="6"/>
        <v>23636</v>
      </c>
      <c r="M73" s="12">
        <f t="shared" si="8"/>
        <v>260000</v>
      </c>
      <c r="N73" s="12">
        <f t="shared" si="9"/>
        <v>0</v>
      </c>
      <c r="O73" s="19"/>
      <c r="P73" s="5"/>
      <c r="Q73" s="68"/>
      <c r="R73" s="68"/>
      <c r="S73" s="68"/>
      <c r="T73" s="68"/>
      <c r="U73" s="68"/>
    </row>
    <row r="74" spans="1:21" ht="56.25">
      <c r="A74" s="9" t="s">
        <v>162</v>
      </c>
      <c r="B74" s="10" t="s">
        <v>174</v>
      </c>
      <c r="C74" s="11" t="s">
        <v>79</v>
      </c>
      <c r="D74" s="11" t="s">
        <v>80</v>
      </c>
      <c r="E74" s="12">
        <v>1</v>
      </c>
      <c r="F74" s="12"/>
      <c r="G74" s="12"/>
      <c r="H74" s="12"/>
      <c r="I74" s="12">
        <f t="shared" si="5"/>
        <v>1</v>
      </c>
      <c r="J74" s="12">
        <v>145455</v>
      </c>
      <c r="K74" s="12">
        <f t="shared" si="7"/>
        <v>145455</v>
      </c>
      <c r="L74" s="12">
        <f t="shared" si="6"/>
        <v>14546</v>
      </c>
      <c r="M74" s="12">
        <f t="shared" si="8"/>
        <v>160000</v>
      </c>
      <c r="N74" s="12">
        <f t="shared" si="9"/>
        <v>0</v>
      </c>
      <c r="O74" s="19"/>
      <c r="P74" s="5"/>
      <c r="Q74" s="68"/>
      <c r="R74" s="68"/>
      <c r="S74" s="68"/>
      <c r="T74" s="68"/>
      <c r="U74" s="68"/>
    </row>
    <row r="75" spans="1:21" ht="37.5">
      <c r="A75" s="9" t="s">
        <v>162</v>
      </c>
      <c r="B75" s="10" t="s">
        <v>174</v>
      </c>
      <c r="C75" s="11" t="s">
        <v>181</v>
      </c>
      <c r="D75" s="11" t="s">
        <v>182</v>
      </c>
      <c r="E75" s="12">
        <v>1</v>
      </c>
      <c r="F75" s="12"/>
      <c r="G75" s="12"/>
      <c r="H75" s="12"/>
      <c r="I75" s="12">
        <f t="shared" si="5"/>
        <v>1</v>
      </c>
      <c r="J75" s="12">
        <v>227273</v>
      </c>
      <c r="K75" s="12">
        <f t="shared" si="7"/>
        <v>227273</v>
      </c>
      <c r="L75" s="12">
        <f t="shared" si="6"/>
        <v>22727</v>
      </c>
      <c r="M75" s="12">
        <f t="shared" si="8"/>
        <v>250000</v>
      </c>
      <c r="N75" s="12">
        <f t="shared" si="9"/>
        <v>0</v>
      </c>
      <c r="O75" s="19"/>
      <c r="P75" s="5"/>
      <c r="Q75" s="68"/>
      <c r="R75" s="68"/>
      <c r="S75" s="68"/>
      <c r="T75" s="68"/>
      <c r="U75" s="68"/>
    </row>
    <row r="76" spans="1:21" ht="37.5">
      <c r="A76" s="9" t="s">
        <v>162</v>
      </c>
      <c r="B76" s="10" t="s">
        <v>174</v>
      </c>
      <c r="C76" s="11" t="s">
        <v>89</v>
      </c>
      <c r="D76" s="11" t="s">
        <v>90</v>
      </c>
      <c r="E76" s="12">
        <v>1</v>
      </c>
      <c r="F76" s="12"/>
      <c r="G76" s="12"/>
      <c r="H76" s="12"/>
      <c r="I76" s="12">
        <f t="shared" si="5"/>
        <v>1</v>
      </c>
      <c r="J76" s="12">
        <v>236364</v>
      </c>
      <c r="K76" s="12">
        <f t="shared" si="7"/>
        <v>236364</v>
      </c>
      <c r="L76" s="12">
        <f t="shared" si="6"/>
        <v>23636</v>
      </c>
      <c r="M76" s="12">
        <f t="shared" si="8"/>
        <v>260000</v>
      </c>
      <c r="N76" s="12">
        <f t="shared" si="9"/>
        <v>0</v>
      </c>
      <c r="O76" s="19"/>
      <c r="P76" s="5"/>
      <c r="Q76" s="68"/>
      <c r="R76" s="68"/>
      <c r="S76" s="68"/>
      <c r="T76" s="68"/>
      <c r="U76" s="68"/>
    </row>
    <row r="77" spans="1:21" ht="56.25">
      <c r="A77" s="9" t="s">
        <v>162</v>
      </c>
      <c r="B77" s="10" t="s">
        <v>183</v>
      </c>
      <c r="C77" s="11" t="s">
        <v>159</v>
      </c>
      <c r="D77" s="11" t="s">
        <v>160</v>
      </c>
      <c r="E77" s="12">
        <v>2</v>
      </c>
      <c r="F77" s="18">
        <v>1</v>
      </c>
      <c r="G77" s="12"/>
      <c r="H77" s="12"/>
      <c r="I77" s="12">
        <f t="shared" si="5"/>
        <v>1</v>
      </c>
      <c r="J77" s="12">
        <v>209091</v>
      </c>
      <c r="K77" s="12">
        <f t="shared" si="7"/>
        <v>418182</v>
      </c>
      <c r="L77" s="12">
        <f t="shared" si="6"/>
        <v>41818</v>
      </c>
      <c r="M77" s="12">
        <f t="shared" si="8"/>
        <v>460000</v>
      </c>
      <c r="N77" s="12">
        <f t="shared" si="9"/>
        <v>230000</v>
      </c>
      <c r="O77" s="19" t="s">
        <v>91</v>
      </c>
      <c r="P77" s="8" t="s">
        <v>37</v>
      </c>
      <c r="Q77" s="68" t="s">
        <v>78</v>
      </c>
      <c r="R77" s="68"/>
      <c r="S77" s="68"/>
      <c r="T77" s="68"/>
      <c r="U77" s="68"/>
    </row>
    <row r="78" spans="1:21" ht="56.25">
      <c r="A78" s="9" t="s">
        <v>162</v>
      </c>
      <c r="B78" s="10" t="s">
        <v>183</v>
      </c>
      <c r="C78" s="11" t="s">
        <v>184</v>
      </c>
      <c r="D78" s="11" t="s">
        <v>185</v>
      </c>
      <c r="E78" s="12">
        <v>1</v>
      </c>
      <c r="F78" s="12"/>
      <c r="G78" s="12"/>
      <c r="H78" s="12"/>
      <c r="I78" s="12">
        <f t="shared" si="5"/>
        <v>1</v>
      </c>
      <c r="J78" s="12">
        <v>290909</v>
      </c>
      <c r="K78" s="12">
        <f t="shared" si="7"/>
        <v>290909</v>
      </c>
      <c r="L78" s="12">
        <f t="shared" si="6"/>
        <v>29091</v>
      </c>
      <c r="M78" s="12">
        <f t="shared" si="8"/>
        <v>320000</v>
      </c>
      <c r="N78" s="12">
        <f t="shared" si="9"/>
        <v>0</v>
      </c>
      <c r="O78" s="19"/>
      <c r="P78" s="5"/>
      <c r="Q78" s="68"/>
      <c r="R78" s="68"/>
      <c r="S78" s="68"/>
      <c r="T78" s="68"/>
      <c r="U78" s="68"/>
    </row>
    <row r="79" spans="1:21" ht="37.5">
      <c r="A79" s="9" t="s">
        <v>162</v>
      </c>
      <c r="B79" s="10" t="s">
        <v>186</v>
      </c>
      <c r="C79" s="11" t="s">
        <v>187</v>
      </c>
      <c r="D79" s="11" t="s">
        <v>188</v>
      </c>
      <c r="E79" s="12">
        <v>1</v>
      </c>
      <c r="F79" s="12"/>
      <c r="G79" s="12"/>
      <c r="H79" s="12"/>
      <c r="I79" s="12">
        <f t="shared" si="5"/>
        <v>1</v>
      </c>
      <c r="J79" s="12">
        <v>263636.363636364</v>
      </c>
      <c r="K79" s="12">
        <f t="shared" si="7"/>
        <v>263636</v>
      </c>
      <c r="L79" s="12">
        <f t="shared" si="6"/>
        <v>26364</v>
      </c>
      <c r="M79" s="12">
        <f t="shared" si="8"/>
        <v>290000</v>
      </c>
      <c r="N79" s="12">
        <f t="shared" si="9"/>
        <v>0</v>
      </c>
      <c r="O79" s="19"/>
      <c r="P79" s="5"/>
      <c r="Q79" s="68"/>
      <c r="R79" s="68"/>
      <c r="S79" s="68"/>
      <c r="T79" s="68"/>
      <c r="U79" s="68"/>
    </row>
    <row r="80" spans="1:21" ht="37.5">
      <c r="A80" s="9" t="s">
        <v>162</v>
      </c>
      <c r="B80" s="10" t="s">
        <v>186</v>
      </c>
      <c r="C80" s="11" t="s">
        <v>189</v>
      </c>
      <c r="D80" s="11" t="s">
        <v>190</v>
      </c>
      <c r="E80" s="12">
        <v>1</v>
      </c>
      <c r="F80" s="12"/>
      <c r="G80" s="12"/>
      <c r="H80" s="12"/>
      <c r="I80" s="12">
        <f t="shared" si="5"/>
        <v>1</v>
      </c>
      <c r="J80" s="12">
        <v>309090.909090909</v>
      </c>
      <c r="K80" s="12">
        <f t="shared" si="7"/>
        <v>309091</v>
      </c>
      <c r="L80" s="12">
        <f t="shared" ref="L80:L89" si="10">+ROUND(J80*E80*0.1,0)</f>
        <v>30909</v>
      </c>
      <c r="M80" s="12">
        <f t="shared" si="8"/>
        <v>340000</v>
      </c>
      <c r="N80" s="12">
        <f t="shared" si="9"/>
        <v>0</v>
      </c>
      <c r="O80" s="19"/>
      <c r="P80" s="5"/>
      <c r="Q80" s="68"/>
      <c r="R80" s="68"/>
      <c r="S80" s="68"/>
      <c r="T80" s="68"/>
      <c r="U80" s="68"/>
    </row>
    <row r="81" spans="1:21" ht="56.25">
      <c r="A81" s="9" t="s">
        <v>162</v>
      </c>
      <c r="B81" s="10" t="s">
        <v>186</v>
      </c>
      <c r="C81" s="11" t="s">
        <v>191</v>
      </c>
      <c r="D81" s="11" t="s">
        <v>192</v>
      </c>
      <c r="E81" s="12">
        <v>1</v>
      </c>
      <c r="F81" s="12"/>
      <c r="G81" s="12"/>
      <c r="H81" s="12"/>
      <c r="I81" s="12">
        <f t="shared" si="5"/>
        <v>1</v>
      </c>
      <c r="J81" s="12">
        <v>209090.909090909</v>
      </c>
      <c r="K81" s="12">
        <f t="shared" si="7"/>
        <v>209091</v>
      </c>
      <c r="L81" s="12">
        <f t="shared" si="10"/>
        <v>20909</v>
      </c>
      <c r="M81" s="12">
        <f t="shared" si="8"/>
        <v>230000</v>
      </c>
      <c r="N81" s="12">
        <f t="shared" si="9"/>
        <v>0</v>
      </c>
      <c r="O81" s="19"/>
      <c r="P81" s="5"/>
      <c r="Q81" s="68"/>
      <c r="R81" s="68"/>
      <c r="S81" s="68"/>
      <c r="T81" s="68"/>
      <c r="U81" s="68"/>
    </row>
    <row r="82" spans="1:21" ht="37.5">
      <c r="A82" s="9" t="s">
        <v>162</v>
      </c>
      <c r="B82" s="10" t="s">
        <v>186</v>
      </c>
      <c r="C82" s="11" t="s">
        <v>193</v>
      </c>
      <c r="D82" s="11" t="s">
        <v>194</v>
      </c>
      <c r="E82" s="12">
        <v>1</v>
      </c>
      <c r="F82" s="12"/>
      <c r="G82" s="12"/>
      <c r="H82" s="12"/>
      <c r="I82" s="12">
        <f t="shared" si="5"/>
        <v>1</v>
      </c>
      <c r="J82" s="12">
        <v>236363.636363636</v>
      </c>
      <c r="K82" s="12">
        <f t="shared" si="7"/>
        <v>236364</v>
      </c>
      <c r="L82" s="12">
        <f t="shared" si="10"/>
        <v>23636</v>
      </c>
      <c r="M82" s="12">
        <f t="shared" si="8"/>
        <v>260000</v>
      </c>
      <c r="N82" s="12">
        <f t="shared" si="9"/>
        <v>0</v>
      </c>
      <c r="O82" s="19"/>
      <c r="P82" s="5"/>
      <c r="Q82" s="68"/>
      <c r="R82" s="68"/>
      <c r="S82" s="68"/>
      <c r="T82" s="68"/>
      <c r="U82" s="68"/>
    </row>
    <row r="83" spans="1:21" ht="37.5">
      <c r="A83" s="9" t="s">
        <v>162</v>
      </c>
      <c r="B83" s="10" t="s">
        <v>186</v>
      </c>
      <c r="C83" s="11" t="s">
        <v>195</v>
      </c>
      <c r="D83" s="11" t="s">
        <v>196</v>
      </c>
      <c r="E83" s="12">
        <v>1</v>
      </c>
      <c r="F83" s="12"/>
      <c r="G83" s="12"/>
      <c r="H83" s="12"/>
      <c r="I83" s="12">
        <f t="shared" si="5"/>
        <v>1</v>
      </c>
      <c r="J83" s="12">
        <v>627272.72727272694</v>
      </c>
      <c r="K83" s="12">
        <f t="shared" si="7"/>
        <v>627273</v>
      </c>
      <c r="L83" s="12">
        <f t="shared" si="10"/>
        <v>62727</v>
      </c>
      <c r="M83" s="12">
        <f t="shared" si="8"/>
        <v>690000</v>
      </c>
      <c r="N83" s="12">
        <f t="shared" si="9"/>
        <v>0</v>
      </c>
      <c r="O83" s="19"/>
      <c r="P83" s="5"/>
      <c r="Q83" s="68"/>
      <c r="R83" s="68"/>
      <c r="S83" s="68"/>
      <c r="T83" s="68"/>
      <c r="U83" s="68"/>
    </row>
    <row r="84" spans="1:21" ht="37.5">
      <c r="A84" s="9" t="s">
        <v>162</v>
      </c>
      <c r="B84" s="10" t="s">
        <v>186</v>
      </c>
      <c r="C84" s="11" t="s">
        <v>197</v>
      </c>
      <c r="D84" s="11" t="s">
        <v>198</v>
      </c>
      <c r="E84" s="12">
        <v>2</v>
      </c>
      <c r="F84" s="12"/>
      <c r="G84" s="12"/>
      <c r="H84" s="12"/>
      <c r="I84" s="12">
        <f t="shared" si="5"/>
        <v>2</v>
      </c>
      <c r="J84" s="12">
        <v>327272.727272727</v>
      </c>
      <c r="K84" s="12">
        <f t="shared" si="7"/>
        <v>654545</v>
      </c>
      <c r="L84" s="12">
        <f t="shared" si="10"/>
        <v>65455</v>
      </c>
      <c r="M84" s="12">
        <f t="shared" si="8"/>
        <v>720000</v>
      </c>
      <c r="N84" s="12">
        <f t="shared" si="9"/>
        <v>0</v>
      </c>
      <c r="O84" s="19"/>
      <c r="P84" s="5"/>
      <c r="Q84" s="68"/>
      <c r="R84" s="68"/>
      <c r="S84" s="68"/>
      <c r="T84" s="68"/>
      <c r="U84" s="68"/>
    </row>
    <row r="85" spans="1:21" ht="37.5">
      <c r="A85" s="9" t="s">
        <v>162</v>
      </c>
      <c r="B85" s="10" t="s">
        <v>186</v>
      </c>
      <c r="C85" s="17" t="s">
        <v>199</v>
      </c>
      <c r="D85" s="11" t="s">
        <v>200</v>
      </c>
      <c r="E85" s="12">
        <v>1</v>
      </c>
      <c r="F85" s="12">
        <v>1</v>
      </c>
      <c r="G85" s="12"/>
      <c r="H85" s="12"/>
      <c r="I85" s="12">
        <f t="shared" si="5"/>
        <v>0</v>
      </c>
      <c r="J85" s="12">
        <v>236363.636363636</v>
      </c>
      <c r="K85" s="12">
        <f t="shared" si="7"/>
        <v>236364</v>
      </c>
      <c r="L85" s="12">
        <f t="shared" si="10"/>
        <v>23636</v>
      </c>
      <c r="M85" s="12">
        <f t="shared" si="8"/>
        <v>260000</v>
      </c>
      <c r="N85" s="12">
        <f t="shared" si="9"/>
        <v>260000</v>
      </c>
      <c r="O85" s="19" t="s">
        <v>77</v>
      </c>
      <c r="P85" s="8" t="s">
        <v>37</v>
      </c>
      <c r="Q85" s="68" t="s">
        <v>78</v>
      </c>
      <c r="R85" s="68"/>
      <c r="S85" s="68"/>
      <c r="T85" s="68"/>
      <c r="U85" s="68"/>
    </row>
    <row r="86" spans="1:21" ht="37.5">
      <c r="A86" s="9" t="s">
        <v>162</v>
      </c>
      <c r="B86" s="10" t="s">
        <v>186</v>
      </c>
      <c r="C86" s="11" t="s">
        <v>201</v>
      </c>
      <c r="D86" s="11" t="s">
        <v>202</v>
      </c>
      <c r="E86" s="12">
        <v>1</v>
      </c>
      <c r="F86" s="12"/>
      <c r="G86" s="12"/>
      <c r="H86" s="12"/>
      <c r="I86" s="12">
        <f t="shared" si="5"/>
        <v>1</v>
      </c>
      <c r="J86" s="12">
        <v>154545.454545455</v>
      </c>
      <c r="K86" s="12">
        <f t="shared" si="7"/>
        <v>154545</v>
      </c>
      <c r="L86" s="12">
        <f t="shared" si="10"/>
        <v>15455</v>
      </c>
      <c r="M86" s="12">
        <f t="shared" si="8"/>
        <v>170000</v>
      </c>
      <c r="N86" s="12">
        <f t="shared" si="9"/>
        <v>0</v>
      </c>
      <c r="O86" s="19"/>
      <c r="P86" s="5"/>
      <c r="Q86" s="68"/>
      <c r="R86" s="68"/>
      <c r="S86" s="68"/>
      <c r="T86" s="68"/>
      <c r="U86" s="68"/>
    </row>
    <row r="87" spans="1:21" ht="37.5">
      <c r="A87" s="9" t="s">
        <v>162</v>
      </c>
      <c r="B87" s="10" t="s">
        <v>186</v>
      </c>
      <c r="C87" s="11" t="s">
        <v>203</v>
      </c>
      <c r="D87" s="11" t="s">
        <v>204</v>
      </c>
      <c r="E87" s="12">
        <v>1</v>
      </c>
      <c r="F87" s="12"/>
      <c r="G87" s="12"/>
      <c r="H87" s="12"/>
      <c r="I87" s="12">
        <f t="shared" si="5"/>
        <v>1</v>
      </c>
      <c r="J87" s="12">
        <v>254545.454545455</v>
      </c>
      <c r="K87" s="12">
        <f t="shared" si="7"/>
        <v>254545</v>
      </c>
      <c r="L87" s="12">
        <f t="shared" si="10"/>
        <v>25455</v>
      </c>
      <c r="M87" s="12">
        <f t="shared" si="8"/>
        <v>280000</v>
      </c>
      <c r="N87" s="12">
        <f t="shared" si="9"/>
        <v>0</v>
      </c>
      <c r="O87" s="19"/>
      <c r="P87" s="5"/>
      <c r="Q87" s="68"/>
      <c r="R87" s="68"/>
      <c r="S87" s="68"/>
      <c r="T87" s="68"/>
      <c r="U87" s="68"/>
    </row>
    <row r="88" spans="1:21" ht="37.5">
      <c r="A88" s="9" t="s">
        <v>162</v>
      </c>
      <c r="B88" s="10" t="s">
        <v>186</v>
      </c>
      <c r="C88" s="11" t="s">
        <v>205</v>
      </c>
      <c r="D88" s="11" t="s">
        <v>206</v>
      </c>
      <c r="E88" s="12">
        <v>1</v>
      </c>
      <c r="F88" s="12"/>
      <c r="G88" s="12"/>
      <c r="H88" s="12"/>
      <c r="I88" s="12">
        <f t="shared" si="5"/>
        <v>1</v>
      </c>
      <c r="J88" s="12">
        <v>254545.454545455</v>
      </c>
      <c r="K88" s="12">
        <f t="shared" si="7"/>
        <v>254545</v>
      </c>
      <c r="L88" s="12">
        <f t="shared" si="10"/>
        <v>25455</v>
      </c>
      <c r="M88" s="12">
        <f t="shared" si="8"/>
        <v>280000</v>
      </c>
      <c r="N88" s="12">
        <f t="shared" si="9"/>
        <v>0</v>
      </c>
      <c r="O88" s="19"/>
      <c r="P88" s="5"/>
      <c r="Q88" s="68"/>
      <c r="R88" s="68"/>
      <c r="S88" s="68"/>
      <c r="T88" s="68"/>
      <c r="U88" s="68"/>
    </row>
    <row r="89" spans="1:21" ht="37.5">
      <c r="A89" s="9" t="s">
        <v>162</v>
      </c>
      <c r="B89" s="10" t="s">
        <v>186</v>
      </c>
      <c r="C89" s="11" t="s">
        <v>207</v>
      </c>
      <c r="D89" s="11" t="s">
        <v>208</v>
      </c>
      <c r="E89" s="12">
        <v>1</v>
      </c>
      <c r="F89" s="12"/>
      <c r="G89" s="12"/>
      <c r="H89" s="12"/>
      <c r="I89" s="12">
        <f t="shared" si="5"/>
        <v>1</v>
      </c>
      <c r="J89" s="12">
        <v>190909.090909091</v>
      </c>
      <c r="K89" s="12">
        <f t="shared" si="7"/>
        <v>190909</v>
      </c>
      <c r="L89" s="12">
        <f t="shared" si="10"/>
        <v>19091</v>
      </c>
      <c r="M89" s="12">
        <f t="shared" si="8"/>
        <v>210000</v>
      </c>
      <c r="N89" s="12">
        <f t="shared" si="9"/>
        <v>0</v>
      </c>
      <c r="O89" s="19"/>
      <c r="P89" s="5"/>
      <c r="Q89" s="68"/>
      <c r="R89" s="68"/>
      <c r="S89" s="68"/>
      <c r="T89" s="68"/>
      <c r="U89" s="68"/>
    </row>
    <row r="90" spans="1:21" ht="37.5">
      <c r="A90" s="14" t="s">
        <v>162</v>
      </c>
      <c r="B90" s="10" t="s">
        <v>163</v>
      </c>
      <c r="C90" s="15" t="s">
        <v>209</v>
      </c>
      <c r="D90" s="11" t="s">
        <v>210</v>
      </c>
      <c r="E90" s="12">
        <v>1</v>
      </c>
      <c r="F90" s="12"/>
      <c r="G90" s="12"/>
      <c r="H90" s="12">
        <v>1</v>
      </c>
      <c r="I90" s="12">
        <f t="shared" si="5"/>
        <v>1</v>
      </c>
      <c r="J90" s="12">
        <v>1045455</v>
      </c>
      <c r="K90" s="12">
        <f t="shared" si="7"/>
        <v>1045455</v>
      </c>
      <c r="L90" s="12">
        <f t="shared" si="6"/>
        <v>104546</v>
      </c>
      <c r="M90" s="12">
        <f t="shared" si="8"/>
        <v>1150000</v>
      </c>
      <c r="N90" s="12">
        <f t="shared" si="9"/>
        <v>0</v>
      </c>
      <c r="O90" s="19" t="s">
        <v>60</v>
      </c>
      <c r="P90" s="5" t="s">
        <v>61</v>
      </c>
      <c r="Q90" s="68" t="s">
        <v>62</v>
      </c>
      <c r="R90" s="68"/>
      <c r="S90" s="68"/>
      <c r="T90" s="68"/>
      <c r="U90" s="68"/>
    </row>
    <row r="91" spans="1:21" ht="37.5">
      <c r="A91" s="9" t="s">
        <v>211</v>
      </c>
      <c r="B91" s="10" t="s">
        <v>212</v>
      </c>
      <c r="C91" s="11" t="s">
        <v>197</v>
      </c>
      <c r="D91" s="11" t="s">
        <v>198</v>
      </c>
      <c r="E91" s="12">
        <v>1</v>
      </c>
      <c r="F91" s="12"/>
      <c r="G91" s="12"/>
      <c r="H91" s="12"/>
      <c r="I91" s="12">
        <f t="shared" si="5"/>
        <v>1</v>
      </c>
      <c r="J91" s="12">
        <v>327272.727272727</v>
      </c>
      <c r="K91" s="12">
        <f t="shared" si="7"/>
        <v>327273</v>
      </c>
      <c r="L91" s="12">
        <f t="shared" si="6"/>
        <v>32727</v>
      </c>
      <c r="M91" s="12">
        <f t="shared" si="8"/>
        <v>360000</v>
      </c>
      <c r="N91" s="12">
        <f t="shared" si="9"/>
        <v>0</v>
      </c>
      <c r="O91" s="19"/>
      <c r="P91" s="5"/>
      <c r="Q91" s="68"/>
      <c r="R91" s="68"/>
      <c r="S91" s="68"/>
      <c r="T91" s="68"/>
      <c r="U91" s="68"/>
    </row>
    <row r="92" spans="1:21" ht="37.5">
      <c r="A92" s="9" t="s">
        <v>211</v>
      </c>
      <c r="B92" s="10" t="s">
        <v>212</v>
      </c>
      <c r="C92" s="17" t="s">
        <v>213</v>
      </c>
      <c r="D92" s="11" t="s">
        <v>214</v>
      </c>
      <c r="E92" s="12">
        <v>1</v>
      </c>
      <c r="F92" s="12">
        <v>1</v>
      </c>
      <c r="G92" s="12"/>
      <c r="H92" s="12"/>
      <c r="I92" s="12">
        <f t="shared" si="5"/>
        <v>0</v>
      </c>
      <c r="J92" s="12">
        <v>254545.454545455</v>
      </c>
      <c r="K92" s="12">
        <f t="shared" si="7"/>
        <v>254545</v>
      </c>
      <c r="L92" s="12">
        <f t="shared" ref="L92:L93" si="11">+ROUND(J92*E92*0.1,0)</f>
        <v>25455</v>
      </c>
      <c r="M92" s="12">
        <f t="shared" si="8"/>
        <v>280000</v>
      </c>
      <c r="N92" s="12">
        <f t="shared" si="9"/>
        <v>280000</v>
      </c>
      <c r="O92" s="19" t="s">
        <v>77</v>
      </c>
      <c r="P92" s="8" t="s">
        <v>37</v>
      </c>
      <c r="Q92" s="68" t="s">
        <v>78</v>
      </c>
      <c r="R92" s="68"/>
      <c r="S92" s="68"/>
      <c r="T92" s="68"/>
      <c r="U92" s="68"/>
    </row>
    <row r="93" spans="1:21" ht="56.25">
      <c r="A93" s="9" t="s">
        <v>211</v>
      </c>
      <c r="B93" s="10" t="s">
        <v>212</v>
      </c>
      <c r="C93" s="11" t="s">
        <v>215</v>
      </c>
      <c r="D93" s="11" t="s">
        <v>216</v>
      </c>
      <c r="E93" s="12">
        <v>1</v>
      </c>
      <c r="F93" s="12"/>
      <c r="G93" s="12"/>
      <c r="H93" s="12"/>
      <c r="I93" s="12">
        <f t="shared" si="5"/>
        <v>1</v>
      </c>
      <c r="J93" s="12">
        <v>200000</v>
      </c>
      <c r="K93" s="12">
        <f t="shared" si="7"/>
        <v>200000</v>
      </c>
      <c r="L93" s="12">
        <f t="shared" si="11"/>
        <v>20000</v>
      </c>
      <c r="M93" s="12">
        <f t="shared" si="8"/>
        <v>220000</v>
      </c>
      <c r="N93" s="12">
        <f t="shared" si="9"/>
        <v>0</v>
      </c>
      <c r="O93" s="19"/>
      <c r="P93" s="5"/>
      <c r="Q93" s="68"/>
      <c r="R93" s="68"/>
      <c r="S93" s="68"/>
      <c r="T93" s="68"/>
      <c r="U93" s="68"/>
    </row>
    <row r="94" spans="1:21" ht="56.25">
      <c r="A94" s="9" t="s">
        <v>211</v>
      </c>
      <c r="B94" s="10" t="s">
        <v>217</v>
      </c>
      <c r="C94" s="13" t="s">
        <v>218</v>
      </c>
      <c r="D94" s="11" t="s">
        <v>219</v>
      </c>
      <c r="E94" s="12">
        <v>1</v>
      </c>
      <c r="F94" s="12">
        <v>1</v>
      </c>
      <c r="G94" s="12"/>
      <c r="H94" s="12"/>
      <c r="I94" s="12">
        <f t="shared" si="5"/>
        <v>0</v>
      </c>
      <c r="J94" s="12">
        <v>609091</v>
      </c>
      <c r="K94" s="12">
        <f t="shared" si="7"/>
        <v>609091</v>
      </c>
      <c r="L94" s="12">
        <f t="shared" si="6"/>
        <v>60909</v>
      </c>
      <c r="M94" s="12">
        <f t="shared" si="8"/>
        <v>670000</v>
      </c>
      <c r="N94" s="12">
        <f t="shared" si="9"/>
        <v>670000</v>
      </c>
      <c r="O94" s="19" t="s">
        <v>161</v>
      </c>
      <c r="P94" s="8" t="s">
        <v>37</v>
      </c>
      <c r="Q94" s="68" t="s">
        <v>38</v>
      </c>
      <c r="R94" s="68"/>
      <c r="S94" s="68"/>
      <c r="T94" s="68"/>
      <c r="U94" s="68"/>
    </row>
    <row r="95" spans="1:21" ht="37.5">
      <c r="A95" s="9" t="s">
        <v>211</v>
      </c>
      <c r="B95" s="10" t="s">
        <v>220</v>
      </c>
      <c r="C95" s="11" t="s">
        <v>221</v>
      </c>
      <c r="D95" s="11" t="s">
        <v>222</v>
      </c>
      <c r="E95" s="12">
        <v>4</v>
      </c>
      <c r="F95" s="12"/>
      <c r="G95" s="12"/>
      <c r="H95" s="12"/>
      <c r="I95" s="12">
        <f t="shared" si="5"/>
        <v>4</v>
      </c>
      <c r="J95" s="12">
        <v>394664</v>
      </c>
      <c r="K95" s="12">
        <f t="shared" si="7"/>
        <v>1578656</v>
      </c>
      <c r="L95" s="12">
        <f t="shared" si="6"/>
        <v>157866</v>
      </c>
      <c r="M95" s="12">
        <f t="shared" si="8"/>
        <v>1736520</v>
      </c>
      <c r="N95" s="12">
        <f t="shared" si="9"/>
        <v>0</v>
      </c>
      <c r="O95" s="19"/>
      <c r="P95" s="5"/>
      <c r="Q95" s="68"/>
      <c r="R95" s="68"/>
      <c r="S95" s="68"/>
      <c r="T95" s="68"/>
      <c r="U95" s="68"/>
    </row>
    <row r="96" spans="1:21" ht="37.5">
      <c r="A96" s="9" t="s">
        <v>211</v>
      </c>
      <c r="B96" s="10" t="s">
        <v>223</v>
      </c>
      <c r="C96" s="11" t="s">
        <v>224</v>
      </c>
      <c r="D96" s="11" t="s">
        <v>225</v>
      </c>
      <c r="E96" s="12">
        <v>13</v>
      </c>
      <c r="F96" s="12"/>
      <c r="G96" s="12"/>
      <c r="H96" s="12"/>
      <c r="I96" s="12">
        <f t="shared" si="5"/>
        <v>13</v>
      </c>
      <c r="J96" s="12">
        <v>209091</v>
      </c>
      <c r="K96" s="12">
        <f t="shared" si="7"/>
        <v>2718183</v>
      </c>
      <c r="L96" s="12">
        <f t="shared" si="6"/>
        <v>271818</v>
      </c>
      <c r="M96" s="12">
        <f t="shared" si="8"/>
        <v>2990000</v>
      </c>
      <c r="N96" s="12">
        <f t="shared" si="9"/>
        <v>0</v>
      </c>
      <c r="O96" s="19"/>
      <c r="P96" s="5"/>
      <c r="Q96" s="68"/>
      <c r="R96" s="68"/>
      <c r="S96" s="68"/>
      <c r="T96" s="68"/>
      <c r="U96" s="68"/>
    </row>
    <row r="97" spans="1:21" ht="37.5">
      <c r="A97" s="9" t="s">
        <v>211</v>
      </c>
      <c r="B97" s="10" t="s">
        <v>217</v>
      </c>
      <c r="C97" s="13" t="s">
        <v>226</v>
      </c>
      <c r="D97" s="11" t="s">
        <v>227</v>
      </c>
      <c r="E97" s="12">
        <v>1</v>
      </c>
      <c r="F97" s="12">
        <v>1</v>
      </c>
      <c r="G97" s="12"/>
      <c r="H97" s="12"/>
      <c r="I97" s="12">
        <f t="shared" si="5"/>
        <v>0</v>
      </c>
      <c r="J97" s="12">
        <v>318182</v>
      </c>
      <c r="K97" s="12">
        <f t="shared" si="7"/>
        <v>318182</v>
      </c>
      <c r="L97" s="12">
        <f t="shared" si="6"/>
        <v>31818</v>
      </c>
      <c r="M97" s="12">
        <f t="shared" si="8"/>
        <v>350000</v>
      </c>
      <c r="N97" s="12">
        <f t="shared" si="9"/>
        <v>350000</v>
      </c>
      <c r="O97" s="19" t="s">
        <v>161</v>
      </c>
      <c r="P97" s="8" t="s">
        <v>37</v>
      </c>
      <c r="Q97" s="68" t="s">
        <v>38</v>
      </c>
      <c r="R97" s="68"/>
      <c r="S97" s="68"/>
      <c r="T97" s="68"/>
      <c r="U97" s="68"/>
    </row>
    <row r="98" spans="1:21" ht="56.25">
      <c r="A98" s="9" t="s">
        <v>211</v>
      </c>
      <c r="B98" s="10" t="s">
        <v>228</v>
      </c>
      <c r="C98" s="11" t="s">
        <v>229</v>
      </c>
      <c r="D98" s="11" t="s">
        <v>230</v>
      </c>
      <c r="E98" s="12">
        <v>1</v>
      </c>
      <c r="F98" s="12"/>
      <c r="G98" s="12"/>
      <c r="H98" s="12"/>
      <c r="I98" s="12">
        <f t="shared" si="5"/>
        <v>1</v>
      </c>
      <c r="J98" s="12">
        <v>590909</v>
      </c>
      <c r="K98" s="12">
        <f t="shared" si="7"/>
        <v>590909</v>
      </c>
      <c r="L98" s="12">
        <f t="shared" si="6"/>
        <v>59091</v>
      </c>
      <c r="M98" s="12">
        <f t="shared" si="8"/>
        <v>650000</v>
      </c>
      <c r="N98" s="12">
        <f t="shared" si="9"/>
        <v>0</v>
      </c>
      <c r="O98" s="19"/>
      <c r="P98" s="5"/>
      <c r="Q98" s="68"/>
      <c r="R98" s="68"/>
      <c r="S98" s="68"/>
      <c r="T98" s="68"/>
      <c r="U98" s="68"/>
    </row>
    <row r="99" spans="1:21" ht="56.25">
      <c r="A99" s="9" t="s">
        <v>231</v>
      </c>
      <c r="B99" s="10" t="s">
        <v>232</v>
      </c>
      <c r="C99" s="13" t="s">
        <v>218</v>
      </c>
      <c r="D99" s="11" t="s">
        <v>219</v>
      </c>
      <c r="E99" s="12">
        <v>1</v>
      </c>
      <c r="F99" s="12">
        <v>1</v>
      </c>
      <c r="G99" s="12"/>
      <c r="H99" s="12"/>
      <c r="I99" s="12">
        <f t="shared" si="5"/>
        <v>0</v>
      </c>
      <c r="J99" s="12">
        <v>609091</v>
      </c>
      <c r="K99" s="12">
        <f t="shared" si="7"/>
        <v>609091</v>
      </c>
      <c r="L99" s="12">
        <f t="shared" si="6"/>
        <v>60909</v>
      </c>
      <c r="M99" s="12">
        <f t="shared" si="8"/>
        <v>670000</v>
      </c>
      <c r="N99" s="12">
        <f t="shared" si="9"/>
        <v>670000</v>
      </c>
      <c r="O99" s="19" t="s">
        <v>161</v>
      </c>
      <c r="P99" s="8" t="s">
        <v>37</v>
      </c>
      <c r="Q99" s="68" t="s">
        <v>38</v>
      </c>
      <c r="R99" s="68"/>
      <c r="S99" s="68"/>
      <c r="T99" s="68"/>
      <c r="U99" s="68"/>
    </row>
    <row r="100" spans="1:21" ht="56.25">
      <c r="A100" s="9" t="s">
        <v>231</v>
      </c>
      <c r="B100" s="10" t="s">
        <v>233</v>
      </c>
      <c r="C100" s="17" t="s">
        <v>98</v>
      </c>
      <c r="D100" s="11" t="s">
        <v>99</v>
      </c>
      <c r="E100" s="12">
        <v>1</v>
      </c>
      <c r="F100" s="12">
        <v>1</v>
      </c>
      <c r="G100" s="12"/>
      <c r="H100" s="12"/>
      <c r="I100" s="12">
        <f t="shared" si="5"/>
        <v>0</v>
      </c>
      <c r="J100" s="12">
        <v>200000</v>
      </c>
      <c r="K100" s="12">
        <f t="shared" si="7"/>
        <v>200000</v>
      </c>
      <c r="L100" s="12">
        <f t="shared" si="6"/>
        <v>20000</v>
      </c>
      <c r="M100" s="12">
        <f t="shared" si="8"/>
        <v>220000</v>
      </c>
      <c r="N100" s="12">
        <f t="shared" si="9"/>
        <v>220000</v>
      </c>
      <c r="O100" s="19" t="s">
        <v>77</v>
      </c>
      <c r="P100" s="8" t="s">
        <v>234</v>
      </c>
      <c r="Q100" s="69" t="s">
        <v>100</v>
      </c>
      <c r="R100" s="69"/>
      <c r="S100" s="69"/>
      <c r="T100" s="69"/>
      <c r="U100" s="69"/>
    </row>
    <row r="101" spans="1:21" ht="56.25">
      <c r="A101" s="9" t="s">
        <v>231</v>
      </c>
      <c r="B101" s="10" t="s">
        <v>235</v>
      </c>
      <c r="C101" s="11" t="s">
        <v>236</v>
      </c>
      <c r="D101" s="11" t="s">
        <v>237</v>
      </c>
      <c r="E101" s="12">
        <v>1</v>
      </c>
      <c r="F101" s="12"/>
      <c r="G101" s="12"/>
      <c r="H101" s="12"/>
      <c r="I101" s="12">
        <f t="shared" si="5"/>
        <v>1</v>
      </c>
      <c r="J101" s="12">
        <v>380165</v>
      </c>
      <c r="K101" s="12">
        <f t="shared" si="7"/>
        <v>380165</v>
      </c>
      <c r="L101" s="12">
        <f t="shared" si="6"/>
        <v>38017</v>
      </c>
      <c r="M101" s="12">
        <f t="shared" si="8"/>
        <v>418180</v>
      </c>
      <c r="N101" s="12">
        <f t="shared" si="9"/>
        <v>0</v>
      </c>
      <c r="O101" s="19"/>
      <c r="P101" s="5"/>
      <c r="Q101" s="68"/>
      <c r="R101" s="68"/>
      <c r="S101" s="68"/>
      <c r="T101" s="68"/>
      <c r="U101" s="68"/>
    </row>
    <row r="102" spans="1:21" ht="56.25">
      <c r="A102" s="9" t="s">
        <v>231</v>
      </c>
      <c r="B102" s="10" t="s">
        <v>235</v>
      </c>
      <c r="C102" s="11" t="s">
        <v>238</v>
      </c>
      <c r="D102" s="11" t="s">
        <v>239</v>
      </c>
      <c r="E102" s="12">
        <v>1</v>
      </c>
      <c r="F102" s="12"/>
      <c r="G102" s="12"/>
      <c r="H102" s="12"/>
      <c r="I102" s="12">
        <f t="shared" si="5"/>
        <v>1</v>
      </c>
      <c r="J102" s="12">
        <v>462810</v>
      </c>
      <c r="K102" s="12">
        <f t="shared" si="7"/>
        <v>462810</v>
      </c>
      <c r="L102" s="12">
        <f t="shared" si="6"/>
        <v>46281</v>
      </c>
      <c r="M102" s="12">
        <f t="shared" si="8"/>
        <v>509090</v>
      </c>
      <c r="N102" s="12">
        <f t="shared" si="9"/>
        <v>0</v>
      </c>
      <c r="O102" s="19"/>
      <c r="P102" s="5"/>
      <c r="Q102" s="68"/>
      <c r="R102" s="68"/>
      <c r="S102" s="68"/>
      <c r="T102" s="68"/>
      <c r="U102" s="68"/>
    </row>
    <row r="103" spans="1:21" ht="56.25">
      <c r="A103" s="14" t="s">
        <v>231</v>
      </c>
      <c r="B103" s="10" t="s">
        <v>240</v>
      </c>
      <c r="C103" s="15" t="s">
        <v>241</v>
      </c>
      <c r="D103" s="11" t="s">
        <v>242</v>
      </c>
      <c r="E103" s="12">
        <v>1</v>
      </c>
      <c r="F103" s="12"/>
      <c r="G103" s="12"/>
      <c r="H103" s="12">
        <v>1</v>
      </c>
      <c r="I103" s="12">
        <f t="shared" si="5"/>
        <v>1</v>
      </c>
      <c r="J103" s="12">
        <v>236364</v>
      </c>
      <c r="K103" s="12">
        <f t="shared" si="7"/>
        <v>236364</v>
      </c>
      <c r="L103" s="12">
        <f t="shared" si="6"/>
        <v>23636</v>
      </c>
      <c r="M103" s="12">
        <f t="shared" si="8"/>
        <v>260000</v>
      </c>
      <c r="N103" s="12">
        <f t="shared" si="9"/>
        <v>0</v>
      </c>
      <c r="O103" s="19" t="s">
        <v>60</v>
      </c>
      <c r="P103" s="5" t="s">
        <v>61</v>
      </c>
      <c r="Q103" s="68" t="s">
        <v>62</v>
      </c>
      <c r="R103" s="68"/>
      <c r="S103" s="68"/>
      <c r="T103" s="68"/>
      <c r="U103" s="68"/>
    </row>
    <row r="104" spans="1:21" ht="56.25">
      <c r="A104" s="9" t="s">
        <v>231</v>
      </c>
      <c r="B104" s="10" t="s">
        <v>240</v>
      </c>
      <c r="C104" s="11" t="s">
        <v>243</v>
      </c>
      <c r="D104" s="11" t="s">
        <v>244</v>
      </c>
      <c r="E104" s="12">
        <v>2</v>
      </c>
      <c r="F104" s="12"/>
      <c r="G104" s="12"/>
      <c r="H104" s="12"/>
      <c r="I104" s="12">
        <f t="shared" si="5"/>
        <v>2</v>
      </c>
      <c r="J104" s="12">
        <v>236364</v>
      </c>
      <c r="K104" s="12">
        <f t="shared" si="7"/>
        <v>472728</v>
      </c>
      <c r="L104" s="12">
        <f t="shared" si="6"/>
        <v>47273</v>
      </c>
      <c r="M104" s="12">
        <f t="shared" si="8"/>
        <v>520000</v>
      </c>
      <c r="N104" s="12">
        <f t="shared" si="9"/>
        <v>0</v>
      </c>
      <c r="O104" s="19"/>
      <c r="P104" s="5"/>
      <c r="Q104" s="68"/>
      <c r="R104" s="68"/>
      <c r="S104" s="68"/>
      <c r="T104" s="68"/>
      <c r="U104" s="68"/>
    </row>
    <row r="105" spans="1:21" ht="56.25">
      <c r="A105" s="9" t="s">
        <v>231</v>
      </c>
      <c r="B105" s="10" t="s">
        <v>240</v>
      </c>
      <c r="C105" s="17" t="s">
        <v>245</v>
      </c>
      <c r="D105" s="11" t="s">
        <v>246</v>
      </c>
      <c r="E105" s="12">
        <v>1</v>
      </c>
      <c r="F105" s="12">
        <v>1</v>
      </c>
      <c r="G105" s="12"/>
      <c r="H105" s="12"/>
      <c r="I105" s="12">
        <f t="shared" si="5"/>
        <v>0</v>
      </c>
      <c r="J105" s="12">
        <v>236364</v>
      </c>
      <c r="K105" s="12">
        <f t="shared" si="7"/>
        <v>236364</v>
      </c>
      <c r="L105" s="12">
        <f t="shared" si="6"/>
        <v>23636</v>
      </c>
      <c r="M105" s="12">
        <f t="shared" si="8"/>
        <v>260000</v>
      </c>
      <c r="N105" s="12">
        <f t="shared" si="9"/>
        <v>260000</v>
      </c>
      <c r="O105" s="19" t="s">
        <v>77</v>
      </c>
      <c r="P105" s="8" t="s">
        <v>37</v>
      </c>
      <c r="Q105" s="68" t="s">
        <v>78</v>
      </c>
      <c r="R105" s="68"/>
      <c r="S105" s="68"/>
      <c r="T105" s="68"/>
      <c r="U105" s="68"/>
    </row>
    <row r="106" spans="1:21" ht="56.25">
      <c r="A106" s="9" t="s">
        <v>231</v>
      </c>
      <c r="B106" s="10" t="s">
        <v>247</v>
      </c>
      <c r="C106" s="11" t="s">
        <v>184</v>
      </c>
      <c r="D106" s="11" t="s">
        <v>185</v>
      </c>
      <c r="E106" s="12">
        <v>1</v>
      </c>
      <c r="F106" s="12"/>
      <c r="G106" s="12"/>
      <c r="H106" s="12"/>
      <c r="I106" s="12">
        <f t="shared" si="5"/>
        <v>1</v>
      </c>
      <c r="J106" s="12">
        <v>290909</v>
      </c>
      <c r="K106" s="12">
        <f t="shared" si="7"/>
        <v>290909</v>
      </c>
      <c r="L106" s="12">
        <f t="shared" si="6"/>
        <v>29091</v>
      </c>
      <c r="M106" s="12">
        <f t="shared" si="8"/>
        <v>320000</v>
      </c>
      <c r="N106" s="12">
        <f t="shared" si="9"/>
        <v>0</v>
      </c>
      <c r="O106" s="19"/>
      <c r="P106" s="5"/>
      <c r="Q106" s="68"/>
      <c r="R106" s="68"/>
      <c r="S106" s="68"/>
      <c r="T106" s="68"/>
      <c r="U106" s="68"/>
    </row>
    <row r="107" spans="1:21" ht="56.25">
      <c r="A107" s="9" t="s">
        <v>231</v>
      </c>
      <c r="B107" s="10" t="s">
        <v>248</v>
      </c>
      <c r="C107" s="11" t="s">
        <v>249</v>
      </c>
      <c r="D107" s="11" t="s">
        <v>250</v>
      </c>
      <c r="E107" s="12">
        <v>1</v>
      </c>
      <c r="F107" s="12"/>
      <c r="G107" s="12"/>
      <c r="H107" s="12"/>
      <c r="I107" s="12">
        <f t="shared" si="5"/>
        <v>1</v>
      </c>
      <c r="J107" s="12">
        <v>345455</v>
      </c>
      <c r="K107" s="12">
        <f t="shared" si="7"/>
        <v>345455</v>
      </c>
      <c r="L107" s="12">
        <f t="shared" si="6"/>
        <v>34546</v>
      </c>
      <c r="M107" s="12">
        <f t="shared" si="8"/>
        <v>380000</v>
      </c>
      <c r="N107" s="12">
        <f t="shared" si="9"/>
        <v>0</v>
      </c>
      <c r="O107" s="19"/>
      <c r="P107" s="5"/>
      <c r="Q107" s="68"/>
      <c r="R107" s="68"/>
      <c r="S107" s="68"/>
      <c r="T107" s="68"/>
      <c r="U107" s="68"/>
    </row>
    <row r="108" spans="1:21" ht="56.25">
      <c r="A108" s="9" t="s">
        <v>231</v>
      </c>
      <c r="B108" s="10" t="s">
        <v>248</v>
      </c>
      <c r="C108" s="11" t="s">
        <v>251</v>
      </c>
      <c r="D108" s="11" t="s">
        <v>252</v>
      </c>
      <c r="E108" s="12">
        <v>1</v>
      </c>
      <c r="F108" s="12"/>
      <c r="G108" s="12"/>
      <c r="H108" s="12"/>
      <c r="I108" s="12">
        <f t="shared" si="5"/>
        <v>1</v>
      </c>
      <c r="J108" s="12">
        <v>400000</v>
      </c>
      <c r="K108" s="12">
        <f t="shared" si="7"/>
        <v>400000</v>
      </c>
      <c r="L108" s="12">
        <f t="shared" si="6"/>
        <v>40000</v>
      </c>
      <c r="M108" s="12">
        <f t="shared" si="8"/>
        <v>440000</v>
      </c>
      <c r="N108" s="12">
        <f t="shared" si="9"/>
        <v>0</v>
      </c>
      <c r="O108" s="19"/>
      <c r="P108" s="5"/>
      <c r="Q108" s="68"/>
      <c r="R108" s="68"/>
      <c r="S108" s="68"/>
      <c r="T108" s="68"/>
      <c r="U108" s="68"/>
    </row>
    <row r="109" spans="1:21" ht="56.25">
      <c r="A109" s="14" t="s">
        <v>231</v>
      </c>
      <c r="B109" s="10" t="s">
        <v>248</v>
      </c>
      <c r="C109" s="11" t="s">
        <v>253</v>
      </c>
      <c r="D109" s="11" t="s">
        <v>254</v>
      </c>
      <c r="E109" s="12">
        <v>4</v>
      </c>
      <c r="F109" s="12"/>
      <c r="G109" s="12"/>
      <c r="H109" s="16">
        <v>2</v>
      </c>
      <c r="I109" s="12">
        <f t="shared" si="5"/>
        <v>4</v>
      </c>
      <c r="J109" s="12">
        <v>245454.75</v>
      </c>
      <c r="K109" s="12">
        <f t="shared" si="7"/>
        <v>981819</v>
      </c>
      <c r="L109" s="12">
        <f t="shared" si="6"/>
        <v>98182</v>
      </c>
      <c r="M109" s="12">
        <f t="shared" si="8"/>
        <v>1080000</v>
      </c>
      <c r="N109" s="12">
        <f t="shared" si="9"/>
        <v>0</v>
      </c>
      <c r="O109" s="19" t="s">
        <v>67</v>
      </c>
      <c r="P109" s="5" t="s">
        <v>61</v>
      </c>
      <c r="Q109" s="68" t="s">
        <v>62</v>
      </c>
      <c r="R109" s="68"/>
      <c r="S109" s="68"/>
      <c r="T109" s="68"/>
      <c r="U109" s="68"/>
    </row>
    <row r="110" spans="1:21" ht="56.25">
      <c r="A110" s="9" t="s">
        <v>231</v>
      </c>
      <c r="B110" s="10" t="s">
        <v>248</v>
      </c>
      <c r="C110" s="11" t="s">
        <v>255</v>
      </c>
      <c r="D110" s="11" t="s">
        <v>256</v>
      </c>
      <c r="E110" s="12">
        <v>1</v>
      </c>
      <c r="F110" s="12"/>
      <c r="G110" s="12"/>
      <c r="H110" s="12"/>
      <c r="I110" s="12">
        <f t="shared" si="5"/>
        <v>1</v>
      </c>
      <c r="J110" s="12">
        <v>236364</v>
      </c>
      <c r="K110" s="12">
        <f t="shared" si="7"/>
        <v>236364</v>
      </c>
      <c r="L110" s="12">
        <f t="shared" si="6"/>
        <v>23636</v>
      </c>
      <c r="M110" s="12">
        <f t="shared" si="8"/>
        <v>260000</v>
      </c>
      <c r="N110" s="12">
        <f t="shared" si="9"/>
        <v>0</v>
      </c>
      <c r="O110" s="19"/>
      <c r="P110" s="5"/>
      <c r="Q110" s="68"/>
      <c r="R110" s="68"/>
      <c r="S110" s="68"/>
      <c r="T110" s="68"/>
      <c r="U110" s="68"/>
    </row>
    <row r="111" spans="1:21" ht="37.5">
      <c r="A111" s="14" t="s">
        <v>231</v>
      </c>
      <c r="B111" s="10" t="s">
        <v>248</v>
      </c>
      <c r="C111" s="11" t="s">
        <v>257</v>
      </c>
      <c r="D111" s="11" t="s">
        <v>258</v>
      </c>
      <c r="E111" s="12">
        <v>3</v>
      </c>
      <c r="F111" s="12"/>
      <c r="G111" s="12"/>
      <c r="H111" s="16">
        <v>2</v>
      </c>
      <c r="I111" s="12">
        <f t="shared" si="5"/>
        <v>3</v>
      </c>
      <c r="J111" s="12">
        <v>245454.66666670001</v>
      </c>
      <c r="K111" s="12">
        <f t="shared" si="7"/>
        <v>736364</v>
      </c>
      <c r="L111" s="12">
        <f t="shared" si="6"/>
        <v>73636</v>
      </c>
      <c r="M111" s="12">
        <f t="shared" si="8"/>
        <v>810000</v>
      </c>
      <c r="N111" s="12">
        <f t="shared" si="9"/>
        <v>0</v>
      </c>
      <c r="O111" s="19" t="s">
        <v>67</v>
      </c>
      <c r="P111" s="5" t="s">
        <v>61</v>
      </c>
      <c r="Q111" s="68" t="s">
        <v>62</v>
      </c>
      <c r="R111" s="68"/>
      <c r="S111" s="68"/>
      <c r="T111" s="68"/>
      <c r="U111" s="68"/>
    </row>
    <row r="112" spans="1:21" ht="56.25">
      <c r="A112" s="9" t="s">
        <v>231</v>
      </c>
      <c r="B112" s="10" t="s">
        <v>248</v>
      </c>
      <c r="C112" s="11" t="s">
        <v>259</v>
      </c>
      <c r="D112" s="11" t="s">
        <v>260</v>
      </c>
      <c r="E112" s="12">
        <v>1</v>
      </c>
      <c r="F112" s="12"/>
      <c r="G112" s="12"/>
      <c r="H112" s="12"/>
      <c r="I112" s="12">
        <f t="shared" si="5"/>
        <v>1</v>
      </c>
      <c r="J112" s="12">
        <v>436364</v>
      </c>
      <c r="K112" s="12">
        <f t="shared" si="7"/>
        <v>436364</v>
      </c>
      <c r="L112" s="12">
        <f t="shared" si="6"/>
        <v>43636</v>
      </c>
      <c r="M112" s="12">
        <f t="shared" si="8"/>
        <v>480000</v>
      </c>
      <c r="N112" s="12">
        <f t="shared" si="9"/>
        <v>0</v>
      </c>
      <c r="O112" s="19"/>
      <c r="P112" s="5"/>
      <c r="Q112" s="68"/>
      <c r="R112" s="68"/>
      <c r="S112" s="68"/>
      <c r="T112" s="68"/>
      <c r="U112" s="68"/>
    </row>
    <row r="113" spans="1:21" ht="56.25">
      <c r="A113" s="9" t="s">
        <v>231</v>
      </c>
      <c r="B113" s="10" t="s">
        <v>248</v>
      </c>
      <c r="C113" s="11" t="s">
        <v>261</v>
      </c>
      <c r="D113" s="11" t="s">
        <v>262</v>
      </c>
      <c r="E113" s="12">
        <v>1</v>
      </c>
      <c r="F113" s="12"/>
      <c r="G113" s="12"/>
      <c r="H113" s="12"/>
      <c r="I113" s="12">
        <f t="shared" si="5"/>
        <v>1</v>
      </c>
      <c r="J113" s="12">
        <v>400000</v>
      </c>
      <c r="K113" s="12">
        <f t="shared" si="7"/>
        <v>400000</v>
      </c>
      <c r="L113" s="12">
        <f t="shared" si="6"/>
        <v>40000</v>
      </c>
      <c r="M113" s="12">
        <f t="shared" si="8"/>
        <v>440000</v>
      </c>
      <c r="N113" s="12">
        <f t="shared" si="9"/>
        <v>0</v>
      </c>
      <c r="O113" s="19"/>
      <c r="P113" s="5"/>
      <c r="Q113" s="68"/>
      <c r="R113" s="68"/>
      <c r="S113" s="68"/>
      <c r="T113" s="68"/>
      <c r="U113" s="68"/>
    </row>
    <row r="114" spans="1:21" ht="37.5">
      <c r="A114" s="9" t="s">
        <v>231</v>
      </c>
      <c r="B114" s="10" t="s">
        <v>263</v>
      </c>
      <c r="C114" s="11" t="s">
        <v>264</v>
      </c>
      <c r="D114" s="11" t="s">
        <v>265</v>
      </c>
      <c r="E114" s="12">
        <v>1</v>
      </c>
      <c r="F114" s="12"/>
      <c r="G114" s="12"/>
      <c r="H114" s="12"/>
      <c r="I114" s="12">
        <f t="shared" si="5"/>
        <v>1</v>
      </c>
      <c r="J114" s="12">
        <v>390909</v>
      </c>
      <c r="K114" s="12">
        <f t="shared" si="7"/>
        <v>390909</v>
      </c>
      <c r="L114" s="12">
        <f t="shared" si="6"/>
        <v>39091</v>
      </c>
      <c r="M114" s="12">
        <f t="shared" si="8"/>
        <v>430000</v>
      </c>
      <c r="N114" s="12">
        <f t="shared" si="9"/>
        <v>0</v>
      </c>
      <c r="O114" s="19"/>
      <c r="P114" s="5"/>
      <c r="Q114" s="68"/>
      <c r="R114" s="68"/>
      <c r="S114" s="68"/>
      <c r="T114" s="68"/>
      <c r="U114" s="68"/>
    </row>
    <row r="115" spans="1:21">
      <c r="A115" s="9" t="s">
        <v>231</v>
      </c>
      <c r="B115" s="10" t="s">
        <v>263</v>
      </c>
      <c r="C115" s="11" t="s">
        <v>120</v>
      </c>
      <c r="D115" s="11" t="s">
        <v>121</v>
      </c>
      <c r="E115" s="12">
        <v>1</v>
      </c>
      <c r="F115" s="12"/>
      <c r="G115" s="12"/>
      <c r="H115" s="12"/>
      <c r="I115" s="12">
        <f t="shared" si="5"/>
        <v>1</v>
      </c>
      <c r="J115" s="12">
        <v>354545</v>
      </c>
      <c r="K115" s="12">
        <f t="shared" si="7"/>
        <v>354545</v>
      </c>
      <c r="L115" s="12">
        <f t="shared" si="6"/>
        <v>35455</v>
      </c>
      <c r="M115" s="12">
        <f t="shared" si="8"/>
        <v>390000</v>
      </c>
      <c r="N115" s="12">
        <f t="shared" si="9"/>
        <v>0</v>
      </c>
      <c r="O115" s="19"/>
      <c r="P115" s="5"/>
      <c r="Q115" s="68"/>
      <c r="R115" s="68"/>
      <c r="S115" s="68"/>
      <c r="T115" s="68"/>
      <c r="U115" s="68"/>
    </row>
    <row r="116" spans="1:21" ht="37.5">
      <c r="A116" s="9" t="s">
        <v>231</v>
      </c>
      <c r="B116" s="10" t="s">
        <v>233</v>
      </c>
      <c r="C116" s="11" t="s">
        <v>105</v>
      </c>
      <c r="D116" s="11" t="s">
        <v>106</v>
      </c>
      <c r="E116" s="12">
        <v>1</v>
      </c>
      <c r="F116" s="12"/>
      <c r="G116" s="12"/>
      <c r="H116" s="12"/>
      <c r="I116" s="12">
        <f t="shared" si="5"/>
        <v>1</v>
      </c>
      <c r="J116" s="12">
        <v>236364</v>
      </c>
      <c r="K116" s="12">
        <f t="shared" si="7"/>
        <v>236364</v>
      </c>
      <c r="L116" s="12">
        <f t="shared" si="6"/>
        <v>23636</v>
      </c>
      <c r="M116" s="12">
        <f t="shared" si="8"/>
        <v>260000</v>
      </c>
      <c r="N116" s="12">
        <f t="shared" si="9"/>
        <v>0</v>
      </c>
      <c r="O116" s="19"/>
      <c r="P116" s="5"/>
      <c r="Q116" s="68"/>
      <c r="R116" s="68"/>
      <c r="S116" s="68"/>
      <c r="T116" s="68"/>
      <c r="U116" s="68"/>
    </row>
    <row r="117" spans="1:21" ht="37.5">
      <c r="A117" s="9" t="s">
        <v>231</v>
      </c>
      <c r="B117" s="10" t="s">
        <v>233</v>
      </c>
      <c r="C117" s="11" t="s">
        <v>175</v>
      </c>
      <c r="D117" s="11" t="s">
        <v>176</v>
      </c>
      <c r="E117" s="12">
        <v>1</v>
      </c>
      <c r="F117" s="12"/>
      <c r="G117" s="12"/>
      <c r="H117" s="12"/>
      <c r="I117" s="12">
        <f t="shared" si="5"/>
        <v>1</v>
      </c>
      <c r="J117" s="12">
        <v>181818</v>
      </c>
      <c r="K117" s="12">
        <f t="shared" si="7"/>
        <v>181818</v>
      </c>
      <c r="L117" s="12">
        <f t="shared" si="6"/>
        <v>18182</v>
      </c>
      <c r="M117" s="12">
        <f t="shared" si="8"/>
        <v>200000</v>
      </c>
      <c r="N117" s="12">
        <f t="shared" si="9"/>
        <v>0</v>
      </c>
      <c r="O117" s="19"/>
      <c r="P117" s="5"/>
      <c r="Q117" s="68"/>
      <c r="R117" s="68"/>
      <c r="S117" s="68"/>
      <c r="T117" s="68"/>
      <c r="U117" s="68"/>
    </row>
    <row r="118" spans="1:21" ht="37.5">
      <c r="A118" s="9" t="s">
        <v>231</v>
      </c>
      <c r="B118" s="10" t="s">
        <v>266</v>
      </c>
      <c r="C118" s="11" t="s">
        <v>52</v>
      </c>
      <c r="D118" s="11" t="s">
        <v>53</v>
      </c>
      <c r="E118" s="12">
        <v>1</v>
      </c>
      <c r="F118" s="12"/>
      <c r="G118" s="12"/>
      <c r="H118" s="12"/>
      <c r="I118" s="12">
        <f t="shared" si="5"/>
        <v>1</v>
      </c>
      <c r="J118" s="12">
        <v>209091</v>
      </c>
      <c r="K118" s="12">
        <f t="shared" si="7"/>
        <v>209091</v>
      </c>
      <c r="L118" s="12">
        <f t="shared" si="6"/>
        <v>20909</v>
      </c>
      <c r="M118" s="12">
        <f t="shared" si="8"/>
        <v>230000</v>
      </c>
      <c r="N118" s="12">
        <f t="shared" si="9"/>
        <v>0</v>
      </c>
      <c r="O118" s="19"/>
      <c r="P118" s="5"/>
      <c r="Q118" s="68"/>
      <c r="R118" s="68"/>
      <c r="S118" s="68"/>
      <c r="T118" s="68"/>
      <c r="U118" s="68"/>
    </row>
    <row r="119" spans="1:21" ht="37.5">
      <c r="A119" s="9" t="s">
        <v>267</v>
      </c>
      <c r="B119" s="10" t="s">
        <v>268</v>
      </c>
      <c r="C119" s="11">
        <v>121202901</v>
      </c>
      <c r="D119" s="11" t="s">
        <v>269</v>
      </c>
      <c r="E119" s="12">
        <v>1</v>
      </c>
      <c r="F119" s="12"/>
      <c r="G119" s="12"/>
      <c r="H119" s="12"/>
      <c r="I119" s="12">
        <f t="shared" si="5"/>
        <v>1</v>
      </c>
      <c r="J119" s="12">
        <v>445455</v>
      </c>
      <c r="K119" s="12">
        <f t="shared" si="7"/>
        <v>445455</v>
      </c>
      <c r="L119" s="12">
        <f t="shared" si="6"/>
        <v>44546</v>
      </c>
      <c r="M119" s="12">
        <f t="shared" si="8"/>
        <v>490000</v>
      </c>
      <c r="N119" s="12">
        <f t="shared" si="9"/>
        <v>0</v>
      </c>
      <c r="O119" s="19"/>
      <c r="P119" s="5"/>
      <c r="Q119" s="68"/>
      <c r="R119" s="68"/>
      <c r="S119" s="68"/>
      <c r="T119" s="68"/>
      <c r="U119" s="68"/>
    </row>
    <row r="120" spans="1:21" ht="56.25">
      <c r="A120" s="9" t="s">
        <v>267</v>
      </c>
      <c r="B120" s="10" t="s">
        <v>270</v>
      </c>
      <c r="C120" s="11" t="s">
        <v>271</v>
      </c>
      <c r="D120" s="11" t="s">
        <v>272</v>
      </c>
      <c r="E120" s="12">
        <v>2</v>
      </c>
      <c r="F120" s="12"/>
      <c r="G120" s="12"/>
      <c r="H120" s="12"/>
      <c r="I120" s="12">
        <f t="shared" si="5"/>
        <v>2</v>
      </c>
      <c r="J120" s="12">
        <v>436364</v>
      </c>
      <c r="K120" s="12">
        <f t="shared" si="7"/>
        <v>872728</v>
      </c>
      <c r="L120" s="12">
        <f t="shared" si="6"/>
        <v>87273</v>
      </c>
      <c r="M120" s="12">
        <f t="shared" si="8"/>
        <v>960000</v>
      </c>
      <c r="N120" s="12">
        <f t="shared" si="9"/>
        <v>0</v>
      </c>
      <c r="O120" s="19"/>
      <c r="P120" s="5"/>
      <c r="Q120" s="68"/>
      <c r="R120" s="68"/>
      <c r="S120" s="68"/>
      <c r="T120" s="68"/>
      <c r="U120" s="68"/>
    </row>
    <row r="121" spans="1:21" ht="56.25">
      <c r="A121" s="9" t="s">
        <v>267</v>
      </c>
      <c r="B121" s="10" t="s">
        <v>270</v>
      </c>
      <c r="C121" s="11" t="s">
        <v>273</v>
      </c>
      <c r="D121" s="11" t="s">
        <v>274</v>
      </c>
      <c r="E121" s="12">
        <v>1</v>
      </c>
      <c r="F121" s="12"/>
      <c r="G121" s="12"/>
      <c r="H121" s="12"/>
      <c r="I121" s="12">
        <f t="shared" si="5"/>
        <v>1</v>
      </c>
      <c r="J121" s="12">
        <v>400000</v>
      </c>
      <c r="K121" s="12">
        <f t="shared" si="7"/>
        <v>400000</v>
      </c>
      <c r="L121" s="12">
        <f t="shared" si="6"/>
        <v>40000</v>
      </c>
      <c r="M121" s="12">
        <f t="shared" si="8"/>
        <v>440000</v>
      </c>
      <c r="N121" s="12">
        <f t="shared" si="9"/>
        <v>0</v>
      </c>
      <c r="O121" s="19"/>
      <c r="P121" s="5"/>
      <c r="Q121" s="68"/>
      <c r="R121" s="68"/>
      <c r="S121" s="68"/>
      <c r="T121" s="68"/>
      <c r="U121" s="68"/>
    </row>
    <row r="122" spans="1:21" ht="56.25">
      <c r="A122" s="9" t="s">
        <v>267</v>
      </c>
      <c r="B122" s="10" t="s">
        <v>270</v>
      </c>
      <c r="C122" s="11" t="s">
        <v>275</v>
      </c>
      <c r="D122" s="11" t="s">
        <v>276</v>
      </c>
      <c r="E122" s="12">
        <v>2</v>
      </c>
      <c r="F122" s="12"/>
      <c r="G122" s="12"/>
      <c r="H122" s="12"/>
      <c r="I122" s="12">
        <f t="shared" si="5"/>
        <v>2</v>
      </c>
      <c r="J122" s="12">
        <v>436364</v>
      </c>
      <c r="K122" s="12">
        <f t="shared" si="7"/>
        <v>872728</v>
      </c>
      <c r="L122" s="12">
        <f t="shared" si="6"/>
        <v>87273</v>
      </c>
      <c r="M122" s="12">
        <f t="shared" si="8"/>
        <v>960000</v>
      </c>
      <c r="N122" s="12">
        <f t="shared" si="9"/>
        <v>0</v>
      </c>
      <c r="O122" s="19"/>
      <c r="P122" s="5"/>
      <c r="Q122" s="68"/>
      <c r="R122" s="68"/>
      <c r="S122" s="68"/>
      <c r="T122" s="68"/>
      <c r="U122" s="68"/>
    </row>
    <row r="123" spans="1:21" ht="56.25">
      <c r="A123" s="9" t="s">
        <v>267</v>
      </c>
      <c r="B123" s="10" t="s">
        <v>277</v>
      </c>
      <c r="C123" s="11" t="s">
        <v>278</v>
      </c>
      <c r="D123" s="11" t="s">
        <v>279</v>
      </c>
      <c r="E123" s="12">
        <v>1</v>
      </c>
      <c r="F123" s="12"/>
      <c r="G123" s="12"/>
      <c r="H123" s="12"/>
      <c r="I123" s="12">
        <f t="shared" si="5"/>
        <v>1</v>
      </c>
      <c r="J123" s="12">
        <v>462810</v>
      </c>
      <c r="K123" s="12">
        <f t="shared" si="7"/>
        <v>462810</v>
      </c>
      <c r="L123" s="12">
        <f t="shared" si="6"/>
        <v>46281</v>
      </c>
      <c r="M123" s="12">
        <f t="shared" si="8"/>
        <v>509090</v>
      </c>
      <c r="N123" s="12">
        <f t="shared" si="9"/>
        <v>0</v>
      </c>
      <c r="O123" s="19"/>
      <c r="P123" s="5"/>
      <c r="Q123" s="68"/>
      <c r="R123" s="68"/>
      <c r="S123" s="68"/>
      <c r="T123" s="68"/>
      <c r="U123" s="68"/>
    </row>
    <row r="124" spans="1:21" ht="56.25">
      <c r="A124" s="14" t="s">
        <v>267</v>
      </c>
      <c r="B124" s="10" t="s">
        <v>270</v>
      </c>
      <c r="C124" s="15" t="s">
        <v>255</v>
      </c>
      <c r="D124" s="11" t="s">
        <v>256</v>
      </c>
      <c r="E124" s="12">
        <v>1</v>
      </c>
      <c r="F124" s="12"/>
      <c r="G124" s="12"/>
      <c r="H124" s="12">
        <v>1</v>
      </c>
      <c r="I124" s="12">
        <f t="shared" si="5"/>
        <v>1</v>
      </c>
      <c r="J124" s="12">
        <v>236364</v>
      </c>
      <c r="K124" s="12">
        <f t="shared" si="7"/>
        <v>236364</v>
      </c>
      <c r="L124" s="12">
        <f t="shared" si="6"/>
        <v>23636</v>
      </c>
      <c r="M124" s="12">
        <f t="shared" si="8"/>
        <v>260000</v>
      </c>
      <c r="N124" s="12">
        <f t="shared" si="9"/>
        <v>0</v>
      </c>
      <c r="O124" s="19" t="s">
        <v>60</v>
      </c>
      <c r="P124" s="5" t="s">
        <v>61</v>
      </c>
      <c r="Q124" s="68" t="s">
        <v>62</v>
      </c>
      <c r="R124" s="68"/>
      <c r="S124" s="68"/>
      <c r="T124" s="68"/>
      <c r="U124" s="68"/>
    </row>
    <row r="125" spans="1:21" ht="56.25">
      <c r="A125" s="9" t="s">
        <v>267</v>
      </c>
      <c r="B125" s="10" t="s">
        <v>270</v>
      </c>
      <c r="C125" s="11" t="s">
        <v>280</v>
      </c>
      <c r="D125" s="11" t="s">
        <v>281</v>
      </c>
      <c r="E125" s="12">
        <v>2</v>
      </c>
      <c r="F125" s="12"/>
      <c r="G125" s="12"/>
      <c r="H125" s="12"/>
      <c r="I125" s="12">
        <f t="shared" si="5"/>
        <v>2</v>
      </c>
      <c r="J125" s="12">
        <v>400000</v>
      </c>
      <c r="K125" s="12">
        <f t="shared" si="7"/>
        <v>800000</v>
      </c>
      <c r="L125" s="12">
        <f t="shared" si="6"/>
        <v>80000</v>
      </c>
      <c r="M125" s="12">
        <f t="shared" si="8"/>
        <v>880000</v>
      </c>
      <c r="N125" s="12">
        <f t="shared" si="9"/>
        <v>0</v>
      </c>
      <c r="O125" s="19"/>
      <c r="P125" s="5"/>
      <c r="Q125" s="68"/>
      <c r="R125" s="68"/>
      <c r="S125" s="68"/>
      <c r="T125" s="68"/>
      <c r="U125" s="68"/>
    </row>
    <row r="126" spans="1:21" ht="56.25">
      <c r="A126" s="9" t="s">
        <v>267</v>
      </c>
      <c r="B126" s="10" t="s">
        <v>270</v>
      </c>
      <c r="C126" s="11" t="s">
        <v>282</v>
      </c>
      <c r="D126" s="11" t="s">
        <v>283</v>
      </c>
      <c r="E126" s="12">
        <v>1</v>
      </c>
      <c r="F126" s="12"/>
      <c r="G126" s="12"/>
      <c r="H126" s="12"/>
      <c r="I126" s="12">
        <f t="shared" si="5"/>
        <v>1</v>
      </c>
      <c r="J126" s="12">
        <v>400000</v>
      </c>
      <c r="K126" s="12">
        <f t="shared" si="7"/>
        <v>400000</v>
      </c>
      <c r="L126" s="12">
        <f t="shared" si="6"/>
        <v>40000</v>
      </c>
      <c r="M126" s="12">
        <f t="shared" si="8"/>
        <v>440000</v>
      </c>
      <c r="N126" s="12">
        <f t="shared" si="9"/>
        <v>0</v>
      </c>
      <c r="O126" s="19"/>
      <c r="P126" s="5"/>
      <c r="Q126" s="68"/>
      <c r="R126" s="68"/>
      <c r="S126" s="68"/>
      <c r="T126" s="68"/>
      <c r="U126" s="68"/>
    </row>
    <row r="127" spans="1:21" ht="56.25">
      <c r="A127" s="9" t="s">
        <v>267</v>
      </c>
      <c r="B127" s="10" t="s">
        <v>277</v>
      </c>
      <c r="C127" s="11" t="s">
        <v>284</v>
      </c>
      <c r="D127" s="11" t="s">
        <v>285</v>
      </c>
      <c r="E127" s="12">
        <v>1</v>
      </c>
      <c r="F127" s="12"/>
      <c r="G127" s="12"/>
      <c r="H127" s="12"/>
      <c r="I127" s="12">
        <f t="shared" si="5"/>
        <v>1</v>
      </c>
      <c r="J127" s="12">
        <v>462810</v>
      </c>
      <c r="K127" s="12">
        <f t="shared" si="7"/>
        <v>462810</v>
      </c>
      <c r="L127" s="12">
        <f t="shared" si="6"/>
        <v>46281</v>
      </c>
      <c r="M127" s="12">
        <f t="shared" si="8"/>
        <v>509090</v>
      </c>
      <c r="N127" s="12">
        <f t="shared" si="9"/>
        <v>0</v>
      </c>
      <c r="O127" s="19"/>
      <c r="P127" s="5"/>
      <c r="Q127" s="68"/>
      <c r="R127" s="68"/>
      <c r="S127" s="68"/>
      <c r="T127" s="68"/>
      <c r="U127" s="68"/>
    </row>
    <row r="128" spans="1:21" ht="56.25">
      <c r="A128" s="9" t="s">
        <v>267</v>
      </c>
      <c r="B128" s="10" t="s">
        <v>270</v>
      </c>
      <c r="C128" s="11" t="s">
        <v>286</v>
      </c>
      <c r="D128" s="11" t="s">
        <v>287</v>
      </c>
      <c r="E128" s="12">
        <v>1</v>
      </c>
      <c r="F128" s="12"/>
      <c r="G128" s="12"/>
      <c r="H128" s="12"/>
      <c r="I128" s="12">
        <f t="shared" si="5"/>
        <v>1</v>
      </c>
      <c r="J128" s="12">
        <v>345455</v>
      </c>
      <c r="K128" s="12">
        <f t="shared" si="7"/>
        <v>345455</v>
      </c>
      <c r="L128" s="12">
        <f t="shared" si="6"/>
        <v>34546</v>
      </c>
      <c r="M128" s="12">
        <f t="shared" si="8"/>
        <v>380000</v>
      </c>
      <c r="N128" s="12">
        <f t="shared" si="9"/>
        <v>0</v>
      </c>
      <c r="O128" s="19"/>
      <c r="P128" s="5"/>
      <c r="Q128" s="68"/>
      <c r="R128" s="68"/>
      <c r="S128" s="68"/>
      <c r="T128" s="68"/>
      <c r="U128" s="68"/>
    </row>
    <row r="129" spans="1:21" ht="37.5">
      <c r="A129" s="9" t="s">
        <v>288</v>
      </c>
      <c r="B129" s="10" t="s">
        <v>289</v>
      </c>
      <c r="C129" s="11" t="s">
        <v>290</v>
      </c>
      <c r="D129" s="11" t="s">
        <v>291</v>
      </c>
      <c r="E129" s="12">
        <v>2</v>
      </c>
      <c r="F129" s="12"/>
      <c r="G129" s="12"/>
      <c r="H129" s="12"/>
      <c r="I129" s="12">
        <f t="shared" si="5"/>
        <v>2</v>
      </c>
      <c r="J129" s="12">
        <v>1981818</v>
      </c>
      <c r="K129" s="12">
        <f t="shared" si="7"/>
        <v>3963636</v>
      </c>
      <c r="L129" s="12">
        <f t="shared" si="6"/>
        <v>396364</v>
      </c>
      <c r="M129" s="12">
        <f t="shared" si="8"/>
        <v>4360000</v>
      </c>
      <c r="N129" s="12">
        <f t="shared" si="9"/>
        <v>0</v>
      </c>
      <c r="O129" s="19"/>
      <c r="P129" s="5"/>
      <c r="Q129" s="68"/>
      <c r="R129" s="68"/>
      <c r="S129" s="68"/>
      <c r="T129" s="68"/>
      <c r="U129" s="68"/>
    </row>
    <row r="130" spans="1:21" ht="37.5">
      <c r="A130" s="9" t="s">
        <v>288</v>
      </c>
      <c r="B130" s="10" t="s">
        <v>292</v>
      </c>
      <c r="C130" s="11" t="s">
        <v>293</v>
      </c>
      <c r="D130" s="11" t="s">
        <v>294</v>
      </c>
      <c r="E130" s="12">
        <v>1</v>
      </c>
      <c r="F130" s="12"/>
      <c r="G130" s="12"/>
      <c r="H130" s="12"/>
      <c r="I130" s="12">
        <f t="shared" si="5"/>
        <v>1</v>
      </c>
      <c r="J130" s="12">
        <v>200000</v>
      </c>
      <c r="K130" s="12">
        <f t="shared" si="7"/>
        <v>200000</v>
      </c>
      <c r="L130" s="12">
        <f t="shared" si="6"/>
        <v>20000</v>
      </c>
      <c r="M130" s="12">
        <f t="shared" si="8"/>
        <v>220000</v>
      </c>
      <c r="N130" s="12">
        <f t="shared" si="9"/>
        <v>0</v>
      </c>
      <c r="O130" s="19"/>
      <c r="P130" s="5"/>
      <c r="Q130" s="68"/>
      <c r="R130" s="68"/>
      <c r="S130" s="68"/>
      <c r="T130" s="68"/>
      <c r="U130" s="68"/>
    </row>
    <row r="131" spans="1:21">
      <c r="A131" s="9" t="s">
        <v>288</v>
      </c>
      <c r="B131" s="10" t="s">
        <v>289</v>
      </c>
      <c r="C131" s="11" t="s">
        <v>295</v>
      </c>
      <c r="D131" s="11" t="s">
        <v>296</v>
      </c>
      <c r="E131" s="12">
        <v>1</v>
      </c>
      <c r="F131" s="12"/>
      <c r="G131" s="12"/>
      <c r="H131" s="12"/>
      <c r="I131" s="12">
        <f t="shared" si="5"/>
        <v>1</v>
      </c>
      <c r="J131" s="12">
        <v>1109091</v>
      </c>
      <c r="K131" s="12">
        <f t="shared" si="7"/>
        <v>1109091</v>
      </c>
      <c r="L131" s="12">
        <f t="shared" si="6"/>
        <v>110909</v>
      </c>
      <c r="M131" s="12">
        <f t="shared" si="8"/>
        <v>1220000</v>
      </c>
      <c r="N131" s="12">
        <f t="shared" si="9"/>
        <v>0</v>
      </c>
      <c r="O131" s="19"/>
      <c r="P131" s="5"/>
      <c r="Q131" s="68"/>
      <c r="R131" s="68"/>
      <c r="S131" s="68"/>
      <c r="T131" s="68"/>
      <c r="U131" s="68"/>
    </row>
    <row r="132" spans="1:21">
      <c r="A132" s="9" t="s">
        <v>288</v>
      </c>
      <c r="B132" s="10" t="s">
        <v>289</v>
      </c>
      <c r="C132" s="11" t="s">
        <v>297</v>
      </c>
      <c r="D132" s="11" t="s">
        <v>298</v>
      </c>
      <c r="E132" s="12">
        <v>1</v>
      </c>
      <c r="F132" s="12"/>
      <c r="G132" s="12"/>
      <c r="H132" s="12"/>
      <c r="I132" s="12">
        <f t="shared" si="5"/>
        <v>1</v>
      </c>
      <c r="J132" s="12">
        <v>1427273</v>
      </c>
      <c r="K132" s="12">
        <f t="shared" si="7"/>
        <v>1427273</v>
      </c>
      <c r="L132" s="12">
        <f t="shared" si="6"/>
        <v>142727</v>
      </c>
      <c r="M132" s="12">
        <f t="shared" si="8"/>
        <v>1570000</v>
      </c>
      <c r="N132" s="12">
        <f t="shared" si="9"/>
        <v>0</v>
      </c>
      <c r="O132" s="19"/>
      <c r="P132" s="5"/>
      <c r="Q132" s="68"/>
      <c r="R132" s="68"/>
      <c r="S132" s="68"/>
      <c r="T132" s="68"/>
      <c r="U132" s="68"/>
    </row>
    <row r="133" spans="1:21" ht="37.5">
      <c r="A133" s="9" t="s">
        <v>288</v>
      </c>
      <c r="B133" s="10" t="s">
        <v>289</v>
      </c>
      <c r="C133" s="11" t="s">
        <v>299</v>
      </c>
      <c r="D133" s="11" t="s">
        <v>300</v>
      </c>
      <c r="E133" s="12">
        <v>1</v>
      </c>
      <c r="F133" s="12"/>
      <c r="G133" s="12"/>
      <c r="H133" s="12"/>
      <c r="I133" s="12">
        <f t="shared" si="5"/>
        <v>1</v>
      </c>
      <c r="J133" s="12">
        <v>554545</v>
      </c>
      <c r="K133" s="12">
        <f t="shared" si="7"/>
        <v>554545</v>
      </c>
      <c r="L133" s="12">
        <f t="shared" si="6"/>
        <v>55455</v>
      </c>
      <c r="M133" s="12">
        <f t="shared" si="8"/>
        <v>610000</v>
      </c>
      <c r="N133" s="12">
        <f t="shared" si="9"/>
        <v>0</v>
      </c>
      <c r="O133" s="19"/>
      <c r="P133" s="5"/>
      <c r="Q133" s="68"/>
      <c r="R133" s="68"/>
      <c r="S133" s="68"/>
      <c r="T133" s="68"/>
      <c r="U133" s="68"/>
    </row>
    <row r="134" spans="1:21" ht="37.5">
      <c r="A134" s="9" t="s">
        <v>288</v>
      </c>
      <c r="B134" s="10" t="s">
        <v>289</v>
      </c>
      <c r="C134" s="11" t="s">
        <v>301</v>
      </c>
      <c r="D134" s="11" t="s">
        <v>302</v>
      </c>
      <c r="E134" s="12">
        <v>2</v>
      </c>
      <c r="F134" s="12"/>
      <c r="G134" s="12"/>
      <c r="H134" s="12"/>
      <c r="I134" s="12">
        <f t="shared" si="5"/>
        <v>2</v>
      </c>
      <c r="J134" s="12">
        <v>1981818</v>
      </c>
      <c r="K134" s="12">
        <f t="shared" si="7"/>
        <v>3963636</v>
      </c>
      <c r="L134" s="12">
        <f t="shared" si="6"/>
        <v>396364</v>
      </c>
      <c r="M134" s="12">
        <f t="shared" si="8"/>
        <v>4360000</v>
      </c>
      <c r="N134" s="12">
        <f t="shared" si="9"/>
        <v>0</v>
      </c>
      <c r="O134" s="19"/>
      <c r="P134" s="5"/>
      <c r="Q134" s="68"/>
      <c r="R134" s="68"/>
      <c r="S134" s="68"/>
      <c r="T134" s="68"/>
      <c r="U134" s="68"/>
    </row>
    <row r="135" spans="1:21" ht="56.25">
      <c r="A135" s="9" t="s">
        <v>288</v>
      </c>
      <c r="B135" s="10" t="s">
        <v>303</v>
      </c>
      <c r="C135" s="11" t="s">
        <v>304</v>
      </c>
      <c r="D135" s="11" t="s">
        <v>305</v>
      </c>
      <c r="E135" s="12">
        <v>1</v>
      </c>
      <c r="F135" s="12"/>
      <c r="G135" s="12"/>
      <c r="H135" s="12"/>
      <c r="I135" s="12">
        <f t="shared" ref="I135:I198" si="12">+E135-G135-F135</f>
        <v>1</v>
      </c>
      <c r="J135" s="12">
        <v>227273</v>
      </c>
      <c r="K135" s="12">
        <f t="shared" si="7"/>
        <v>227273</v>
      </c>
      <c r="L135" s="12">
        <f t="shared" ref="L135:L198" si="13">+ROUND(J135*E135*0.1,0)</f>
        <v>22727</v>
      </c>
      <c r="M135" s="12">
        <f t="shared" si="8"/>
        <v>250000</v>
      </c>
      <c r="N135" s="12">
        <f t="shared" si="9"/>
        <v>0</v>
      </c>
      <c r="O135" s="19"/>
      <c r="P135" s="5"/>
      <c r="Q135" s="68"/>
      <c r="R135" s="68"/>
      <c r="S135" s="68"/>
      <c r="T135" s="68"/>
      <c r="U135" s="68"/>
    </row>
    <row r="136" spans="1:21" ht="56.25">
      <c r="A136" s="14" t="s">
        <v>288</v>
      </c>
      <c r="B136" s="10" t="s">
        <v>303</v>
      </c>
      <c r="C136" s="15" t="s">
        <v>306</v>
      </c>
      <c r="D136" s="11" t="s">
        <v>307</v>
      </c>
      <c r="E136" s="12">
        <v>1</v>
      </c>
      <c r="F136" s="12"/>
      <c r="G136" s="12"/>
      <c r="H136" s="12">
        <v>1</v>
      </c>
      <c r="I136" s="12">
        <f t="shared" si="12"/>
        <v>1</v>
      </c>
      <c r="J136" s="12">
        <v>400000</v>
      </c>
      <c r="K136" s="12">
        <f t="shared" ref="K136:K199" si="14">+ROUND(J136*E136,0)</f>
        <v>400000</v>
      </c>
      <c r="L136" s="12">
        <f t="shared" si="13"/>
        <v>40000</v>
      </c>
      <c r="M136" s="12">
        <f t="shared" ref="M136:M199" si="15">+ROUND(K136+L136,-1)</f>
        <v>440000</v>
      </c>
      <c r="N136" s="12">
        <f t="shared" ref="N136:N199" si="16">+IF(AND(G136&gt;0),ROUND(J136*G136*1.1,-1),0)+IF(AND(F136&gt;0),ROUND(J136*F136*1.1,-1),0)</f>
        <v>0</v>
      </c>
      <c r="O136" s="19" t="s">
        <v>60</v>
      </c>
      <c r="P136" s="5" t="s">
        <v>61</v>
      </c>
      <c r="Q136" s="68" t="s">
        <v>62</v>
      </c>
      <c r="R136" s="68"/>
      <c r="S136" s="68"/>
      <c r="T136" s="68"/>
      <c r="U136" s="68"/>
    </row>
    <row r="137" spans="1:21" ht="56.25">
      <c r="A137" s="9" t="s">
        <v>288</v>
      </c>
      <c r="B137" s="10" t="s">
        <v>303</v>
      </c>
      <c r="C137" s="11" t="s">
        <v>308</v>
      </c>
      <c r="D137" s="11" t="s">
        <v>309</v>
      </c>
      <c r="E137" s="12">
        <v>1</v>
      </c>
      <c r="F137" s="12"/>
      <c r="G137" s="12"/>
      <c r="H137" s="12"/>
      <c r="I137" s="12">
        <f t="shared" si="12"/>
        <v>1</v>
      </c>
      <c r="J137" s="12">
        <v>236364</v>
      </c>
      <c r="K137" s="12">
        <f t="shared" si="14"/>
        <v>236364</v>
      </c>
      <c r="L137" s="12">
        <f t="shared" si="13"/>
        <v>23636</v>
      </c>
      <c r="M137" s="12">
        <f t="shared" si="15"/>
        <v>260000</v>
      </c>
      <c r="N137" s="12">
        <f t="shared" si="16"/>
        <v>0</v>
      </c>
      <c r="O137" s="19"/>
      <c r="P137" s="5"/>
      <c r="Q137" s="68"/>
      <c r="R137" s="68"/>
      <c r="S137" s="68"/>
      <c r="T137" s="68"/>
      <c r="U137" s="68"/>
    </row>
    <row r="138" spans="1:21" ht="56.25">
      <c r="A138" s="9" t="s">
        <v>288</v>
      </c>
      <c r="B138" s="10" t="s">
        <v>303</v>
      </c>
      <c r="C138" s="17" t="s">
        <v>275</v>
      </c>
      <c r="D138" s="11" t="s">
        <v>276</v>
      </c>
      <c r="E138" s="12">
        <v>3</v>
      </c>
      <c r="F138" s="12">
        <v>3</v>
      </c>
      <c r="G138" s="12"/>
      <c r="H138" s="12"/>
      <c r="I138" s="12">
        <f t="shared" si="12"/>
        <v>0</v>
      </c>
      <c r="J138" s="12">
        <v>436364</v>
      </c>
      <c r="K138" s="12">
        <f t="shared" si="14"/>
        <v>1309092</v>
      </c>
      <c r="L138" s="12">
        <f t="shared" si="13"/>
        <v>130909</v>
      </c>
      <c r="M138" s="12">
        <f t="shared" si="15"/>
        <v>1440000</v>
      </c>
      <c r="N138" s="12">
        <f t="shared" si="16"/>
        <v>1440000</v>
      </c>
      <c r="O138" s="19" t="s">
        <v>77</v>
      </c>
      <c r="P138" s="8" t="s">
        <v>37</v>
      </c>
      <c r="Q138" s="68" t="s">
        <v>78</v>
      </c>
      <c r="R138" s="68"/>
      <c r="S138" s="68"/>
      <c r="T138" s="68"/>
      <c r="U138" s="68"/>
    </row>
    <row r="139" spans="1:21" ht="56.25">
      <c r="A139" s="9" t="s">
        <v>288</v>
      </c>
      <c r="B139" s="10" t="s">
        <v>310</v>
      </c>
      <c r="C139" s="13" t="s">
        <v>75</v>
      </c>
      <c r="D139" s="11" t="s">
        <v>76</v>
      </c>
      <c r="E139" s="12">
        <v>2</v>
      </c>
      <c r="F139" s="12">
        <v>2</v>
      </c>
      <c r="G139" s="12"/>
      <c r="H139" s="12"/>
      <c r="I139" s="12">
        <f t="shared" si="12"/>
        <v>0</v>
      </c>
      <c r="J139" s="12">
        <v>145455</v>
      </c>
      <c r="K139" s="12">
        <f t="shared" si="14"/>
        <v>290910</v>
      </c>
      <c r="L139" s="12">
        <f t="shared" si="13"/>
        <v>29091</v>
      </c>
      <c r="M139" s="12">
        <f t="shared" si="15"/>
        <v>320000</v>
      </c>
      <c r="N139" s="12">
        <f t="shared" si="16"/>
        <v>320000</v>
      </c>
      <c r="O139" s="19" t="s">
        <v>50</v>
      </c>
      <c r="P139" s="8" t="s">
        <v>37</v>
      </c>
      <c r="Q139" s="68" t="s">
        <v>38</v>
      </c>
      <c r="R139" s="68"/>
      <c r="S139" s="68"/>
      <c r="T139" s="68"/>
      <c r="U139" s="68"/>
    </row>
    <row r="140" spans="1:21" ht="37.5">
      <c r="A140" s="9" t="s">
        <v>288</v>
      </c>
      <c r="B140" s="10" t="s">
        <v>310</v>
      </c>
      <c r="C140" s="11" t="s">
        <v>175</v>
      </c>
      <c r="D140" s="11" t="s">
        <v>176</v>
      </c>
      <c r="E140" s="12">
        <v>1</v>
      </c>
      <c r="F140" s="12"/>
      <c r="G140" s="12"/>
      <c r="H140" s="12"/>
      <c r="I140" s="12">
        <f t="shared" si="12"/>
        <v>1</v>
      </c>
      <c r="J140" s="12">
        <v>181818</v>
      </c>
      <c r="K140" s="12">
        <f t="shared" si="14"/>
        <v>181818</v>
      </c>
      <c r="L140" s="12">
        <f t="shared" si="13"/>
        <v>18182</v>
      </c>
      <c r="M140" s="12">
        <f t="shared" si="15"/>
        <v>200000</v>
      </c>
      <c r="N140" s="12">
        <f t="shared" si="16"/>
        <v>0</v>
      </c>
      <c r="O140" s="19"/>
      <c r="P140" s="5"/>
      <c r="Q140" s="68"/>
      <c r="R140" s="68"/>
      <c r="S140" s="68"/>
      <c r="T140" s="68"/>
      <c r="U140" s="68"/>
    </row>
    <row r="141" spans="1:21" ht="56.25">
      <c r="A141" s="9" t="s">
        <v>288</v>
      </c>
      <c r="B141" s="10" t="s">
        <v>310</v>
      </c>
      <c r="C141" s="11" t="s">
        <v>70</v>
      </c>
      <c r="D141" s="11" t="s">
        <v>71</v>
      </c>
      <c r="E141" s="12">
        <v>1</v>
      </c>
      <c r="F141" s="12"/>
      <c r="G141" s="12"/>
      <c r="H141" s="12"/>
      <c r="I141" s="12">
        <f t="shared" si="12"/>
        <v>1</v>
      </c>
      <c r="J141" s="12">
        <v>145455</v>
      </c>
      <c r="K141" s="12">
        <f t="shared" si="14"/>
        <v>145455</v>
      </c>
      <c r="L141" s="12">
        <f t="shared" si="13"/>
        <v>14546</v>
      </c>
      <c r="M141" s="12">
        <f t="shared" si="15"/>
        <v>160000</v>
      </c>
      <c r="N141" s="12">
        <f t="shared" si="16"/>
        <v>0</v>
      </c>
      <c r="O141" s="19"/>
      <c r="P141" s="5"/>
      <c r="Q141" s="68"/>
      <c r="R141" s="68"/>
      <c r="S141" s="68"/>
      <c r="T141" s="68"/>
      <c r="U141" s="68"/>
    </row>
    <row r="142" spans="1:21" ht="93.75">
      <c r="A142" s="9" t="s">
        <v>288</v>
      </c>
      <c r="B142" s="10" t="s">
        <v>310</v>
      </c>
      <c r="C142" s="11" t="s">
        <v>117</v>
      </c>
      <c r="D142" s="11" t="s">
        <v>118</v>
      </c>
      <c r="E142" s="12">
        <v>1</v>
      </c>
      <c r="F142" s="12"/>
      <c r="G142" s="12"/>
      <c r="H142" s="12"/>
      <c r="I142" s="12">
        <f t="shared" si="12"/>
        <v>1</v>
      </c>
      <c r="J142" s="12">
        <v>263636</v>
      </c>
      <c r="K142" s="12">
        <f t="shared" si="14"/>
        <v>263636</v>
      </c>
      <c r="L142" s="12">
        <f t="shared" si="13"/>
        <v>26364</v>
      </c>
      <c r="M142" s="12">
        <f t="shared" si="15"/>
        <v>290000</v>
      </c>
      <c r="N142" s="12">
        <f t="shared" si="16"/>
        <v>0</v>
      </c>
      <c r="O142" s="19"/>
      <c r="P142" s="5"/>
      <c r="Q142" s="68"/>
      <c r="R142" s="68"/>
      <c r="S142" s="68"/>
      <c r="T142" s="68"/>
      <c r="U142" s="68"/>
    </row>
    <row r="143" spans="1:21" ht="37.5">
      <c r="A143" s="9" t="s">
        <v>288</v>
      </c>
      <c r="B143" s="10" t="s">
        <v>310</v>
      </c>
      <c r="C143" s="17" t="s">
        <v>311</v>
      </c>
      <c r="D143" s="11" t="s">
        <v>312</v>
      </c>
      <c r="E143" s="12">
        <v>1</v>
      </c>
      <c r="F143" s="12">
        <v>1</v>
      </c>
      <c r="G143" s="12"/>
      <c r="H143" s="12"/>
      <c r="I143" s="12">
        <f t="shared" si="12"/>
        <v>0</v>
      </c>
      <c r="J143" s="12">
        <v>318182</v>
      </c>
      <c r="K143" s="12">
        <f t="shared" si="14"/>
        <v>318182</v>
      </c>
      <c r="L143" s="12">
        <f t="shared" si="13"/>
        <v>31818</v>
      </c>
      <c r="M143" s="12">
        <f t="shared" si="15"/>
        <v>350000</v>
      </c>
      <c r="N143" s="12">
        <f t="shared" si="16"/>
        <v>350000</v>
      </c>
      <c r="O143" s="19" t="s">
        <v>77</v>
      </c>
      <c r="P143" s="8" t="s">
        <v>37</v>
      </c>
      <c r="Q143" s="68" t="s">
        <v>78</v>
      </c>
      <c r="R143" s="68"/>
      <c r="S143" s="68"/>
      <c r="T143" s="68"/>
      <c r="U143" s="68"/>
    </row>
    <row r="144" spans="1:21" ht="56.25">
      <c r="A144" s="9" t="s">
        <v>288</v>
      </c>
      <c r="B144" s="10" t="s">
        <v>310</v>
      </c>
      <c r="C144" s="17" t="s">
        <v>98</v>
      </c>
      <c r="D144" s="11" t="s">
        <v>99</v>
      </c>
      <c r="E144" s="12">
        <v>1</v>
      </c>
      <c r="F144" s="12">
        <v>1</v>
      </c>
      <c r="G144" s="12"/>
      <c r="H144" s="12"/>
      <c r="I144" s="12">
        <f t="shared" si="12"/>
        <v>0</v>
      </c>
      <c r="J144" s="12">
        <v>200000</v>
      </c>
      <c r="K144" s="12">
        <f t="shared" si="14"/>
        <v>200000</v>
      </c>
      <c r="L144" s="12">
        <f t="shared" si="13"/>
        <v>20000</v>
      </c>
      <c r="M144" s="12">
        <f t="shared" si="15"/>
        <v>220000</v>
      </c>
      <c r="N144" s="12">
        <f t="shared" si="16"/>
        <v>220000</v>
      </c>
      <c r="O144" s="19" t="s">
        <v>77</v>
      </c>
      <c r="P144" s="8" t="s">
        <v>234</v>
      </c>
      <c r="Q144" s="69" t="s">
        <v>100</v>
      </c>
      <c r="R144" s="69"/>
      <c r="S144" s="69"/>
      <c r="T144" s="69"/>
      <c r="U144" s="69"/>
    </row>
    <row r="145" spans="1:21" ht="37.5">
      <c r="A145" s="9" t="s">
        <v>288</v>
      </c>
      <c r="B145" s="10" t="s">
        <v>310</v>
      </c>
      <c r="C145" s="11" t="s">
        <v>113</v>
      </c>
      <c r="D145" s="11" t="s">
        <v>114</v>
      </c>
      <c r="E145" s="12">
        <v>1</v>
      </c>
      <c r="F145" s="12"/>
      <c r="G145" s="12"/>
      <c r="H145" s="12"/>
      <c r="I145" s="12">
        <f t="shared" si="12"/>
        <v>1</v>
      </c>
      <c r="J145" s="12">
        <v>236364</v>
      </c>
      <c r="K145" s="12">
        <f t="shared" si="14"/>
        <v>236364</v>
      </c>
      <c r="L145" s="12">
        <f t="shared" si="13"/>
        <v>23636</v>
      </c>
      <c r="M145" s="12">
        <f t="shared" si="15"/>
        <v>260000</v>
      </c>
      <c r="N145" s="12">
        <f t="shared" si="16"/>
        <v>0</v>
      </c>
      <c r="O145" s="19"/>
      <c r="P145" s="5"/>
      <c r="Q145" s="68"/>
      <c r="R145" s="68"/>
      <c r="S145" s="68"/>
      <c r="T145" s="68"/>
      <c r="U145" s="68"/>
    </row>
    <row r="146" spans="1:21" ht="56.25">
      <c r="A146" s="9" t="s">
        <v>288</v>
      </c>
      <c r="B146" s="10" t="s">
        <v>303</v>
      </c>
      <c r="C146" s="11" t="s">
        <v>313</v>
      </c>
      <c r="D146" s="11" t="s">
        <v>314</v>
      </c>
      <c r="E146" s="12">
        <v>1</v>
      </c>
      <c r="F146" s="12"/>
      <c r="G146" s="12"/>
      <c r="H146" s="12"/>
      <c r="I146" s="12">
        <f t="shared" si="12"/>
        <v>1</v>
      </c>
      <c r="J146" s="12">
        <v>318182</v>
      </c>
      <c r="K146" s="12">
        <f t="shared" si="14"/>
        <v>318182</v>
      </c>
      <c r="L146" s="12">
        <f t="shared" si="13"/>
        <v>31818</v>
      </c>
      <c r="M146" s="12">
        <f t="shared" si="15"/>
        <v>350000</v>
      </c>
      <c r="N146" s="12">
        <f t="shared" si="16"/>
        <v>0</v>
      </c>
      <c r="O146" s="19"/>
      <c r="P146" s="5"/>
      <c r="Q146" s="68"/>
      <c r="R146" s="68"/>
      <c r="S146" s="68"/>
      <c r="T146" s="68"/>
      <c r="U146" s="68"/>
    </row>
    <row r="147" spans="1:21" ht="56.25">
      <c r="A147" s="9" t="s">
        <v>288</v>
      </c>
      <c r="B147" s="10" t="s">
        <v>303</v>
      </c>
      <c r="C147" s="11" t="s">
        <v>315</v>
      </c>
      <c r="D147" s="11" t="s">
        <v>316</v>
      </c>
      <c r="E147" s="12">
        <v>3</v>
      </c>
      <c r="F147" s="12"/>
      <c r="G147" s="12"/>
      <c r="H147" s="12"/>
      <c r="I147" s="12">
        <f t="shared" si="12"/>
        <v>3</v>
      </c>
      <c r="J147" s="12">
        <v>400000</v>
      </c>
      <c r="K147" s="12">
        <f t="shared" si="14"/>
        <v>1200000</v>
      </c>
      <c r="L147" s="12">
        <f t="shared" si="13"/>
        <v>120000</v>
      </c>
      <c r="M147" s="12">
        <f t="shared" si="15"/>
        <v>1320000</v>
      </c>
      <c r="N147" s="12">
        <f t="shared" si="16"/>
        <v>0</v>
      </c>
      <c r="O147" s="19"/>
      <c r="P147" s="5"/>
      <c r="Q147" s="68"/>
      <c r="R147" s="68"/>
      <c r="S147" s="68"/>
      <c r="T147" s="68"/>
      <c r="U147" s="68"/>
    </row>
    <row r="148" spans="1:21" ht="56.25">
      <c r="A148" s="9" t="s">
        <v>288</v>
      </c>
      <c r="B148" s="10" t="s">
        <v>303</v>
      </c>
      <c r="C148" s="11" t="s">
        <v>251</v>
      </c>
      <c r="D148" s="11" t="s">
        <v>252</v>
      </c>
      <c r="E148" s="12">
        <v>1</v>
      </c>
      <c r="F148" s="12"/>
      <c r="G148" s="12"/>
      <c r="H148" s="12"/>
      <c r="I148" s="12">
        <f t="shared" si="12"/>
        <v>1</v>
      </c>
      <c r="J148" s="12">
        <v>400000</v>
      </c>
      <c r="K148" s="12">
        <f t="shared" si="14"/>
        <v>400000</v>
      </c>
      <c r="L148" s="12">
        <f t="shared" si="13"/>
        <v>40000</v>
      </c>
      <c r="M148" s="12">
        <f t="shared" si="15"/>
        <v>440000</v>
      </c>
      <c r="N148" s="12">
        <f t="shared" si="16"/>
        <v>0</v>
      </c>
      <c r="O148" s="19"/>
      <c r="P148" s="5"/>
      <c r="Q148" s="68"/>
      <c r="R148" s="68"/>
      <c r="S148" s="68"/>
      <c r="T148" s="68"/>
      <c r="U148" s="68"/>
    </row>
    <row r="149" spans="1:21" ht="56.25">
      <c r="A149" s="9" t="s">
        <v>288</v>
      </c>
      <c r="B149" s="10" t="s">
        <v>303</v>
      </c>
      <c r="C149" s="11" t="s">
        <v>155</v>
      </c>
      <c r="D149" s="11" t="s">
        <v>156</v>
      </c>
      <c r="E149" s="12">
        <v>3</v>
      </c>
      <c r="F149" s="12"/>
      <c r="G149" s="12"/>
      <c r="H149" s="12"/>
      <c r="I149" s="12">
        <f t="shared" si="12"/>
        <v>3</v>
      </c>
      <c r="J149" s="12">
        <v>196364</v>
      </c>
      <c r="K149" s="12">
        <f t="shared" si="14"/>
        <v>589092</v>
      </c>
      <c r="L149" s="12">
        <f t="shared" si="13"/>
        <v>58909</v>
      </c>
      <c r="M149" s="12">
        <f t="shared" si="15"/>
        <v>648000</v>
      </c>
      <c r="N149" s="12">
        <f t="shared" si="16"/>
        <v>0</v>
      </c>
      <c r="O149" s="19"/>
      <c r="P149" s="5"/>
      <c r="Q149" s="68"/>
      <c r="R149" s="68"/>
      <c r="S149" s="68"/>
      <c r="T149" s="68"/>
      <c r="U149" s="68"/>
    </row>
    <row r="150" spans="1:21" ht="56.25">
      <c r="A150" s="9" t="s">
        <v>288</v>
      </c>
      <c r="B150" s="10" t="s">
        <v>303</v>
      </c>
      <c r="C150" s="17" t="s">
        <v>317</v>
      </c>
      <c r="D150" s="11" t="s">
        <v>318</v>
      </c>
      <c r="E150" s="12">
        <v>1</v>
      </c>
      <c r="F150" s="12">
        <v>1</v>
      </c>
      <c r="G150" s="12"/>
      <c r="H150" s="12"/>
      <c r="I150" s="12">
        <f t="shared" si="12"/>
        <v>0</v>
      </c>
      <c r="J150" s="12">
        <v>345455</v>
      </c>
      <c r="K150" s="12">
        <f t="shared" si="14"/>
        <v>345455</v>
      </c>
      <c r="L150" s="12">
        <f t="shared" si="13"/>
        <v>34546</v>
      </c>
      <c r="M150" s="12">
        <f t="shared" si="15"/>
        <v>380000</v>
      </c>
      <c r="N150" s="12">
        <f t="shared" si="16"/>
        <v>380000</v>
      </c>
      <c r="O150" s="19" t="s">
        <v>77</v>
      </c>
      <c r="P150" s="8" t="s">
        <v>37</v>
      </c>
      <c r="Q150" s="68" t="s">
        <v>78</v>
      </c>
      <c r="R150" s="68"/>
      <c r="S150" s="68"/>
      <c r="T150" s="68"/>
      <c r="U150" s="68"/>
    </row>
    <row r="151" spans="1:21" ht="56.25">
      <c r="A151" s="14" t="s">
        <v>288</v>
      </c>
      <c r="B151" s="10" t="s">
        <v>303</v>
      </c>
      <c r="C151" s="11" t="s">
        <v>319</v>
      </c>
      <c r="D151" s="11" t="s">
        <v>320</v>
      </c>
      <c r="E151" s="12">
        <v>3</v>
      </c>
      <c r="F151" s="12"/>
      <c r="G151" s="12"/>
      <c r="H151" s="16">
        <v>2</v>
      </c>
      <c r="I151" s="12">
        <f t="shared" si="12"/>
        <v>3</v>
      </c>
      <c r="J151" s="12">
        <v>236364</v>
      </c>
      <c r="K151" s="12">
        <f t="shared" si="14"/>
        <v>709092</v>
      </c>
      <c r="L151" s="12">
        <f t="shared" si="13"/>
        <v>70909</v>
      </c>
      <c r="M151" s="12">
        <f t="shared" si="15"/>
        <v>780000</v>
      </c>
      <c r="N151" s="12">
        <f t="shared" si="16"/>
        <v>0</v>
      </c>
      <c r="O151" s="19" t="s">
        <v>67</v>
      </c>
      <c r="P151" s="5" t="s">
        <v>61</v>
      </c>
      <c r="Q151" s="68" t="s">
        <v>62</v>
      </c>
      <c r="R151" s="68"/>
      <c r="S151" s="68"/>
      <c r="T151" s="68"/>
      <c r="U151" s="68"/>
    </row>
    <row r="152" spans="1:21" ht="56.25">
      <c r="A152" s="9" t="s">
        <v>288</v>
      </c>
      <c r="B152" s="10" t="s">
        <v>303</v>
      </c>
      <c r="C152" s="17" t="s">
        <v>321</v>
      </c>
      <c r="D152" s="11" t="s">
        <v>322</v>
      </c>
      <c r="E152" s="12">
        <v>2</v>
      </c>
      <c r="F152" s="12">
        <v>2</v>
      </c>
      <c r="G152" s="12"/>
      <c r="H152" s="12"/>
      <c r="I152" s="12">
        <f t="shared" si="12"/>
        <v>0</v>
      </c>
      <c r="J152" s="12">
        <v>345455</v>
      </c>
      <c r="K152" s="12">
        <f t="shared" si="14"/>
        <v>690910</v>
      </c>
      <c r="L152" s="12">
        <f t="shared" si="13"/>
        <v>69091</v>
      </c>
      <c r="M152" s="12">
        <f t="shared" si="15"/>
        <v>760000</v>
      </c>
      <c r="N152" s="12">
        <f t="shared" si="16"/>
        <v>760000</v>
      </c>
      <c r="O152" s="19" t="s">
        <v>77</v>
      </c>
      <c r="P152" s="8" t="s">
        <v>37</v>
      </c>
      <c r="Q152" s="68" t="s">
        <v>78</v>
      </c>
      <c r="R152" s="68"/>
      <c r="S152" s="68"/>
      <c r="T152" s="68"/>
      <c r="U152" s="68"/>
    </row>
    <row r="153" spans="1:21" ht="56.25">
      <c r="A153" s="9" t="s">
        <v>288</v>
      </c>
      <c r="B153" s="10" t="s">
        <v>303</v>
      </c>
      <c r="C153" s="11" t="s">
        <v>280</v>
      </c>
      <c r="D153" s="11" t="s">
        <v>281</v>
      </c>
      <c r="E153" s="12">
        <v>2</v>
      </c>
      <c r="F153" s="12"/>
      <c r="G153" s="12"/>
      <c r="H153" s="12"/>
      <c r="I153" s="12">
        <f t="shared" si="12"/>
        <v>2</v>
      </c>
      <c r="J153" s="12">
        <v>400000</v>
      </c>
      <c r="K153" s="12">
        <f t="shared" si="14"/>
        <v>800000</v>
      </c>
      <c r="L153" s="12">
        <f t="shared" si="13"/>
        <v>80000</v>
      </c>
      <c r="M153" s="12">
        <f t="shared" si="15"/>
        <v>880000</v>
      </c>
      <c r="N153" s="12">
        <f t="shared" si="16"/>
        <v>0</v>
      </c>
      <c r="O153" s="19"/>
      <c r="P153" s="5"/>
      <c r="Q153" s="68"/>
      <c r="R153" s="68"/>
      <c r="S153" s="68"/>
      <c r="T153" s="68"/>
      <c r="U153" s="68"/>
    </row>
    <row r="154" spans="1:21" ht="56.25">
      <c r="A154" s="14" t="s">
        <v>288</v>
      </c>
      <c r="B154" s="10" t="s">
        <v>303</v>
      </c>
      <c r="C154" s="15" t="s">
        <v>323</v>
      </c>
      <c r="D154" s="11" t="s">
        <v>324</v>
      </c>
      <c r="E154" s="12">
        <v>1</v>
      </c>
      <c r="F154" s="12"/>
      <c r="G154" s="12"/>
      <c r="H154" s="12">
        <v>1</v>
      </c>
      <c r="I154" s="12">
        <f t="shared" si="12"/>
        <v>1</v>
      </c>
      <c r="J154" s="12">
        <v>245455</v>
      </c>
      <c r="K154" s="12">
        <f t="shared" si="14"/>
        <v>245455</v>
      </c>
      <c r="L154" s="12">
        <f t="shared" si="13"/>
        <v>24546</v>
      </c>
      <c r="M154" s="12">
        <f t="shared" si="15"/>
        <v>270000</v>
      </c>
      <c r="N154" s="12">
        <f t="shared" si="16"/>
        <v>0</v>
      </c>
      <c r="O154" s="19" t="s">
        <v>60</v>
      </c>
      <c r="P154" s="5" t="s">
        <v>61</v>
      </c>
      <c r="Q154" s="68" t="s">
        <v>62</v>
      </c>
      <c r="R154" s="68"/>
      <c r="S154" s="68"/>
      <c r="T154" s="68"/>
      <c r="U154" s="68"/>
    </row>
    <row r="155" spans="1:21" ht="56.25">
      <c r="A155" s="9" t="s">
        <v>288</v>
      </c>
      <c r="B155" s="10" t="s">
        <v>303</v>
      </c>
      <c r="C155" s="11" t="s">
        <v>325</v>
      </c>
      <c r="D155" s="11" t="s">
        <v>326</v>
      </c>
      <c r="E155" s="12">
        <v>1</v>
      </c>
      <c r="F155" s="12"/>
      <c r="G155" s="12"/>
      <c r="H155" s="12"/>
      <c r="I155" s="12">
        <f t="shared" si="12"/>
        <v>1</v>
      </c>
      <c r="J155" s="12">
        <v>363636</v>
      </c>
      <c r="K155" s="12">
        <f t="shared" si="14"/>
        <v>363636</v>
      </c>
      <c r="L155" s="12">
        <f t="shared" si="13"/>
        <v>36364</v>
      </c>
      <c r="M155" s="12">
        <f t="shared" si="15"/>
        <v>400000</v>
      </c>
      <c r="N155" s="12">
        <f t="shared" si="16"/>
        <v>0</v>
      </c>
      <c r="O155" s="19"/>
      <c r="P155" s="5"/>
      <c r="Q155" s="68"/>
      <c r="R155" s="68"/>
      <c r="S155" s="68"/>
      <c r="T155" s="68"/>
      <c r="U155" s="68"/>
    </row>
    <row r="156" spans="1:21" ht="56.25">
      <c r="A156" s="9" t="s">
        <v>288</v>
      </c>
      <c r="B156" s="10" t="s">
        <v>303</v>
      </c>
      <c r="C156" s="11" t="s">
        <v>327</v>
      </c>
      <c r="D156" s="11" t="s">
        <v>328</v>
      </c>
      <c r="E156" s="12">
        <v>1</v>
      </c>
      <c r="F156" s="12"/>
      <c r="G156" s="12"/>
      <c r="H156" s="12"/>
      <c r="I156" s="12">
        <f t="shared" si="12"/>
        <v>1</v>
      </c>
      <c r="J156" s="12">
        <v>318182</v>
      </c>
      <c r="K156" s="12">
        <f t="shared" si="14"/>
        <v>318182</v>
      </c>
      <c r="L156" s="12">
        <f t="shared" si="13"/>
        <v>31818</v>
      </c>
      <c r="M156" s="12">
        <f t="shared" si="15"/>
        <v>350000</v>
      </c>
      <c r="N156" s="12">
        <f t="shared" si="16"/>
        <v>0</v>
      </c>
      <c r="O156" s="19"/>
      <c r="P156" s="5"/>
      <c r="Q156" s="68"/>
      <c r="R156" s="68"/>
      <c r="S156" s="68"/>
      <c r="T156" s="68"/>
      <c r="U156" s="68"/>
    </row>
    <row r="157" spans="1:21" ht="37.5">
      <c r="A157" s="9" t="s">
        <v>288</v>
      </c>
      <c r="B157" s="10" t="s">
        <v>303</v>
      </c>
      <c r="C157" s="11" t="s">
        <v>257</v>
      </c>
      <c r="D157" s="11" t="s">
        <v>258</v>
      </c>
      <c r="E157" s="12">
        <v>1</v>
      </c>
      <c r="F157" s="12"/>
      <c r="G157" s="12"/>
      <c r="H157" s="12"/>
      <c r="I157" s="12">
        <f t="shared" si="12"/>
        <v>1</v>
      </c>
      <c r="J157" s="12">
        <v>245455</v>
      </c>
      <c r="K157" s="12">
        <f t="shared" si="14"/>
        <v>245455</v>
      </c>
      <c r="L157" s="12">
        <f t="shared" si="13"/>
        <v>24546</v>
      </c>
      <c r="M157" s="12">
        <f t="shared" si="15"/>
        <v>270000</v>
      </c>
      <c r="N157" s="12">
        <f t="shared" si="16"/>
        <v>0</v>
      </c>
      <c r="O157" s="19"/>
      <c r="P157" s="5"/>
      <c r="Q157" s="68"/>
      <c r="R157" s="68"/>
      <c r="S157" s="68"/>
      <c r="T157" s="68"/>
      <c r="U157" s="68"/>
    </row>
    <row r="158" spans="1:21" ht="37.5">
      <c r="A158" s="14" t="s">
        <v>288</v>
      </c>
      <c r="B158" s="10" t="s">
        <v>329</v>
      </c>
      <c r="C158" s="15" t="s">
        <v>187</v>
      </c>
      <c r="D158" s="11" t="s">
        <v>188</v>
      </c>
      <c r="E158" s="12">
        <v>1</v>
      </c>
      <c r="F158" s="12"/>
      <c r="G158" s="12"/>
      <c r="H158" s="12">
        <v>1</v>
      </c>
      <c r="I158" s="12">
        <f t="shared" si="12"/>
        <v>1</v>
      </c>
      <c r="J158" s="12">
        <v>263636.363636364</v>
      </c>
      <c r="K158" s="12">
        <f t="shared" si="14"/>
        <v>263636</v>
      </c>
      <c r="L158" s="12">
        <f t="shared" si="13"/>
        <v>26364</v>
      </c>
      <c r="M158" s="12">
        <f t="shared" si="15"/>
        <v>290000</v>
      </c>
      <c r="N158" s="12">
        <f t="shared" si="16"/>
        <v>0</v>
      </c>
      <c r="O158" s="19" t="s">
        <v>60</v>
      </c>
      <c r="P158" s="5" t="s">
        <v>61</v>
      </c>
      <c r="Q158" s="68" t="s">
        <v>62</v>
      </c>
      <c r="R158" s="68"/>
      <c r="S158" s="68"/>
      <c r="T158" s="68"/>
      <c r="U158" s="68"/>
    </row>
    <row r="159" spans="1:21" ht="37.5">
      <c r="A159" s="9" t="s">
        <v>288</v>
      </c>
      <c r="B159" s="10" t="s">
        <v>329</v>
      </c>
      <c r="C159" s="11" t="s">
        <v>330</v>
      </c>
      <c r="D159" s="11" t="s">
        <v>331</v>
      </c>
      <c r="E159" s="12">
        <v>2</v>
      </c>
      <c r="F159" s="12"/>
      <c r="G159" s="12"/>
      <c r="H159" s="12"/>
      <c r="I159" s="12">
        <f t="shared" si="12"/>
        <v>2</v>
      </c>
      <c r="J159" s="12">
        <v>272727.272727273</v>
      </c>
      <c r="K159" s="12">
        <f t="shared" si="14"/>
        <v>545455</v>
      </c>
      <c r="L159" s="12">
        <f t="shared" ref="L159:L168" si="17">+ROUND(J159*E159*0.1,0)</f>
        <v>54545</v>
      </c>
      <c r="M159" s="12">
        <f t="shared" si="15"/>
        <v>600000</v>
      </c>
      <c r="N159" s="12">
        <f t="shared" si="16"/>
        <v>0</v>
      </c>
      <c r="O159" s="19"/>
      <c r="P159" s="5"/>
      <c r="Q159" s="68"/>
      <c r="R159" s="68"/>
      <c r="S159" s="68"/>
      <c r="T159" s="68"/>
      <c r="U159" s="68"/>
    </row>
    <row r="160" spans="1:21" ht="37.5">
      <c r="A160" s="14" t="s">
        <v>288</v>
      </c>
      <c r="B160" s="10" t="s">
        <v>329</v>
      </c>
      <c r="C160" s="15" t="s">
        <v>332</v>
      </c>
      <c r="D160" s="11" t="s">
        <v>333</v>
      </c>
      <c r="E160" s="12">
        <v>1</v>
      </c>
      <c r="F160" s="12"/>
      <c r="G160" s="12"/>
      <c r="H160" s="12">
        <v>1</v>
      </c>
      <c r="I160" s="12">
        <f t="shared" si="12"/>
        <v>1</v>
      </c>
      <c r="J160" s="12">
        <v>209090.909090909</v>
      </c>
      <c r="K160" s="12">
        <f t="shared" si="14"/>
        <v>209091</v>
      </c>
      <c r="L160" s="12">
        <f t="shared" si="17"/>
        <v>20909</v>
      </c>
      <c r="M160" s="12">
        <f t="shared" si="15"/>
        <v>230000</v>
      </c>
      <c r="N160" s="12">
        <f t="shared" si="16"/>
        <v>0</v>
      </c>
      <c r="O160" s="19" t="s">
        <v>60</v>
      </c>
      <c r="P160" s="5" t="s">
        <v>61</v>
      </c>
      <c r="Q160" s="68" t="s">
        <v>62</v>
      </c>
      <c r="R160" s="68"/>
      <c r="S160" s="68"/>
      <c r="T160" s="68"/>
      <c r="U160" s="68"/>
    </row>
    <row r="161" spans="1:21" ht="37.5">
      <c r="A161" s="9" t="s">
        <v>288</v>
      </c>
      <c r="B161" s="10" t="s">
        <v>329</v>
      </c>
      <c r="C161" s="11" t="s">
        <v>334</v>
      </c>
      <c r="D161" s="11" t="s">
        <v>335</v>
      </c>
      <c r="E161" s="12">
        <v>1</v>
      </c>
      <c r="F161" s="12"/>
      <c r="G161" s="12"/>
      <c r="H161" s="12"/>
      <c r="I161" s="12">
        <f t="shared" si="12"/>
        <v>1</v>
      </c>
      <c r="J161" s="12">
        <v>154545.454545455</v>
      </c>
      <c r="K161" s="12">
        <f t="shared" si="14"/>
        <v>154545</v>
      </c>
      <c r="L161" s="12">
        <f t="shared" si="17"/>
        <v>15455</v>
      </c>
      <c r="M161" s="12">
        <f t="shared" si="15"/>
        <v>170000</v>
      </c>
      <c r="N161" s="12">
        <f t="shared" si="16"/>
        <v>0</v>
      </c>
      <c r="O161" s="19"/>
      <c r="P161" s="5"/>
      <c r="Q161" s="68"/>
      <c r="R161" s="68"/>
      <c r="S161" s="68"/>
      <c r="T161" s="68"/>
      <c r="U161" s="68"/>
    </row>
    <row r="162" spans="1:21" ht="37.5">
      <c r="A162" s="9" t="s">
        <v>288</v>
      </c>
      <c r="B162" s="10" t="s">
        <v>329</v>
      </c>
      <c r="C162" s="11" t="s">
        <v>336</v>
      </c>
      <c r="D162" s="11" t="s">
        <v>337</v>
      </c>
      <c r="E162" s="12">
        <v>1</v>
      </c>
      <c r="F162" s="12"/>
      <c r="G162" s="12"/>
      <c r="H162" s="12"/>
      <c r="I162" s="12">
        <f t="shared" si="12"/>
        <v>1</v>
      </c>
      <c r="J162" s="12">
        <v>281818.181818182</v>
      </c>
      <c r="K162" s="12">
        <f t="shared" si="14"/>
        <v>281818</v>
      </c>
      <c r="L162" s="12">
        <f t="shared" si="17"/>
        <v>28182</v>
      </c>
      <c r="M162" s="12">
        <f t="shared" si="15"/>
        <v>310000</v>
      </c>
      <c r="N162" s="12">
        <f t="shared" si="16"/>
        <v>0</v>
      </c>
      <c r="O162" s="19"/>
      <c r="P162" s="5"/>
      <c r="Q162" s="68"/>
      <c r="R162" s="68"/>
      <c r="S162" s="68"/>
      <c r="T162" s="68"/>
      <c r="U162" s="68"/>
    </row>
    <row r="163" spans="1:21" ht="37.5">
      <c r="A163" s="9" t="s">
        <v>288</v>
      </c>
      <c r="B163" s="10" t="s">
        <v>329</v>
      </c>
      <c r="C163" s="11" t="s">
        <v>338</v>
      </c>
      <c r="D163" s="11" t="s">
        <v>339</v>
      </c>
      <c r="E163" s="12">
        <v>1</v>
      </c>
      <c r="F163" s="12"/>
      <c r="G163" s="12"/>
      <c r="H163" s="12"/>
      <c r="I163" s="12">
        <f t="shared" si="12"/>
        <v>1</v>
      </c>
      <c r="J163" s="12">
        <v>309090.909090909</v>
      </c>
      <c r="K163" s="12">
        <f t="shared" si="14"/>
        <v>309091</v>
      </c>
      <c r="L163" s="12">
        <f t="shared" si="17"/>
        <v>30909</v>
      </c>
      <c r="M163" s="12">
        <f t="shared" si="15"/>
        <v>340000</v>
      </c>
      <c r="N163" s="12">
        <f t="shared" si="16"/>
        <v>0</v>
      </c>
      <c r="O163" s="19"/>
      <c r="P163" s="5"/>
      <c r="Q163" s="68"/>
      <c r="R163" s="68"/>
      <c r="S163" s="68"/>
      <c r="T163" s="68"/>
      <c r="U163" s="68"/>
    </row>
    <row r="164" spans="1:21" ht="37.5">
      <c r="A164" s="9" t="s">
        <v>288</v>
      </c>
      <c r="B164" s="10" t="s">
        <v>329</v>
      </c>
      <c r="C164" s="17" t="s">
        <v>199</v>
      </c>
      <c r="D164" s="11" t="s">
        <v>200</v>
      </c>
      <c r="E164" s="12">
        <v>2</v>
      </c>
      <c r="F164" s="12">
        <v>2</v>
      </c>
      <c r="G164" s="12"/>
      <c r="H164" s="12"/>
      <c r="I164" s="12">
        <f t="shared" si="12"/>
        <v>0</v>
      </c>
      <c r="J164" s="12">
        <v>236363.636363636</v>
      </c>
      <c r="K164" s="12">
        <f t="shared" si="14"/>
        <v>472727</v>
      </c>
      <c r="L164" s="12">
        <f t="shared" si="17"/>
        <v>47273</v>
      </c>
      <c r="M164" s="12">
        <f t="shared" si="15"/>
        <v>520000</v>
      </c>
      <c r="N164" s="12">
        <f t="shared" si="16"/>
        <v>520000</v>
      </c>
      <c r="O164" s="19" t="s">
        <v>77</v>
      </c>
      <c r="P164" s="8" t="s">
        <v>37</v>
      </c>
      <c r="Q164" s="68" t="s">
        <v>78</v>
      </c>
      <c r="R164" s="68"/>
      <c r="S164" s="68"/>
      <c r="T164" s="68"/>
      <c r="U164" s="68"/>
    </row>
    <row r="165" spans="1:21" ht="37.5">
      <c r="A165" s="9" t="s">
        <v>288</v>
      </c>
      <c r="B165" s="10" t="s">
        <v>329</v>
      </c>
      <c r="C165" s="11" t="s">
        <v>201</v>
      </c>
      <c r="D165" s="11" t="s">
        <v>202</v>
      </c>
      <c r="E165" s="12">
        <v>1</v>
      </c>
      <c r="F165" s="12"/>
      <c r="G165" s="12"/>
      <c r="H165" s="12"/>
      <c r="I165" s="12">
        <f t="shared" si="12"/>
        <v>1</v>
      </c>
      <c r="J165" s="12">
        <v>154545.454545455</v>
      </c>
      <c r="K165" s="12">
        <f t="shared" si="14"/>
        <v>154545</v>
      </c>
      <c r="L165" s="12">
        <f t="shared" si="17"/>
        <v>15455</v>
      </c>
      <c r="M165" s="12">
        <f t="shared" si="15"/>
        <v>170000</v>
      </c>
      <c r="N165" s="12">
        <f t="shared" si="16"/>
        <v>0</v>
      </c>
      <c r="O165" s="19"/>
      <c r="P165" s="5"/>
      <c r="Q165" s="68"/>
      <c r="R165" s="68"/>
      <c r="S165" s="68"/>
      <c r="T165" s="68"/>
      <c r="U165" s="68"/>
    </row>
    <row r="166" spans="1:21" ht="37.5">
      <c r="A166" s="9" t="s">
        <v>288</v>
      </c>
      <c r="B166" s="10" t="s">
        <v>329</v>
      </c>
      <c r="C166" s="11" t="s">
        <v>203</v>
      </c>
      <c r="D166" s="11" t="s">
        <v>204</v>
      </c>
      <c r="E166" s="12">
        <v>1</v>
      </c>
      <c r="F166" s="12"/>
      <c r="G166" s="12"/>
      <c r="H166" s="12"/>
      <c r="I166" s="12">
        <f t="shared" si="12"/>
        <v>1</v>
      </c>
      <c r="J166" s="12">
        <v>254545.454545455</v>
      </c>
      <c r="K166" s="12">
        <f t="shared" si="14"/>
        <v>254545</v>
      </c>
      <c r="L166" s="12">
        <f t="shared" si="17"/>
        <v>25455</v>
      </c>
      <c r="M166" s="12">
        <f t="shared" si="15"/>
        <v>280000</v>
      </c>
      <c r="N166" s="12">
        <f t="shared" si="16"/>
        <v>0</v>
      </c>
      <c r="O166" s="19"/>
      <c r="P166" s="5"/>
      <c r="Q166" s="68"/>
      <c r="R166" s="68"/>
      <c r="S166" s="68"/>
      <c r="T166" s="68"/>
      <c r="U166" s="68"/>
    </row>
    <row r="167" spans="1:21" ht="37.5">
      <c r="A167" s="14" t="s">
        <v>288</v>
      </c>
      <c r="B167" s="10" t="s">
        <v>329</v>
      </c>
      <c r="C167" s="15" t="s">
        <v>205</v>
      </c>
      <c r="D167" s="11" t="s">
        <v>206</v>
      </c>
      <c r="E167" s="12">
        <v>2</v>
      </c>
      <c r="F167" s="12"/>
      <c r="G167" s="12"/>
      <c r="H167" s="12">
        <v>2</v>
      </c>
      <c r="I167" s="12">
        <f t="shared" si="12"/>
        <v>2</v>
      </c>
      <c r="J167" s="12">
        <v>254545.454545455</v>
      </c>
      <c r="K167" s="12">
        <f t="shared" si="14"/>
        <v>509091</v>
      </c>
      <c r="L167" s="12">
        <f t="shared" si="17"/>
        <v>50909</v>
      </c>
      <c r="M167" s="12">
        <f t="shared" si="15"/>
        <v>560000</v>
      </c>
      <c r="N167" s="12">
        <f t="shared" si="16"/>
        <v>0</v>
      </c>
      <c r="O167" s="19" t="s">
        <v>67</v>
      </c>
      <c r="P167" s="5" t="s">
        <v>61</v>
      </c>
      <c r="Q167" s="68" t="s">
        <v>62</v>
      </c>
      <c r="R167" s="68"/>
      <c r="S167" s="68"/>
      <c r="T167" s="68"/>
      <c r="U167" s="68"/>
    </row>
    <row r="168" spans="1:21" ht="37.5">
      <c r="A168" s="9" t="s">
        <v>288</v>
      </c>
      <c r="B168" s="10" t="s">
        <v>329</v>
      </c>
      <c r="C168" s="11" t="s">
        <v>207</v>
      </c>
      <c r="D168" s="11" t="s">
        <v>208</v>
      </c>
      <c r="E168" s="12">
        <v>1</v>
      </c>
      <c r="F168" s="12"/>
      <c r="G168" s="12"/>
      <c r="H168" s="12"/>
      <c r="I168" s="12">
        <f t="shared" si="12"/>
        <v>1</v>
      </c>
      <c r="J168" s="12">
        <v>190909.090909091</v>
      </c>
      <c r="K168" s="12">
        <f t="shared" si="14"/>
        <v>190909</v>
      </c>
      <c r="L168" s="12">
        <f t="shared" si="17"/>
        <v>19091</v>
      </c>
      <c r="M168" s="12">
        <f t="shared" si="15"/>
        <v>210000</v>
      </c>
      <c r="N168" s="12">
        <f t="shared" si="16"/>
        <v>0</v>
      </c>
      <c r="O168" s="19"/>
      <c r="P168" s="5"/>
      <c r="Q168" s="68"/>
      <c r="R168" s="68"/>
      <c r="S168" s="68"/>
      <c r="T168" s="68"/>
      <c r="U168" s="68"/>
    </row>
    <row r="169" spans="1:21" ht="37.5">
      <c r="A169" s="9" t="s">
        <v>288</v>
      </c>
      <c r="B169" s="10" t="s">
        <v>292</v>
      </c>
      <c r="C169" s="11" t="s">
        <v>340</v>
      </c>
      <c r="D169" s="11" t="s">
        <v>341</v>
      </c>
      <c r="E169" s="12">
        <v>1</v>
      </c>
      <c r="F169" s="12"/>
      <c r="G169" s="12"/>
      <c r="H169" s="12"/>
      <c r="I169" s="12">
        <f t="shared" si="12"/>
        <v>1</v>
      </c>
      <c r="J169" s="12">
        <v>200000</v>
      </c>
      <c r="K169" s="12">
        <f t="shared" si="14"/>
        <v>200000</v>
      </c>
      <c r="L169" s="12">
        <f t="shared" si="13"/>
        <v>20000</v>
      </c>
      <c r="M169" s="12">
        <f t="shared" si="15"/>
        <v>220000</v>
      </c>
      <c r="N169" s="12">
        <f t="shared" si="16"/>
        <v>0</v>
      </c>
      <c r="O169" s="19"/>
      <c r="P169" s="5"/>
      <c r="Q169" s="68"/>
      <c r="R169" s="68"/>
      <c r="S169" s="68"/>
      <c r="T169" s="68"/>
      <c r="U169" s="68"/>
    </row>
    <row r="170" spans="1:21" ht="37.5">
      <c r="A170" s="14" t="s">
        <v>288</v>
      </c>
      <c r="B170" s="10" t="s">
        <v>292</v>
      </c>
      <c r="C170" s="11" t="s">
        <v>342</v>
      </c>
      <c r="D170" s="11" t="s">
        <v>343</v>
      </c>
      <c r="E170" s="12">
        <v>5</v>
      </c>
      <c r="F170" s="12"/>
      <c r="G170" s="12"/>
      <c r="H170" s="16">
        <v>1</v>
      </c>
      <c r="I170" s="12">
        <f t="shared" si="12"/>
        <v>5</v>
      </c>
      <c r="J170" s="12">
        <v>100000</v>
      </c>
      <c r="K170" s="12">
        <f t="shared" si="14"/>
        <v>500000</v>
      </c>
      <c r="L170" s="12">
        <f t="shared" si="13"/>
        <v>50000</v>
      </c>
      <c r="M170" s="12">
        <f t="shared" si="15"/>
        <v>550000</v>
      </c>
      <c r="N170" s="12">
        <f t="shared" si="16"/>
        <v>0</v>
      </c>
      <c r="O170" s="19" t="s">
        <v>127</v>
      </c>
      <c r="P170" s="5" t="s">
        <v>61</v>
      </c>
      <c r="Q170" s="68" t="s">
        <v>62</v>
      </c>
      <c r="R170" s="68"/>
      <c r="S170" s="68"/>
      <c r="T170" s="68"/>
      <c r="U170" s="68"/>
    </row>
    <row r="171" spans="1:21" ht="37.5">
      <c r="A171" s="9" t="s">
        <v>288</v>
      </c>
      <c r="B171" s="10" t="s">
        <v>292</v>
      </c>
      <c r="C171" s="11" t="s">
        <v>344</v>
      </c>
      <c r="D171" s="11" t="s">
        <v>345</v>
      </c>
      <c r="E171" s="12">
        <v>4</v>
      </c>
      <c r="F171" s="18">
        <v>1</v>
      </c>
      <c r="G171" s="12"/>
      <c r="H171" s="12"/>
      <c r="I171" s="12">
        <f t="shared" si="12"/>
        <v>3</v>
      </c>
      <c r="J171" s="12">
        <v>100000</v>
      </c>
      <c r="K171" s="12">
        <f t="shared" si="14"/>
        <v>400000</v>
      </c>
      <c r="L171" s="12">
        <f t="shared" si="13"/>
        <v>40000</v>
      </c>
      <c r="M171" s="12">
        <f t="shared" si="15"/>
        <v>440000</v>
      </c>
      <c r="N171" s="12">
        <f t="shared" si="16"/>
        <v>110000</v>
      </c>
      <c r="O171" s="19" t="s">
        <v>91</v>
      </c>
      <c r="P171" s="8" t="s">
        <v>346</v>
      </c>
      <c r="Q171" s="70" t="s">
        <v>347</v>
      </c>
      <c r="R171" s="70"/>
      <c r="S171" s="70"/>
      <c r="T171" s="70"/>
      <c r="U171" s="70"/>
    </row>
    <row r="172" spans="1:21" ht="37.5">
      <c r="A172" s="9" t="s">
        <v>288</v>
      </c>
      <c r="B172" s="10" t="s">
        <v>292</v>
      </c>
      <c r="C172" s="11" t="s">
        <v>348</v>
      </c>
      <c r="D172" s="11" t="s">
        <v>349</v>
      </c>
      <c r="E172" s="12">
        <v>3</v>
      </c>
      <c r="F172" s="12"/>
      <c r="G172" s="12"/>
      <c r="H172" s="12"/>
      <c r="I172" s="12">
        <f t="shared" si="12"/>
        <v>3</v>
      </c>
      <c r="J172" s="12">
        <v>200000</v>
      </c>
      <c r="K172" s="12">
        <f t="shared" si="14"/>
        <v>600000</v>
      </c>
      <c r="L172" s="12">
        <f t="shared" si="13"/>
        <v>60000</v>
      </c>
      <c r="M172" s="12">
        <f t="shared" si="15"/>
        <v>660000</v>
      </c>
      <c r="N172" s="12">
        <f t="shared" si="16"/>
        <v>0</v>
      </c>
      <c r="O172" s="19"/>
      <c r="P172" s="5"/>
      <c r="Q172" s="68"/>
      <c r="R172" s="68"/>
      <c r="S172" s="68"/>
      <c r="T172" s="68"/>
      <c r="U172" s="68"/>
    </row>
    <row r="173" spans="1:21" ht="37.5">
      <c r="A173" s="14" t="s">
        <v>288</v>
      </c>
      <c r="B173" s="10" t="s">
        <v>292</v>
      </c>
      <c r="C173" s="15" t="s">
        <v>350</v>
      </c>
      <c r="D173" s="11" t="s">
        <v>351</v>
      </c>
      <c r="E173" s="12">
        <v>1</v>
      </c>
      <c r="F173" s="12"/>
      <c r="G173" s="12"/>
      <c r="H173" s="12">
        <v>1</v>
      </c>
      <c r="I173" s="12">
        <f t="shared" si="12"/>
        <v>1</v>
      </c>
      <c r="J173" s="12">
        <v>100000</v>
      </c>
      <c r="K173" s="12">
        <f t="shared" si="14"/>
        <v>100000</v>
      </c>
      <c r="L173" s="12">
        <f t="shared" si="13"/>
        <v>10000</v>
      </c>
      <c r="M173" s="12">
        <f t="shared" si="15"/>
        <v>110000</v>
      </c>
      <c r="N173" s="12">
        <f t="shared" si="16"/>
        <v>0</v>
      </c>
      <c r="O173" s="19" t="s">
        <v>60</v>
      </c>
      <c r="P173" s="5" t="s">
        <v>61</v>
      </c>
      <c r="Q173" s="68" t="s">
        <v>62</v>
      </c>
      <c r="R173" s="68"/>
      <c r="S173" s="68"/>
      <c r="T173" s="68"/>
      <c r="U173" s="68"/>
    </row>
    <row r="174" spans="1:21" ht="37.5">
      <c r="A174" s="9" t="s">
        <v>288</v>
      </c>
      <c r="B174" s="10" t="s">
        <v>292</v>
      </c>
      <c r="C174" s="11" t="s">
        <v>352</v>
      </c>
      <c r="D174" s="11" t="s">
        <v>353</v>
      </c>
      <c r="E174" s="12">
        <v>2</v>
      </c>
      <c r="F174" s="12"/>
      <c r="G174" s="12"/>
      <c r="H174" s="12"/>
      <c r="I174" s="12">
        <f t="shared" si="12"/>
        <v>2</v>
      </c>
      <c r="J174" s="12">
        <v>200000</v>
      </c>
      <c r="K174" s="12">
        <f t="shared" si="14"/>
        <v>400000</v>
      </c>
      <c r="L174" s="12">
        <f t="shared" si="13"/>
        <v>40000</v>
      </c>
      <c r="M174" s="12">
        <f t="shared" si="15"/>
        <v>440000</v>
      </c>
      <c r="N174" s="12">
        <f t="shared" si="16"/>
        <v>0</v>
      </c>
      <c r="O174" s="19"/>
      <c r="P174" s="5"/>
      <c r="Q174" s="68"/>
      <c r="R174" s="68"/>
      <c r="S174" s="68"/>
      <c r="T174" s="68"/>
      <c r="U174" s="68"/>
    </row>
    <row r="175" spans="1:21" ht="37.5">
      <c r="A175" s="14" t="s">
        <v>288</v>
      </c>
      <c r="B175" s="10" t="s">
        <v>292</v>
      </c>
      <c r="C175" s="15" t="s">
        <v>354</v>
      </c>
      <c r="D175" s="11" t="s">
        <v>355</v>
      </c>
      <c r="E175" s="12">
        <v>1</v>
      </c>
      <c r="F175" s="12"/>
      <c r="G175" s="12"/>
      <c r="H175" s="12">
        <v>1</v>
      </c>
      <c r="I175" s="12">
        <f t="shared" si="12"/>
        <v>1</v>
      </c>
      <c r="J175" s="12">
        <v>100000</v>
      </c>
      <c r="K175" s="12">
        <f t="shared" si="14"/>
        <v>100000</v>
      </c>
      <c r="L175" s="12">
        <f t="shared" si="13"/>
        <v>10000</v>
      </c>
      <c r="M175" s="12">
        <f t="shared" si="15"/>
        <v>110000</v>
      </c>
      <c r="N175" s="12">
        <f t="shared" si="16"/>
        <v>0</v>
      </c>
      <c r="O175" s="19" t="s">
        <v>60</v>
      </c>
      <c r="P175" s="5" t="s">
        <v>61</v>
      </c>
      <c r="Q175" s="68" t="s">
        <v>62</v>
      </c>
      <c r="R175" s="68"/>
      <c r="S175" s="68"/>
      <c r="T175" s="68"/>
      <c r="U175" s="68"/>
    </row>
    <row r="176" spans="1:21" ht="37.5">
      <c r="A176" s="9" t="s">
        <v>288</v>
      </c>
      <c r="B176" s="10" t="s">
        <v>292</v>
      </c>
      <c r="C176" s="11" t="s">
        <v>356</v>
      </c>
      <c r="D176" s="11" t="s">
        <v>357</v>
      </c>
      <c r="E176" s="12">
        <v>5</v>
      </c>
      <c r="F176" s="12"/>
      <c r="G176" s="12"/>
      <c r="H176" s="12"/>
      <c r="I176" s="12">
        <f t="shared" si="12"/>
        <v>5</v>
      </c>
      <c r="J176" s="12">
        <v>100000</v>
      </c>
      <c r="K176" s="12">
        <f t="shared" si="14"/>
        <v>500000</v>
      </c>
      <c r="L176" s="12">
        <f t="shared" si="13"/>
        <v>50000</v>
      </c>
      <c r="M176" s="12">
        <f t="shared" si="15"/>
        <v>550000</v>
      </c>
      <c r="N176" s="12">
        <f t="shared" si="16"/>
        <v>0</v>
      </c>
      <c r="O176" s="19"/>
      <c r="P176" s="5"/>
      <c r="Q176" s="68"/>
      <c r="R176" s="68"/>
      <c r="S176" s="68"/>
      <c r="T176" s="68"/>
      <c r="U176" s="68"/>
    </row>
    <row r="177" spans="1:21" ht="56.25">
      <c r="A177" s="9" t="s">
        <v>288</v>
      </c>
      <c r="B177" s="10" t="s">
        <v>292</v>
      </c>
      <c r="C177" s="17" t="s">
        <v>358</v>
      </c>
      <c r="D177" s="11" t="s">
        <v>359</v>
      </c>
      <c r="E177" s="12">
        <v>1</v>
      </c>
      <c r="F177" s="12">
        <v>1</v>
      </c>
      <c r="G177" s="12"/>
      <c r="H177" s="12"/>
      <c r="I177" s="12">
        <f t="shared" si="12"/>
        <v>0</v>
      </c>
      <c r="J177" s="12">
        <v>200000</v>
      </c>
      <c r="K177" s="12">
        <f t="shared" si="14"/>
        <v>200000</v>
      </c>
      <c r="L177" s="12">
        <f t="shared" si="13"/>
        <v>20000</v>
      </c>
      <c r="M177" s="12">
        <f t="shared" si="15"/>
        <v>220000</v>
      </c>
      <c r="N177" s="12">
        <f t="shared" si="16"/>
        <v>220000</v>
      </c>
      <c r="O177" s="19" t="s">
        <v>77</v>
      </c>
      <c r="P177" s="8" t="s">
        <v>346</v>
      </c>
      <c r="Q177" s="70" t="s">
        <v>347</v>
      </c>
      <c r="R177" s="70"/>
      <c r="S177" s="70"/>
      <c r="T177" s="70"/>
      <c r="U177" s="70"/>
    </row>
    <row r="178" spans="1:21" ht="37.5">
      <c r="A178" s="9" t="s">
        <v>288</v>
      </c>
      <c r="B178" s="10" t="s">
        <v>292</v>
      </c>
      <c r="C178" s="11" t="s">
        <v>360</v>
      </c>
      <c r="D178" s="11" t="s">
        <v>361</v>
      </c>
      <c r="E178" s="12">
        <v>3</v>
      </c>
      <c r="F178" s="12"/>
      <c r="G178" s="12"/>
      <c r="H178" s="12"/>
      <c r="I178" s="12">
        <f t="shared" si="12"/>
        <v>3</v>
      </c>
      <c r="J178" s="12">
        <v>100000</v>
      </c>
      <c r="K178" s="12">
        <f t="shared" si="14"/>
        <v>300000</v>
      </c>
      <c r="L178" s="12">
        <f t="shared" si="13"/>
        <v>30000</v>
      </c>
      <c r="M178" s="12">
        <f t="shared" si="15"/>
        <v>330000</v>
      </c>
      <c r="N178" s="12">
        <f t="shared" si="16"/>
        <v>0</v>
      </c>
      <c r="O178" s="19"/>
      <c r="P178" s="5"/>
      <c r="Q178" s="68"/>
      <c r="R178" s="68"/>
      <c r="S178" s="68"/>
      <c r="T178" s="68"/>
      <c r="U178" s="68"/>
    </row>
    <row r="179" spans="1:21" ht="37.5">
      <c r="A179" s="9" t="s">
        <v>288</v>
      </c>
      <c r="B179" s="10" t="s">
        <v>292</v>
      </c>
      <c r="C179" s="11" t="s">
        <v>362</v>
      </c>
      <c r="D179" s="11" t="s">
        <v>363</v>
      </c>
      <c r="E179" s="12">
        <v>2</v>
      </c>
      <c r="F179" s="12"/>
      <c r="G179" s="12"/>
      <c r="H179" s="12"/>
      <c r="I179" s="12">
        <f t="shared" si="12"/>
        <v>2</v>
      </c>
      <c r="J179" s="12">
        <v>200000</v>
      </c>
      <c r="K179" s="12">
        <f t="shared" si="14"/>
        <v>400000</v>
      </c>
      <c r="L179" s="12">
        <f t="shared" si="13"/>
        <v>40000</v>
      </c>
      <c r="M179" s="12">
        <f t="shared" si="15"/>
        <v>440000</v>
      </c>
      <c r="N179" s="12">
        <f t="shared" si="16"/>
        <v>0</v>
      </c>
      <c r="O179" s="19"/>
      <c r="P179" s="5"/>
      <c r="Q179" s="68"/>
      <c r="R179" s="68"/>
      <c r="S179" s="68"/>
      <c r="T179" s="68"/>
      <c r="U179" s="68"/>
    </row>
    <row r="180" spans="1:21" ht="37.5">
      <c r="A180" s="9" t="s">
        <v>288</v>
      </c>
      <c r="B180" s="10" t="s">
        <v>292</v>
      </c>
      <c r="C180" s="11" t="s">
        <v>364</v>
      </c>
      <c r="D180" s="11" t="s">
        <v>365</v>
      </c>
      <c r="E180" s="12">
        <v>2</v>
      </c>
      <c r="F180" s="12"/>
      <c r="G180" s="12"/>
      <c r="H180" s="12"/>
      <c r="I180" s="12">
        <f t="shared" si="12"/>
        <v>2</v>
      </c>
      <c r="J180" s="12">
        <v>100000</v>
      </c>
      <c r="K180" s="12">
        <f t="shared" si="14"/>
        <v>200000</v>
      </c>
      <c r="L180" s="12">
        <f t="shared" si="13"/>
        <v>20000</v>
      </c>
      <c r="M180" s="12">
        <f t="shared" si="15"/>
        <v>220000</v>
      </c>
      <c r="N180" s="12">
        <f t="shared" si="16"/>
        <v>0</v>
      </c>
      <c r="O180" s="19"/>
      <c r="P180" s="5"/>
      <c r="Q180" s="68"/>
      <c r="R180" s="68"/>
      <c r="S180" s="68"/>
      <c r="T180" s="68"/>
      <c r="U180" s="68"/>
    </row>
    <row r="181" spans="1:21" ht="37.5">
      <c r="A181" s="9" t="s">
        <v>288</v>
      </c>
      <c r="B181" s="10" t="s">
        <v>292</v>
      </c>
      <c r="C181" s="17" t="s">
        <v>366</v>
      </c>
      <c r="D181" s="11" t="s">
        <v>367</v>
      </c>
      <c r="E181" s="12">
        <v>1</v>
      </c>
      <c r="F181" s="12">
        <v>1</v>
      </c>
      <c r="G181" s="12"/>
      <c r="H181" s="12"/>
      <c r="I181" s="12">
        <f t="shared" si="12"/>
        <v>0</v>
      </c>
      <c r="J181" s="12">
        <v>100000</v>
      </c>
      <c r="K181" s="12">
        <f t="shared" si="14"/>
        <v>100000</v>
      </c>
      <c r="L181" s="12">
        <f t="shared" si="13"/>
        <v>10000</v>
      </c>
      <c r="M181" s="12">
        <f t="shared" si="15"/>
        <v>110000</v>
      </c>
      <c r="N181" s="12">
        <f t="shared" si="16"/>
        <v>110000</v>
      </c>
      <c r="O181" s="19" t="s">
        <v>77</v>
      </c>
      <c r="P181" s="8" t="s">
        <v>37</v>
      </c>
      <c r="Q181" s="68" t="s">
        <v>78</v>
      </c>
      <c r="R181" s="68"/>
      <c r="S181" s="68"/>
      <c r="T181" s="68"/>
      <c r="U181" s="68"/>
    </row>
    <row r="182" spans="1:21" ht="37.5">
      <c r="A182" s="9" t="s">
        <v>288</v>
      </c>
      <c r="B182" s="10" t="s">
        <v>292</v>
      </c>
      <c r="C182" s="17" t="s">
        <v>368</v>
      </c>
      <c r="D182" s="11" t="s">
        <v>369</v>
      </c>
      <c r="E182" s="12">
        <v>1</v>
      </c>
      <c r="F182" s="12">
        <v>1</v>
      </c>
      <c r="G182" s="12"/>
      <c r="H182" s="12"/>
      <c r="I182" s="12">
        <f t="shared" si="12"/>
        <v>0</v>
      </c>
      <c r="J182" s="12">
        <v>200000</v>
      </c>
      <c r="K182" s="12">
        <f t="shared" si="14"/>
        <v>200000</v>
      </c>
      <c r="L182" s="12">
        <f t="shared" si="13"/>
        <v>20000</v>
      </c>
      <c r="M182" s="12">
        <f t="shared" si="15"/>
        <v>220000</v>
      </c>
      <c r="N182" s="12">
        <f t="shared" si="16"/>
        <v>220000</v>
      </c>
      <c r="O182" s="19" t="s">
        <v>77</v>
      </c>
      <c r="P182" s="8" t="s">
        <v>37</v>
      </c>
      <c r="Q182" s="68" t="s">
        <v>78</v>
      </c>
      <c r="R182" s="68"/>
      <c r="S182" s="68"/>
      <c r="T182" s="68"/>
      <c r="U182" s="68"/>
    </row>
    <row r="183" spans="1:21" ht="37.5">
      <c r="A183" s="9" t="s">
        <v>288</v>
      </c>
      <c r="B183" s="10" t="s">
        <v>292</v>
      </c>
      <c r="C183" s="11" t="s">
        <v>370</v>
      </c>
      <c r="D183" s="11" t="s">
        <v>371</v>
      </c>
      <c r="E183" s="12">
        <v>1</v>
      </c>
      <c r="F183" s="12"/>
      <c r="G183" s="12"/>
      <c r="H183" s="12"/>
      <c r="I183" s="12">
        <f t="shared" si="12"/>
        <v>1</v>
      </c>
      <c r="J183" s="12">
        <v>100000</v>
      </c>
      <c r="K183" s="12">
        <f t="shared" si="14"/>
        <v>100000</v>
      </c>
      <c r="L183" s="12">
        <f t="shared" si="13"/>
        <v>10000</v>
      </c>
      <c r="M183" s="12">
        <f t="shared" si="15"/>
        <v>110000</v>
      </c>
      <c r="N183" s="12">
        <f t="shared" si="16"/>
        <v>0</v>
      </c>
      <c r="O183" s="19"/>
      <c r="P183" s="5"/>
      <c r="Q183" s="68"/>
      <c r="R183" s="68"/>
      <c r="S183" s="68"/>
      <c r="T183" s="68"/>
      <c r="U183" s="68"/>
    </row>
    <row r="184" spans="1:21" ht="37.5">
      <c r="A184" s="9" t="s">
        <v>288</v>
      </c>
      <c r="B184" s="10" t="s">
        <v>292</v>
      </c>
      <c r="C184" s="11" t="s">
        <v>372</v>
      </c>
      <c r="D184" s="11" t="s">
        <v>373</v>
      </c>
      <c r="E184" s="12">
        <v>1</v>
      </c>
      <c r="F184" s="12"/>
      <c r="G184" s="12"/>
      <c r="H184" s="12"/>
      <c r="I184" s="12">
        <f t="shared" si="12"/>
        <v>1</v>
      </c>
      <c r="J184" s="12">
        <v>200000</v>
      </c>
      <c r="K184" s="12">
        <f t="shared" si="14"/>
        <v>200000</v>
      </c>
      <c r="L184" s="12">
        <f t="shared" si="13"/>
        <v>20000</v>
      </c>
      <c r="M184" s="12">
        <f t="shared" si="15"/>
        <v>220000</v>
      </c>
      <c r="N184" s="12">
        <f t="shared" si="16"/>
        <v>0</v>
      </c>
      <c r="O184" s="19"/>
      <c r="P184" s="5"/>
      <c r="Q184" s="68"/>
      <c r="R184" s="68"/>
      <c r="S184" s="68"/>
      <c r="T184" s="68"/>
      <c r="U184" s="68"/>
    </row>
    <row r="185" spans="1:21" ht="37.5">
      <c r="A185" s="14" t="s">
        <v>288</v>
      </c>
      <c r="B185" s="10" t="s">
        <v>289</v>
      </c>
      <c r="C185" s="11" t="s">
        <v>374</v>
      </c>
      <c r="D185" s="11" t="s">
        <v>375</v>
      </c>
      <c r="E185" s="12">
        <v>3</v>
      </c>
      <c r="F185" s="12"/>
      <c r="G185" s="12"/>
      <c r="H185" s="16">
        <v>1</v>
      </c>
      <c r="I185" s="12">
        <f t="shared" si="12"/>
        <v>3</v>
      </c>
      <c r="J185" s="12">
        <v>1981818</v>
      </c>
      <c r="K185" s="12">
        <f t="shared" si="14"/>
        <v>5945454</v>
      </c>
      <c r="L185" s="12">
        <f t="shared" si="13"/>
        <v>594545</v>
      </c>
      <c r="M185" s="12">
        <f t="shared" si="15"/>
        <v>6540000</v>
      </c>
      <c r="N185" s="12">
        <f t="shared" si="16"/>
        <v>0</v>
      </c>
      <c r="O185" s="19" t="s">
        <v>127</v>
      </c>
      <c r="P185" s="5" t="s">
        <v>61</v>
      </c>
      <c r="Q185" s="68" t="s">
        <v>62</v>
      </c>
      <c r="R185" s="68"/>
      <c r="S185" s="68"/>
      <c r="T185" s="68"/>
      <c r="U185" s="68"/>
    </row>
    <row r="186" spans="1:21" ht="37.5">
      <c r="A186" s="9" t="s">
        <v>376</v>
      </c>
      <c r="B186" s="10" t="s">
        <v>377</v>
      </c>
      <c r="C186" s="11" t="s">
        <v>378</v>
      </c>
      <c r="D186" s="11" t="s">
        <v>379</v>
      </c>
      <c r="E186" s="12">
        <v>1</v>
      </c>
      <c r="F186" s="12"/>
      <c r="G186" s="12"/>
      <c r="H186" s="12"/>
      <c r="I186" s="12">
        <f t="shared" si="12"/>
        <v>1</v>
      </c>
      <c r="J186" s="12">
        <v>218182</v>
      </c>
      <c r="K186" s="12">
        <f t="shared" si="14"/>
        <v>218182</v>
      </c>
      <c r="L186" s="12">
        <f t="shared" si="13"/>
        <v>21818</v>
      </c>
      <c r="M186" s="12">
        <f t="shared" si="15"/>
        <v>240000</v>
      </c>
      <c r="N186" s="12">
        <f t="shared" si="16"/>
        <v>0</v>
      </c>
      <c r="O186" s="19"/>
      <c r="P186" s="5"/>
      <c r="Q186" s="68"/>
      <c r="R186" s="68"/>
      <c r="S186" s="68"/>
      <c r="T186" s="68"/>
      <c r="U186" s="68"/>
    </row>
    <row r="187" spans="1:21" ht="56.25">
      <c r="A187" s="9" t="s">
        <v>376</v>
      </c>
      <c r="B187" s="10" t="s">
        <v>377</v>
      </c>
      <c r="C187" s="11" t="s">
        <v>150</v>
      </c>
      <c r="D187" s="11" t="s">
        <v>151</v>
      </c>
      <c r="E187" s="12">
        <v>1</v>
      </c>
      <c r="F187" s="12"/>
      <c r="G187" s="12"/>
      <c r="H187" s="12"/>
      <c r="I187" s="12">
        <f t="shared" si="12"/>
        <v>1</v>
      </c>
      <c r="J187" s="12">
        <v>290909</v>
      </c>
      <c r="K187" s="12">
        <f t="shared" si="14"/>
        <v>290909</v>
      </c>
      <c r="L187" s="12">
        <f t="shared" si="13"/>
        <v>29091</v>
      </c>
      <c r="M187" s="12">
        <f t="shared" si="15"/>
        <v>320000</v>
      </c>
      <c r="N187" s="12">
        <f t="shared" si="16"/>
        <v>0</v>
      </c>
      <c r="O187" s="19"/>
      <c r="P187" s="5"/>
      <c r="Q187" s="68"/>
      <c r="R187" s="68"/>
      <c r="S187" s="68"/>
      <c r="T187" s="68"/>
      <c r="U187" s="68"/>
    </row>
    <row r="188" spans="1:21" ht="56.25">
      <c r="A188" s="9" t="s">
        <v>376</v>
      </c>
      <c r="B188" s="10" t="s">
        <v>377</v>
      </c>
      <c r="C188" s="11" t="s">
        <v>380</v>
      </c>
      <c r="D188" s="11" t="s">
        <v>381</v>
      </c>
      <c r="E188" s="12">
        <v>1</v>
      </c>
      <c r="F188" s="12"/>
      <c r="G188" s="12"/>
      <c r="H188" s="12"/>
      <c r="I188" s="12">
        <f t="shared" si="12"/>
        <v>1</v>
      </c>
      <c r="J188" s="12">
        <v>263636</v>
      </c>
      <c r="K188" s="12">
        <f t="shared" si="14"/>
        <v>263636</v>
      </c>
      <c r="L188" s="12">
        <f t="shared" si="13"/>
        <v>26364</v>
      </c>
      <c r="M188" s="12">
        <f t="shared" si="15"/>
        <v>290000</v>
      </c>
      <c r="N188" s="12">
        <f t="shared" si="16"/>
        <v>0</v>
      </c>
      <c r="O188" s="19"/>
      <c r="P188" s="5"/>
      <c r="Q188" s="68"/>
      <c r="R188" s="68"/>
      <c r="S188" s="68"/>
      <c r="T188" s="68"/>
      <c r="U188" s="68"/>
    </row>
    <row r="189" spans="1:21" ht="37.5">
      <c r="A189" s="14" t="s">
        <v>376</v>
      </c>
      <c r="B189" s="10" t="s">
        <v>382</v>
      </c>
      <c r="C189" s="11" t="s">
        <v>383</v>
      </c>
      <c r="D189" s="11" t="s">
        <v>384</v>
      </c>
      <c r="E189" s="12">
        <v>10</v>
      </c>
      <c r="F189" s="12"/>
      <c r="G189" s="12"/>
      <c r="H189" s="16">
        <v>3</v>
      </c>
      <c r="I189" s="12">
        <f t="shared" si="12"/>
        <v>10</v>
      </c>
      <c r="J189" s="12">
        <v>236364</v>
      </c>
      <c r="K189" s="12">
        <f t="shared" si="14"/>
        <v>2363640</v>
      </c>
      <c r="L189" s="12">
        <f t="shared" si="13"/>
        <v>236364</v>
      </c>
      <c r="M189" s="12">
        <f t="shared" si="15"/>
        <v>2600000</v>
      </c>
      <c r="N189" s="12">
        <f t="shared" si="16"/>
        <v>0</v>
      </c>
      <c r="O189" s="19" t="s">
        <v>385</v>
      </c>
      <c r="P189" s="5" t="s">
        <v>61</v>
      </c>
      <c r="Q189" s="68" t="s">
        <v>62</v>
      </c>
      <c r="R189" s="68"/>
      <c r="S189" s="68"/>
      <c r="T189" s="68"/>
      <c r="U189" s="68"/>
    </row>
    <row r="190" spans="1:21" ht="56.25">
      <c r="A190" s="9" t="s">
        <v>376</v>
      </c>
      <c r="B190" s="10" t="s">
        <v>386</v>
      </c>
      <c r="C190" s="11" t="s">
        <v>387</v>
      </c>
      <c r="D190" s="11" t="s">
        <v>388</v>
      </c>
      <c r="E190" s="12">
        <v>2</v>
      </c>
      <c r="F190" s="12"/>
      <c r="G190" s="12"/>
      <c r="H190" s="12"/>
      <c r="I190" s="12">
        <f t="shared" si="12"/>
        <v>2</v>
      </c>
      <c r="J190" s="12">
        <v>609091</v>
      </c>
      <c r="K190" s="12">
        <f t="shared" si="14"/>
        <v>1218182</v>
      </c>
      <c r="L190" s="12">
        <f t="shared" si="13"/>
        <v>121818</v>
      </c>
      <c r="M190" s="12">
        <f t="shared" si="15"/>
        <v>1340000</v>
      </c>
      <c r="N190" s="12">
        <f t="shared" si="16"/>
        <v>0</v>
      </c>
      <c r="O190" s="19"/>
      <c r="P190" s="5"/>
      <c r="Q190" s="68"/>
      <c r="R190" s="68"/>
      <c r="S190" s="68"/>
      <c r="T190" s="68"/>
      <c r="U190" s="68"/>
    </row>
    <row r="191" spans="1:21" ht="56.25">
      <c r="A191" s="9" t="s">
        <v>376</v>
      </c>
      <c r="B191" s="10" t="s">
        <v>389</v>
      </c>
      <c r="C191" s="11" t="s">
        <v>390</v>
      </c>
      <c r="D191" s="11" t="s">
        <v>391</v>
      </c>
      <c r="E191" s="12">
        <v>1</v>
      </c>
      <c r="F191" s="12"/>
      <c r="G191" s="12"/>
      <c r="H191" s="12"/>
      <c r="I191" s="12">
        <f t="shared" si="12"/>
        <v>1</v>
      </c>
      <c r="J191" s="12">
        <v>590909</v>
      </c>
      <c r="K191" s="12">
        <f t="shared" si="14"/>
        <v>590909</v>
      </c>
      <c r="L191" s="12">
        <f t="shared" si="13"/>
        <v>59091</v>
      </c>
      <c r="M191" s="12">
        <f t="shared" si="15"/>
        <v>650000</v>
      </c>
      <c r="N191" s="12">
        <f t="shared" si="16"/>
        <v>0</v>
      </c>
      <c r="O191" s="19"/>
      <c r="P191" s="5"/>
      <c r="Q191" s="68"/>
      <c r="R191" s="68"/>
      <c r="S191" s="68"/>
      <c r="T191" s="68"/>
      <c r="U191" s="68"/>
    </row>
    <row r="192" spans="1:21" ht="56.25">
      <c r="A192" s="9" t="s">
        <v>376</v>
      </c>
      <c r="B192" s="10" t="s">
        <v>389</v>
      </c>
      <c r="C192" s="11" t="s">
        <v>392</v>
      </c>
      <c r="D192" s="11" t="s">
        <v>393</v>
      </c>
      <c r="E192" s="12">
        <v>1</v>
      </c>
      <c r="F192" s="12"/>
      <c r="G192" s="12"/>
      <c r="H192" s="12"/>
      <c r="I192" s="12">
        <f t="shared" si="12"/>
        <v>1</v>
      </c>
      <c r="J192" s="12">
        <v>590909</v>
      </c>
      <c r="K192" s="12">
        <f t="shared" si="14"/>
        <v>590909</v>
      </c>
      <c r="L192" s="12">
        <f t="shared" si="13"/>
        <v>59091</v>
      </c>
      <c r="M192" s="12">
        <f t="shared" si="15"/>
        <v>650000</v>
      </c>
      <c r="N192" s="12">
        <f t="shared" si="16"/>
        <v>0</v>
      </c>
      <c r="O192" s="19"/>
      <c r="P192" s="5"/>
      <c r="Q192" s="68"/>
      <c r="R192" s="68"/>
      <c r="S192" s="68"/>
      <c r="T192" s="68"/>
      <c r="U192" s="68"/>
    </row>
    <row r="193" spans="1:21" ht="56.25">
      <c r="A193" s="14" t="s">
        <v>376</v>
      </c>
      <c r="B193" s="10" t="s">
        <v>389</v>
      </c>
      <c r="C193" s="15" t="s">
        <v>394</v>
      </c>
      <c r="D193" s="11" t="s">
        <v>395</v>
      </c>
      <c r="E193" s="12">
        <v>1</v>
      </c>
      <c r="F193" s="12"/>
      <c r="G193" s="12"/>
      <c r="H193" s="12">
        <v>1</v>
      </c>
      <c r="I193" s="12">
        <f t="shared" si="12"/>
        <v>1</v>
      </c>
      <c r="J193" s="12">
        <v>609091</v>
      </c>
      <c r="K193" s="12">
        <f t="shared" si="14"/>
        <v>609091</v>
      </c>
      <c r="L193" s="12">
        <f t="shared" si="13"/>
        <v>60909</v>
      </c>
      <c r="M193" s="12">
        <f t="shared" si="15"/>
        <v>670000</v>
      </c>
      <c r="N193" s="12">
        <f t="shared" si="16"/>
        <v>0</v>
      </c>
      <c r="O193" s="19" t="s">
        <v>60</v>
      </c>
      <c r="P193" s="5" t="s">
        <v>61</v>
      </c>
      <c r="Q193" s="68" t="s">
        <v>62</v>
      </c>
      <c r="R193" s="68"/>
      <c r="S193" s="68"/>
      <c r="T193" s="68"/>
      <c r="U193" s="68"/>
    </row>
    <row r="194" spans="1:21" ht="56.25">
      <c r="A194" s="9" t="s">
        <v>376</v>
      </c>
      <c r="B194" s="10" t="s">
        <v>389</v>
      </c>
      <c r="C194" s="11" t="s">
        <v>396</v>
      </c>
      <c r="D194" s="11" t="s">
        <v>397</v>
      </c>
      <c r="E194" s="12">
        <v>1</v>
      </c>
      <c r="F194" s="12"/>
      <c r="G194" s="12"/>
      <c r="H194" s="12"/>
      <c r="I194" s="12">
        <f t="shared" si="12"/>
        <v>1</v>
      </c>
      <c r="J194" s="12">
        <v>609091</v>
      </c>
      <c r="K194" s="12">
        <f t="shared" si="14"/>
        <v>609091</v>
      </c>
      <c r="L194" s="12">
        <f t="shared" si="13"/>
        <v>60909</v>
      </c>
      <c r="M194" s="12">
        <f t="shared" si="15"/>
        <v>670000</v>
      </c>
      <c r="N194" s="12">
        <f t="shared" si="16"/>
        <v>0</v>
      </c>
      <c r="O194" s="19"/>
      <c r="P194" s="5"/>
      <c r="Q194" s="68"/>
      <c r="R194" s="68"/>
      <c r="S194" s="68"/>
      <c r="T194" s="68"/>
      <c r="U194" s="68"/>
    </row>
    <row r="195" spans="1:21" ht="56.25">
      <c r="A195" s="14" t="s">
        <v>376</v>
      </c>
      <c r="B195" s="10" t="s">
        <v>389</v>
      </c>
      <c r="C195" s="15" t="s">
        <v>398</v>
      </c>
      <c r="D195" s="11" t="s">
        <v>399</v>
      </c>
      <c r="E195" s="12">
        <v>1</v>
      </c>
      <c r="F195" s="12"/>
      <c r="G195" s="12"/>
      <c r="H195" s="12">
        <v>1</v>
      </c>
      <c r="I195" s="12">
        <f t="shared" si="12"/>
        <v>1</v>
      </c>
      <c r="J195" s="12">
        <v>609091</v>
      </c>
      <c r="K195" s="12">
        <f t="shared" si="14"/>
        <v>609091</v>
      </c>
      <c r="L195" s="12">
        <f t="shared" si="13"/>
        <v>60909</v>
      </c>
      <c r="M195" s="12">
        <f t="shared" si="15"/>
        <v>670000</v>
      </c>
      <c r="N195" s="12">
        <f t="shared" si="16"/>
        <v>0</v>
      </c>
      <c r="O195" s="19" t="s">
        <v>60</v>
      </c>
      <c r="P195" s="5" t="s">
        <v>61</v>
      </c>
      <c r="Q195" s="68" t="s">
        <v>62</v>
      </c>
      <c r="R195" s="68"/>
      <c r="S195" s="68"/>
      <c r="T195" s="68"/>
      <c r="U195" s="68"/>
    </row>
    <row r="196" spans="1:21" ht="56.25">
      <c r="A196" s="9" t="s">
        <v>376</v>
      </c>
      <c r="B196" s="10" t="s">
        <v>389</v>
      </c>
      <c r="C196" s="11" t="s">
        <v>400</v>
      </c>
      <c r="D196" s="11" t="s">
        <v>401</v>
      </c>
      <c r="E196" s="12">
        <v>1</v>
      </c>
      <c r="F196" s="12"/>
      <c r="G196" s="12"/>
      <c r="H196" s="12"/>
      <c r="I196" s="12">
        <f t="shared" si="12"/>
        <v>1</v>
      </c>
      <c r="J196" s="12">
        <v>609091</v>
      </c>
      <c r="K196" s="12">
        <f t="shared" si="14"/>
        <v>609091</v>
      </c>
      <c r="L196" s="12">
        <f t="shared" si="13"/>
        <v>60909</v>
      </c>
      <c r="M196" s="12">
        <f t="shared" si="15"/>
        <v>670000</v>
      </c>
      <c r="N196" s="12">
        <f t="shared" si="16"/>
        <v>0</v>
      </c>
      <c r="O196" s="19"/>
      <c r="P196" s="5"/>
      <c r="Q196" s="68"/>
      <c r="R196" s="68"/>
      <c r="S196" s="68"/>
      <c r="T196" s="68"/>
      <c r="U196" s="68"/>
    </row>
    <row r="197" spans="1:21" ht="56.25">
      <c r="A197" s="9" t="s">
        <v>376</v>
      </c>
      <c r="B197" s="10" t="s">
        <v>389</v>
      </c>
      <c r="C197" s="11" t="s">
        <v>402</v>
      </c>
      <c r="D197" s="11" t="s">
        <v>403</v>
      </c>
      <c r="E197" s="12">
        <v>1</v>
      </c>
      <c r="F197" s="12"/>
      <c r="G197" s="12"/>
      <c r="H197" s="12"/>
      <c r="I197" s="12">
        <f t="shared" si="12"/>
        <v>1</v>
      </c>
      <c r="J197" s="12">
        <v>609091</v>
      </c>
      <c r="K197" s="12">
        <f t="shared" si="14"/>
        <v>609091</v>
      </c>
      <c r="L197" s="12">
        <f t="shared" si="13"/>
        <v>60909</v>
      </c>
      <c r="M197" s="12">
        <f t="shared" si="15"/>
        <v>670000</v>
      </c>
      <c r="N197" s="12">
        <f t="shared" si="16"/>
        <v>0</v>
      </c>
      <c r="O197" s="19"/>
      <c r="P197" s="5"/>
      <c r="Q197" s="68"/>
      <c r="R197" s="68"/>
      <c r="S197" s="68"/>
      <c r="T197" s="68"/>
      <c r="U197" s="68"/>
    </row>
    <row r="198" spans="1:21" ht="56.25">
      <c r="A198" s="14" t="s">
        <v>376</v>
      </c>
      <c r="B198" s="10" t="s">
        <v>389</v>
      </c>
      <c r="C198" s="15" t="s">
        <v>404</v>
      </c>
      <c r="D198" s="11" t="s">
        <v>405</v>
      </c>
      <c r="E198" s="12">
        <v>1</v>
      </c>
      <c r="F198" s="12"/>
      <c r="G198" s="12"/>
      <c r="H198" s="12">
        <v>1</v>
      </c>
      <c r="I198" s="12">
        <f t="shared" si="12"/>
        <v>1</v>
      </c>
      <c r="J198" s="12">
        <v>609091</v>
      </c>
      <c r="K198" s="12">
        <f t="shared" si="14"/>
        <v>609091</v>
      </c>
      <c r="L198" s="12">
        <f t="shared" si="13"/>
        <v>60909</v>
      </c>
      <c r="M198" s="12">
        <f t="shared" si="15"/>
        <v>670000</v>
      </c>
      <c r="N198" s="12">
        <f t="shared" si="16"/>
        <v>0</v>
      </c>
      <c r="O198" s="19" t="s">
        <v>60</v>
      </c>
      <c r="P198" s="5" t="s">
        <v>61</v>
      </c>
      <c r="Q198" s="68" t="s">
        <v>62</v>
      </c>
      <c r="R198" s="68"/>
      <c r="S198" s="68"/>
      <c r="T198" s="68"/>
      <c r="U198" s="68"/>
    </row>
    <row r="199" spans="1:21" ht="56.25">
      <c r="A199" s="9" t="s">
        <v>376</v>
      </c>
      <c r="B199" s="10" t="s">
        <v>389</v>
      </c>
      <c r="C199" s="11" t="s">
        <v>406</v>
      </c>
      <c r="D199" s="11" t="s">
        <v>407</v>
      </c>
      <c r="E199" s="12">
        <v>1</v>
      </c>
      <c r="F199" s="12"/>
      <c r="G199" s="12"/>
      <c r="H199" s="12"/>
      <c r="I199" s="12">
        <f t="shared" ref="I199:I262" si="18">+E199-G199-F199</f>
        <v>1</v>
      </c>
      <c r="J199" s="12">
        <v>609091</v>
      </c>
      <c r="K199" s="12">
        <f t="shared" si="14"/>
        <v>609091</v>
      </c>
      <c r="L199" s="12">
        <f t="shared" ref="L199:L262" si="19">+ROUND(J199*E199*0.1,0)</f>
        <v>60909</v>
      </c>
      <c r="M199" s="12">
        <f t="shared" si="15"/>
        <v>670000</v>
      </c>
      <c r="N199" s="12">
        <f t="shared" si="16"/>
        <v>0</v>
      </c>
      <c r="O199" s="19"/>
      <c r="P199" s="5"/>
      <c r="Q199" s="68"/>
      <c r="R199" s="68"/>
      <c r="S199" s="68"/>
      <c r="T199" s="68"/>
      <c r="U199" s="68"/>
    </row>
    <row r="200" spans="1:21" ht="56.25">
      <c r="A200" s="14" t="s">
        <v>376</v>
      </c>
      <c r="B200" s="10" t="s">
        <v>389</v>
      </c>
      <c r="C200" s="15" t="s">
        <v>408</v>
      </c>
      <c r="D200" s="11" t="s">
        <v>409</v>
      </c>
      <c r="E200" s="12">
        <v>1</v>
      </c>
      <c r="F200" s="12"/>
      <c r="G200" s="12"/>
      <c r="H200" s="12">
        <v>1</v>
      </c>
      <c r="I200" s="12">
        <f t="shared" si="18"/>
        <v>1</v>
      </c>
      <c r="J200" s="12">
        <v>609091</v>
      </c>
      <c r="K200" s="12">
        <f t="shared" ref="K200:K263" si="20">+ROUND(J200*E200,0)</f>
        <v>609091</v>
      </c>
      <c r="L200" s="12">
        <f t="shared" si="19"/>
        <v>60909</v>
      </c>
      <c r="M200" s="12">
        <f t="shared" ref="M200:M263" si="21">+ROUND(K200+L200,-1)</f>
        <v>670000</v>
      </c>
      <c r="N200" s="12">
        <f t="shared" ref="N200:N263" si="22">+IF(AND(G200&gt;0),ROUND(J200*G200*1.1,-1),0)+IF(AND(F200&gt;0),ROUND(J200*F200*1.1,-1),0)</f>
        <v>0</v>
      </c>
      <c r="O200" s="19" t="s">
        <v>60</v>
      </c>
      <c r="P200" s="5" t="s">
        <v>61</v>
      </c>
      <c r="Q200" s="68" t="s">
        <v>62</v>
      </c>
      <c r="R200" s="68"/>
      <c r="S200" s="68"/>
      <c r="T200" s="68"/>
      <c r="U200" s="68"/>
    </row>
    <row r="201" spans="1:21" ht="56.25">
      <c r="A201" s="14" t="s">
        <v>376</v>
      </c>
      <c r="B201" s="10" t="s">
        <v>389</v>
      </c>
      <c r="C201" s="15" t="s">
        <v>410</v>
      </c>
      <c r="D201" s="11" t="s">
        <v>411</v>
      </c>
      <c r="E201" s="12">
        <v>1</v>
      </c>
      <c r="F201" s="12"/>
      <c r="G201" s="12"/>
      <c r="H201" s="12">
        <v>1</v>
      </c>
      <c r="I201" s="12">
        <f t="shared" si="18"/>
        <v>1</v>
      </c>
      <c r="J201" s="12">
        <v>609091</v>
      </c>
      <c r="K201" s="12">
        <f t="shared" si="20"/>
        <v>609091</v>
      </c>
      <c r="L201" s="12">
        <f t="shared" si="19"/>
        <v>60909</v>
      </c>
      <c r="M201" s="12">
        <f t="shared" si="21"/>
        <v>670000</v>
      </c>
      <c r="N201" s="12">
        <f t="shared" si="22"/>
        <v>0</v>
      </c>
      <c r="O201" s="19" t="s">
        <v>60</v>
      </c>
      <c r="P201" s="5" t="s">
        <v>61</v>
      </c>
      <c r="Q201" s="68" t="s">
        <v>62</v>
      </c>
      <c r="R201" s="68"/>
      <c r="S201" s="68"/>
      <c r="T201" s="68"/>
      <c r="U201" s="68"/>
    </row>
    <row r="202" spans="1:21" ht="37.5">
      <c r="A202" s="14" t="s">
        <v>376</v>
      </c>
      <c r="B202" s="10" t="s">
        <v>412</v>
      </c>
      <c r="C202" s="15" t="s">
        <v>413</v>
      </c>
      <c r="D202" s="11" t="s">
        <v>414</v>
      </c>
      <c r="E202" s="12">
        <v>1</v>
      </c>
      <c r="F202" s="12"/>
      <c r="G202" s="12"/>
      <c r="H202" s="12">
        <v>1</v>
      </c>
      <c r="I202" s="12">
        <f t="shared" si="18"/>
        <v>1</v>
      </c>
      <c r="J202" s="12">
        <v>1027273</v>
      </c>
      <c r="K202" s="12">
        <f t="shared" si="20"/>
        <v>1027273</v>
      </c>
      <c r="L202" s="12">
        <f t="shared" si="19"/>
        <v>102727</v>
      </c>
      <c r="M202" s="12">
        <f t="shared" si="21"/>
        <v>1130000</v>
      </c>
      <c r="N202" s="12">
        <f t="shared" si="22"/>
        <v>0</v>
      </c>
      <c r="O202" s="19" t="s">
        <v>60</v>
      </c>
      <c r="P202" s="5" t="s">
        <v>61</v>
      </c>
      <c r="Q202" s="68" t="s">
        <v>62</v>
      </c>
      <c r="R202" s="68"/>
      <c r="S202" s="68"/>
      <c r="T202" s="68"/>
      <c r="U202" s="68"/>
    </row>
    <row r="203" spans="1:21" ht="37.5">
      <c r="A203" s="14" t="s">
        <v>415</v>
      </c>
      <c r="B203" s="10" t="s">
        <v>416</v>
      </c>
      <c r="C203" s="11" t="s">
        <v>417</v>
      </c>
      <c r="D203" s="11" t="s">
        <v>418</v>
      </c>
      <c r="E203" s="12">
        <v>2</v>
      </c>
      <c r="F203" s="12"/>
      <c r="G203" s="12"/>
      <c r="H203" s="16">
        <v>1</v>
      </c>
      <c r="I203" s="12">
        <f t="shared" si="18"/>
        <v>2</v>
      </c>
      <c r="J203" s="12">
        <v>472727</v>
      </c>
      <c r="K203" s="12">
        <f t="shared" si="20"/>
        <v>945454</v>
      </c>
      <c r="L203" s="12">
        <f t="shared" si="19"/>
        <v>94545</v>
      </c>
      <c r="M203" s="12">
        <f t="shared" si="21"/>
        <v>1040000</v>
      </c>
      <c r="N203" s="12">
        <f t="shared" si="22"/>
        <v>0</v>
      </c>
      <c r="O203" s="19" t="s">
        <v>127</v>
      </c>
      <c r="P203" s="5" t="s">
        <v>61</v>
      </c>
      <c r="Q203" s="68" t="s">
        <v>62</v>
      </c>
      <c r="R203" s="68"/>
      <c r="S203" s="68"/>
      <c r="T203" s="68"/>
      <c r="U203" s="68"/>
    </row>
    <row r="204" spans="1:21" ht="37.5">
      <c r="A204" s="14" t="s">
        <v>415</v>
      </c>
      <c r="B204" s="10" t="s">
        <v>416</v>
      </c>
      <c r="C204" s="11" t="s">
        <v>419</v>
      </c>
      <c r="D204" s="11" t="s">
        <v>420</v>
      </c>
      <c r="E204" s="12">
        <v>2</v>
      </c>
      <c r="F204" s="12"/>
      <c r="G204" s="12"/>
      <c r="H204" s="16">
        <v>1</v>
      </c>
      <c r="I204" s="12">
        <f t="shared" si="18"/>
        <v>2</v>
      </c>
      <c r="J204" s="12">
        <v>527273</v>
      </c>
      <c r="K204" s="12">
        <f t="shared" si="20"/>
        <v>1054546</v>
      </c>
      <c r="L204" s="12">
        <f t="shared" si="19"/>
        <v>105455</v>
      </c>
      <c r="M204" s="12">
        <f t="shared" si="21"/>
        <v>1160000</v>
      </c>
      <c r="N204" s="12">
        <f t="shared" si="22"/>
        <v>0</v>
      </c>
      <c r="O204" s="19" t="s">
        <v>127</v>
      </c>
      <c r="P204" s="5" t="s">
        <v>61</v>
      </c>
      <c r="Q204" s="68" t="s">
        <v>62</v>
      </c>
      <c r="R204" s="68"/>
      <c r="S204" s="68"/>
      <c r="T204" s="68"/>
      <c r="U204" s="68"/>
    </row>
    <row r="205" spans="1:21" ht="37.5">
      <c r="A205" s="9" t="s">
        <v>415</v>
      </c>
      <c r="B205" s="10" t="s">
        <v>416</v>
      </c>
      <c r="C205" s="11" t="s">
        <v>421</v>
      </c>
      <c r="D205" s="11" t="s">
        <v>422</v>
      </c>
      <c r="E205" s="12">
        <v>1</v>
      </c>
      <c r="F205" s="12"/>
      <c r="G205" s="12"/>
      <c r="H205" s="12"/>
      <c r="I205" s="12">
        <f t="shared" si="18"/>
        <v>1</v>
      </c>
      <c r="J205" s="12">
        <v>263636</v>
      </c>
      <c r="K205" s="12">
        <f t="shared" si="20"/>
        <v>263636</v>
      </c>
      <c r="L205" s="12">
        <f t="shared" si="19"/>
        <v>26364</v>
      </c>
      <c r="M205" s="12">
        <f t="shared" si="21"/>
        <v>290000</v>
      </c>
      <c r="N205" s="12">
        <f t="shared" si="22"/>
        <v>0</v>
      </c>
      <c r="O205" s="19"/>
      <c r="P205" s="5"/>
      <c r="Q205" s="68"/>
      <c r="R205" s="68"/>
      <c r="S205" s="68"/>
      <c r="T205" s="68"/>
      <c r="U205" s="68"/>
    </row>
    <row r="206" spans="1:21" ht="37.5">
      <c r="A206" s="9" t="s">
        <v>415</v>
      </c>
      <c r="B206" s="10" t="s">
        <v>416</v>
      </c>
      <c r="C206" s="11" t="s">
        <v>423</v>
      </c>
      <c r="D206" s="11" t="s">
        <v>424</v>
      </c>
      <c r="E206" s="12">
        <v>1</v>
      </c>
      <c r="F206" s="12"/>
      <c r="G206" s="12"/>
      <c r="H206" s="12"/>
      <c r="I206" s="12">
        <f t="shared" si="18"/>
        <v>1</v>
      </c>
      <c r="J206" s="12">
        <v>145455</v>
      </c>
      <c r="K206" s="12">
        <f t="shared" si="20"/>
        <v>145455</v>
      </c>
      <c r="L206" s="12">
        <f t="shared" si="19"/>
        <v>14546</v>
      </c>
      <c r="M206" s="12">
        <f t="shared" si="21"/>
        <v>160000</v>
      </c>
      <c r="N206" s="12">
        <f t="shared" si="22"/>
        <v>0</v>
      </c>
      <c r="O206" s="19"/>
      <c r="P206" s="5"/>
      <c r="Q206" s="68"/>
      <c r="R206" s="68"/>
      <c r="S206" s="68"/>
      <c r="T206" s="68"/>
      <c r="U206" s="68"/>
    </row>
    <row r="207" spans="1:21" ht="37.5">
      <c r="A207" s="9" t="s">
        <v>415</v>
      </c>
      <c r="B207" s="10" t="s">
        <v>416</v>
      </c>
      <c r="C207" s="11" t="s">
        <v>425</v>
      </c>
      <c r="D207" s="11" t="s">
        <v>426</v>
      </c>
      <c r="E207" s="12">
        <v>1</v>
      </c>
      <c r="F207" s="12"/>
      <c r="G207" s="12"/>
      <c r="H207" s="12"/>
      <c r="I207" s="12">
        <f t="shared" si="18"/>
        <v>1</v>
      </c>
      <c r="J207" s="12">
        <v>236364</v>
      </c>
      <c r="K207" s="12">
        <f t="shared" si="20"/>
        <v>236364</v>
      </c>
      <c r="L207" s="12">
        <f t="shared" si="19"/>
        <v>23636</v>
      </c>
      <c r="M207" s="12">
        <f t="shared" si="21"/>
        <v>260000</v>
      </c>
      <c r="N207" s="12">
        <f t="shared" si="22"/>
        <v>0</v>
      </c>
      <c r="O207" s="19"/>
      <c r="P207" s="5"/>
      <c r="Q207" s="68"/>
      <c r="R207" s="68"/>
      <c r="S207" s="68"/>
      <c r="T207" s="68"/>
      <c r="U207" s="68"/>
    </row>
    <row r="208" spans="1:21" ht="37.5">
      <c r="A208" s="9" t="s">
        <v>415</v>
      </c>
      <c r="B208" s="10" t="s">
        <v>416</v>
      </c>
      <c r="C208" s="11" t="s">
        <v>427</v>
      </c>
      <c r="D208" s="11" t="s">
        <v>428</v>
      </c>
      <c r="E208" s="12">
        <v>1</v>
      </c>
      <c r="F208" s="12"/>
      <c r="G208" s="12"/>
      <c r="H208" s="12"/>
      <c r="I208" s="12">
        <f t="shared" si="18"/>
        <v>1</v>
      </c>
      <c r="J208" s="12">
        <v>490909</v>
      </c>
      <c r="K208" s="12">
        <f t="shared" si="20"/>
        <v>490909</v>
      </c>
      <c r="L208" s="12">
        <f t="shared" si="19"/>
        <v>49091</v>
      </c>
      <c r="M208" s="12">
        <f t="shared" si="21"/>
        <v>540000</v>
      </c>
      <c r="N208" s="12">
        <f t="shared" si="22"/>
        <v>0</v>
      </c>
      <c r="O208" s="19"/>
      <c r="P208" s="5"/>
      <c r="Q208" s="68"/>
      <c r="R208" s="68"/>
      <c r="S208" s="68"/>
      <c r="T208" s="68"/>
      <c r="U208" s="68"/>
    </row>
    <row r="209" spans="1:21" ht="37.5">
      <c r="A209" s="9" t="s">
        <v>415</v>
      </c>
      <c r="B209" s="10" t="s">
        <v>416</v>
      </c>
      <c r="C209" s="11" t="s">
        <v>429</v>
      </c>
      <c r="D209" s="11" t="s">
        <v>430</v>
      </c>
      <c r="E209" s="12">
        <v>1</v>
      </c>
      <c r="F209" s="12"/>
      <c r="G209" s="12"/>
      <c r="H209" s="12"/>
      <c r="I209" s="12">
        <f t="shared" si="18"/>
        <v>1</v>
      </c>
      <c r="J209" s="12">
        <v>90909</v>
      </c>
      <c r="K209" s="12">
        <f t="shared" si="20"/>
        <v>90909</v>
      </c>
      <c r="L209" s="12">
        <f t="shared" si="19"/>
        <v>9091</v>
      </c>
      <c r="M209" s="12">
        <f t="shared" si="21"/>
        <v>100000</v>
      </c>
      <c r="N209" s="12">
        <f t="shared" si="22"/>
        <v>0</v>
      </c>
      <c r="O209" s="19"/>
      <c r="P209" s="5"/>
      <c r="Q209" s="68"/>
      <c r="R209" s="68"/>
      <c r="S209" s="68"/>
      <c r="T209" s="68"/>
      <c r="U209" s="68"/>
    </row>
    <row r="210" spans="1:21" ht="37.5">
      <c r="A210" s="9" t="s">
        <v>415</v>
      </c>
      <c r="B210" s="10" t="s">
        <v>416</v>
      </c>
      <c r="C210" s="11" t="s">
        <v>431</v>
      </c>
      <c r="D210" s="11" t="s">
        <v>432</v>
      </c>
      <c r="E210" s="12">
        <v>1</v>
      </c>
      <c r="F210" s="12"/>
      <c r="G210" s="12"/>
      <c r="H210" s="12"/>
      <c r="I210" s="12">
        <f t="shared" si="18"/>
        <v>1</v>
      </c>
      <c r="J210" s="12">
        <v>281818</v>
      </c>
      <c r="K210" s="12">
        <f t="shared" si="20"/>
        <v>281818</v>
      </c>
      <c r="L210" s="12">
        <f t="shared" si="19"/>
        <v>28182</v>
      </c>
      <c r="M210" s="12">
        <f t="shared" si="21"/>
        <v>310000</v>
      </c>
      <c r="N210" s="12">
        <f t="shared" si="22"/>
        <v>0</v>
      </c>
      <c r="O210" s="19"/>
      <c r="P210" s="5"/>
      <c r="Q210" s="68"/>
      <c r="R210" s="68"/>
      <c r="S210" s="68"/>
      <c r="T210" s="68"/>
      <c r="U210" s="68"/>
    </row>
    <row r="211" spans="1:21" ht="37.5">
      <c r="A211" s="14" t="s">
        <v>415</v>
      </c>
      <c r="B211" s="10" t="s">
        <v>416</v>
      </c>
      <c r="C211" s="15" t="s">
        <v>433</v>
      </c>
      <c r="D211" s="11" t="s">
        <v>434</v>
      </c>
      <c r="E211" s="12">
        <v>1</v>
      </c>
      <c r="F211" s="12"/>
      <c r="G211" s="12"/>
      <c r="H211" s="12">
        <v>1</v>
      </c>
      <c r="I211" s="12">
        <f t="shared" si="18"/>
        <v>1</v>
      </c>
      <c r="J211" s="12">
        <v>381818</v>
      </c>
      <c r="K211" s="12">
        <f t="shared" si="20"/>
        <v>381818</v>
      </c>
      <c r="L211" s="12">
        <f t="shared" si="19"/>
        <v>38182</v>
      </c>
      <c r="M211" s="12">
        <f t="shared" si="21"/>
        <v>420000</v>
      </c>
      <c r="N211" s="12">
        <f t="shared" si="22"/>
        <v>0</v>
      </c>
      <c r="O211" s="19" t="s">
        <v>60</v>
      </c>
      <c r="P211" s="5" t="s">
        <v>61</v>
      </c>
      <c r="Q211" s="68" t="s">
        <v>62</v>
      </c>
      <c r="R211" s="68"/>
      <c r="S211" s="68"/>
      <c r="T211" s="68"/>
      <c r="U211" s="68"/>
    </row>
    <row r="212" spans="1:21" ht="56.25">
      <c r="A212" s="9" t="s">
        <v>435</v>
      </c>
      <c r="B212" s="10" t="s">
        <v>436</v>
      </c>
      <c r="C212" s="11" t="s">
        <v>282</v>
      </c>
      <c r="D212" s="11" t="s">
        <v>283</v>
      </c>
      <c r="E212" s="12">
        <v>1</v>
      </c>
      <c r="F212" s="12"/>
      <c r="G212" s="12"/>
      <c r="H212" s="12"/>
      <c r="I212" s="12">
        <f t="shared" si="18"/>
        <v>1</v>
      </c>
      <c r="J212" s="12">
        <v>400000</v>
      </c>
      <c r="K212" s="12">
        <f t="shared" si="20"/>
        <v>400000</v>
      </c>
      <c r="L212" s="12">
        <f t="shared" si="19"/>
        <v>40000</v>
      </c>
      <c r="M212" s="12">
        <f t="shared" si="21"/>
        <v>440000</v>
      </c>
      <c r="N212" s="12">
        <f t="shared" si="22"/>
        <v>0</v>
      </c>
      <c r="O212" s="19"/>
      <c r="P212" s="5"/>
      <c r="Q212" s="68"/>
      <c r="R212" s="68"/>
      <c r="S212" s="68"/>
      <c r="T212" s="68"/>
      <c r="U212" s="68"/>
    </row>
    <row r="213" spans="1:21" ht="56.25">
      <c r="A213" s="9" t="s">
        <v>435</v>
      </c>
      <c r="B213" s="10" t="s">
        <v>437</v>
      </c>
      <c r="C213" s="11" t="s">
        <v>410</v>
      </c>
      <c r="D213" s="11" t="s">
        <v>411</v>
      </c>
      <c r="E213" s="12">
        <v>1</v>
      </c>
      <c r="F213" s="12"/>
      <c r="G213" s="12"/>
      <c r="H213" s="12"/>
      <c r="I213" s="12">
        <f t="shared" si="18"/>
        <v>1</v>
      </c>
      <c r="J213" s="12">
        <v>609091</v>
      </c>
      <c r="K213" s="12">
        <f t="shared" si="20"/>
        <v>609091</v>
      </c>
      <c r="L213" s="12">
        <f t="shared" si="19"/>
        <v>60909</v>
      </c>
      <c r="M213" s="12">
        <f t="shared" si="21"/>
        <v>670000</v>
      </c>
      <c r="N213" s="12">
        <f t="shared" si="22"/>
        <v>0</v>
      </c>
      <c r="O213" s="19"/>
      <c r="P213" s="5"/>
      <c r="Q213" s="68"/>
      <c r="R213" s="68"/>
      <c r="S213" s="68"/>
      <c r="T213" s="68"/>
      <c r="U213" s="68"/>
    </row>
    <row r="214" spans="1:21" ht="56.25">
      <c r="A214" s="9" t="s">
        <v>435</v>
      </c>
      <c r="B214" s="10" t="s">
        <v>437</v>
      </c>
      <c r="C214" s="11" t="s">
        <v>438</v>
      </c>
      <c r="D214" s="11" t="s">
        <v>439</v>
      </c>
      <c r="E214" s="12">
        <v>1</v>
      </c>
      <c r="F214" s="12"/>
      <c r="G214" s="12"/>
      <c r="H214" s="12"/>
      <c r="I214" s="12">
        <f t="shared" si="18"/>
        <v>1</v>
      </c>
      <c r="J214" s="12">
        <v>609091</v>
      </c>
      <c r="K214" s="12">
        <f t="shared" si="20"/>
        <v>609091</v>
      </c>
      <c r="L214" s="12">
        <f t="shared" si="19"/>
        <v>60909</v>
      </c>
      <c r="M214" s="12">
        <f t="shared" si="21"/>
        <v>670000</v>
      </c>
      <c r="N214" s="12">
        <f t="shared" si="22"/>
        <v>0</v>
      </c>
      <c r="O214" s="19"/>
      <c r="P214" s="5"/>
      <c r="Q214" s="68"/>
      <c r="R214" s="68"/>
      <c r="S214" s="68"/>
      <c r="T214" s="68"/>
      <c r="U214" s="68"/>
    </row>
    <row r="215" spans="1:21" ht="37.5">
      <c r="A215" s="9" t="s">
        <v>440</v>
      </c>
      <c r="B215" s="10" t="s">
        <v>441</v>
      </c>
      <c r="C215" s="11" t="s">
        <v>442</v>
      </c>
      <c r="D215" s="11" t="s">
        <v>443</v>
      </c>
      <c r="E215" s="12">
        <v>1</v>
      </c>
      <c r="F215" s="12"/>
      <c r="G215" s="12"/>
      <c r="H215" s="12"/>
      <c r="I215" s="12">
        <f t="shared" si="18"/>
        <v>1</v>
      </c>
      <c r="J215" s="12">
        <v>200000</v>
      </c>
      <c r="K215" s="12">
        <f t="shared" si="20"/>
        <v>200000</v>
      </c>
      <c r="L215" s="12">
        <f t="shared" si="19"/>
        <v>20000</v>
      </c>
      <c r="M215" s="12">
        <f t="shared" si="21"/>
        <v>220000</v>
      </c>
      <c r="N215" s="12">
        <f t="shared" si="22"/>
        <v>0</v>
      </c>
      <c r="O215" s="19"/>
      <c r="P215" s="5"/>
      <c r="Q215" s="68"/>
      <c r="R215" s="68"/>
      <c r="S215" s="68"/>
      <c r="T215" s="68"/>
      <c r="U215" s="68"/>
    </row>
    <row r="216" spans="1:21" ht="37.5">
      <c r="A216" s="9" t="s">
        <v>440</v>
      </c>
      <c r="B216" s="10" t="s">
        <v>444</v>
      </c>
      <c r="C216" s="11" t="s">
        <v>293</v>
      </c>
      <c r="D216" s="11" t="s">
        <v>294</v>
      </c>
      <c r="E216" s="12">
        <v>1</v>
      </c>
      <c r="F216" s="12"/>
      <c r="G216" s="12"/>
      <c r="H216" s="12"/>
      <c r="I216" s="12">
        <f t="shared" si="18"/>
        <v>1</v>
      </c>
      <c r="J216" s="12">
        <v>200000</v>
      </c>
      <c r="K216" s="12">
        <f t="shared" si="20"/>
        <v>200000</v>
      </c>
      <c r="L216" s="12">
        <f t="shared" si="19"/>
        <v>20000</v>
      </c>
      <c r="M216" s="12">
        <f t="shared" si="21"/>
        <v>220000</v>
      </c>
      <c r="N216" s="12">
        <f t="shared" si="22"/>
        <v>0</v>
      </c>
      <c r="O216" s="19"/>
      <c r="P216" s="5"/>
      <c r="Q216" s="68"/>
      <c r="R216" s="68"/>
      <c r="S216" s="68"/>
      <c r="T216" s="68"/>
      <c r="U216" s="68"/>
    </row>
    <row r="217" spans="1:21" ht="56.25">
      <c r="A217" s="9" t="s">
        <v>440</v>
      </c>
      <c r="B217" s="10" t="s">
        <v>441</v>
      </c>
      <c r="C217" s="11" t="s">
        <v>445</v>
      </c>
      <c r="D217" s="11" t="s">
        <v>446</v>
      </c>
      <c r="E217" s="12">
        <v>1</v>
      </c>
      <c r="F217" s="12"/>
      <c r="G217" s="12"/>
      <c r="H217" s="12"/>
      <c r="I217" s="12">
        <f t="shared" si="18"/>
        <v>1</v>
      </c>
      <c r="J217" s="12">
        <v>200000</v>
      </c>
      <c r="K217" s="12">
        <f t="shared" si="20"/>
        <v>200000</v>
      </c>
      <c r="L217" s="12">
        <f t="shared" si="19"/>
        <v>20000</v>
      </c>
      <c r="M217" s="12">
        <f t="shared" si="21"/>
        <v>220000</v>
      </c>
      <c r="N217" s="12">
        <f t="shared" si="22"/>
        <v>0</v>
      </c>
      <c r="O217" s="19"/>
      <c r="P217" s="5"/>
      <c r="Q217" s="68"/>
      <c r="R217" s="68"/>
      <c r="S217" s="68"/>
      <c r="T217" s="68"/>
      <c r="U217" s="68"/>
    </row>
    <row r="218" spans="1:21" ht="56.25">
      <c r="A218" s="9" t="s">
        <v>440</v>
      </c>
      <c r="B218" s="10" t="s">
        <v>441</v>
      </c>
      <c r="C218" s="11" t="s">
        <v>447</v>
      </c>
      <c r="D218" s="11" t="s">
        <v>448</v>
      </c>
      <c r="E218" s="12">
        <v>2</v>
      </c>
      <c r="F218" s="12"/>
      <c r="G218" s="12"/>
      <c r="H218" s="12"/>
      <c r="I218" s="12">
        <f t="shared" si="18"/>
        <v>2</v>
      </c>
      <c r="J218" s="12">
        <v>200000</v>
      </c>
      <c r="K218" s="12">
        <f t="shared" si="20"/>
        <v>400000</v>
      </c>
      <c r="L218" s="12">
        <f t="shared" si="19"/>
        <v>40000</v>
      </c>
      <c r="M218" s="12">
        <f t="shared" si="21"/>
        <v>440000</v>
      </c>
      <c r="N218" s="12">
        <f t="shared" si="22"/>
        <v>0</v>
      </c>
      <c r="O218" s="19"/>
      <c r="P218" s="5"/>
      <c r="Q218" s="68"/>
      <c r="R218" s="68"/>
      <c r="S218" s="68"/>
      <c r="T218" s="68"/>
      <c r="U218" s="68"/>
    </row>
    <row r="219" spans="1:21" ht="37.5">
      <c r="A219" s="9" t="s">
        <v>440</v>
      </c>
      <c r="B219" s="10" t="s">
        <v>441</v>
      </c>
      <c r="C219" s="11" t="s">
        <v>449</v>
      </c>
      <c r="D219" s="11" t="s">
        <v>450</v>
      </c>
      <c r="E219" s="12">
        <v>1</v>
      </c>
      <c r="F219" s="12"/>
      <c r="G219" s="12"/>
      <c r="H219" s="12"/>
      <c r="I219" s="12">
        <f t="shared" si="18"/>
        <v>1</v>
      </c>
      <c r="J219" s="12">
        <v>200000</v>
      </c>
      <c r="K219" s="12">
        <f t="shared" si="20"/>
        <v>200000</v>
      </c>
      <c r="L219" s="12">
        <f t="shared" si="19"/>
        <v>20000</v>
      </c>
      <c r="M219" s="12">
        <f t="shared" si="21"/>
        <v>220000</v>
      </c>
      <c r="N219" s="12">
        <f t="shared" si="22"/>
        <v>0</v>
      </c>
      <c r="O219" s="19"/>
      <c r="P219" s="5"/>
      <c r="Q219" s="68"/>
      <c r="R219" s="68"/>
      <c r="S219" s="68"/>
      <c r="T219" s="68"/>
      <c r="U219" s="68"/>
    </row>
    <row r="220" spans="1:21" ht="37.5">
      <c r="A220" s="9" t="s">
        <v>440</v>
      </c>
      <c r="B220" s="10" t="s">
        <v>441</v>
      </c>
      <c r="C220" s="11" t="s">
        <v>451</v>
      </c>
      <c r="D220" s="11" t="s">
        <v>452</v>
      </c>
      <c r="E220" s="12">
        <v>1</v>
      </c>
      <c r="F220" s="12"/>
      <c r="G220" s="12"/>
      <c r="H220" s="12"/>
      <c r="I220" s="12">
        <f t="shared" si="18"/>
        <v>1</v>
      </c>
      <c r="J220" s="12">
        <v>200000</v>
      </c>
      <c r="K220" s="12">
        <f t="shared" si="20"/>
        <v>200000</v>
      </c>
      <c r="L220" s="12">
        <f t="shared" si="19"/>
        <v>20000</v>
      </c>
      <c r="M220" s="12">
        <f t="shared" si="21"/>
        <v>220000</v>
      </c>
      <c r="N220" s="12">
        <f t="shared" si="22"/>
        <v>0</v>
      </c>
      <c r="O220" s="19"/>
      <c r="P220" s="5"/>
      <c r="Q220" s="68"/>
      <c r="R220" s="68"/>
      <c r="S220" s="68"/>
      <c r="T220" s="68"/>
      <c r="U220" s="68"/>
    </row>
    <row r="221" spans="1:21" ht="56.25">
      <c r="A221" s="9" t="s">
        <v>440</v>
      </c>
      <c r="B221" s="10" t="s">
        <v>441</v>
      </c>
      <c r="C221" s="11" t="s">
        <v>453</v>
      </c>
      <c r="D221" s="11" t="s">
        <v>454</v>
      </c>
      <c r="E221" s="12">
        <v>1</v>
      </c>
      <c r="F221" s="12"/>
      <c r="G221" s="12"/>
      <c r="H221" s="12"/>
      <c r="I221" s="12">
        <f t="shared" si="18"/>
        <v>1</v>
      </c>
      <c r="J221" s="12">
        <v>200000</v>
      </c>
      <c r="K221" s="12">
        <f t="shared" si="20"/>
        <v>200000</v>
      </c>
      <c r="L221" s="12">
        <f t="shared" si="19"/>
        <v>20000</v>
      </c>
      <c r="M221" s="12">
        <f t="shared" si="21"/>
        <v>220000</v>
      </c>
      <c r="N221" s="12">
        <f t="shared" si="22"/>
        <v>0</v>
      </c>
      <c r="O221" s="19"/>
      <c r="P221" s="5"/>
      <c r="Q221" s="68"/>
      <c r="R221" s="68"/>
      <c r="S221" s="68"/>
      <c r="T221" s="68"/>
      <c r="U221" s="68"/>
    </row>
    <row r="222" spans="1:21" ht="56.25">
      <c r="A222" s="9" t="s">
        <v>440</v>
      </c>
      <c r="B222" s="10" t="s">
        <v>441</v>
      </c>
      <c r="C222" s="11" t="s">
        <v>455</v>
      </c>
      <c r="D222" s="11" t="s">
        <v>456</v>
      </c>
      <c r="E222" s="12">
        <v>1</v>
      </c>
      <c r="F222" s="12"/>
      <c r="G222" s="12"/>
      <c r="H222" s="12"/>
      <c r="I222" s="12">
        <f t="shared" si="18"/>
        <v>1</v>
      </c>
      <c r="J222" s="12">
        <v>200000</v>
      </c>
      <c r="K222" s="12">
        <f t="shared" si="20"/>
        <v>200000</v>
      </c>
      <c r="L222" s="12">
        <f t="shared" si="19"/>
        <v>20000</v>
      </c>
      <c r="M222" s="12">
        <f t="shared" si="21"/>
        <v>220000</v>
      </c>
      <c r="N222" s="12">
        <f t="shared" si="22"/>
        <v>0</v>
      </c>
      <c r="O222" s="19"/>
      <c r="P222" s="5"/>
      <c r="Q222" s="68"/>
      <c r="R222" s="68"/>
      <c r="S222" s="68"/>
      <c r="T222" s="68"/>
      <c r="U222" s="68"/>
    </row>
    <row r="223" spans="1:21" ht="37.5">
      <c r="A223" s="9" t="s">
        <v>440</v>
      </c>
      <c r="B223" s="10" t="s">
        <v>441</v>
      </c>
      <c r="C223" s="11" t="s">
        <v>457</v>
      </c>
      <c r="D223" s="11" t="s">
        <v>458</v>
      </c>
      <c r="E223" s="12">
        <v>2</v>
      </c>
      <c r="F223" s="12"/>
      <c r="G223" s="12"/>
      <c r="H223" s="12"/>
      <c r="I223" s="12">
        <f t="shared" si="18"/>
        <v>2</v>
      </c>
      <c r="J223" s="12">
        <v>200000</v>
      </c>
      <c r="K223" s="12">
        <f t="shared" si="20"/>
        <v>400000</v>
      </c>
      <c r="L223" s="12">
        <f t="shared" si="19"/>
        <v>40000</v>
      </c>
      <c r="M223" s="12">
        <f t="shared" si="21"/>
        <v>440000</v>
      </c>
      <c r="N223" s="12">
        <f t="shared" si="22"/>
        <v>0</v>
      </c>
      <c r="O223" s="19"/>
      <c r="P223" s="5"/>
      <c r="Q223" s="68"/>
      <c r="R223" s="68"/>
      <c r="S223" s="68"/>
      <c r="T223" s="68"/>
      <c r="U223" s="68"/>
    </row>
    <row r="224" spans="1:21" ht="37.5">
      <c r="A224" s="9" t="s">
        <v>440</v>
      </c>
      <c r="B224" s="10" t="s">
        <v>441</v>
      </c>
      <c r="C224" s="11" t="s">
        <v>459</v>
      </c>
      <c r="D224" s="11" t="s">
        <v>460</v>
      </c>
      <c r="E224" s="12">
        <v>1</v>
      </c>
      <c r="F224" s="12"/>
      <c r="G224" s="12"/>
      <c r="H224" s="12"/>
      <c r="I224" s="12">
        <f t="shared" si="18"/>
        <v>1</v>
      </c>
      <c r="J224" s="12">
        <v>200000</v>
      </c>
      <c r="K224" s="12">
        <f t="shared" si="20"/>
        <v>200000</v>
      </c>
      <c r="L224" s="12">
        <f t="shared" si="19"/>
        <v>20000</v>
      </c>
      <c r="M224" s="12">
        <f t="shared" si="21"/>
        <v>220000</v>
      </c>
      <c r="N224" s="12">
        <f t="shared" si="22"/>
        <v>0</v>
      </c>
      <c r="O224" s="19"/>
      <c r="P224" s="5"/>
      <c r="Q224" s="68"/>
      <c r="R224" s="68"/>
      <c r="S224" s="68"/>
      <c r="T224" s="68"/>
      <c r="U224" s="68"/>
    </row>
    <row r="225" spans="1:21" ht="37.5">
      <c r="A225" s="9" t="s">
        <v>440</v>
      </c>
      <c r="B225" s="10" t="s">
        <v>441</v>
      </c>
      <c r="C225" s="17" t="s">
        <v>461</v>
      </c>
      <c r="D225" s="11" t="s">
        <v>462</v>
      </c>
      <c r="E225" s="12">
        <v>1</v>
      </c>
      <c r="F225" s="12">
        <v>1</v>
      </c>
      <c r="G225" s="12"/>
      <c r="H225" s="12"/>
      <c r="I225" s="12">
        <f t="shared" si="18"/>
        <v>0</v>
      </c>
      <c r="J225" s="12">
        <v>200000</v>
      </c>
      <c r="K225" s="12">
        <f t="shared" si="20"/>
        <v>200000</v>
      </c>
      <c r="L225" s="12">
        <f t="shared" si="19"/>
        <v>20000</v>
      </c>
      <c r="M225" s="12">
        <f t="shared" si="21"/>
        <v>220000</v>
      </c>
      <c r="N225" s="12">
        <f t="shared" si="22"/>
        <v>220000</v>
      </c>
      <c r="O225" s="19" t="s">
        <v>77</v>
      </c>
      <c r="P225" s="8" t="s">
        <v>346</v>
      </c>
      <c r="Q225" s="70" t="s">
        <v>347</v>
      </c>
      <c r="R225" s="70"/>
      <c r="S225" s="70"/>
      <c r="T225" s="70"/>
      <c r="U225" s="70"/>
    </row>
    <row r="226" spans="1:21" ht="56.25">
      <c r="A226" s="9" t="s">
        <v>440</v>
      </c>
      <c r="B226" s="10" t="s">
        <v>441</v>
      </c>
      <c r="C226" s="11" t="s">
        <v>463</v>
      </c>
      <c r="D226" s="11" t="s">
        <v>464</v>
      </c>
      <c r="E226" s="12">
        <v>1</v>
      </c>
      <c r="F226" s="12"/>
      <c r="G226" s="12"/>
      <c r="H226" s="12"/>
      <c r="I226" s="12">
        <f t="shared" si="18"/>
        <v>1</v>
      </c>
      <c r="J226" s="12">
        <v>200000</v>
      </c>
      <c r="K226" s="12">
        <f t="shared" si="20"/>
        <v>200000</v>
      </c>
      <c r="L226" s="12">
        <f t="shared" si="19"/>
        <v>20000</v>
      </c>
      <c r="M226" s="12">
        <f t="shared" si="21"/>
        <v>220000</v>
      </c>
      <c r="N226" s="12">
        <f t="shared" si="22"/>
        <v>0</v>
      </c>
      <c r="O226" s="19"/>
      <c r="P226" s="5"/>
      <c r="Q226" s="68"/>
      <c r="R226" s="68"/>
      <c r="S226" s="68"/>
      <c r="T226" s="68"/>
      <c r="U226" s="68"/>
    </row>
    <row r="227" spans="1:21" ht="37.5">
      <c r="A227" s="9" t="s">
        <v>440</v>
      </c>
      <c r="B227" s="10" t="s">
        <v>465</v>
      </c>
      <c r="C227" s="11" t="s">
        <v>466</v>
      </c>
      <c r="D227" s="11" t="s">
        <v>467</v>
      </c>
      <c r="E227" s="12">
        <v>1</v>
      </c>
      <c r="F227" s="12"/>
      <c r="G227" s="12"/>
      <c r="H227" s="12"/>
      <c r="I227" s="12">
        <f t="shared" si="18"/>
        <v>1</v>
      </c>
      <c r="J227" s="12">
        <v>736364</v>
      </c>
      <c r="K227" s="12">
        <f t="shared" si="20"/>
        <v>736364</v>
      </c>
      <c r="L227" s="12">
        <f t="shared" si="19"/>
        <v>73636</v>
      </c>
      <c r="M227" s="12">
        <f t="shared" si="21"/>
        <v>810000</v>
      </c>
      <c r="N227" s="12">
        <f t="shared" si="22"/>
        <v>0</v>
      </c>
      <c r="O227" s="19"/>
      <c r="P227" s="5"/>
      <c r="Q227" s="68"/>
      <c r="R227" s="68"/>
      <c r="S227" s="68"/>
      <c r="T227" s="68"/>
      <c r="U227" s="68"/>
    </row>
    <row r="228" spans="1:21">
      <c r="A228" s="9" t="s">
        <v>440</v>
      </c>
      <c r="B228" s="10" t="s">
        <v>465</v>
      </c>
      <c r="C228" s="11" t="s">
        <v>468</v>
      </c>
      <c r="D228" s="11" t="s">
        <v>469</v>
      </c>
      <c r="E228" s="12">
        <v>1</v>
      </c>
      <c r="F228" s="12"/>
      <c r="G228" s="12"/>
      <c r="H228" s="12"/>
      <c r="I228" s="12">
        <f t="shared" si="18"/>
        <v>1</v>
      </c>
      <c r="J228" s="12">
        <v>281818</v>
      </c>
      <c r="K228" s="12">
        <f t="shared" si="20"/>
        <v>281818</v>
      </c>
      <c r="L228" s="12">
        <f t="shared" si="19"/>
        <v>28182</v>
      </c>
      <c r="M228" s="12">
        <f t="shared" si="21"/>
        <v>310000</v>
      </c>
      <c r="N228" s="12">
        <f t="shared" si="22"/>
        <v>0</v>
      </c>
      <c r="O228" s="19"/>
      <c r="P228" s="5"/>
      <c r="Q228" s="68"/>
      <c r="R228" s="68"/>
      <c r="S228" s="68"/>
      <c r="T228" s="68"/>
      <c r="U228" s="68"/>
    </row>
    <row r="229" spans="1:21" ht="37.5">
      <c r="A229" s="9" t="s">
        <v>440</v>
      </c>
      <c r="B229" s="10" t="s">
        <v>465</v>
      </c>
      <c r="C229" s="11" t="s">
        <v>470</v>
      </c>
      <c r="D229" s="11" t="s">
        <v>471</v>
      </c>
      <c r="E229" s="12">
        <v>1</v>
      </c>
      <c r="F229" s="12"/>
      <c r="G229" s="12"/>
      <c r="H229" s="12"/>
      <c r="I229" s="12">
        <f t="shared" si="18"/>
        <v>1</v>
      </c>
      <c r="J229" s="12">
        <v>363636</v>
      </c>
      <c r="K229" s="12">
        <f t="shared" si="20"/>
        <v>363636</v>
      </c>
      <c r="L229" s="12">
        <f t="shared" si="19"/>
        <v>36364</v>
      </c>
      <c r="M229" s="12">
        <f t="shared" si="21"/>
        <v>400000</v>
      </c>
      <c r="N229" s="12">
        <f t="shared" si="22"/>
        <v>0</v>
      </c>
      <c r="O229" s="19"/>
      <c r="P229" s="5"/>
      <c r="Q229" s="68"/>
      <c r="R229" s="68"/>
      <c r="S229" s="68"/>
      <c r="T229" s="68"/>
      <c r="U229" s="68"/>
    </row>
    <row r="230" spans="1:21" ht="37.5">
      <c r="A230" s="9" t="s">
        <v>440</v>
      </c>
      <c r="B230" s="10" t="s">
        <v>465</v>
      </c>
      <c r="C230" s="11" t="s">
        <v>433</v>
      </c>
      <c r="D230" s="11" t="s">
        <v>434</v>
      </c>
      <c r="E230" s="12">
        <v>1</v>
      </c>
      <c r="F230" s="12"/>
      <c r="G230" s="12"/>
      <c r="H230" s="12"/>
      <c r="I230" s="12">
        <f t="shared" si="18"/>
        <v>1</v>
      </c>
      <c r="J230" s="12">
        <v>381818</v>
      </c>
      <c r="K230" s="12">
        <f t="shared" si="20"/>
        <v>381818</v>
      </c>
      <c r="L230" s="12">
        <f t="shared" si="19"/>
        <v>38182</v>
      </c>
      <c r="M230" s="12">
        <f t="shared" si="21"/>
        <v>420000</v>
      </c>
      <c r="N230" s="12">
        <f t="shared" si="22"/>
        <v>0</v>
      </c>
      <c r="O230" s="19"/>
      <c r="P230" s="5"/>
      <c r="Q230" s="68"/>
      <c r="R230" s="68"/>
      <c r="S230" s="68"/>
      <c r="T230" s="68"/>
      <c r="U230" s="68"/>
    </row>
    <row r="231" spans="1:21" ht="37.5">
      <c r="A231" s="9" t="s">
        <v>440</v>
      </c>
      <c r="B231" s="10" t="s">
        <v>465</v>
      </c>
      <c r="C231" s="11" t="s">
        <v>472</v>
      </c>
      <c r="D231" s="11" t="s">
        <v>473</v>
      </c>
      <c r="E231" s="12">
        <v>1</v>
      </c>
      <c r="F231" s="12"/>
      <c r="G231" s="12"/>
      <c r="H231" s="12"/>
      <c r="I231" s="12">
        <f t="shared" si="18"/>
        <v>1</v>
      </c>
      <c r="J231" s="12">
        <v>236364</v>
      </c>
      <c r="K231" s="12">
        <f t="shared" si="20"/>
        <v>236364</v>
      </c>
      <c r="L231" s="12">
        <f t="shared" si="19"/>
        <v>23636</v>
      </c>
      <c r="M231" s="12">
        <f t="shared" si="21"/>
        <v>260000</v>
      </c>
      <c r="N231" s="12">
        <f t="shared" si="22"/>
        <v>0</v>
      </c>
      <c r="O231" s="19"/>
      <c r="P231" s="5"/>
      <c r="Q231" s="68"/>
      <c r="R231" s="68"/>
      <c r="S231" s="68"/>
      <c r="T231" s="68"/>
      <c r="U231" s="68"/>
    </row>
    <row r="232" spans="1:21">
      <c r="A232" s="9" t="s">
        <v>440</v>
      </c>
      <c r="B232" s="10" t="s">
        <v>465</v>
      </c>
      <c r="C232" s="11" t="s">
        <v>474</v>
      </c>
      <c r="D232" s="11" t="s">
        <v>475</v>
      </c>
      <c r="E232" s="12">
        <v>1</v>
      </c>
      <c r="F232" s="12"/>
      <c r="G232" s="12"/>
      <c r="H232" s="12"/>
      <c r="I232" s="12">
        <f t="shared" si="18"/>
        <v>1</v>
      </c>
      <c r="J232" s="12">
        <v>227273</v>
      </c>
      <c r="K232" s="12">
        <f t="shared" si="20"/>
        <v>227273</v>
      </c>
      <c r="L232" s="12">
        <f t="shared" si="19"/>
        <v>22727</v>
      </c>
      <c r="M232" s="12">
        <f t="shared" si="21"/>
        <v>250000</v>
      </c>
      <c r="N232" s="12">
        <f t="shared" si="22"/>
        <v>0</v>
      </c>
      <c r="O232" s="19"/>
      <c r="P232" s="5"/>
      <c r="Q232" s="68"/>
      <c r="R232" s="68"/>
      <c r="S232" s="68"/>
      <c r="T232" s="68"/>
      <c r="U232" s="68"/>
    </row>
    <row r="233" spans="1:21" ht="37.5">
      <c r="A233" s="9" t="s">
        <v>440</v>
      </c>
      <c r="B233" s="10" t="s">
        <v>465</v>
      </c>
      <c r="C233" s="11" t="s">
        <v>476</v>
      </c>
      <c r="D233" s="11" t="s">
        <v>477</v>
      </c>
      <c r="E233" s="12">
        <v>1</v>
      </c>
      <c r="F233" s="12"/>
      <c r="G233" s="12"/>
      <c r="H233" s="12"/>
      <c r="I233" s="12">
        <f t="shared" si="18"/>
        <v>1</v>
      </c>
      <c r="J233" s="12">
        <v>490909</v>
      </c>
      <c r="K233" s="12">
        <f t="shared" si="20"/>
        <v>490909</v>
      </c>
      <c r="L233" s="12">
        <f t="shared" si="19"/>
        <v>49091</v>
      </c>
      <c r="M233" s="12">
        <f t="shared" si="21"/>
        <v>540000</v>
      </c>
      <c r="N233" s="12">
        <f t="shared" si="22"/>
        <v>0</v>
      </c>
      <c r="O233" s="19"/>
      <c r="P233" s="5"/>
      <c r="Q233" s="68"/>
      <c r="R233" s="68"/>
      <c r="S233" s="68"/>
      <c r="T233" s="68"/>
      <c r="U233" s="68"/>
    </row>
    <row r="234" spans="1:21" ht="37.5">
      <c r="A234" s="9" t="s">
        <v>440</v>
      </c>
      <c r="B234" s="10" t="s">
        <v>465</v>
      </c>
      <c r="C234" s="11" t="s">
        <v>478</v>
      </c>
      <c r="D234" s="11" t="s">
        <v>479</v>
      </c>
      <c r="E234" s="12">
        <v>1</v>
      </c>
      <c r="F234" s="12"/>
      <c r="G234" s="12"/>
      <c r="H234" s="12"/>
      <c r="I234" s="12">
        <f t="shared" si="18"/>
        <v>1</v>
      </c>
      <c r="J234" s="12">
        <v>409091</v>
      </c>
      <c r="K234" s="12">
        <f t="shared" si="20"/>
        <v>409091</v>
      </c>
      <c r="L234" s="12">
        <f t="shared" si="19"/>
        <v>40909</v>
      </c>
      <c r="M234" s="12">
        <f t="shared" si="21"/>
        <v>450000</v>
      </c>
      <c r="N234" s="12">
        <f t="shared" si="22"/>
        <v>0</v>
      </c>
      <c r="O234" s="19"/>
      <c r="P234" s="5"/>
      <c r="Q234" s="68"/>
      <c r="R234" s="68"/>
      <c r="S234" s="68"/>
      <c r="T234" s="68"/>
      <c r="U234" s="68"/>
    </row>
    <row r="235" spans="1:21" ht="37.5">
      <c r="A235" s="9" t="s">
        <v>440</v>
      </c>
      <c r="B235" s="10" t="s">
        <v>465</v>
      </c>
      <c r="C235" s="11" t="s">
        <v>480</v>
      </c>
      <c r="D235" s="11" t="s">
        <v>481</v>
      </c>
      <c r="E235" s="12">
        <v>1</v>
      </c>
      <c r="F235" s="12"/>
      <c r="G235" s="12"/>
      <c r="H235" s="12"/>
      <c r="I235" s="12">
        <f t="shared" si="18"/>
        <v>1</v>
      </c>
      <c r="J235" s="12">
        <v>281818</v>
      </c>
      <c r="K235" s="12">
        <f t="shared" si="20"/>
        <v>281818</v>
      </c>
      <c r="L235" s="12">
        <f t="shared" si="19"/>
        <v>28182</v>
      </c>
      <c r="M235" s="12">
        <f t="shared" si="21"/>
        <v>310000</v>
      </c>
      <c r="N235" s="12">
        <f t="shared" si="22"/>
        <v>0</v>
      </c>
      <c r="O235" s="19"/>
      <c r="P235" s="5"/>
      <c r="Q235" s="68"/>
      <c r="R235" s="68"/>
      <c r="S235" s="68"/>
      <c r="T235" s="68"/>
      <c r="U235" s="68"/>
    </row>
    <row r="236" spans="1:21" ht="56.25">
      <c r="A236" s="9" t="s">
        <v>440</v>
      </c>
      <c r="B236" s="10" t="s">
        <v>482</v>
      </c>
      <c r="C236" s="17" t="s">
        <v>483</v>
      </c>
      <c r="D236" s="11" t="s">
        <v>484</v>
      </c>
      <c r="E236" s="12">
        <v>1</v>
      </c>
      <c r="F236" s="12">
        <v>1</v>
      </c>
      <c r="G236" s="12"/>
      <c r="H236" s="12"/>
      <c r="I236" s="12">
        <f t="shared" si="18"/>
        <v>0</v>
      </c>
      <c r="J236" s="12">
        <v>609091</v>
      </c>
      <c r="K236" s="12">
        <f t="shared" si="20"/>
        <v>609091</v>
      </c>
      <c r="L236" s="12">
        <f t="shared" si="19"/>
        <v>60909</v>
      </c>
      <c r="M236" s="12">
        <f t="shared" si="21"/>
        <v>670000</v>
      </c>
      <c r="N236" s="12">
        <f t="shared" si="22"/>
        <v>670000</v>
      </c>
      <c r="O236" s="19" t="s">
        <v>77</v>
      </c>
      <c r="P236" s="8" t="s">
        <v>234</v>
      </c>
      <c r="Q236" s="70" t="s">
        <v>347</v>
      </c>
      <c r="R236" s="70"/>
      <c r="S236" s="70"/>
      <c r="T236" s="70"/>
      <c r="U236" s="70"/>
    </row>
    <row r="237" spans="1:21" ht="56.25">
      <c r="A237" s="9" t="s">
        <v>440</v>
      </c>
      <c r="B237" s="10" t="s">
        <v>485</v>
      </c>
      <c r="C237" s="11" t="s">
        <v>486</v>
      </c>
      <c r="D237" s="11" t="s">
        <v>487</v>
      </c>
      <c r="E237" s="12">
        <v>1</v>
      </c>
      <c r="F237" s="12"/>
      <c r="G237" s="12"/>
      <c r="H237" s="12"/>
      <c r="I237" s="12">
        <f t="shared" si="18"/>
        <v>1</v>
      </c>
      <c r="J237" s="12">
        <v>400000</v>
      </c>
      <c r="K237" s="12">
        <f t="shared" si="20"/>
        <v>400000</v>
      </c>
      <c r="L237" s="12">
        <f t="shared" si="19"/>
        <v>40000</v>
      </c>
      <c r="M237" s="12">
        <f t="shared" si="21"/>
        <v>440000</v>
      </c>
      <c r="N237" s="12">
        <f t="shared" si="22"/>
        <v>0</v>
      </c>
      <c r="O237" s="19"/>
      <c r="P237" s="5"/>
      <c r="Q237" s="68"/>
      <c r="R237" s="68"/>
      <c r="S237" s="68"/>
      <c r="T237" s="68"/>
      <c r="U237" s="68"/>
    </row>
    <row r="238" spans="1:21" ht="56.25">
      <c r="A238" s="9" t="s">
        <v>440</v>
      </c>
      <c r="B238" s="10" t="s">
        <v>485</v>
      </c>
      <c r="C238" s="11" t="s">
        <v>172</v>
      </c>
      <c r="D238" s="11" t="s">
        <v>173</v>
      </c>
      <c r="E238" s="12">
        <v>1</v>
      </c>
      <c r="F238" s="12"/>
      <c r="G238" s="12"/>
      <c r="H238" s="12"/>
      <c r="I238" s="12">
        <f t="shared" si="18"/>
        <v>1</v>
      </c>
      <c r="J238" s="12">
        <v>196364</v>
      </c>
      <c r="K238" s="12">
        <f t="shared" si="20"/>
        <v>196364</v>
      </c>
      <c r="L238" s="12">
        <f t="shared" si="19"/>
        <v>19636</v>
      </c>
      <c r="M238" s="12">
        <f t="shared" si="21"/>
        <v>216000</v>
      </c>
      <c r="N238" s="12">
        <f t="shared" si="22"/>
        <v>0</v>
      </c>
      <c r="O238" s="19"/>
      <c r="P238" s="5"/>
      <c r="Q238" s="68"/>
      <c r="R238" s="68"/>
      <c r="S238" s="68"/>
      <c r="T238" s="68"/>
      <c r="U238" s="68"/>
    </row>
    <row r="239" spans="1:21" ht="37.5">
      <c r="A239" s="14" t="s">
        <v>440</v>
      </c>
      <c r="B239" s="10" t="s">
        <v>444</v>
      </c>
      <c r="C239" s="11" t="s">
        <v>342</v>
      </c>
      <c r="D239" s="11" t="s">
        <v>343</v>
      </c>
      <c r="E239" s="12">
        <v>3</v>
      </c>
      <c r="F239" s="12"/>
      <c r="G239" s="12"/>
      <c r="H239" s="16">
        <v>1</v>
      </c>
      <c r="I239" s="12">
        <f t="shared" si="18"/>
        <v>3</v>
      </c>
      <c r="J239" s="12">
        <v>100000</v>
      </c>
      <c r="K239" s="12">
        <f t="shared" si="20"/>
        <v>300000</v>
      </c>
      <c r="L239" s="12">
        <f t="shared" si="19"/>
        <v>30000</v>
      </c>
      <c r="M239" s="12">
        <f t="shared" si="21"/>
        <v>330000</v>
      </c>
      <c r="N239" s="12">
        <f t="shared" si="22"/>
        <v>0</v>
      </c>
      <c r="O239" s="19" t="s">
        <v>127</v>
      </c>
      <c r="P239" s="5" t="s">
        <v>61</v>
      </c>
      <c r="Q239" s="68" t="s">
        <v>62</v>
      </c>
      <c r="R239" s="68"/>
      <c r="S239" s="68"/>
      <c r="T239" s="68"/>
      <c r="U239" s="68"/>
    </row>
    <row r="240" spans="1:21" ht="37.5">
      <c r="A240" s="9" t="s">
        <v>440</v>
      </c>
      <c r="B240" s="10" t="s">
        <v>444</v>
      </c>
      <c r="C240" s="11" t="s">
        <v>488</v>
      </c>
      <c r="D240" s="11" t="s">
        <v>489</v>
      </c>
      <c r="E240" s="12">
        <v>1</v>
      </c>
      <c r="F240" s="12"/>
      <c r="G240" s="12"/>
      <c r="H240" s="12"/>
      <c r="I240" s="12">
        <f t="shared" si="18"/>
        <v>1</v>
      </c>
      <c r="J240" s="12">
        <v>200000</v>
      </c>
      <c r="K240" s="12">
        <f t="shared" si="20"/>
        <v>200000</v>
      </c>
      <c r="L240" s="12">
        <f t="shared" si="19"/>
        <v>20000</v>
      </c>
      <c r="M240" s="12">
        <f t="shared" si="21"/>
        <v>220000</v>
      </c>
      <c r="N240" s="12">
        <f t="shared" si="22"/>
        <v>0</v>
      </c>
      <c r="O240" s="19"/>
      <c r="P240" s="5"/>
      <c r="Q240" s="68"/>
      <c r="R240" s="68"/>
      <c r="S240" s="68"/>
      <c r="T240" s="68"/>
      <c r="U240" s="68"/>
    </row>
    <row r="241" spans="1:21" ht="37.5">
      <c r="A241" s="9" t="s">
        <v>440</v>
      </c>
      <c r="B241" s="10" t="s">
        <v>444</v>
      </c>
      <c r="C241" s="17" t="s">
        <v>352</v>
      </c>
      <c r="D241" s="11" t="s">
        <v>353</v>
      </c>
      <c r="E241" s="12">
        <v>2</v>
      </c>
      <c r="F241" s="12">
        <v>2</v>
      </c>
      <c r="G241" s="12"/>
      <c r="H241" s="12"/>
      <c r="I241" s="12">
        <f t="shared" si="18"/>
        <v>0</v>
      </c>
      <c r="J241" s="12">
        <v>200000</v>
      </c>
      <c r="K241" s="12">
        <f t="shared" si="20"/>
        <v>400000</v>
      </c>
      <c r="L241" s="12">
        <f t="shared" si="19"/>
        <v>40000</v>
      </c>
      <c r="M241" s="12">
        <f t="shared" si="21"/>
        <v>440000</v>
      </c>
      <c r="N241" s="12">
        <f t="shared" si="22"/>
        <v>440000</v>
      </c>
      <c r="O241" s="19" t="s">
        <v>77</v>
      </c>
      <c r="P241" s="8" t="s">
        <v>37</v>
      </c>
      <c r="Q241" s="68" t="s">
        <v>78</v>
      </c>
      <c r="R241" s="68"/>
      <c r="S241" s="68"/>
      <c r="T241" s="68"/>
      <c r="U241" s="68"/>
    </row>
    <row r="242" spans="1:21" ht="37.5">
      <c r="A242" s="9" t="s">
        <v>440</v>
      </c>
      <c r="B242" s="10" t="s">
        <v>444</v>
      </c>
      <c r="C242" s="11" t="s">
        <v>354</v>
      </c>
      <c r="D242" s="11" t="s">
        <v>355</v>
      </c>
      <c r="E242" s="12">
        <v>1</v>
      </c>
      <c r="F242" s="12"/>
      <c r="G242" s="12"/>
      <c r="H242" s="12"/>
      <c r="I242" s="12">
        <f t="shared" si="18"/>
        <v>1</v>
      </c>
      <c r="J242" s="12">
        <v>100000</v>
      </c>
      <c r="K242" s="12">
        <f t="shared" si="20"/>
        <v>100000</v>
      </c>
      <c r="L242" s="12">
        <f t="shared" si="19"/>
        <v>10000</v>
      </c>
      <c r="M242" s="12">
        <f t="shared" si="21"/>
        <v>110000</v>
      </c>
      <c r="N242" s="12">
        <f t="shared" si="22"/>
        <v>0</v>
      </c>
      <c r="O242" s="19"/>
      <c r="P242" s="5"/>
      <c r="Q242" s="68"/>
      <c r="R242" s="68"/>
      <c r="S242" s="68"/>
      <c r="T242" s="68"/>
      <c r="U242" s="68"/>
    </row>
    <row r="243" spans="1:21" ht="37.5">
      <c r="A243" s="9" t="s">
        <v>440</v>
      </c>
      <c r="B243" s="10" t="s">
        <v>444</v>
      </c>
      <c r="C243" s="11" t="s">
        <v>356</v>
      </c>
      <c r="D243" s="11" t="s">
        <v>357</v>
      </c>
      <c r="E243" s="12">
        <v>1</v>
      </c>
      <c r="F243" s="12"/>
      <c r="G243" s="12"/>
      <c r="H243" s="12"/>
      <c r="I243" s="12">
        <f t="shared" si="18"/>
        <v>1</v>
      </c>
      <c r="J243" s="12">
        <v>100000</v>
      </c>
      <c r="K243" s="12">
        <f t="shared" si="20"/>
        <v>100000</v>
      </c>
      <c r="L243" s="12">
        <f t="shared" si="19"/>
        <v>10000</v>
      </c>
      <c r="M243" s="12">
        <f t="shared" si="21"/>
        <v>110000</v>
      </c>
      <c r="N243" s="12">
        <f t="shared" si="22"/>
        <v>0</v>
      </c>
      <c r="O243" s="19"/>
      <c r="P243" s="5"/>
      <c r="Q243" s="68"/>
      <c r="R243" s="68"/>
      <c r="S243" s="68"/>
      <c r="T243" s="68"/>
      <c r="U243" s="68"/>
    </row>
    <row r="244" spans="1:21" ht="56.25">
      <c r="A244" s="9" t="s">
        <v>440</v>
      </c>
      <c r="B244" s="10" t="s">
        <v>444</v>
      </c>
      <c r="C244" s="11" t="s">
        <v>358</v>
      </c>
      <c r="D244" s="11" t="s">
        <v>359</v>
      </c>
      <c r="E244" s="12">
        <v>1</v>
      </c>
      <c r="F244" s="12"/>
      <c r="G244" s="12"/>
      <c r="H244" s="12"/>
      <c r="I244" s="12">
        <f t="shared" si="18"/>
        <v>1</v>
      </c>
      <c r="J244" s="12">
        <v>200000</v>
      </c>
      <c r="K244" s="12">
        <f t="shared" si="20"/>
        <v>200000</v>
      </c>
      <c r="L244" s="12">
        <f t="shared" si="19"/>
        <v>20000</v>
      </c>
      <c r="M244" s="12">
        <f t="shared" si="21"/>
        <v>220000</v>
      </c>
      <c r="N244" s="12">
        <f t="shared" si="22"/>
        <v>0</v>
      </c>
      <c r="O244" s="19"/>
      <c r="P244" s="5"/>
      <c r="Q244" s="68"/>
      <c r="R244" s="68"/>
      <c r="S244" s="68"/>
      <c r="T244" s="68"/>
      <c r="U244" s="68"/>
    </row>
    <row r="245" spans="1:21" ht="37.5">
      <c r="A245" s="9" t="s">
        <v>440</v>
      </c>
      <c r="B245" s="10" t="s">
        <v>444</v>
      </c>
      <c r="C245" s="11" t="s">
        <v>362</v>
      </c>
      <c r="D245" s="11" t="s">
        <v>363</v>
      </c>
      <c r="E245" s="12">
        <v>1</v>
      </c>
      <c r="F245" s="12"/>
      <c r="G245" s="12"/>
      <c r="H245" s="12"/>
      <c r="I245" s="12">
        <f t="shared" si="18"/>
        <v>1</v>
      </c>
      <c r="J245" s="12">
        <v>200000</v>
      </c>
      <c r="K245" s="12">
        <f t="shared" si="20"/>
        <v>200000</v>
      </c>
      <c r="L245" s="12">
        <f t="shared" si="19"/>
        <v>20000</v>
      </c>
      <c r="M245" s="12">
        <f t="shared" si="21"/>
        <v>220000</v>
      </c>
      <c r="N245" s="12">
        <f t="shared" si="22"/>
        <v>0</v>
      </c>
      <c r="O245" s="19"/>
      <c r="P245" s="5"/>
      <c r="Q245" s="68"/>
      <c r="R245" s="68"/>
      <c r="S245" s="68"/>
      <c r="T245" s="68"/>
      <c r="U245" s="68"/>
    </row>
    <row r="246" spans="1:21" ht="37.5">
      <c r="A246" s="9" t="s">
        <v>440</v>
      </c>
      <c r="B246" s="10" t="s">
        <v>444</v>
      </c>
      <c r="C246" s="11" t="s">
        <v>360</v>
      </c>
      <c r="D246" s="11" t="s">
        <v>361</v>
      </c>
      <c r="E246" s="12">
        <v>1</v>
      </c>
      <c r="F246" s="12"/>
      <c r="G246" s="12"/>
      <c r="H246" s="12"/>
      <c r="I246" s="12">
        <f t="shared" si="18"/>
        <v>1</v>
      </c>
      <c r="J246" s="12">
        <v>100000</v>
      </c>
      <c r="K246" s="12">
        <f t="shared" si="20"/>
        <v>100000</v>
      </c>
      <c r="L246" s="12">
        <f t="shared" si="19"/>
        <v>10000</v>
      </c>
      <c r="M246" s="12">
        <f t="shared" si="21"/>
        <v>110000</v>
      </c>
      <c r="N246" s="12">
        <f t="shared" si="22"/>
        <v>0</v>
      </c>
      <c r="O246" s="19"/>
      <c r="P246" s="5"/>
      <c r="Q246" s="68"/>
      <c r="R246" s="68"/>
      <c r="S246" s="68"/>
      <c r="T246" s="68"/>
      <c r="U246" s="68"/>
    </row>
    <row r="247" spans="1:21" ht="37.5">
      <c r="A247" s="9" t="s">
        <v>440</v>
      </c>
      <c r="B247" s="10" t="s">
        <v>444</v>
      </c>
      <c r="C247" s="11" t="s">
        <v>364</v>
      </c>
      <c r="D247" s="11" t="s">
        <v>365</v>
      </c>
      <c r="E247" s="12">
        <v>1</v>
      </c>
      <c r="F247" s="12"/>
      <c r="G247" s="12"/>
      <c r="H247" s="12"/>
      <c r="I247" s="12">
        <f t="shared" si="18"/>
        <v>1</v>
      </c>
      <c r="J247" s="12">
        <v>100000</v>
      </c>
      <c r="K247" s="12">
        <f t="shared" si="20"/>
        <v>100000</v>
      </c>
      <c r="L247" s="12">
        <f t="shared" si="19"/>
        <v>10000</v>
      </c>
      <c r="M247" s="12">
        <f t="shared" si="21"/>
        <v>110000</v>
      </c>
      <c r="N247" s="12">
        <f t="shared" si="22"/>
        <v>0</v>
      </c>
      <c r="O247" s="19"/>
      <c r="P247" s="5"/>
      <c r="Q247" s="68"/>
      <c r="R247" s="68"/>
      <c r="S247" s="68"/>
      <c r="T247" s="68"/>
      <c r="U247" s="68"/>
    </row>
    <row r="248" spans="1:21" ht="37.5">
      <c r="A248" s="9" t="s">
        <v>440</v>
      </c>
      <c r="B248" s="10" t="s">
        <v>444</v>
      </c>
      <c r="C248" s="11" t="s">
        <v>490</v>
      </c>
      <c r="D248" s="11" t="s">
        <v>491</v>
      </c>
      <c r="E248" s="12">
        <v>1</v>
      </c>
      <c r="F248" s="12"/>
      <c r="G248" s="12"/>
      <c r="H248" s="12"/>
      <c r="I248" s="12">
        <f t="shared" si="18"/>
        <v>1</v>
      </c>
      <c r="J248" s="12">
        <v>100000</v>
      </c>
      <c r="K248" s="12">
        <f t="shared" si="20"/>
        <v>100000</v>
      </c>
      <c r="L248" s="12">
        <f t="shared" si="19"/>
        <v>10000</v>
      </c>
      <c r="M248" s="12">
        <f t="shared" si="21"/>
        <v>110000</v>
      </c>
      <c r="N248" s="12">
        <f t="shared" si="22"/>
        <v>0</v>
      </c>
      <c r="O248" s="19"/>
      <c r="P248" s="5"/>
      <c r="Q248" s="68"/>
      <c r="R248" s="68"/>
      <c r="S248" s="68"/>
      <c r="T248" s="68"/>
      <c r="U248" s="68"/>
    </row>
    <row r="249" spans="1:21" ht="37.5">
      <c r="A249" s="9" t="s">
        <v>440</v>
      </c>
      <c r="B249" s="10" t="s">
        <v>444</v>
      </c>
      <c r="C249" s="17" t="s">
        <v>366</v>
      </c>
      <c r="D249" s="11" t="s">
        <v>367</v>
      </c>
      <c r="E249" s="12">
        <v>1</v>
      </c>
      <c r="F249" s="12">
        <v>1</v>
      </c>
      <c r="G249" s="12"/>
      <c r="H249" s="12"/>
      <c r="I249" s="12">
        <f t="shared" si="18"/>
        <v>0</v>
      </c>
      <c r="J249" s="12">
        <v>100000</v>
      </c>
      <c r="K249" s="12">
        <f t="shared" si="20"/>
        <v>100000</v>
      </c>
      <c r="L249" s="12">
        <f t="shared" si="19"/>
        <v>10000</v>
      </c>
      <c r="M249" s="12">
        <f t="shared" si="21"/>
        <v>110000</v>
      </c>
      <c r="N249" s="12">
        <f t="shared" si="22"/>
        <v>110000</v>
      </c>
      <c r="O249" s="19" t="s">
        <v>77</v>
      </c>
      <c r="P249" s="8" t="s">
        <v>37</v>
      </c>
      <c r="Q249" s="68" t="s">
        <v>78</v>
      </c>
      <c r="R249" s="68"/>
      <c r="S249" s="68"/>
      <c r="T249" s="68"/>
      <c r="U249" s="68"/>
    </row>
    <row r="250" spans="1:21" ht="37.5">
      <c r="A250" s="9" t="s">
        <v>440</v>
      </c>
      <c r="B250" s="10" t="s">
        <v>444</v>
      </c>
      <c r="C250" s="11" t="s">
        <v>492</v>
      </c>
      <c r="D250" s="11" t="s">
        <v>493</v>
      </c>
      <c r="E250" s="12">
        <v>1</v>
      </c>
      <c r="F250" s="12"/>
      <c r="G250" s="12"/>
      <c r="H250" s="12"/>
      <c r="I250" s="12">
        <f t="shared" si="18"/>
        <v>1</v>
      </c>
      <c r="J250" s="12">
        <v>100000</v>
      </c>
      <c r="K250" s="12">
        <f t="shared" si="20"/>
        <v>100000</v>
      </c>
      <c r="L250" s="12">
        <f t="shared" si="19"/>
        <v>10000</v>
      </c>
      <c r="M250" s="12">
        <f t="shared" si="21"/>
        <v>110000</v>
      </c>
      <c r="N250" s="12">
        <f t="shared" si="22"/>
        <v>0</v>
      </c>
      <c r="O250" s="19"/>
      <c r="P250" s="5"/>
      <c r="Q250" s="68"/>
      <c r="R250" s="68"/>
      <c r="S250" s="68"/>
      <c r="T250" s="68"/>
      <c r="U250" s="68"/>
    </row>
    <row r="251" spans="1:21" ht="37.5">
      <c r="A251" s="9" t="s">
        <v>440</v>
      </c>
      <c r="B251" s="10" t="s">
        <v>444</v>
      </c>
      <c r="C251" s="11" t="s">
        <v>370</v>
      </c>
      <c r="D251" s="11" t="s">
        <v>371</v>
      </c>
      <c r="E251" s="12">
        <v>1</v>
      </c>
      <c r="F251" s="12"/>
      <c r="G251" s="12"/>
      <c r="H251" s="12"/>
      <c r="I251" s="12">
        <f t="shared" si="18"/>
        <v>1</v>
      </c>
      <c r="J251" s="12">
        <v>100000</v>
      </c>
      <c r="K251" s="12">
        <f t="shared" si="20"/>
        <v>100000</v>
      </c>
      <c r="L251" s="12">
        <f t="shared" si="19"/>
        <v>10000</v>
      </c>
      <c r="M251" s="12">
        <f t="shared" si="21"/>
        <v>110000</v>
      </c>
      <c r="N251" s="12">
        <f t="shared" si="22"/>
        <v>0</v>
      </c>
      <c r="O251" s="19"/>
      <c r="P251" s="5"/>
      <c r="Q251" s="68"/>
      <c r="R251" s="68"/>
      <c r="S251" s="68"/>
      <c r="T251" s="68"/>
      <c r="U251" s="68"/>
    </row>
    <row r="252" spans="1:21" ht="37.5">
      <c r="A252" s="9" t="s">
        <v>440</v>
      </c>
      <c r="B252" s="10" t="s">
        <v>444</v>
      </c>
      <c r="C252" s="11" t="s">
        <v>372</v>
      </c>
      <c r="D252" s="11" t="s">
        <v>373</v>
      </c>
      <c r="E252" s="12">
        <v>1</v>
      </c>
      <c r="F252" s="12"/>
      <c r="G252" s="12"/>
      <c r="H252" s="12"/>
      <c r="I252" s="12">
        <f t="shared" si="18"/>
        <v>1</v>
      </c>
      <c r="J252" s="12">
        <v>200000</v>
      </c>
      <c r="K252" s="12">
        <f t="shared" si="20"/>
        <v>200000</v>
      </c>
      <c r="L252" s="12">
        <f t="shared" si="19"/>
        <v>20000</v>
      </c>
      <c r="M252" s="12">
        <f t="shared" si="21"/>
        <v>220000</v>
      </c>
      <c r="N252" s="12">
        <f t="shared" si="22"/>
        <v>0</v>
      </c>
      <c r="O252" s="19"/>
      <c r="P252" s="5"/>
      <c r="Q252" s="68"/>
      <c r="R252" s="68"/>
      <c r="S252" s="68"/>
      <c r="T252" s="68"/>
      <c r="U252" s="68"/>
    </row>
    <row r="253" spans="1:21" ht="56.25">
      <c r="A253" s="9" t="s">
        <v>440</v>
      </c>
      <c r="B253" s="10" t="s">
        <v>441</v>
      </c>
      <c r="C253" s="11" t="s">
        <v>494</v>
      </c>
      <c r="D253" s="11" t="s">
        <v>495</v>
      </c>
      <c r="E253" s="12">
        <v>3</v>
      </c>
      <c r="F253" s="12"/>
      <c r="G253" s="12"/>
      <c r="H253" s="12"/>
      <c r="I253" s="12">
        <f t="shared" si="18"/>
        <v>3</v>
      </c>
      <c r="J253" s="12">
        <v>200000</v>
      </c>
      <c r="K253" s="12">
        <f t="shared" si="20"/>
        <v>600000</v>
      </c>
      <c r="L253" s="12">
        <f t="shared" si="19"/>
        <v>60000</v>
      </c>
      <c r="M253" s="12">
        <f t="shared" si="21"/>
        <v>660000</v>
      </c>
      <c r="N253" s="12">
        <f t="shared" si="22"/>
        <v>0</v>
      </c>
      <c r="O253" s="19"/>
      <c r="P253" s="5"/>
      <c r="Q253" s="68"/>
      <c r="R253" s="68"/>
      <c r="S253" s="68"/>
      <c r="T253" s="68"/>
      <c r="U253" s="68"/>
    </row>
    <row r="254" spans="1:21" ht="37.5">
      <c r="A254" s="9" t="s">
        <v>496</v>
      </c>
      <c r="B254" s="10" t="s">
        <v>497</v>
      </c>
      <c r="C254" s="11" t="s">
        <v>498</v>
      </c>
      <c r="D254" s="11" t="s">
        <v>499</v>
      </c>
      <c r="E254" s="12">
        <v>1</v>
      </c>
      <c r="F254" s="12"/>
      <c r="G254" s="12"/>
      <c r="H254" s="12"/>
      <c r="I254" s="12">
        <f t="shared" si="18"/>
        <v>1</v>
      </c>
      <c r="J254" s="12">
        <v>200000</v>
      </c>
      <c r="K254" s="12">
        <f t="shared" si="20"/>
        <v>200000</v>
      </c>
      <c r="L254" s="12">
        <f t="shared" si="19"/>
        <v>20000</v>
      </c>
      <c r="M254" s="12">
        <f t="shared" si="21"/>
        <v>220000</v>
      </c>
      <c r="N254" s="12">
        <f t="shared" si="22"/>
        <v>0</v>
      </c>
      <c r="O254" s="19"/>
      <c r="P254" s="5"/>
      <c r="Q254" s="68"/>
      <c r="R254" s="68"/>
      <c r="S254" s="68"/>
      <c r="T254" s="68"/>
      <c r="U254" s="68"/>
    </row>
    <row r="255" spans="1:21" ht="56.25">
      <c r="A255" s="9" t="s">
        <v>496</v>
      </c>
      <c r="B255" s="10" t="s">
        <v>497</v>
      </c>
      <c r="C255" s="11" t="s">
        <v>500</v>
      </c>
      <c r="D255" s="11" t="s">
        <v>501</v>
      </c>
      <c r="E255" s="12">
        <v>1</v>
      </c>
      <c r="F255" s="12"/>
      <c r="G255" s="12"/>
      <c r="H255" s="12"/>
      <c r="I255" s="12">
        <f t="shared" si="18"/>
        <v>1</v>
      </c>
      <c r="J255" s="12">
        <v>200000</v>
      </c>
      <c r="K255" s="12">
        <f t="shared" si="20"/>
        <v>200000</v>
      </c>
      <c r="L255" s="12">
        <f t="shared" si="19"/>
        <v>20000</v>
      </c>
      <c r="M255" s="12">
        <f t="shared" si="21"/>
        <v>220000</v>
      </c>
      <c r="N255" s="12">
        <f t="shared" si="22"/>
        <v>0</v>
      </c>
      <c r="O255" s="19"/>
      <c r="P255" s="5"/>
      <c r="Q255" s="68"/>
      <c r="R255" s="68"/>
      <c r="S255" s="68"/>
      <c r="T255" s="68"/>
      <c r="U255" s="68"/>
    </row>
    <row r="256" spans="1:21" ht="56.25">
      <c r="A256" s="9" t="s">
        <v>496</v>
      </c>
      <c r="B256" s="10" t="s">
        <v>497</v>
      </c>
      <c r="C256" s="11" t="s">
        <v>494</v>
      </c>
      <c r="D256" s="11" t="s">
        <v>495</v>
      </c>
      <c r="E256" s="12">
        <v>1</v>
      </c>
      <c r="F256" s="12"/>
      <c r="G256" s="12"/>
      <c r="H256" s="12"/>
      <c r="I256" s="12">
        <f t="shared" si="18"/>
        <v>1</v>
      </c>
      <c r="J256" s="12">
        <v>200000</v>
      </c>
      <c r="K256" s="12">
        <f t="shared" si="20"/>
        <v>200000</v>
      </c>
      <c r="L256" s="12">
        <f t="shared" si="19"/>
        <v>20000</v>
      </c>
      <c r="M256" s="12">
        <f t="shared" si="21"/>
        <v>220000</v>
      </c>
      <c r="N256" s="12">
        <f t="shared" si="22"/>
        <v>0</v>
      </c>
      <c r="O256" s="19"/>
      <c r="P256" s="5"/>
      <c r="Q256" s="68"/>
      <c r="R256" s="68"/>
      <c r="S256" s="68"/>
      <c r="T256" s="68"/>
      <c r="U256" s="68"/>
    </row>
    <row r="257" spans="1:21" ht="56.25">
      <c r="A257" s="9" t="s">
        <v>496</v>
      </c>
      <c r="B257" s="10" t="s">
        <v>497</v>
      </c>
      <c r="C257" s="11" t="s">
        <v>445</v>
      </c>
      <c r="D257" s="11" t="s">
        <v>446</v>
      </c>
      <c r="E257" s="12">
        <v>1</v>
      </c>
      <c r="F257" s="12"/>
      <c r="G257" s="12"/>
      <c r="H257" s="12"/>
      <c r="I257" s="12">
        <f t="shared" si="18"/>
        <v>1</v>
      </c>
      <c r="J257" s="12">
        <v>200000</v>
      </c>
      <c r="K257" s="12">
        <f t="shared" si="20"/>
        <v>200000</v>
      </c>
      <c r="L257" s="12">
        <f t="shared" si="19"/>
        <v>20000</v>
      </c>
      <c r="M257" s="12">
        <f t="shared" si="21"/>
        <v>220000</v>
      </c>
      <c r="N257" s="12">
        <f t="shared" si="22"/>
        <v>0</v>
      </c>
      <c r="O257" s="19"/>
      <c r="P257" s="5"/>
      <c r="Q257" s="68"/>
      <c r="R257" s="68"/>
      <c r="S257" s="68"/>
      <c r="T257" s="68"/>
      <c r="U257" s="68"/>
    </row>
    <row r="258" spans="1:21" ht="37.5">
      <c r="A258" s="9" t="s">
        <v>496</v>
      </c>
      <c r="B258" s="10" t="s">
        <v>502</v>
      </c>
      <c r="C258" s="11" t="s">
        <v>503</v>
      </c>
      <c r="D258" s="11" t="s">
        <v>504</v>
      </c>
      <c r="E258" s="12">
        <v>1</v>
      </c>
      <c r="F258" s="12"/>
      <c r="G258" s="12"/>
      <c r="H258" s="12"/>
      <c r="I258" s="12">
        <f t="shared" si="18"/>
        <v>1</v>
      </c>
      <c r="J258" s="12">
        <v>472727</v>
      </c>
      <c r="K258" s="12">
        <f t="shared" si="20"/>
        <v>472727</v>
      </c>
      <c r="L258" s="12">
        <f t="shared" si="19"/>
        <v>47273</v>
      </c>
      <c r="M258" s="12">
        <f t="shared" si="21"/>
        <v>520000</v>
      </c>
      <c r="N258" s="12">
        <f t="shared" si="22"/>
        <v>0</v>
      </c>
      <c r="O258" s="19"/>
      <c r="P258" s="5"/>
      <c r="Q258" s="68"/>
      <c r="R258" s="68"/>
      <c r="S258" s="68"/>
      <c r="T258" s="68"/>
      <c r="U258" s="68"/>
    </row>
    <row r="259" spans="1:21" ht="56.25">
      <c r="A259" s="9" t="s">
        <v>496</v>
      </c>
      <c r="B259" s="10" t="s">
        <v>497</v>
      </c>
      <c r="C259" s="11" t="s">
        <v>453</v>
      </c>
      <c r="D259" s="11" t="s">
        <v>454</v>
      </c>
      <c r="E259" s="12">
        <v>2</v>
      </c>
      <c r="F259" s="12"/>
      <c r="G259" s="12"/>
      <c r="H259" s="12"/>
      <c r="I259" s="12">
        <f t="shared" si="18"/>
        <v>2</v>
      </c>
      <c r="J259" s="12">
        <v>200000</v>
      </c>
      <c r="K259" s="12">
        <f t="shared" si="20"/>
        <v>400000</v>
      </c>
      <c r="L259" s="12">
        <f t="shared" si="19"/>
        <v>40000</v>
      </c>
      <c r="M259" s="12">
        <f t="shared" si="21"/>
        <v>440000</v>
      </c>
      <c r="N259" s="12">
        <f t="shared" si="22"/>
        <v>0</v>
      </c>
      <c r="O259" s="19"/>
      <c r="P259" s="5"/>
      <c r="Q259" s="68"/>
      <c r="R259" s="68"/>
      <c r="S259" s="68"/>
      <c r="T259" s="68"/>
      <c r="U259" s="68"/>
    </row>
    <row r="260" spans="1:21" ht="56.25">
      <c r="A260" s="9" t="s">
        <v>496</v>
      </c>
      <c r="B260" s="10" t="s">
        <v>497</v>
      </c>
      <c r="C260" s="11" t="s">
        <v>455</v>
      </c>
      <c r="D260" s="11" t="s">
        <v>456</v>
      </c>
      <c r="E260" s="12">
        <v>1</v>
      </c>
      <c r="F260" s="12"/>
      <c r="G260" s="12"/>
      <c r="H260" s="12"/>
      <c r="I260" s="12">
        <f t="shared" si="18"/>
        <v>1</v>
      </c>
      <c r="J260" s="12">
        <v>200000</v>
      </c>
      <c r="K260" s="12">
        <f t="shared" si="20"/>
        <v>200000</v>
      </c>
      <c r="L260" s="12">
        <f t="shared" si="19"/>
        <v>20000</v>
      </c>
      <c r="M260" s="12">
        <f t="shared" si="21"/>
        <v>220000</v>
      </c>
      <c r="N260" s="12">
        <f t="shared" si="22"/>
        <v>0</v>
      </c>
      <c r="O260" s="19"/>
      <c r="P260" s="5"/>
      <c r="Q260" s="68"/>
      <c r="R260" s="68"/>
      <c r="S260" s="68"/>
      <c r="T260" s="68"/>
      <c r="U260" s="68"/>
    </row>
    <row r="261" spans="1:21" ht="37.5">
      <c r="A261" s="9" t="s">
        <v>496</v>
      </c>
      <c r="B261" s="10" t="s">
        <v>497</v>
      </c>
      <c r="C261" s="11" t="s">
        <v>457</v>
      </c>
      <c r="D261" s="11" t="s">
        <v>458</v>
      </c>
      <c r="E261" s="12">
        <v>1</v>
      </c>
      <c r="F261" s="12"/>
      <c r="G261" s="12"/>
      <c r="H261" s="12"/>
      <c r="I261" s="12">
        <f t="shared" si="18"/>
        <v>1</v>
      </c>
      <c r="J261" s="12">
        <v>200000</v>
      </c>
      <c r="K261" s="12">
        <f t="shared" si="20"/>
        <v>200000</v>
      </c>
      <c r="L261" s="12">
        <f t="shared" si="19"/>
        <v>20000</v>
      </c>
      <c r="M261" s="12">
        <f t="shared" si="21"/>
        <v>220000</v>
      </c>
      <c r="N261" s="12">
        <f t="shared" si="22"/>
        <v>0</v>
      </c>
      <c r="O261" s="19"/>
      <c r="P261" s="5"/>
      <c r="Q261" s="68"/>
      <c r="R261" s="68"/>
      <c r="S261" s="68"/>
      <c r="T261" s="68"/>
      <c r="U261" s="68"/>
    </row>
    <row r="262" spans="1:21" ht="37.5">
      <c r="A262" s="9" t="s">
        <v>496</v>
      </c>
      <c r="B262" s="10" t="s">
        <v>497</v>
      </c>
      <c r="C262" s="11" t="s">
        <v>505</v>
      </c>
      <c r="D262" s="11" t="s">
        <v>506</v>
      </c>
      <c r="E262" s="12">
        <v>1</v>
      </c>
      <c r="F262" s="12"/>
      <c r="G262" s="12"/>
      <c r="H262" s="12"/>
      <c r="I262" s="12">
        <f t="shared" si="18"/>
        <v>1</v>
      </c>
      <c r="J262" s="12">
        <v>200000</v>
      </c>
      <c r="K262" s="12">
        <f t="shared" si="20"/>
        <v>200000</v>
      </c>
      <c r="L262" s="12">
        <f t="shared" si="19"/>
        <v>20000</v>
      </c>
      <c r="M262" s="12">
        <f t="shared" si="21"/>
        <v>220000</v>
      </c>
      <c r="N262" s="12">
        <f t="shared" si="22"/>
        <v>0</v>
      </c>
      <c r="O262" s="19"/>
      <c r="P262" s="5"/>
      <c r="Q262" s="68"/>
      <c r="R262" s="68"/>
      <c r="S262" s="68"/>
      <c r="T262" s="68"/>
      <c r="U262" s="68"/>
    </row>
    <row r="263" spans="1:21" ht="37.5">
      <c r="A263" s="9" t="s">
        <v>507</v>
      </c>
      <c r="B263" s="10" t="s">
        <v>508</v>
      </c>
      <c r="C263" s="11" t="s">
        <v>442</v>
      </c>
      <c r="D263" s="11" t="s">
        <v>443</v>
      </c>
      <c r="E263" s="12">
        <v>2</v>
      </c>
      <c r="F263" s="12"/>
      <c r="G263" s="12"/>
      <c r="H263" s="12"/>
      <c r="I263" s="12">
        <f t="shared" ref="I263:I326" si="23">+E263-G263-F263</f>
        <v>2</v>
      </c>
      <c r="J263" s="12">
        <v>200000</v>
      </c>
      <c r="K263" s="12">
        <f t="shared" si="20"/>
        <v>400000</v>
      </c>
      <c r="L263" s="12">
        <f t="shared" ref="L263:L326" si="24">+ROUND(J263*E263*0.1,0)</f>
        <v>40000</v>
      </c>
      <c r="M263" s="12">
        <f t="shared" si="21"/>
        <v>440000</v>
      </c>
      <c r="N263" s="12">
        <f t="shared" si="22"/>
        <v>0</v>
      </c>
      <c r="O263" s="19"/>
      <c r="P263" s="5"/>
      <c r="Q263" s="68"/>
      <c r="R263" s="68"/>
      <c r="S263" s="68"/>
      <c r="T263" s="68"/>
      <c r="U263" s="68"/>
    </row>
    <row r="264" spans="1:21" ht="75">
      <c r="A264" s="9" t="s">
        <v>507</v>
      </c>
      <c r="B264" s="10" t="s">
        <v>509</v>
      </c>
      <c r="C264" s="17" t="s">
        <v>510</v>
      </c>
      <c r="D264" s="11" t="s">
        <v>511</v>
      </c>
      <c r="E264" s="12">
        <v>2</v>
      </c>
      <c r="F264" s="12">
        <v>2</v>
      </c>
      <c r="G264" s="12"/>
      <c r="H264" s="12"/>
      <c r="I264" s="12">
        <f t="shared" si="23"/>
        <v>0</v>
      </c>
      <c r="J264" s="12">
        <v>272727</v>
      </c>
      <c r="K264" s="12">
        <f t="shared" ref="K264:K327" si="25">+ROUND(J264*E264,0)</f>
        <v>545454</v>
      </c>
      <c r="L264" s="12">
        <f t="shared" si="24"/>
        <v>54545</v>
      </c>
      <c r="M264" s="12">
        <f t="shared" ref="M264:M327" si="26">+ROUND(K264+L264,-1)</f>
        <v>600000</v>
      </c>
      <c r="N264" s="12">
        <f t="shared" ref="N264:N327" si="27">+IF(AND(G264&gt;0),ROUND(J264*G264*1.1,-1),0)+IF(AND(F264&gt;0),ROUND(J264*F264*1.1,-1),0)</f>
        <v>600000</v>
      </c>
      <c r="O264" s="19" t="s">
        <v>77</v>
      </c>
      <c r="P264" s="8" t="s">
        <v>37</v>
      </c>
      <c r="Q264" s="68" t="s">
        <v>78</v>
      </c>
      <c r="R264" s="68"/>
      <c r="S264" s="68"/>
      <c r="T264" s="68"/>
      <c r="U264" s="68"/>
    </row>
    <row r="265" spans="1:21" ht="37.5">
      <c r="A265" s="9" t="s">
        <v>507</v>
      </c>
      <c r="B265" s="10" t="s">
        <v>508</v>
      </c>
      <c r="C265" s="11" t="s">
        <v>451</v>
      </c>
      <c r="D265" s="11" t="s">
        <v>452</v>
      </c>
      <c r="E265" s="12">
        <v>1</v>
      </c>
      <c r="F265" s="12"/>
      <c r="G265" s="12"/>
      <c r="H265" s="12"/>
      <c r="I265" s="12">
        <f t="shared" si="23"/>
        <v>1</v>
      </c>
      <c r="J265" s="12">
        <v>200000</v>
      </c>
      <c r="K265" s="12">
        <f t="shared" si="25"/>
        <v>200000</v>
      </c>
      <c r="L265" s="12">
        <f t="shared" si="24"/>
        <v>20000</v>
      </c>
      <c r="M265" s="12">
        <f t="shared" si="26"/>
        <v>220000</v>
      </c>
      <c r="N265" s="12">
        <f t="shared" si="27"/>
        <v>0</v>
      </c>
      <c r="O265" s="19"/>
      <c r="P265" s="5"/>
      <c r="Q265" s="68"/>
      <c r="R265" s="68"/>
      <c r="S265" s="68"/>
      <c r="T265" s="68"/>
      <c r="U265" s="68"/>
    </row>
    <row r="266" spans="1:21" ht="56.25">
      <c r="A266" s="9" t="s">
        <v>507</v>
      </c>
      <c r="B266" s="10" t="s">
        <v>508</v>
      </c>
      <c r="C266" s="11" t="s">
        <v>453</v>
      </c>
      <c r="D266" s="11" t="s">
        <v>454</v>
      </c>
      <c r="E266" s="12">
        <v>1</v>
      </c>
      <c r="F266" s="12"/>
      <c r="G266" s="12"/>
      <c r="H266" s="12"/>
      <c r="I266" s="12">
        <f t="shared" si="23"/>
        <v>1</v>
      </c>
      <c r="J266" s="12">
        <v>200000</v>
      </c>
      <c r="K266" s="12">
        <f t="shared" si="25"/>
        <v>200000</v>
      </c>
      <c r="L266" s="12">
        <f t="shared" si="24"/>
        <v>20000</v>
      </c>
      <c r="M266" s="12">
        <f t="shared" si="26"/>
        <v>220000</v>
      </c>
      <c r="N266" s="12">
        <f t="shared" si="27"/>
        <v>0</v>
      </c>
      <c r="O266" s="19"/>
      <c r="P266" s="5"/>
      <c r="Q266" s="68"/>
      <c r="R266" s="68"/>
      <c r="S266" s="68"/>
      <c r="T266" s="68"/>
      <c r="U266" s="68"/>
    </row>
    <row r="267" spans="1:21" ht="37.5">
      <c r="A267" s="9" t="s">
        <v>507</v>
      </c>
      <c r="B267" s="10" t="s">
        <v>508</v>
      </c>
      <c r="C267" s="11" t="s">
        <v>459</v>
      </c>
      <c r="D267" s="11" t="s">
        <v>460</v>
      </c>
      <c r="E267" s="12">
        <v>2</v>
      </c>
      <c r="F267" s="12"/>
      <c r="G267" s="12"/>
      <c r="H267" s="12"/>
      <c r="I267" s="12">
        <f t="shared" si="23"/>
        <v>2</v>
      </c>
      <c r="J267" s="12">
        <v>200000</v>
      </c>
      <c r="K267" s="12">
        <f t="shared" si="25"/>
        <v>400000</v>
      </c>
      <c r="L267" s="12">
        <f t="shared" si="24"/>
        <v>40000</v>
      </c>
      <c r="M267" s="12">
        <f t="shared" si="26"/>
        <v>440000</v>
      </c>
      <c r="N267" s="12">
        <f t="shared" si="27"/>
        <v>0</v>
      </c>
      <c r="O267" s="19"/>
      <c r="P267" s="5"/>
      <c r="Q267" s="68"/>
      <c r="R267" s="68"/>
      <c r="S267" s="68"/>
      <c r="T267" s="68"/>
      <c r="U267" s="68"/>
    </row>
    <row r="268" spans="1:21" ht="37.5">
      <c r="A268" s="9" t="s">
        <v>507</v>
      </c>
      <c r="B268" s="10" t="s">
        <v>508</v>
      </c>
      <c r="C268" s="11" t="s">
        <v>461</v>
      </c>
      <c r="D268" s="11" t="s">
        <v>462</v>
      </c>
      <c r="E268" s="12">
        <v>1</v>
      </c>
      <c r="F268" s="12"/>
      <c r="G268" s="12"/>
      <c r="H268" s="12"/>
      <c r="I268" s="12">
        <f t="shared" si="23"/>
        <v>1</v>
      </c>
      <c r="J268" s="12">
        <v>200000</v>
      </c>
      <c r="K268" s="12">
        <f t="shared" si="25"/>
        <v>200000</v>
      </c>
      <c r="L268" s="12">
        <f t="shared" si="24"/>
        <v>20000</v>
      </c>
      <c r="M268" s="12">
        <f t="shared" si="26"/>
        <v>220000</v>
      </c>
      <c r="N268" s="12">
        <f t="shared" si="27"/>
        <v>0</v>
      </c>
      <c r="O268" s="19"/>
      <c r="P268" s="5"/>
      <c r="Q268" s="68"/>
      <c r="R268" s="68"/>
      <c r="S268" s="68"/>
      <c r="T268" s="68"/>
      <c r="U268" s="68"/>
    </row>
    <row r="269" spans="1:21">
      <c r="A269" s="9" t="s">
        <v>507</v>
      </c>
      <c r="B269" s="10" t="s">
        <v>512</v>
      </c>
      <c r="C269" s="11" t="s">
        <v>474</v>
      </c>
      <c r="D269" s="11" t="s">
        <v>475</v>
      </c>
      <c r="E269" s="12">
        <v>1</v>
      </c>
      <c r="F269" s="12"/>
      <c r="G269" s="12"/>
      <c r="H269" s="12"/>
      <c r="I269" s="12">
        <f t="shared" si="23"/>
        <v>1</v>
      </c>
      <c r="J269" s="12">
        <v>227273</v>
      </c>
      <c r="K269" s="12">
        <f t="shared" si="25"/>
        <v>227273</v>
      </c>
      <c r="L269" s="12">
        <f t="shared" si="24"/>
        <v>22727</v>
      </c>
      <c r="M269" s="12">
        <f t="shared" si="26"/>
        <v>250000</v>
      </c>
      <c r="N269" s="12">
        <f t="shared" si="27"/>
        <v>0</v>
      </c>
      <c r="O269" s="19"/>
      <c r="P269" s="5"/>
      <c r="Q269" s="68"/>
      <c r="R269" s="68"/>
      <c r="S269" s="68"/>
      <c r="T269" s="68"/>
      <c r="U269" s="68"/>
    </row>
    <row r="270" spans="1:21" ht="37.5">
      <c r="A270" s="9" t="s">
        <v>507</v>
      </c>
      <c r="B270" s="10" t="s">
        <v>512</v>
      </c>
      <c r="C270" s="11" t="s">
        <v>513</v>
      </c>
      <c r="D270" s="11" t="s">
        <v>514</v>
      </c>
      <c r="E270" s="12">
        <v>1</v>
      </c>
      <c r="F270" s="12"/>
      <c r="G270" s="12"/>
      <c r="H270" s="12"/>
      <c r="I270" s="12">
        <f t="shared" si="23"/>
        <v>1</v>
      </c>
      <c r="J270" s="12">
        <v>509091</v>
      </c>
      <c r="K270" s="12">
        <f t="shared" si="25"/>
        <v>509091</v>
      </c>
      <c r="L270" s="12">
        <f t="shared" si="24"/>
        <v>50909</v>
      </c>
      <c r="M270" s="12">
        <f t="shared" si="26"/>
        <v>560000</v>
      </c>
      <c r="N270" s="12">
        <f t="shared" si="27"/>
        <v>0</v>
      </c>
      <c r="O270" s="19"/>
      <c r="P270" s="5"/>
      <c r="Q270" s="68"/>
      <c r="R270" s="68"/>
      <c r="S270" s="68"/>
      <c r="T270" s="68"/>
      <c r="U270" s="68"/>
    </row>
    <row r="271" spans="1:21" ht="56.25">
      <c r="A271" s="9" t="s">
        <v>507</v>
      </c>
      <c r="B271" s="10" t="s">
        <v>515</v>
      </c>
      <c r="C271" s="11" t="s">
        <v>516</v>
      </c>
      <c r="D271" s="11" t="s">
        <v>517</v>
      </c>
      <c r="E271" s="12">
        <v>1</v>
      </c>
      <c r="F271" s="12"/>
      <c r="G271" s="12"/>
      <c r="H271" s="12"/>
      <c r="I271" s="12">
        <f t="shared" si="23"/>
        <v>1</v>
      </c>
      <c r="J271" s="12">
        <v>609091</v>
      </c>
      <c r="K271" s="12">
        <f t="shared" si="25"/>
        <v>609091</v>
      </c>
      <c r="L271" s="12">
        <f t="shared" si="24"/>
        <v>60909</v>
      </c>
      <c r="M271" s="12">
        <f t="shared" si="26"/>
        <v>670000</v>
      </c>
      <c r="N271" s="12">
        <f t="shared" si="27"/>
        <v>0</v>
      </c>
      <c r="O271" s="19"/>
      <c r="P271" s="5"/>
      <c r="Q271" s="68"/>
      <c r="R271" s="68"/>
      <c r="S271" s="68"/>
      <c r="T271" s="68"/>
      <c r="U271" s="68"/>
    </row>
    <row r="272" spans="1:21" ht="56.25">
      <c r="A272" s="9" t="s">
        <v>507</v>
      </c>
      <c r="B272" s="10" t="s">
        <v>515</v>
      </c>
      <c r="C272" s="11" t="s">
        <v>518</v>
      </c>
      <c r="D272" s="11" t="s">
        <v>519</v>
      </c>
      <c r="E272" s="12">
        <v>1</v>
      </c>
      <c r="F272" s="12"/>
      <c r="G272" s="12"/>
      <c r="H272" s="12"/>
      <c r="I272" s="12">
        <f t="shared" si="23"/>
        <v>1</v>
      </c>
      <c r="J272" s="12">
        <v>609091</v>
      </c>
      <c r="K272" s="12">
        <f t="shared" si="25"/>
        <v>609091</v>
      </c>
      <c r="L272" s="12">
        <f t="shared" si="24"/>
        <v>60909</v>
      </c>
      <c r="M272" s="12">
        <f t="shared" si="26"/>
        <v>670000</v>
      </c>
      <c r="N272" s="12">
        <f t="shared" si="27"/>
        <v>0</v>
      </c>
      <c r="O272" s="19"/>
      <c r="P272" s="5"/>
      <c r="Q272" s="68"/>
      <c r="R272" s="68"/>
      <c r="S272" s="68"/>
      <c r="T272" s="68"/>
      <c r="U272" s="68"/>
    </row>
    <row r="273" spans="1:21" ht="56.25">
      <c r="A273" s="9" t="s">
        <v>507</v>
      </c>
      <c r="B273" s="10" t="s">
        <v>515</v>
      </c>
      <c r="C273" s="11" t="s">
        <v>438</v>
      </c>
      <c r="D273" s="11" t="s">
        <v>439</v>
      </c>
      <c r="E273" s="12">
        <v>1</v>
      </c>
      <c r="F273" s="12"/>
      <c r="G273" s="12"/>
      <c r="H273" s="12"/>
      <c r="I273" s="12">
        <f t="shared" si="23"/>
        <v>1</v>
      </c>
      <c r="J273" s="12">
        <v>609091</v>
      </c>
      <c r="K273" s="12">
        <f t="shared" si="25"/>
        <v>609091</v>
      </c>
      <c r="L273" s="12">
        <f t="shared" si="24"/>
        <v>60909</v>
      </c>
      <c r="M273" s="12">
        <f t="shared" si="26"/>
        <v>670000</v>
      </c>
      <c r="N273" s="12">
        <f t="shared" si="27"/>
        <v>0</v>
      </c>
      <c r="O273" s="19"/>
      <c r="P273" s="5"/>
      <c r="Q273" s="68"/>
      <c r="R273" s="68"/>
      <c r="S273" s="68"/>
      <c r="T273" s="68"/>
      <c r="U273" s="68"/>
    </row>
    <row r="274" spans="1:21" ht="56.25">
      <c r="A274" s="14" t="s">
        <v>507</v>
      </c>
      <c r="B274" s="10" t="s">
        <v>515</v>
      </c>
      <c r="C274" s="15" t="s">
        <v>520</v>
      </c>
      <c r="D274" s="11" t="s">
        <v>521</v>
      </c>
      <c r="E274" s="12">
        <v>1</v>
      </c>
      <c r="F274" s="12"/>
      <c r="G274" s="12"/>
      <c r="H274" s="12">
        <v>1</v>
      </c>
      <c r="I274" s="12">
        <f t="shared" si="23"/>
        <v>1</v>
      </c>
      <c r="J274" s="12">
        <v>590909</v>
      </c>
      <c r="K274" s="12">
        <f t="shared" si="25"/>
        <v>590909</v>
      </c>
      <c r="L274" s="12">
        <f t="shared" si="24"/>
        <v>59091</v>
      </c>
      <c r="M274" s="12">
        <f t="shared" si="26"/>
        <v>650000</v>
      </c>
      <c r="N274" s="12">
        <f t="shared" si="27"/>
        <v>0</v>
      </c>
      <c r="O274" s="19" t="s">
        <v>60</v>
      </c>
      <c r="P274" s="5" t="s">
        <v>61</v>
      </c>
      <c r="Q274" s="68" t="s">
        <v>62</v>
      </c>
      <c r="R274" s="68"/>
      <c r="S274" s="68"/>
      <c r="T274" s="68"/>
      <c r="U274" s="68"/>
    </row>
    <row r="275" spans="1:21" ht="56.25">
      <c r="A275" s="9" t="s">
        <v>507</v>
      </c>
      <c r="B275" s="10" t="s">
        <v>515</v>
      </c>
      <c r="C275" s="11" t="s">
        <v>522</v>
      </c>
      <c r="D275" s="11" t="s">
        <v>523</v>
      </c>
      <c r="E275" s="12">
        <v>1</v>
      </c>
      <c r="F275" s="12"/>
      <c r="G275" s="12"/>
      <c r="H275" s="12"/>
      <c r="I275" s="12">
        <f t="shared" si="23"/>
        <v>1</v>
      </c>
      <c r="J275" s="12">
        <v>609091</v>
      </c>
      <c r="K275" s="12">
        <f t="shared" si="25"/>
        <v>609091</v>
      </c>
      <c r="L275" s="12">
        <f t="shared" si="24"/>
        <v>60909</v>
      </c>
      <c r="M275" s="12">
        <f t="shared" si="26"/>
        <v>670000</v>
      </c>
      <c r="N275" s="12">
        <f t="shared" si="27"/>
        <v>0</v>
      </c>
      <c r="O275" s="19"/>
      <c r="P275" s="5"/>
      <c r="Q275" s="68"/>
      <c r="R275" s="68"/>
      <c r="S275" s="68"/>
      <c r="T275" s="68"/>
      <c r="U275" s="68"/>
    </row>
    <row r="276" spans="1:21" ht="75">
      <c r="A276" s="9" t="s">
        <v>507</v>
      </c>
      <c r="B276" s="10" t="s">
        <v>509</v>
      </c>
      <c r="C276" s="17" t="s">
        <v>524</v>
      </c>
      <c r="D276" s="11" t="s">
        <v>525</v>
      </c>
      <c r="E276" s="12">
        <v>1</v>
      </c>
      <c r="F276" s="12">
        <v>1</v>
      </c>
      <c r="G276" s="12"/>
      <c r="H276" s="12"/>
      <c r="I276" s="12">
        <f t="shared" si="23"/>
        <v>0</v>
      </c>
      <c r="J276" s="12">
        <v>281818</v>
      </c>
      <c r="K276" s="12">
        <f t="shared" si="25"/>
        <v>281818</v>
      </c>
      <c r="L276" s="12">
        <f t="shared" si="24"/>
        <v>28182</v>
      </c>
      <c r="M276" s="12">
        <f t="shared" si="26"/>
        <v>310000</v>
      </c>
      <c r="N276" s="12">
        <f t="shared" si="27"/>
        <v>310000</v>
      </c>
      <c r="O276" s="19" t="s">
        <v>77</v>
      </c>
      <c r="P276" s="8" t="s">
        <v>37</v>
      </c>
      <c r="Q276" s="68" t="s">
        <v>78</v>
      </c>
      <c r="R276" s="68"/>
      <c r="S276" s="68"/>
      <c r="T276" s="68"/>
      <c r="U276" s="68"/>
    </row>
    <row r="277" spans="1:21" ht="75">
      <c r="A277" s="9" t="s">
        <v>507</v>
      </c>
      <c r="B277" s="10" t="s">
        <v>509</v>
      </c>
      <c r="C277" s="11" t="s">
        <v>526</v>
      </c>
      <c r="D277" s="11" t="s">
        <v>527</v>
      </c>
      <c r="E277" s="12">
        <v>1</v>
      </c>
      <c r="F277" s="12"/>
      <c r="G277" s="12"/>
      <c r="H277" s="12"/>
      <c r="I277" s="12">
        <f t="shared" si="23"/>
        <v>1</v>
      </c>
      <c r="J277" s="12">
        <v>290909</v>
      </c>
      <c r="K277" s="12">
        <f t="shared" si="25"/>
        <v>290909</v>
      </c>
      <c r="L277" s="12">
        <f t="shared" si="24"/>
        <v>29091</v>
      </c>
      <c r="M277" s="12">
        <f t="shared" si="26"/>
        <v>320000</v>
      </c>
      <c r="N277" s="12">
        <f t="shared" si="27"/>
        <v>0</v>
      </c>
      <c r="O277" s="19"/>
      <c r="P277" s="5"/>
      <c r="Q277" s="68"/>
      <c r="R277" s="68"/>
      <c r="S277" s="68"/>
      <c r="T277" s="68"/>
      <c r="U277" s="68"/>
    </row>
    <row r="278" spans="1:21" ht="56.25">
      <c r="A278" s="9" t="s">
        <v>507</v>
      </c>
      <c r="B278" s="10" t="s">
        <v>509</v>
      </c>
      <c r="C278" s="17" t="s">
        <v>528</v>
      </c>
      <c r="D278" s="11" t="s">
        <v>529</v>
      </c>
      <c r="E278" s="12">
        <v>1</v>
      </c>
      <c r="F278" s="12">
        <v>1</v>
      </c>
      <c r="G278" s="12"/>
      <c r="H278" s="12"/>
      <c r="I278" s="12">
        <f t="shared" si="23"/>
        <v>0</v>
      </c>
      <c r="J278" s="12">
        <v>390909</v>
      </c>
      <c r="K278" s="12">
        <f t="shared" si="25"/>
        <v>390909</v>
      </c>
      <c r="L278" s="12">
        <f t="shared" si="24"/>
        <v>39091</v>
      </c>
      <c r="M278" s="12">
        <f t="shared" si="26"/>
        <v>430000</v>
      </c>
      <c r="N278" s="12">
        <f t="shared" si="27"/>
        <v>430000</v>
      </c>
      <c r="O278" s="19" t="s">
        <v>77</v>
      </c>
      <c r="P278" s="8" t="s">
        <v>37</v>
      </c>
      <c r="Q278" s="68" t="s">
        <v>78</v>
      </c>
      <c r="R278" s="68"/>
      <c r="S278" s="68"/>
      <c r="T278" s="68"/>
      <c r="U278" s="68"/>
    </row>
    <row r="279" spans="1:21" ht="75">
      <c r="A279" s="9" t="s">
        <v>507</v>
      </c>
      <c r="B279" s="10" t="s">
        <v>509</v>
      </c>
      <c r="C279" s="11" t="s">
        <v>530</v>
      </c>
      <c r="D279" s="11" t="s">
        <v>531</v>
      </c>
      <c r="E279" s="12">
        <v>1</v>
      </c>
      <c r="F279" s="12"/>
      <c r="G279" s="12"/>
      <c r="H279" s="12"/>
      <c r="I279" s="12">
        <f t="shared" si="23"/>
        <v>1</v>
      </c>
      <c r="J279" s="12">
        <v>290909</v>
      </c>
      <c r="K279" s="12">
        <f t="shared" si="25"/>
        <v>290909</v>
      </c>
      <c r="L279" s="12">
        <f t="shared" si="24"/>
        <v>29091</v>
      </c>
      <c r="M279" s="12">
        <f t="shared" si="26"/>
        <v>320000</v>
      </c>
      <c r="N279" s="12">
        <f t="shared" si="27"/>
        <v>0</v>
      </c>
      <c r="O279" s="19"/>
      <c r="P279" s="5"/>
      <c r="Q279" s="68"/>
      <c r="R279" s="68"/>
      <c r="S279" s="68"/>
      <c r="T279" s="68"/>
      <c r="U279" s="68"/>
    </row>
    <row r="280" spans="1:21" ht="56.25">
      <c r="A280" s="9" t="s">
        <v>507</v>
      </c>
      <c r="B280" s="10" t="s">
        <v>509</v>
      </c>
      <c r="C280" s="17" t="s">
        <v>532</v>
      </c>
      <c r="D280" s="11" t="s">
        <v>533</v>
      </c>
      <c r="E280" s="12">
        <v>1</v>
      </c>
      <c r="F280" s="12">
        <v>1</v>
      </c>
      <c r="G280" s="12"/>
      <c r="H280" s="12"/>
      <c r="I280" s="12">
        <f t="shared" si="23"/>
        <v>0</v>
      </c>
      <c r="J280" s="12">
        <v>272727</v>
      </c>
      <c r="K280" s="12">
        <f t="shared" si="25"/>
        <v>272727</v>
      </c>
      <c r="L280" s="12">
        <f t="shared" si="24"/>
        <v>27273</v>
      </c>
      <c r="M280" s="12">
        <f t="shared" si="26"/>
        <v>300000</v>
      </c>
      <c r="N280" s="12">
        <f t="shared" si="27"/>
        <v>300000</v>
      </c>
      <c r="O280" s="19" t="s">
        <v>77</v>
      </c>
      <c r="P280" s="8" t="s">
        <v>37</v>
      </c>
      <c r="Q280" s="68" t="s">
        <v>78</v>
      </c>
      <c r="R280" s="68"/>
      <c r="S280" s="68"/>
      <c r="T280" s="68"/>
      <c r="U280" s="68"/>
    </row>
    <row r="281" spans="1:21" ht="56.25">
      <c r="A281" s="14" t="s">
        <v>507</v>
      </c>
      <c r="B281" s="10" t="s">
        <v>509</v>
      </c>
      <c r="C281" s="15" t="s">
        <v>534</v>
      </c>
      <c r="D281" s="11" t="s">
        <v>535</v>
      </c>
      <c r="E281" s="12">
        <v>1</v>
      </c>
      <c r="F281" s="12"/>
      <c r="G281" s="12"/>
      <c r="H281" s="12">
        <v>1</v>
      </c>
      <c r="I281" s="12">
        <f t="shared" si="23"/>
        <v>1</v>
      </c>
      <c r="J281" s="12">
        <v>336364</v>
      </c>
      <c r="K281" s="12">
        <f t="shared" si="25"/>
        <v>336364</v>
      </c>
      <c r="L281" s="12">
        <f t="shared" si="24"/>
        <v>33636</v>
      </c>
      <c r="M281" s="12">
        <f t="shared" si="26"/>
        <v>370000</v>
      </c>
      <c r="N281" s="12">
        <f t="shared" si="27"/>
        <v>0</v>
      </c>
      <c r="O281" s="19" t="s">
        <v>60</v>
      </c>
      <c r="P281" s="5" t="s">
        <v>61</v>
      </c>
      <c r="Q281" s="68" t="s">
        <v>62</v>
      </c>
      <c r="R281" s="68"/>
      <c r="S281" s="68"/>
      <c r="T281" s="68"/>
      <c r="U281" s="68"/>
    </row>
    <row r="282" spans="1:21" ht="75">
      <c r="A282" s="9" t="s">
        <v>507</v>
      </c>
      <c r="B282" s="10" t="s">
        <v>509</v>
      </c>
      <c r="C282" s="17" t="s">
        <v>536</v>
      </c>
      <c r="D282" s="11" t="s">
        <v>537</v>
      </c>
      <c r="E282" s="12">
        <v>1</v>
      </c>
      <c r="F282" s="12">
        <v>1</v>
      </c>
      <c r="G282" s="12"/>
      <c r="H282" s="12"/>
      <c r="I282" s="12">
        <f t="shared" si="23"/>
        <v>0</v>
      </c>
      <c r="J282" s="12">
        <v>281818</v>
      </c>
      <c r="K282" s="12">
        <f t="shared" si="25"/>
        <v>281818</v>
      </c>
      <c r="L282" s="12">
        <f t="shared" si="24"/>
        <v>28182</v>
      </c>
      <c r="M282" s="12">
        <f t="shared" si="26"/>
        <v>310000</v>
      </c>
      <c r="N282" s="12">
        <f t="shared" si="27"/>
        <v>310000</v>
      </c>
      <c r="O282" s="19" t="s">
        <v>77</v>
      </c>
      <c r="P282" s="8" t="s">
        <v>37</v>
      </c>
      <c r="Q282" s="68" t="s">
        <v>78</v>
      </c>
      <c r="R282" s="68"/>
      <c r="S282" s="68"/>
      <c r="T282" s="68"/>
      <c r="U282" s="68"/>
    </row>
    <row r="283" spans="1:21" ht="56.25">
      <c r="A283" s="9" t="s">
        <v>507</v>
      </c>
      <c r="B283" s="10" t="s">
        <v>509</v>
      </c>
      <c r="C283" s="17" t="s">
        <v>538</v>
      </c>
      <c r="D283" s="11" t="s">
        <v>539</v>
      </c>
      <c r="E283" s="12">
        <v>2</v>
      </c>
      <c r="F283" s="12">
        <v>2</v>
      </c>
      <c r="G283" s="12"/>
      <c r="H283" s="12"/>
      <c r="I283" s="12">
        <f t="shared" si="23"/>
        <v>0</v>
      </c>
      <c r="J283" s="12">
        <v>390909</v>
      </c>
      <c r="K283" s="12">
        <f t="shared" si="25"/>
        <v>781818</v>
      </c>
      <c r="L283" s="12">
        <f t="shared" si="24"/>
        <v>78182</v>
      </c>
      <c r="M283" s="12">
        <f t="shared" si="26"/>
        <v>860000</v>
      </c>
      <c r="N283" s="12">
        <f t="shared" si="27"/>
        <v>860000</v>
      </c>
      <c r="O283" s="19" t="s">
        <v>77</v>
      </c>
      <c r="P283" s="8" t="s">
        <v>37</v>
      </c>
      <c r="Q283" s="68" t="s">
        <v>78</v>
      </c>
      <c r="R283" s="68"/>
      <c r="S283" s="68"/>
      <c r="T283" s="68"/>
      <c r="U283" s="68"/>
    </row>
    <row r="284" spans="1:21" ht="56.25">
      <c r="A284" s="9" t="s">
        <v>507</v>
      </c>
      <c r="B284" s="10" t="s">
        <v>509</v>
      </c>
      <c r="C284" s="11" t="s">
        <v>540</v>
      </c>
      <c r="D284" s="11" t="s">
        <v>541</v>
      </c>
      <c r="E284" s="12">
        <v>1</v>
      </c>
      <c r="F284" s="12"/>
      <c r="G284" s="12"/>
      <c r="H284" s="12"/>
      <c r="I284" s="12">
        <f t="shared" si="23"/>
        <v>1</v>
      </c>
      <c r="J284" s="12">
        <v>272727</v>
      </c>
      <c r="K284" s="12">
        <f t="shared" si="25"/>
        <v>272727</v>
      </c>
      <c r="L284" s="12">
        <f t="shared" si="24"/>
        <v>27273</v>
      </c>
      <c r="M284" s="12">
        <f t="shared" si="26"/>
        <v>300000</v>
      </c>
      <c r="N284" s="12">
        <f t="shared" si="27"/>
        <v>0</v>
      </c>
      <c r="O284" s="19"/>
      <c r="P284" s="5"/>
      <c r="Q284" s="68"/>
      <c r="R284" s="68"/>
      <c r="S284" s="68"/>
      <c r="T284" s="68"/>
      <c r="U284" s="68"/>
    </row>
    <row r="285" spans="1:21" ht="56.25">
      <c r="A285" s="9" t="s">
        <v>507</v>
      </c>
      <c r="B285" s="10" t="s">
        <v>509</v>
      </c>
      <c r="C285" s="17" t="s">
        <v>542</v>
      </c>
      <c r="D285" s="11" t="s">
        <v>543</v>
      </c>
      <c r="E285" s="12">
        <v>1</v>
      </c>
      <c r="F285" s="12">
        <v>1</v>
      </c>
      <c r="G285" s="12"/>
      <c r="H285" s="12"/>
      <c r="I285" s="12">
        <f t="shared" si="23"/>
        <v>0</v>
      </c>
      <c r="J285" s="12">
        <v>272727</v>
      </c>
      <c r="K285" s="12">
        <f t="shared" si="25"/>
        <v>272727</v>
      </c>
      <c r="L285" s="12">
        <f t="shared" si="24"/>
        <v>27273</v>
      </c>
      <c r="M285" s="12">
        <f t="shared" si="26"/>
        <v>300000</v>
      </c>
      <c r="N285" s="12">
        <f t="shared" si="27"/>
        <v>300000</v>
      </c>
      <c r="O285" s="19" t="s">
        <v>77</v>
      </c>
      <c r="P285" s="8" t="s">
        <v>37</v>
      </c>
      <c r="Q285" s="68" t="s">
        <v>78</v>
      </c>
      <c r="R285" s="68"/>
      <c r="S285" s="68"/>
      <c r="T285" s="68"/>
      <c r="U285" s="68"/>
    </row>
    <row r="286" spans="1:21" ht="56.25">
      <c r="A286" s="9" t="s">
        <v>507</v>
      </c>
      <c r="B286" s="10" t="s">
        <v>509</v>
      </c>
      <c r="C286" s="17" t="s">
        <v>544</v>
      </c>
      <c r="D286" s="11" t="s">
        <v>545</v>
      </c>
      <c r="E286" s="12">
        <v>2</v>
      </c>
      <c r="F286" s="12">
        <v>2</v>
      </c>
      <c r="G286" s="12"/>
      <c r="H286" s="12"/>
      <c r="I286" s="12">
        <f t="shared" si="23"/>
        <v>0</v>
      </c>
      <c r="J286" s="12">
        <v>272727</v>
      </c>
      <c r="K286" s="12">
        <f t="shared" si="25"/>
        <v>545454</v>
      </c>
      <c r="L286" s="12">
        <f t="shared" si="24"/>
        <v>54545</v>
      </c>
      <c r="M286" s="12">
        <f t="shared" si="26"/>
        <v>600000</v>
      </c>
      <c r="N286" s="12">
        <f t="shared" si="27"/>
        <v>600000</v>
      </c>
      <c r="O286" s="19" t="s">
        <v>77</v>
      </c>
      <c r="P286" s="8" t="s">
        <v>37</v>
      </c>
      <c r="Q286" s="68" t="s">
        <v>78</v>
      </c>
      <c r="R286" s="68"/>
      <c r="S286" s="68"/>
      <c r="T286" s="68"/>
      <c r="U286" s="68"/>
    </row>
    <row r="287" spans="1:21" ht="75">
      <c r="A287" s="9" t="s">
        <v>507</v>
      </c>
      <c r="B287" s="10" t="s">
        <v>509</v>
      </c>
      <c r="C287" s="17" t="s">
        <v>546</v>
      </c>
      <c r="D287" s="11" t="s">
        <v>547</v>
      </c>
      <c r="E287" s="12">
        <v>1</v>
      </c>
      <c r="F287" s="12">
        <v>1</v>
      </c>
      <c r="G287" s="12"/>
      <c r="H287" s="12"/>
      <c r="I287" s="12">
        <f t="shared" si="23"/>
        <v>0</v>
      </c>
      <c r="J287" s="12">
        <v>290909</v>
      </c>
      <c r="K287" s="12">
        <f t="shared" si="25"/>
        <v>290909</v>
      </c>
      <c r="L287" s="12">
        <f t="shared" si="24"/>
        <v>29091</v>
      </c>
      <c r="M287" s="12">
        <f t="shared" si="26"/>
        <v>320000</v>
      </c>
      <c r="N287" s="12">
        <f t="shared" si="27"/>
        <v>320000</v>
      </c>
      <c r="O287" s="19" t="s">
        <v>77</v>
      </c>
      <c r="P287" s="8" t="s">
        <v>37</v>
      </c>
      <c r="Q287" s="68" t="s">
        <v>78</v>
      </c>
      <c r="R287" s="68"/>
      <c r="S287" s="68"/>
      <c r="T287" s="68"/>
      <c r="U287" s="68"/>
    </row>
    <row r="288" spans="1:21" ht="75">
      <c r="A288" s="9" t="s">
        <v>507</v>
      </c>
      <c r="B288" s="10" t="s">
        <v>509</v>
      </c>
      <c r="C288" s="17" t="s">
        <v>548</v>
      </c>
      <c r="D288" s="11" t="s">
        <v>549</v>
      </c>
      <c r="E288" s="12">
        <v>1</v>
      </c>
      <c r="F288" s="12">
        <v>1</v>
      </c>
      <c r="G288" s="12"/>
      <c r="H288" s="12"/>
      <c r="I288" s="12">
        <f t="shared" si="23"/>
        <v>0</v>
      </c>
      <c r="J288" s="12">
        <v>390909</v>
      </c>
      <c r="K288" s="12">
        <f t="shared" si="25"/>
        <v>390909</v>
      </c>
      <c r="L288" s="12">
        <f t="shared" si="24"/>
        <v>39091</v>
      </c>
      <c r="M288" s="12">
        <f t="shared" si="26"/>
        <v>430000</v>
      </c>
      <c r="N288" s="12">
        <f t="shared" si="27"/>
        <v>430000</v>
      </c>
      <c r="O288" s="19" t="s">
        <v>77</v>
      </c>
      <c r="P288" s="8" t="s">
        <v>37</v>
      </c>
      <c r="Q288" s="68" t="s">
        <v>78</v>
      </c>
      <c r="R288" s="68"/>
      <c r="S288" s="68"/>
      <c r="T288" s="68"/>
      <c r="U288" s="68"/>
    </row>
    <row r="289" spans="1:21" ht="56.25">
      <c r="A289" s="9" t="s">
        <v>507</v>
      </c>
      <c r="B289" s="10" t="s">
        <v>509</v>
      </c>
      <c r="C289" s="11" t="s">
        <v>550</v>
      </c>
      <c r="D289" s="11" t="s">
        <v>551</v>
      </c>
      <c r="E289" s="12">
        <v>1</v>
      </c>
      <c r="F289" s="12"/>
      <c r="G289" s="12"/>
      <c r="H289" s="12"/>
      <c r="I289" s="12">
        <f t="shared" si="23"/>
        <v>1</v>
      </c>
      <c r="J289" s="12">
        <v>272727</v>
      </c>
      <c r="K289" s="12">
        <f t="shared" si="25"/>
        <v>272727</v>
      </c>
      <c r="L289" s="12">
        <f t="shared" si="24"/>
        <v>27273</v>
      </c>
      <c r="M289" s="12">
        <f t="shared" si="26"/>
        <v>300000</v>
      </c>
      <c r="N289" s="12">
        <f t="shared" si="27"/>
        <v>0</v>
      </c>
      <c r="O289" s="19"/>
      <c r="P289" s="5"/>
      <c r="Q289" s="68"/>
      <c r="R289" s="68"/>
      <c r="S289" s="68"/>
      <c r="T289" s="68"/>
      <c r="U289" s="68"/>
    </row>
    <row r="290" spans="1:21" ht="56.25">
      <c r="A290" s="9" t="s">
        <v>507</v>
      </c>
      <c r="B290" s="10" t="s">
        <v>509</v>
      </c>
      <c r="C290" s="17" t="s">
        <v>552</v>
      </c>
      <c r="D290" s="11" t="s">
        <v>553</v>
      </c>
      <c r="E290" s="12">
        <v>1</v>
      </c>
      <c r="F290" s="12">
        <v>1</v>
      </c>
      <c r="G290" s="12"/>
      <c r="H290" s="12"/>
      <c r="I290" s="12">
        <f t="shared" si="23"/>
        <v>0</v>
      </c>
      <c r="J290" s="12">
        <v>272727</v>
      </c>
      <c r="K290" s="12">
        <f t="shared" si="25"/>
        <v>272727</v>
      </c>
      <c r="L290" s="12">
        <f t="shared" si="24"/>
        <v>27273</v>
      </c>
      <c r="M290" s="12">
        <f t="shared" si="26"/>
        <v>300000</v>
      </c>
      <c r="N290" s="12">
        <f t="shared" si="27"/>
        <v>300000</v>
      </c>
      <c r="O290" s="19" t="s">
        <v>77</v>
      </c>
      <c r="P290" s="8" t="s">
        <v>37</v>
      </c>
      <c r="Q290" s="68" t="s">
        <v>78</v>
      </c>
      <c r="R290" s="68"/>
      <c r="S290" s="68"/>
      <c r="T290" s="68"/>
      <c r="U290" s="68"/>
    </row>
    <row r="291" spans="1:21" ht="75">
      <c r="A291" s="14" t="s">
        <v>507</v>
      </c>
      <c r="B291" s="10" t="s">
        <v>509</v>
      </c>
      <c r="C291" s="15" t="s">
        <v>554</v>
      </c>
      <c r="D291" s="11" t="s">
        <v>555</v>
      </c>
      <c r="E291" s="12">
        <v>1</v>
      </c>
      <c r="F291" s="12"/>
      <c r="G291" s="12"/>
      <c r="H291" s="12">
        <v>1</v>
      </c>
      <c r="I291" s="12">
        <f t="shared" si="23"/>
        <v>1</v>
      </c>
      <c r="J291" s="12">
        <v>290909</v>
      </c>
      <c r="K291" s="12">
        <f t="shared" si="25"/>
        <v>290909</v>
      </c>
      <c r="L291" s="12">
        <f t="shared" si="24"/>
        <v>29091</v>
      </c>
      <c r="M291" s="12">
        <f t="shared" si="26"/>
        <v>320000</v>
      </c>
      <c r="N291" s="12">
        <f t="shared" si="27"/>
        <v>0</v>
      </c>
      <c r="O291" s="19" t="s">
        <v>60</v>
      </c>
      <c r="P291" s="5" t="s">
        <v>61</v>
      </c>
      <c r="Q291" s="68" t="s">
        <v>62</v>
      </c>
      <c r="R291" s="68"/>
      <c r="S291" s="68"/>
      <c r="T291" s="68"/>
      <c r="U291" s="68"/>
    </row>
    <row r="292" spans="1:21" ht="75">
      <c r="A292" s="9" t="s">
        <v>507</v>
      </c>
      <c r="B292" s="10" t="s">
        <v>509</v>
      </c>
      <c r="C292" s="17" t="s">
        <v>556</v>
      </c>
      <c r="D292" s="11" t="s">
        <v>557</v>
      </c>
      <c r="E292" s="12">
        <v>1</v>
      </c>
      <c r="F292" s="12">
        <v>1</v>
      </c>
      <c r="G292" s="12"/>
      <c r="H292" s="12"/>
      <c r="I292" s="12">
        <f t="shared" si="23"/>
        <v>0</v>
      </c>
      <c r="J292" s="12">
        <v>281818</v>
      </c>
      <c r="K292" s="12">
        <f t="shared" si="25"/>
        <v>281818</v>
      </c>
      <c r="L292" s="12">
        <f t="shared" si="24"/>
        <v>28182</v>
      </c>
      <c r="M292" s="12">
        <f t="shared" si="26"/>
        <v>310000</v>
      </c>
      <c r="N292" s="12">
        <f t="shared" si="27"/>
        <v>310000</v>
      </c>
      <c r="O292" s="19" t="s">
        <v>77</v>
      </c>
      <c r="P292" s="8" t="s">
        <v>37</v>
      </c>
      <c r="Q292" s="68" t="s">
        <v>78</v>
      </c>
      <c r="R292" s="68"/>
      <c r="S292" s="68"/>
      <c r="T292" s="68"/>
      <c r="U292" s="68"/>
    </row>
    <row r="293" spans="1:21" ht="56.25">
      <c r="A293" s="9" t="s">
        <v>507</v>
      </c>
      <c r="B293" s="10" t="s">
        <v>509</v>
      </c>
      <c r="C293" s="11" t="s">
        <v>558</v>
      </c>
      <c r="D293" s="11" t="s">
        <v>559</v>
      </c>
      <c r="E293" s="12">
        <v>1</v>
      </c>
      <c r="F293" s="12"/>
      <c r="G293" s="12"/>
      <c r="H293" s="12"/>
      <c r="I293" s="12">
        <f t="shared" si="23"/>
        <v>1</v>
      </c>
      <c r="J293" s="12">
        <v>272727</v>
      </c>
      <c r="K293" s="12">
        <f t="shared" si="25"/>
        <v>272727</v>
      </c>
      <c r="L293" s="12">
        <f t="shared" si="24"/>
        <v>27273</v>
      </c>
      <c r="M293" s="12">
        <f t="shared" si="26"/>
        <v>300000</v>
      </c>
      <c r="N293" s="12">
        <f t="shared" si="27"/>
        <v>0</v>
      </c>
      <c r="O293" s="19"/>
      <c r="P293" s="5"/>
      <c r="Q293" s="68"/>
      <c r="R293" s="68"/>
      <c r="S293" s="68"/>
      <c r="T293" s="68"/>
      <c r="U293" s="68"/>
    </row>
    <row r="294" spans="1:21" ht="56.25">
      <c r="A294" s="9" t="s">
        <v>507</v>
      </c>
      <c r="B294" s="10" t="s">
        <v>509</v>
      </c>
      <c r="C294" s="17" t="s">
        <v>560</v>
      </c>
      <c r="D294" s="11" t="s">
        <v>561</v>
      </c>
      <c r="E294" s="12">
        <v>1</v>
      </c>
      <c r="F294" s="12">
        <v>1</v>
      </c>
      <c r="G294" s="12"/>
      <c r="H294" s="12"/>
      <c r="I294" s="12">
        <f t="shared" si="23"/>
        <v>0</v>
      </c>
      <c r="J294" s="12">
        <v>663636</v>
      </c>
      <c r="K294" s="12">
        <f t="shared" si="25"/>
        <v>663636</v>
      </c>
      <c r="L294" s="12">
        <f t="shared" si="24"/>
        <v>66364</v>
      </c>
      <c r="M294" s="12">
        <f t="shared" si="26"/>
        <v>730000</v>
      </c>
      <c r="N294" s="12">
        <f t="shared" si="27"/>
        <v>730000</v>
      </c>
      <c r="O294" s="19" t="s">
        <v>77</v>
      </c>
      <c r="P294" s="8" t="s">
        <v>37</v>
      </c>
      <c r="Q294" s="68" t="s">
        <v>78</v>
      </c>
      <c r="R294" s="68"/>
      <c r="S294" s="68"/>
      <c r="T294" s="68"/>
      <c r="U294" s="68"/>
    </row>
    <row r="295" spans="1:21" ht="56.25">
      <c r="A295" s="9" t="s">
        <v>507</v>
      </c>
      <c r="B295" s="10" t="s">
        <v>509</v>
      </c>
      <c r="C295" s="11" t="s">
        <v>562</v>
      </c>
      <c r="D295" s="11" t="s">
        <v>563</v>
      </c>
      <c r="E295" s="12">
        <v>2</v>
      </c>
      <c r="F295" s="18">
        <v>1</v>
      </c>
      <c r="G295" s="12"/>
      <c r="H295" s="12"/>
      <c r="I295" s="12">
        <f t="shared" si="23"/>
        <v>1</v>
      </c>
      <c r="J295" s="12">
        <v>272727</v>
      </c>
      <c r="K295" s="12">
        <f t="shared" si="25"/>
        <v>545454</v>
      </c>
      <c r="L295" s="12">
        <f t="shared" si="24"/>
        <v>54545</v>
      </c>
      <c r="M295" s="12">
        <f t="shared" si="26"/>
        <v>600000</v>
      </c>
      <c r="N295" s="12">
        <f t="shared" si="27"/>
        <v>300000</v>
      </c>
      <c r="O295" s="19" t="s">
        <v>91</v>
      </c>
      <c r="P295" s="8" t="s">
        <v>37</v>
      </c>
      <c r="Q295" s="68" t="s">
        <v>78</v>
      </c>
      <c r="R295" s="68"/>
      <c r="S295" s="68"/>
      <c r="T295" s="68"/>
      <c r="U295" s="68"/>
    </row>
    <row r="296" spans="1:21" ht="56.25">
      <c r="A296" s="14" t="s">
        <v>507</v>
      </c>
      <c r="B296" s="10" t="s">
        <v>509</v>
      </c>
      <c r="C296" s="15" t="s">
        <v>564</v>
      </c>
      <c r="D296" s="11" t="s">
        <v>565</v>
      </c>
      <c r="E296" s="12">
        <v>1</v>
      </c>
      <c r="F296" s="12"/>
      <c r="G296" s="12"/>
      <c r="H296" s="12">
        <v>1</v>
      </c>
      <c r="I296" s="12">
        <f t="shared" si="23"/>
        <v>1</v>
      </c>
      <c r="J296" s="12">
        <v>281818</v>
      </c>
      <c r="K296" s="12">
        <f t="shared" si="25"/>
        <v>281818</v>
      </c>
      <c r="L296" s="12">
        <f t="shared" si="24"/>
        <v>28182</v>
      </c>
      <c r="M296" s="12">
        <f t="shared" si="26"/>
        <v>310000</v>
      </c>
      <c r="N296" s="12">
        <f t="shared" si="27"/>
        <v>0</v>
      </c>
      <c r="O296" s="19" t="s">
        <v>60</v>
      </c>
      <c r="P296" s="5" t="s">
        <v>61</v>
      </c>
      <c r="Q296" s="68" t="s">
        <v>62</v>
      </c>
      <c r="R296" s="68"/>
      <c r="S296" s="68"/>
      <c r="T296" s="68"/>
      <c r="U296" s="68"/>
    </row>
    <row r="297" spans="1:21" ht="75">
      <c r="A297" s="14" t="s">
        <v>507</v>
      </c>
      <c r="B297" s="10" t="s">
        <v>509</v>
      </c>
      <c r="C297" s="15" t="s">
        <v>566</v>
      </c>
      <c r="D297" s="11" t="s">
        <v>567</v>
      </c>
      <c r="E297" s="12">
        <v>1</v>
      </c>
      <c r="F297" s="12"/>
      <c r="G297" s="12"/>
      <c r="H297" s="12">
        <v>1</v>
      </c>
      <c r="I297" s="12">
        <f t="shared" si="23"/>
        <v>1</v>
      </c>
      <c r="J297" s="12">
        <v>281818</v>
      </c>
      <c r="K297" s="12">
        <f t="shared" si="25"/>
        <v>281818</v>
      </c>
      <c r="L297" s="12">
        <f t="shared" si="24"/>
        <v>28182</v>
      </c>
      <c r="M297" s="12">
        <f t="shared" si="26"/>
        <v>310000</v>
      </c>
      <c r="N297" s="12">
        <f t="shared" si="27"/>
        <v>0</v>
      </c>
      <c r="O297" s="19" t="s">
        <v>60</v>
      </c>
      <c r="P297" s="5" t="s">
        <v>61</v>
      </c>
      <c r="Q297" s="68" t="s">
        <v>62</v>
      </c>
      <c r="R297" s="68"/>
      <c r="S297" s="68"/>
      <c r="T297" s="68"/>
      <c r="U297" s="68"/>
    </row>
    <row r="298" spans="1:21" ht="75">
      <c r="A298" s="9" t="s">
        <v>507</v>
      </c>
      <c r="B298" s="10" t="s">
        <v>509</v>
      </c>
      <c r="C298" s="11" t="s">
        <v>568</v>
      </c>
      <c r="D298" s="11" t="s">
        <v>569</v>
      </c>
      <c r="E298" s="12">
        <v>1</v>
      </c>
      <c r="F298" s="12"/>
      <c r="G298" s="12"/>
      <c r="H298" s="12"/>
      <c r="I298" s="12">
        <f t="shared" si="23"/>
        <v>1</v>
      </c>
      <c r="J298" s="12">
        <v>390909</v>
      </c>
      <c r="K298" s="12">
        <f t="shared" si="25"/>
        <v>390909</v>
      </c>
      <c r="L298" s="12">
        <f t="shared" si="24"/>
        <v>39091</v>
      </c>
      <c r="M298" s="12">
        <f t="shared" si="26"/>
        <v>430000</v>
      </c>
      <c r="N298" s="12">
        <f t="shared" si="27"/>
        <v>0</v>
      </c>
      <c r="O298" s="19"/>
      <c r="P298" s="5"/>
      <c r="Q298" s="68"/>
      <c r="R298" s="68"/>
      <c r="S298" s="68"/>
      <c r="T298" s="68"/>
      <c r="U298" s="68"/>
    </row>
    <row r="299" spans="1:21" ht="75">
      <c r="A299" s="9" t="s">
        <v>507</v>
      </c>
      <c r="B299" s="10" t="s">
        <v>509</v>
      </c>
      <c r="C299" s="17" t="s">
        <v>570</v>
      </c>
      <c r="D299" s="11" t="s">
        <v>571</v>
      </c>
      <c r="E299" s="12">
        <v>1</v>
      </c>
      <c r="F299" s="12">
        <v>1</v>
      </c>
      <c r="G299" s="12"/>
      <c r="H299" s="12"/>
      <c r="I299" s="12">
        <f t="shared" si="23"/>
        <v>0</v>
      </c>
      <c r="J299" s="12">
        <v>281818</v>
      </c>
      <c r="K299" s="12">
        <f t="shared" si="25"/>
        <v>281818</v>
      </c>
      <c r="L299" s="12">
        <f t="shared" si="24"/>
        <v>28182</v>
      </c>
      <c r="M299" s="12">
        <f t="shared" si="26"/>
        <v>310000</v>
      </c>
      <c r="N299" s="12">
        <f t="shared" si="27"/>
        <v>310000</v>
      </c>
      <c r="O299" s="19" t="s">
        <v>77</v>
      </c>
      <c r="P299" s="8" t="s">
        <v>37</v>
      </c>
      <c r="Q299" s="68" t="s">
        <v>78</v>
      </c>
      <c r="R299" s="68"/>
      <c r="S299" s="68"/>
      <c r="T299" s="68"/>
      <c r="U299" s="68"/>
    </row>
    <row r="300" spans="1:21" ht="37.5">
      <c r="A300" s="9" t="s">
        <v>507</v>
      </c>
      <c r="B300" s="10" t="s">
        <v>508</v>
      </c>
      <c r="C300" s="11" t="s">
        <v>449</v>
      </c>
      <c r="D300" s="11" t="s">
        <v>450</v>
      </c>
      <c r="E300" s="12">
        <v>1</v>
      </c>
      <c r="F300" s="12"/>
      <c r="G300" s="12"/>
      <c r="H300" s="12"/>
      <c r="I300" s="12">
        <f t="shared" si="23"/>
        <v>1</v>
      </c>
      <c r="J300" s="12">
        <v>200000</v>
      </c>
      <c r="K300" s="12">
        <f t="shared" si="25"/>
        <v>200000</v>
      </c>
      <c r="L300" s="12">
        <f t="shared" si="24"/>
        <v>20000</v>
      </c>
      <c r="M300" s="12">
        <f t="shared" si="26"/>
        <v>220000</v>
      </c>
      <c r="N300" s="12">
        <f t="shared" si="27"/>
        <v>0</v>
      </c>
      <c r="O300" s="19"/>
      <c r="P300" s="5"/>
      <c r="Q300" s="68"/>
      <c r="R300" s="68"/>
      <c r="S300" s="68"/>
      <c r="T300" s="68"/>
      <c r="U300" s="68"/>
    </row>
    <row r="301" spans="1:21" ht="37.5">
      <c r="A301" s="9" t="s">
        <v>572</v>
      </c>
      <c r="B301" s="10" t="s">
        <v>573</v>
      </c>
      <c r="C301" s="11" t="s">
        <v>574</v>
      </c>
      <c r="D301" s="11" t="s">
        <v>575</v>
      </c>
      <c r="E301" s="12">
        <v>2</v>
      </c>
      <c r="F301" s="12"/>
      <c r="G301" s="12"/>
      <c r="H301" s="12"/>
      <c r="I301" s="12">
        <f t="shared" si="23"/>
        <v>2</v>
      </c>
      <c r="J301" s="12">
        <v>245455</v>
      </c>
      <c r="K301" s="12">
        <f t="shared" si="25"/>
        <v>490910</v>
      </c>
      <c r="L301" s="12">
        <f t="shared" si="24"/>
        <v>49091</v>
      </c>
      <c r="M301" s="12">
        <f t="shared" si="26"/>
        <v>540000</v>
      </c>
      <c r="N301" s="12">
        <f t="shared" si="27"/>
        <v>0</v>
      </c>
      <c r="O301" s="19"/>
      <c r="P301" s="5"/>
      <c r="Q301" s="68"/>
      <c r="R301" s="68"/>
      <c r="S301" s="68"/>
      <c r="T301" s="68"/>
      <c r="U301" s="68"/>
    </row>
    <row r="302" spans="1:21" ht="37.5">
      <c r="A302" s="9" t="s">
        <v>572</v>
      </c>
      <c r="B302" s="10" t="s">
        <v>576</v>
      </c>
      <c r="C302" s="11" t="s">
        <v>221</v>
      </c>
      <c r="D302" s="11" t="s">
        <v>222</v>
      </c>
      <c r="E302" s="12">
        <v>1</v>
      </c>
      <c r="F302" s="12"/>
      <c r="G302" s="12"/>
      <c r="H302" s="12"/>
      <c r="I302" s="12">
        <f t="shared" si="23"/>
        <v>1</v>
      </c>
      <c r="J302" s="12">
        <v>394664</v>
      </c>
      <c r="K302" s="12">
        <f t="shared" si="25"/>
        <v>394664</v>
      </c>
      <c r="L302" s="12">
        <f t="shared" si="24"/>
        <v>39466</v>
      </c>
      <c r="M302" s="12">
        <f t="shared" si="26"/>
        <v>434130</v>
      </c>
      <c r="N302" s="12">
        <f t="shared" si="27"/>
        <v>0</v>
      </c>
      <c r="O302" s="19"/>
      <c r="P302" s="5"/>
      <c r="Q302" s="68"/>
      <c r="R302" s="68"/>
      <c r="S302" s="68"/>
      <c r="T302" s="68"/>
      <c r="U302" s="68"/>
    </row>
    <row r="303" spans="1:21" ht="56.25">
      <c r="A303" s="9" t="s">
        <v>572</v>
      </c>
      <c r="B303" s="10" t="s">
        <v>573</v>
      </c>
      <c r="C303" s="11" t="s">
        <v>577</v>
      </c>
      <c r="D303" s="11" t="s">
        <v>578</v>
      </c>
      <c r="E303" s="12">
        <v>1</v>
      </c>
      <c r="F303" s="12"/>
      <c r="G303" s="12"/>
      <c r="H303" s="12"/>
      <c r="I303" s="12">
        <f t="shared" si="23"/>
        <v>1</v>
      </c>
      <c r="J303" s="12">
        <v>300000</v>
      </c>
      <c r="K303" s="12">
        <f t="shared" si="25"/>
        <v>300000</v>
      </c>
      <c r="L303" s="12">
        <f t="shared" si="24"/>
        <v>30000</v>
      </c>
      <c r="M303" s="12">
        <f t="shared" si="26"/>
        <v>330000</v>
      </c>
      <c r="N303" s="12">
        <f t="shared" si="27"/>
        <v>0</v>
      </c>
      <c r="O303" s="19"/>
      <c r="P303" s="5"/>
      <c r="Q303" s="68"/>
      <c r="R303" s="68"/>
      <c r="S303" s="68"/>
      <c r="T303" s="68"/>
      <c r="U303" s="68"/>
    </row>
    <row r="304" spans="1:21" ht="37.5">
      <c r="A304" s="14" t="s">
        <v>579</v>
      </c>
      <c r="B304" s="10" t="s">
        <v>580</v>
      </c>
      <c r="C304" s="11" t="s">
        <v>581</v>
      </c>
      <c r="D304" s="11" t="s">
        <v>582</v>
      </c>
      <c r="E304" s="12">
        <v>15</v>
      </c>
      <c r="F304" s="12"/>
      <c r="G304" s="12"/>
      <c r="H304" s="16">
        <v>2</v>
      </c>
      <c r="I304" s="12">
        <f t="shared" si="23"/>
        <v>15</v>
      </c>
      <c r="J304" s="12">
        <v>472727</v>
      </c>
      <c r="K304" s="12">
        <f t="shared" si="25"/>
        <v>7090905</v>
      </c>
      <c r="L304" s="12">
        <f t="shared" si="24"/>
        <v>709091</v>
      </c>
      <c r="M304" s="12">
        <f t="shared" si="26"/>
        <v>7800000</v>
      </c>
      <c r="N304" s="12">
        <f t="shared" si="27"/>
        <v>0</v>
      </c>
      <c r="O304" s="19" t="s">
        <v>67</v>
      </c>
      <c r="P304" s="5" t="s">
        <v>61</v>
      </c>
      <c r="Q304" s="68" t="s">
        <v>62</v>
      </c>
      <c r="R304" s="68"/>
      <c r="S304" s="68"/>
      <c r="T304" s="68"/>
      <c r="U304" s="68"/>
    </row>
    <row r="305" spans="1:21" ht="93.75">
      <c r="A305" s="14" t="s">
        <v>579</v>
      </c>
      <c r="B305" s="10" t="s">
        <v>583</v>
      </c>
      <c r="C305" s="11" t="s">
        <v>584</v>
      </c>
      <c r="D305" s="11" t="s">
        <v>585</v>
      </c>
      <c r="E305" s="12">
        <v>3</v>
      </c>
      <c r="F305" s="12"/>
      <c r="G305" s="12"/>
      <c r="H305" s="16">
        <v>1</v>
      </c>
      <c r="I305" s="12">
        <f t="shared" si="23"/>
        <v>3</v>
      </c>
      <c r="J305" s="12">
        <v>434209</v>
      </c>
      <c r="K305" s="12">
        <f t="shared" si="25"/>
        <v>1302627</v>
      </c>
      <c r="L305" s="12">
        <f t="shared" si="24"/>
        <v>130263</v>
      </c>
      <c r="M305" s="12">
        <f t="shared" si="26"/>
        <v>1432890</v>
      </c>
      <c r="N305" s="12">
        <f t="shared" si="27"/>
        <v>0</v>
      </c>
      <c r="O305" s="19" t="s">
        <v>127</v>
      </c>
      <c r="P305" s="5" t="s">
        <v>61</v>
      </c>
      <c r="Q305" s="68" t="s">
        <v>62</v>
      </c>
      <c r="R305" s="68"/>
      <c r="S305" s="68"/>
      <c r="T305" s="68"/>
      <c r="U305" s="68"/>
    </row>
    <row r="306" spans="1:21" ht="37.5">
      <c r="A306" s="14" t="s">
        <v>579</v>
      </c>
      <c r="B306" s="10" t="s">
        <v>586</v>
      </c>
      <c r="C306" s="11" t="s">
        <v>587</v>
      </c>
      <c r="D306" s="11" t="s">
        <v>588</v>
      </c>
      <c r="E306" s="12">
        <v>4</v>
      </c>
      <c r="F306" s="12"/>
      <c r="G306" s="12"/>
      <c r="H306" s="16">
        <v>1</v>
      </c>
      <c r="I306" s="12">
        <f t="shared" si="23"/>
        <v>4</v>
      </c>
      <c r="J306" s="12">
        <v>260209</v>
      </c>
      <c r="K306" s="12">
        <f t="shared" si="25"/>
        <v>1040836</v>
      </c>
      <c r="L306" s="12">
        <f t="shared" si="24"/>
        <v>104084</v>
      </c>
      <c r="M306" s="12">
        <f t="shared" si="26"/>
        <v>1144920</v>
      </c>
      <c r="N306" s="12">
        <f t="shared" si="27"/>
        <v>0</v>
      </c>
      <c r="O306" s="19" t="s">
        <v>127</v>
      </c>
      <c r="P306" s="5" t="s">
        <v>61</v>
      </c>
      <c r="Q306" s="68" t="s">
        <v>62</v>
      </c>
      <c r="R306" s="68"/>
      <c r="S306" s="68"/>
      <c r="T306" s="68"/>
      <c r="U306" s="68"/>
    </row>
    <row r="307" spans="1:21" ht="37.5">
      <c r="A307" s="14" t="s">
        <v>589</v>
      </c>
      <c r="B307" s="10" t="s">
        <v>590</v>
      </c>
      <c r="C307" s="15" t="s">
        <v>457</v>
      </c>
      <c r="D307" s="11" t="s">
        <v>458</v>
      </c>
      <c r="E307" s="12">
        <v>1</v>
      </c>
      <c r="F307" s="12"/>
      <c r="G307" s="12"/>
      <c r="H307" s="12">
        <v>1</v>
      </c>
      <c r="I307" s="12">
        <f t="shared" si="23"/>
        <v>1</v>
      </c>
      <c r="J307" s="12">
        <v>200000</v>
      </c>
      <c r="K307" s="12">
        <f t="shared" si="25"/>
        <v>200000</v>
      </c>
      <c r="L307" s="12">
        <f t="shared" si="24"/>
        <v>20000</v>
      </c>
      <c r="M307" s="12">
        <f t="shared" si="26"/>
        <v>220000</v>
      </c>
      <c r="N307" s="12">
        <f t="shared" si="27"/>
        <v>0</v>
      </c>
      <c r="O307" s="19" t="s">
        <v>60</v>
      </c>
      <c r="P307" s="5" t="s">
        <v>61</v>
      </c>
      <c r="Q307" s="68" t="s">
        <v>62</v>
      </c>
      <c r="R307" s="68"/>
      <c r="S307" s="68"/>
      <c r="T307" s="68"/>
      <c r="U307" s="68"/>
    </row>
    <row r="308" spans="1:21" ht="37.5">
      <c r="A308" s="9" t="s">
        <v>589</v>
      </c>
      <c r="B308" s="10" t="s">
        <v>590</v>
      </c>
      <c r="C308" s="11" t="s">
        <v>591</v>
      </c>
      <c r="D308" s="11" t="s">
        <v>592</v>
      </c>
      <c r="E308" s="12">
        <v>1</v>
      </c>
      <c r="F308" s="12"/>
      <c r="G308" s="12"/>
      <c r="H308" s="12"/>
      <c r="I308" s="12">
        <f t="shared" si="23"/>
        <v>1</v>
      </c>
      <c r="J308" s="12">
        <v>200000</v>
      </c>
      <c r="K308" s="12">
        <f t="shared" si="25"/>
        <v>200000</v>
      </c>
      <c r="L308" s="12">
        <f t="shared" si="24"/>
        <v>20000</v>
      </c>
      <c r="M308" s="12">
        <f t="shared" si="26"/>
        <v>220000</v>
      </c>
      <c r="N308" s="12">
        <f t="shared" si="27"/>
        <v>0</v>
      </c>
      <c r="O308" s="19"/>
      <c r="P308" s="5"/>
      <c r="Q308" s="68"/>
      <c r="R308" s="68"/>
      <c r="S308" s="68"/>
      <c r="T308" s="68"/>
      <c r="U308" s="68"/>
    </row>
    <row r="309" spans="1:21" ht="37.5">
      <c r="A309" s="14" t="s">
        <v>589</v>
      </c>
      <c r="B309" s="10" t="s">
        <v>590</v>
      </c>
      <c r="C309" s="15" t="s">
        <v>593</v>
      </c>
      <c r="D309" s="11" t="s">
        <v>594</v>
      </c>
      <c r="E309" s="12">
        <v>1</v>
      </c>
      <c r="F309" s="12"/>
      <c r="G309" s="12"/>
      <c r="H309" s="12">
        <v>1</v>
      </c>
      <c r="I309" s="12">
        <f t="shared" si="23"/>
        <v>1</v>
      </c>
      <c r="J309" s="12">
        <v>200000</v>
      </c>
      <c r="K309" s="12">
        <f t="shared" si="25"/>
        <v>200000</v>
      </c>
      <c r="L309" s="12">
        <f t="shared" si="24"/>
        <v>20000</v>
      </c>
      <c r="M309" s="12">
        <f t="shared" si="26"/>
        <v>220000</v>
      </c>
      <c r="N309" s="12">
        <f t="shared" si="27"/>
        <v>0</v>
      </c>
      <c r="O309" s="19" t="s">
        <v>60</v>
      </c>
      <c r="P309" s="5" t="s">
        <v>61</v>
      </c>
      <c r="Q309" s="68" t="s">
        <v>62</v>
      </c>
      <c r="R309" s="68"/>
      <c r="S309" s="68"/>
      <c r="T309" s="68"/>
      <c r="U309" s="68"/>
    </row>
    <row r="310" spans="1:21" ht="56.25">
      <c r="A310" s="9" t="s">
        <v>589</v>
      </c>
      <c r="B310" s="10" t="s">
        <v>590</v>
      </c>
      <c r="C310" s="11" t="s">
        <v>453</v>
      </c>
      <c r="D310" s="11" t="s">
        <v>454</v>
      </c>
      <c r="E310" s="12">
        <v>1</v>
      </c>
      <c r="F310" s="12"/>
      <c r="G310" s="12"/>
      <c r="H310" s="12"/>
      <c r="I310" s="12">
        <f t="shared" si="23"/>
        <v>1</v>
      </c>
      <c r="J310" s="12">
        <v>200000</v>
      </c>
      <c r="K310" s="12">
        <f t="shared" si="25"/>
        <v>200000</v>
      </c>
      <c r="L310" s="12">
        <f t="shared" si="24"/>
        <v>20000</v>
      </c>
      <c r="M310" s="12">
        <f t="shared" si="26"/>
        <v>220000</v>
      </c>
      <c r="N310" s="12">
        <f t="shared" si="27"/>
        <v>0</v>
      </c>
      <c r="O310" s="19"/>
      <c r="P310" s="5"/>
      <c r="Q310" s="68"/>
      <c r="R310" s="68"/>
      <c r="S310" s="68"/>
      <c r="T310" s="68"/>
      <c r="U310" s="68"/>
    </row>
    <row r="311" spans="1:21" ht="56.25">
      <c r="A311" s="9" t="s">
        <v>589</v>
      </c>
      <c r="B311" s="10" t="s">
        <v>595</v>
      </c>
      <c r="C311" s="11" t="s">
        <v>596</v>
      </c>
      <c r="D311" s="11" t="s">
        <v>597</v>
      </c>
      <c r="E311" s="12">
        <v>1</v>
      </c>
      <c r="F311" s="12"/>
      <c r="G311" s="12"/>
      <c r="H311" s="12"/>
      <c r="I311" s="12">
        <f t="shared" si="23"/>
        <v>1</v>
      </c>
      <c r="J311" s="12">
        <v>336364</v>
      </c>
      <c r="K311" s="12">
        <f t="shared" si="25"/>
        <v>336364</v>
      </c>
      <c r="L311" s="12">
        <f t="shared" si="24"/>
        <v>33636</v>
      </c>
      <c r="M311" s="12">
        <f t="shared" si="26"/>
        <v>370000</v>
      </c>
      <c r="N311" s="12">
        <f t="shared" si="27"/>
        <v>0</v>
      </c>
      <c r="O311" s="19"/>
      <c r="P311" s="5"/>
      <c r="Q311" s="68"/>
      <c r="R311" s="68"/>
      <c r="S311" s="68"/>
      <c r="T311" s="68"/>
      <c r="U311" s="68"/>
    </row>
    <row r="312" spans="1:21" ht="75">
      <c r="A312" s="9" t="s">
        <v>589</v>
      </c>
      <c r="B312" s="10" t="s">
        <v>598</v>
      </c>
      <c r="C312" s="11" t="s">
        <v>599</v>
      </c>
      <c r="D312" s="11" t="s">
        <v>600</v>
      </c>
      <c r="E312" s="12">
        <v>1</v>
      </c>
      <c r="F312" s="12"/>
      <c r="G312" s="12"/>
      <c r="H312" s="12"/>
      <c r="I312" s="12">
        <f t="shared" si="23"/>
        <v>1</v>
      </c>
      <c r="J312" s="12">
        <v>154545</v>
      </c>
      <c r="K312" s="12">
        <f t="shared" si="25"/>
        <v>154545</v>
      </c>
      <c r="L312" s="12">
        <f t="shared" si="24"/>
        <v>15455</v>
      </c>
      <c r="M312" s="12">
        <f t="shared" si="26"/>
        <v>170000</v>
      </c>
      <c r="N312" s="12">
        <f t="shared" si="27"/>
        <v>0</v>
      </c>
      <c r="O312" s="19"/>
      <c r="P312" s="5"/>
      <c r="Q312" s="68"/>
      <c r="R312" s="68"/>
      <c r="S312" s="68"/>
      <c r="T312" s="68"/>
      <c r="U312" s="68"/>
    </row>
    <row r="313" spans="1:21" ht="37.5">
      <c r="A313" s="9" t="s">
        <v>589</v>
      </c>
      <c r="B313" s="10" t="s">
        <v>601</v>
      </c>
      <c r="C313" s="11" t="s">
        <v>602</v>
      </c>
      <c r="D313" s="11" t="s">
        <v>603</v>
      </c>
      <c r="E313" s="12">
        <v>2</v>
      </c>
      <c r="F313" s="12"/>
      <c r="G313" s="12"/>
      <c r="H313" s="12"/>
      <c r="I313" s="12">
        <f t="shared" si="23"/>
        <v>2</v>
      </c>
      <c r="J313" s="12">
        <v>245455</v>
      </c>
      <c r="K313" s="12">
        <f t="shared" si="25"/>
        <v>490910</v>
      </c>
      <c r="L313" s="12">
        <f t="shared" si="24"/>
        <v>49091</v>
      </c>
      <c r="M313" s="12">
        <f t="shared" si="26"/>
        <v>540000</v>
      </c>
      <c r="N313" s="12">
        <f t="shared" si="27"/>
        <v>0</v>
      </c>
      <c r="O313" s="19"/>
      <c r="P313" s="5"/>
      <c r="Q313" s="68"/>
      <c r="R313" s="68"/>
      <c r="S313" s="68"/>
      <c r="T313" s="68"/>
      <c r="U313" s="68"/>
    </row>
    <row r="314" spans="1:21" ht="56.25">
      <c r="A314" s="9" t="s">
        <v>589</v>
      </c>
      <c r="B314" s="10" t="s">
        <v>598</v>
      </c>
      <c r="C314" s="13" t="s">
        <v>604</v>
      </c>
      <c r="D314" s="11" t="s">
        <v>605</v>
      </c>
      <c r="E314" s="12">
        <v>1</v>
      </c>
      <c r="F314" s="12">
        <v>1</v>
      </c>
      <c r="G314" s="12"/>
      <c r="H314" s="12"/>
      <c r="I314" s="12">
        <f t="shared" si="23"/>
        <v>0</v>
      </c>
      <c r="J314" s="12">
        <v>618182</v>
      </c>
      <c r="K314" s="12">
        <f t="shared" si="25"/>
        <v>618182</v>
      </c>
      <c r="L314" s="12">
        <f t="shared" si="24"/>
        <v>61818</v>
      </c>
      <c r="M314" s="12">
        <f t="shared" si="26"/>
        <v>680000</v>
      </c>
      <c r="N314" s="12">
        <f t="shared" si="27"/>
        <v>680000</v>
      </c>
      <c r="O314" s="19" t="s">
        <v>50</v>
      </c>
      <c r="P314" s="8" t="s">
        <v>37</v>
      </c>
      <c r="Q314" s="68" t="s">
        <v>38</v>
      </c>
      <c r="R314" s="68"/>
      <c r="S314" s="68"/>
      <c r="T314" s="68"/>
      <c r="U314" s="68"/>
    </row>
    <row r="315" spans="1:21" ht="75">
      <c r="A315" s="9" t="s">
        <v>589</v>
      </c>
      <c r="B315" s="10" t="s">
        <v>598</v>
      </c>
      <c r="C315" s="11" t="s">
        <v>606</v>
      </c>
      <c r="D315" s="11" t="s">
        <v>607</v>
      </c>
      <c r="E315" s="12">
        <v>1</v>
      </c>
      <c r="F315" s="12"/>
      <c r="G315" s="12"/>
      <c r="H315" s="12"/>
      <c r="I315" s="12">
        <f t="shared" si="23"/>
        <v>1</v>
      </c>
      <c r="J315" s="12">
        <v>300000</v>
      </c>
      <c r="K315" s="12">
        <f t="shared" si="25"/>
        <v>300000</v>
      </c>
      <c r="L315" s="12">
        <f t="shared" si="24"/>
        <v>30000</v>
      </c>
      <c r="M315" s="12">
        <f t="shared" si="26"/>
        <v>330000</v>
      </c>
      <c r="N315" s="12">
        <f t="shared" si="27"/>
        <v>0</v>
      </c>
      <c r="O315" s="19"/>
      <c r="P315" s="5"/>
      <c r="Q315" s="68"/>
      <c r="R315" s="68"/>
      <c r="S315" s="68"/>
      <c r="T315" s="68"/>
      <c r="U315" s="68"/>
    </row>
    <row r="316" spans="1:21" ht="75">
      <c r="A316" s="9" t="s">
        <v>589</v>
      </c>
      <c r="B316" s="10" t="s">
        <v>598</v>
      </c>
      <c r="C316" s="11" t="s">
        <v>608</v>
      </c>
      <c r="D316" s="11" t="s">
        <v>609</v>
      </c>
      <c r="E316" s="12">
        <v>1</v>
      </c>
      <c r="F316" s="12"/>
      <c r="G316" s="12"/>
      <c r="H316" s="12"/>
      <c r="I316" s="12">
        <f t="shared" si="23"/>
        <v>1</v>
      </c>
      <c r="J316" s="12">
        <v>454545</v>
      </c>
      <c r="K316" s="12">
        <f t="shared" si="25"/>
        <v>454545</v>
      </c>
      <c r="L316" s="12">
        <f t="shared" si="24"/>
        <v>45455</v>
      </c>
      <c r="M316" s="12">
        <f t="shared" si="26"/>
        <v>500000</v>
      </c>
      <c r="N316" s="12">
        <f t="shared" si="27"/>
        <v>0</v>
      </c>
      <c r="O316" s="19"/>
      <c r="P316" s="5"/>
      <c r="Q316" s="68"/>
      <c r="R316" s="68"/>
      <c r="S316" s="68"/>
      <c r="T316" s="68"/>
      <c r="U316" s="68"/>
    </row>
    <row r="317" spans="1:21" ht="56.25">
      <c r="A317" s="9" t="s">
        <v>589</v>
      </c>
      <c r="B317" s="10" t="s">
        <v>595</v>
      </c>
      <c r="C317" s="13" t="s">
        <v>610</v>
      </c>
      <c r="D317" s="11" t="s">
        <v>611</v>
      </c>
      <c r="E317" s="12">
        <v>1</v>
      </c>
      <c r="F317" s="12">
        <v>1</v>
      </c>
      <c r="G317" s="12"/>
      <c r="H317" s="12"/>
      <c r="I317" s="12">
        <f t="shared" si="23"/>
        <v>0</v>
      </c>
      <c r="J317" s="12">
        <v>390909</v>
      </c>
      <c r="K317" s="12">
        <f t="shared" si="25"/>
        <v>390909</v>
      </c>
      <c r="L317" s="12">
        <f t="shared" si="24"/>
        <v>39091</v>
      </c>
      <c r="M317" s="12">
        <f t="shared" si="26"/>
        <v>430000</v>
      </c>
      <c r="N317" s="12">
        <f t="shared" si="27"/>
        <v>430000</v>
      </c>
      <c r="O317" s="19" t="s">
        <v>50</v>
      </c>
      <c r="P317" s="8" t="s">
        <v>37</v>
      </c>
      <c r="Q317" s="68" t="s">
        <v>38</v>
      </c>
      <c r="R317" s="68"/>
      <c r="S317" s="68"/>
      <c r="T317" s="68"/>
      <c r="U317" s="68"/>
    </row>
    <row r="318" spans="1:21" ht="56.25">
      <c r="A318" s="9" t="s">
        <v>612</v>
      </c>
      <c r="B318" s="10" t="s">
        <v>613</v>
      </c>
      <c r="C318" s="11" t="s">
        <v>538</v>
      </c>
      <c r="D318" s="11" t="s">
        <v>539</v>
      </c>
      <c r="E318" s="12">
        <v>1</v>
      </c>
      <c r="F318" s="12"/>
      <c r="G318" s="12"/>
      <c r="H318" s="12"/>
      <c r="I318" s="12">
        <f t="shared" si="23"/>
        <v>1</v>
      </c>
      <c r="J318" s="12">
        <v>390909</v>
      </c>
      <c r="K318" s="12">
        <f t="shared" si="25"/>
        <v>390909</v>
      </c>
      <c r="L318" s="12">
        <f t="shared" si="24"/>
        <v>39091</v>
      </c>
      <c r="M318" s="12">
        <f t="shared" si="26"/>
        <v>430000</v>
      </c>
      <c r="N318" s="12">
        <f t="shared" si="27"/>
        <v>0</v>
      </c>
      <c r="O318" s="19"/>
      <c r="P318" s="5"/>
      <c r="Q318" s="68"/>
      <c r="R318" s="68"/>
      <c r="S318" s="68"/>
      <c r="T318" s="68"/>
      <c r="U318" s="68"/>
    </row>
    <row r="319" spans="1:21" ht="56.25">
      <c r="A319" s="9" t="s">
        <v>612</v>
      </c>
      <c r="B319" s="10" t="s">
        <v>614</v>
      </c>
      <c r="C319" s="11" t="s">
        <v>615</v>
      </c>
      <c r="D319" s="11" t="s">
        <v>616</v>
      </c>
      <c r="E319" s="12">
        <v>1</v>
      </c>
      <c r="F319" s="12"/>
      <c r="G319" s="12"/>
      <c r="H319" s="12"/>
      <c r="I319" s="12">
        <f t="shared" si="23"/>
        <v>1</v>
      </c>
      <c r="J319" s="12">
        <v>254545</v>
      </c>
      <c r="K319" s="12">
        <f t="shared" si="25"/>
        <v>254545</v>
      </c>
      <c r="L319" s="12">
        <f t="shared" si="24"/>
        <v>25455</v>
      </c>
      <c r="M319" s="12">
        <f t="shared" si="26"/>
        <v>280000</v>
      </c>
      <c r="N319" s="12">
        <f t="shared" si="27"/>
        <v>0</v>
      </c>
      <c r="O319" s="19"/>
      <c r="P319" s="5"/>
      <c r="Q319" s="68"/>
      <c r="R319" s="68"/>
      <c r="S319" s="68"/>
      <c r="T319" s="68"/>
      <c r="U319" s="68"/>
    </row>
    <row r="320" spans="1:21" ht="75">
      <c r="A320" s="9" t="s">
        <v>612</v>
      </c>
      <c r="B320" s="10" t="s">
        <v>613</v>
      </c>
      <c r="C320" s="11" t="s">
        <v>526</v>
      </c>
      <c r="D320" s="11" t="s">
        <v>527</v>
      </c>
      <c r="E320" s="12">
        <v>1</v>
      </c>
      <c r="F320" s="12"/>
      <c r="G320" s="12"/>
      <c r="H320" s="12"/>
      <c r="I320" s="12">
        <f t="shared" si="23"/>
        <v>1</v>
      </c>
      <c r="J320" s="12">
        <v>290909</v>
      </c>
      <c r="K320" s="12">
        <f t="shared" si="25"/>
        <v>290909</v>
      </c>
      <c r="L320" s="12">
        <f t="shared" si="24"/>
        <v>29091</v>
      </c>
      <c r="M320" s="12">
        <f t="shared" si="26"/>
        <v>320000</v>
      </c>
      <c r="N320" s="12">
        <f t="shared" si="27"/>
        <v>0</v>
      </c>
      <c r="O320" s="19"/>
      <c r="P320" s="5"/>
      <c r="Q320" s="68"/>
      <c r="R320" s="68"/>
      <c r="S320" s="68"/>
      <c r="T320" s="68"/>
      <c r="U320" s="68"/>
    </row>
    <row r="321" spans="1:21" ht="56.25">
      <c r="A321" s="9" t="s">
        <v>612</v>
      </c>
      <c r="B321" s="10" t="s">
        <v>613</v>
      </c>
      <c r="C321" s="11" t="s">
        <v>544</v>
      </c>
      <c r="D321" s="11" t="s">
        <v>545</v>
      </c>
      <c r="E321" s="12">
        <v>1</v>
      </c>
      <c r="F321" s="12"/>
      <c r="G321" s="12"/>
      <c r="H321" s="12"/>
      <c r="I321" s="12">
        <f t="shared" si="23"/>
        <v>1</v>
      </c>
      <c r="J321" s="12">
        <v>272727</v>
      </c>
      <c r="K321" s="12">
        <f t="shared" si="25"/>
        <v>272727</v>
      </c>
      <c r="L321" s="12">
        <f t="shared" si="24"/>
        <v>27273</v>
      </c>
      <c r="M321" s="12">
        <f t="shared" si="26"/>
        <v>300000</v>
      </c>
      <c r="N321" s="12">
        <f t="shared" si="27"/>
        <v>0</v>
      </c>
      <c r="O321" s="19"/>
      <c r="P321" s="5"/>
      <c r="Q321" s="68"/>
      <c r="R321" s="68"/>
      <c r="S321" s="68"/>
      <c r="T321" s="68"/>
      <c r="U321" s="68"/>
    </row>
    <row r="322" spans="1:21" ht="56.25">
      <c r="A322" s="9" t="s">
        <v>612</v>
      </c>
      <c r="B322" s="10" t="s">
        <v>613</v>
      </c>
      <c r="C322" s="15" t="s">
        <v>610</v>
      </c>
      <c r="D322" s="11" t="s">
        <v>611</v>
      </c>
      <c r="E322" s="12">
        <v>1</v>
      </c>
      <c r="F322" s="12"/>
      <c r="G322" s="12"/>
      <c r="H322" s="12">
        <v>1</v>
      </c>
      <c r="I322" s="12">
        <f t="shared" si="23"/>
        <v>1</v>
      </c>
      <c r="J322" s="12">
        <v>390909</v>
      </c>
      <c r="K322" s="12">
        <f t="shared" si="25"/>
        <v>390909</v>
      </c>
      <c r="L322" s="12">
        <f t="shared" si="24"/>
        <v>39091</v>
      </c>
      <c r="M322" s="12">
        <f t="shared" si="26"/>
        <v>430000</v>
      </c>
      <c r="N322" s="12">
        <f t="shared" si="27"/>
        <v>0</v>
      </c>
      <c r="O322" s="19" t="s">
        <v>617</v>
      </c>
      <c r="P322" s="5" t="s">
        <v>61</v>
      </c>
      <c r="Q322" s="68" t="s">
        <v>62</v>
      </c>
      <c r="R322" s="68"/>
      <c r="S322" s="68"/>
      <c r="T322" s="68"/>
      <c r="U322" s="68"/>
    </row>
    <row r="323" spans="1:21" ht="37.5">
      <c r="A323" s="14" t="s">
        <v>612</v>
      </c>
      <c r="B323" s="10" t="s">
        <v>618</v>
      </c>
      <c r="C323" s="15" t="s">
        <v>619</v>
      </c>
      <c r="D323" s="11" t="s">
        <v>620</v>
      </c>
      <c r="E323" s="12">
        <v>1</v>
      </c>
      <c r="F323" s="12"/>
      <c r="G323" s="12"/>
      <c r="H323" s="12">
        <v>1</v>
      </c>
      <c r="I323" s="12">
        <f t="shared" si="23"/>
        <v>1</v>
      </c>
      <c r="J323" s="12">
        <v>154545</v>
      </c>
      <c r="K323" s="12">
        <f t="shared" si="25"/>
        <v>154545</v>
      </c>
      <c r="L323" s="12">
        <f t="shared" si="24"/>
        <v>15455</v>
      </c>
      <c r="M323" s="12">
        <f t="shared" si="26"/>
        <v>170000</v>
      </c>
      <c r="N323" s="12">
        <f t="shared" si="27"/>
        <v>0</v>
      </c>
      <c r="O323" s="19" t="s">
        <v>60</v>
      </c>
      <c r="P323" s="5" t="s">
        <v>61</v>
      </c>
      <c r="Q323" s="68" t="s">
        <v>62</v>
      </c>
      <c r="R323" s="68"/>
      <c r="S323" s="68"/>
      <c r="T323" s="68"/>
      <c r="U323" s="68"/>
    </row>
    <row r="324" spans="1:21" ht="37.5">
      <c r="A324" s="9" t="s">
        <v>612</v>
      </c>
      <c r="B324" s="10" t="s">
        <v>618</v>
      </c>
      <c r="C324" s="17" t="s">
        <v>621</v>
      </c>
      <c r="D324" s="11" t="s">
        <v>622</v>
      </c>
      <c r="E324" s="12">
        <v>1</v>
      </c>
      <c r="F324" s="12">
        <v>1</v>
      </c>
      <c r="G324" s="12"/>
      <c r="H324" s="12"/>
      <c r="I324" s="12">
        <f t="shared" si="23"/>
        <v>0</v>
      </c>
      <c r="J324" s="12">
        <v>245455</v>
      </c>
      <c r="K324" s="12">
        <f t="shared" si="25"/>
        <v>245455</v>
      </c>
      <c r="L324" s="12">
        <f t="shared" si="24"/>
        <v>24546</v>
      </c>
      <c r="M324" s="12">
        <f t="shared" si="26"/>
        <v>270000</v>
      </c>
      <c r="N324" s="12">
        <f t="shared" si="27"/>
        <v>270000</v>
      </c>
      <c r="O324" s="19" t="s">
        <v>77</v>
      </c>
      <c r="P324" s="8" t="s">
        <v>37</v>
      </c>
      <c r="Q324" s="68" t="s">
        <v>78</v>
      </c>
      <c r="R324" s="68"/>
      <c r="S324" s="68"/>
      <c r="T324" s="68"/>
      <c r="U324" s="68"/>
    </row>
    <row r="325" spans="1:21" ht="37.5">
      <c r="A325" s="9" t="s">
        <v>612</v>
      </c>
      <c r="B325" s="10" t="s">
        <v>623</v>
      </c>
      <c r="C325" s="11" t="s">
        <v>593</v>
      </c>
      <c r="D325" s="11" t="s">
        <v>594</v>
      </c>
      <c r="E325" s="12">
        <v>1</v>
      </c>
      <c r="F325" s="12"/>
      <c r="G325" s="12"/>
      <c r="H325" s="12"/>
      <c r="I325" s="12">
        <f t="shared" si="23"/>
        <v>1</v>
      </c>
      <c r="J325" s="12">
        <v>200000</v>
      </c>
      <c r="K325" s="12">
        <f t="shared" si="25"/>
        <v>200000</v>
      </c>
      <c r="L325" s="12">
        <f t="shared" si="24"/>
        <v>20000</v>
      </c>
      <c r="M325" s="12">
        <f t="shared" si="26"/>
        <v>220000</v>
      </c>
      <c r="N325" s="12">
        <f t="shared" si="27"/>
        <v>0</v>
      </c>
      <c r="O325" s="19"/>
      <c r="P325" s="5"/>
      <c r="Q325" s="68"/>
      <c r="R325" s="68"/>
      <c r="S325" s="68"/>
      <c r="T325" s="68"/>
      <c r="U325" s="68"/>
    </row>
    <row r="326" spans="1:21" ht="56.25">
      <c r="A326" s="9" t="s">
        <v>612</v>
      </c>
      <c r="B326" s="10" t="s">
        <v>624</v>
      </c>
      <c r="C326" s="13" t="s">
        <v>625</v>
      </c>
      <c r="D326" s="11" t="s">
        <v>626</v>
      </c>
      <c r="E326" s="12">
        <v>1</v>
      </c>
      <c r="F326" s="12">
        <v>1</v>
      </c>
      <c r="G326" s="12"/>
      <c r="H326" s="12"/>
      <c r="I326" s="12">
        <f t="shared" si="23"/>
        <v>0</v>
      </c>
      <c r="J326" s="12">
        <v>227273</v>
      </c>
      <c r="K326" s="12">
        <f t="shared" si="25"/>
        <v>227273</v>
      </c>
      <c r="L326" s="12">
        <f t="shared" si="24"/>
        <v>22727</v>
      </c>
      <c r="M326" s="12">
        <f t="shared" si="26"/>
        <v>250000</v>
      </c>
      <c r="N326" s="12">
        <f t="shared" si="27"/>
        <v>250000</v>
      </c>
      <c r="O326" s="19" t="s">
        <v>50</v>
      </c>
      <c r="P326" s="8" t="s">
        <v>37</v>
      </c>
      <c r="Q326" s="68" t="s">
        <v>38</v>
      </c>
      <c r="R326" s="68"/>
      <c r="S326" s="68"/>
      <c r="T326" s="68"/>
      <c r="U326" s="68"/>
    </row>
    <row r="327" spans="1:21" ht="56.25">
      <c r="A327" s="9" t="s">
        <v>612</v>
      </c>
      <c r="B327" s="10" t="s">
        <v>624</v>
      </c>
      <c r="C327" s="11" t="s">
        <v>627</v>
      </c>
      <c r="D327" s="11" t="s">
        <v>628</v>
      </c>
      <c r="E327" s="12">
        <v>2</v>
      </c>
      <c r="F327" s="12"/>
      <c r="G327" s="12"/>
      <c r="H327" s="12"/>
      <c r="I327" s="12">
        <f t="shared" ref="I327:I390" si="28">+E327-G327-F327</f>
        <v>2</v>
      </c>
      <c r="J327" s="12">
        <v>300000</v>
      </c>
      <c r="K327" s="12">
        <f t="shared" si="25"/>
        <v>600000</v>
      </c>
      <c r="L327" s="12">
        <f t="shared" ref="L327:L390" si="29">+ROUND(J327*E327*0.1,0)</f>
        <v>60000</v>
      </c>
      <c r="M327" s="12">
        <f t="shared" si="26"/>
        <v>660000</v>
      </c>
      <c r="N327" s="12">
        <f t="shared" si="27"/>
        <v>0</v>
      </c>
      <c r="O327" s="19"/>
      <c r="P327" s="5"/>
      <c r="Q327" s="68"/>
      <c r="R327" s="68"/>
      <c r="S327" s="68"/>
      <c r="T327" s="68"/>
      <c r="U327" s="68"/>
    </row>
    <row r="328" spans="1:21" ht="300">
      <c r="A328" s="9" t="s">
        <v>612</v>
      </c>
      <c r="B328" s="10" t="s">
        <v>624</v>
      </c>
      <c r="C328" s="11" t="s">
        <v>629</v>
      </c>
      <c r="D328" s="11" t="s">
        <v>630</v>
      </c>
      <c r="E328" s="12">
        <v>1</v>
      </c>
      <c r="F328" s="12"/>
      <c r="G328" s="12"/>
      <c r="H328" s="12"/>
      <c r="I328" s="12">
        <f t="shared" si="28"/>
        <v>1</v>
      </c>
      <c r="J328" s="12">
        <v>1181818</v>
      </c>
      <c r="K328" s="12">
        <f t="shared" ref="K328:K391" si="30">+ROUND(J328*E328,0)</f>
        <v>1181818</v>
      </c>
      <c r="L328" s="12">
        <f t="shared" si="29"/>
        <v>118182</v>
      </c>
      <c r="M328" s="12">
        <f t="shared" ref="M328:M391" si="31">+ROUND(K328+L328,-1)</f>
        <v>1300000</v>
      </c>
      <c r="N328" s="12">
        <f t="shared" ref="N328:N391" si="32">+IF(AND(G328&gt;0),ROUND(J328*G328*1.1,-1),0)+IF(AND(F328&gt;0),ROUND(J328*F328*1.1,-1),0)</f>
        <v>0</v>
      </c>
      <c r="O328" s="19"/>
      <c r="P328" s="5"/>
      <c r="Q328" s="68"/>
      <c r="R328" s="68"/>
      <c r="S328" s="68"/>
      <c r="T328" s="68"/>
      <c r="U328" s="68"/>
    </row>
    <row r="329" spans="1:21" ht="56.25">
      <c r="A329" s="9" t="s">
        <v>612</v>
      </c>
      <c r="B329" s="10" t="s">
        <v>614</v>
      </c>
      <c r="C329" s="13" t="s">
        <v>631</v>
      </c>
      <c r="D329" s="11" t="s">
        <v>632</v>
      </c>
      <c r="E329" s="12">
        <v>2</v>
      </c>
      <c r="F329" s="12">
        <v>2</v>
      </c>
      <c r="G329" s="12"/>
      <c r="H329" s="12"/>
      <c r="I329" s="12">
        <f t="shared" si="28"/>
        <v>0</v>
      </c>
      <c r="J329" s="12">
        <v>218182</v>
      </c>
      <c r="K329" s="12">
        <f t="shared" si="30"/>
        <v>436364</v>
      </c>
      <c r="L329" s="12">
        <f t="shared" si="29"/>
        <v>43636</v>
      </c>
      <c r="M329" s="12">
        <f t="shared" si="31"/>
        <v>480000</v>
      </c>
      <c r="N329" s="12">
        <f t="shared" si="32"/>
        <v>480000</v>
      </c>
      <c r="O329" s="19" t="s">
        <v>50</v>
      </c>
      <c r="P329" s="8" t="s">
        <v>37</v>
      </c>
      <c r="Q329" s="68" t="s">
        <v>38</v>
      </c>
      <c r="R329" s="68"/>
      <c r="S329" s="68"/>
      <c r="T329" s="68"/>
      <c r="U329" s="68"/>
    </row>
    <row r="330" spans="1:21" ht="56.25">
      <c r="A330" s="9" t="s">
        <v>612</v>
      </c>
      <c r="B330" s="10" t="s">
        <v>614</v>
      </c>
      <c r="C330" s="11" t="s">
        <v>633</v>
      </c>
      <c r="D330" s="11" t="s">
        <v>634</v>
      </c>
      <c r="E330" s="12">
        <v>2</v>
      </c>
      <c r="F330" s="12"/>
      <c r="G330" s="12"/>
      <c r="H330" s="12"/>
      <c r="I330" s="12">
        <f t="shared" si="28"/>
        <v>2</v>
      </c>
      <c r="J330" s="12">
        <v>209091</v>
      </c>
      <c r="K330" s="12">
        <f t="shared" si="30"/>
        <v>418182</v>
      </c>
      <c r="L330" s="12">
        <f t="shared" si="29"/>
        <v>41818</v>
      </c>
      <c r="M330" s="12">
        <f t="shared" si="31"/>
        <v>460000</v>
      </c>
      <c r="N330" s="12">
        <f t="shared" si="32"/>
        <v>0</v>
      </c>
      <c r="O330" s="19"/>
      <c r="P330" s="5"/>
      <c r="Q330" s="68"/>
      <c r="R330" s="68"/>
      <c r="S330" s="68"/>
      <c r="T330" s="68"/>
      <c r="U330" s="68"/>
    </row>
    <row r="331" spans="1:21" ht="56.25">
      <c r="A331" s="9" t="s">
        <v>612</v>
      </c>
      <c r="B331" s="10" t="s">
        <v>614</v>
      </c>
      <c r="C331" s="11" t="s">
        <v>635</v>
      </c>
      <c r="D331" s="11" t="s">
        <v>636</v>
      </c>
      <c r="E331" s="12">
        <v>1</v>
      </c>
      <c r="F331" s="12"/>
      <c r="G331" s="12"/>
      <c r="H331" s="12"/>
      <c r="I331" s="12">
        <f t="shared" si="28"/>
        <v>1</v>
      </c>
      <c r="J331" s="12">
        <v>209091</v>
      </c>
      <c r="K331" s="12">
        <f t="shared" si="30"/>
        <v>209091</v>
      </c>
      <c r="L331" s="12">
        <f t="shared" si="29"/>
        <v>20909</v>
      </c>
      <c r="M331" s="12">
        <f t="shared" si="31"/>
        <v>230000</v>
      </c>
      <c r="N331" s="12">
        <f t="shared" si="32"/>
        <v>0</v>
      </c>
      <c r="O331" s="19"/>
      <c r="P331" s="5"/>
      <c r="Q331" s="68"/>
      <c r="R331" s="68"/>
      <c r="S331" s="68"/>
      <c r="T331" s="68"/>
      <c r="U331" s="68"/>
    </row>
    <row r="332" spans="1:21" ht="37.5">
      <c r="A332" s="9" t="s">
        <v>612</v>
      </c>
      <c r="B332" s="10" t="s">
        <v>614</v>
      </c>
      <c r="C332" s="11" t="s">
        <v>637</v>
      </c>
      <c r="D332" s="11" t="s">
        <v>638</v>
      </c>
      <c r="E332" s="12">
        <v>1</v>
      </c>
      <c r="F332" s="12"/>
      <c r="G332" s="12"/>
      <c r="H332" s="12"/>
      <c r="I332" s="12">
        <f t="shared" si="28"/>
        <v>1</v>
      </c>
      <c r="J332" s="12">
        <v>209091</v>
      </c>
      <c r="K332" s="12">
        <f t="shared" si="30"/>
        <v>209091</v>
      </c>
      <c r="L332" s="12">
        <f t="shared" si="29"/>
        <v>20909</v>
      </c>
      <c r="M332" s="12">
        <f t="shared" si="31"/>
        <v>230000</v>
      </c>
      <c r="N332" s="12">
        <f t="shared" si="32"/>
        <v>0</v>
      </c>
      <c r="O332" s="19"/>
      <c r="P332" s="5"/>
      <c r="Q332" s="68"/>
      <c r="R332" s="68"/>
      <c r="S332" s="68"/>
      <c r="T332" s="68"/>
      <c r="U332" s="68"/>
    </row>
    <row r="333" spans="1:21" ht="37.5">
      <c r="A333" s="14" t="s">
        <v>612</v>
      </c>
      <c r="B333" s="10" t="s">
        <v>614</v>
      </c>
      <c r="C333" s="15" t="s">
        <v>639</v>
      </c>
      <c r="D333" s="11" t="s">
        <v>640</v>
      </c>
      <c r="E333" s="12">
        <v>1</v>
      </c>
      <c r="F333" s="12"/>
      <c r="G333" s="12"/>
      <c r="H333" s="12">
        <v>1</v>
      </c>
      <c r="I333" s="12">
        <f t="shared" si="28"/>
        <v>1</v>
      </c>
      <c r="J333" s="12">
        <v>209091</v>
      </c>
      <c r="K333" s="12">
        <f t="shared" si="30"/>
        <v>209091</v>
      </c>
      <c r="L333" s="12">
        <f t="shared" si="29"/>
        <v>20909</v>
      </c>
      <c r="M333" s="12">
        <f t="shared" si="31"/>
        <v>230000</v>
      </c>
      <c r="N333" s="12">
        <f t="shared" si="32"/>
        <v>0</v>
      </c>
      <c r="O333" s="19" t="s">
        <v>60</v>
      </c>
      <c r="P333" s="5" t="s">
        <v>61</v>
      </c>
      <c r="Q333" s="68" t="s">
        <v>62</v>
      </c>
      <c r="R333" s="68"/>
      <c r="S333" s="68"/>
      <c r="T333" s="68"/>
      <c r="U333" s="68"/>
    </row>
    <row r="334" spans="1:21" ht="56.25">
      <c r="A334" s="9" t="s">
        <v>612</v>
      </c>
      <c r="B334" s="10" t="s">
        <v>614</v>
      </c>
      <c r="C334" s="11" t="s">
        <v>641</v>
      </c>
      <c r="D334" s="11" t="s">
        <v>642</v>
      </c>
      <c r="E334" s="12">
        <v>1</v>
      </c>
      <c r="F334" s="12"/>
      <c r="G334" s="12"/>
      <c r="H334" s="12"/>
      <c r="I334" s="12">
        <f t="shared" si="28"/>
        <v>1</v>
      </c>
      <c r="J334" s="12">
        <v>209091</v>
      </c>
      <c r="K334" s="12">
        <f t="shared" si="30"/>
        <v>209091</v>
      </c>
      <c r="L334" s="12">
        <f t="shared" si="29"/>
        <v>20909</v>
      </c>
      <c r="M334" s="12">
        <f t="shared" si="31"/>
        <v>230000</v>
      </c>
      <c r="N334" s="12">
        <f t="shared" si="32"/>
        <v>0</v>
      </c>
      <c r="O334" s="19"/>
      <c r="P334" s="5"/>
      <c r="Q334" s="68"/>
      <c r="R334" s="68"/>
      <c r="S334" s="68"/>
      <c r="T334" s="68"/>
      <c r="U334" s="68"/>
    </row>
    <row r="335" spans="1:21" ht="56.25">
      <c r="A335" s="9" t="s">
        <v>612</v>
      </c>
      <c r="B335" s="10" t="s">
        <v>614</v>
      </c>
      <c r="C335" s="17" t="s">
        <v>643</v>
      </c>
      <c r="D335" s="11" t="s">
        <v>644</v>
      </c>
      <c r="E335" s="12">
        <v>1</v>
      </c>
      <c r="F335" s="12">
        <v>1</v>
      </c>
      <c r="G335" s="12"/>
      <c r="H335" s="12"/>
      <c r="I335" s="12">
        <f t="shared" si="28"/>
        <v>0</v>
      </c>
      <c r="J335" s="12">
        <v>209091</v>
      </c>
      <c r="K335" s="12">
        <f t="shared" si="30"/>
        <v>209091</v>
      </c>
      <c r="L335" s="12">
        <f t="shared" si="29"/>
        <v>20909</v>
      </c>
      <c r="M335" s="12">
        <f t="shared" si="31"/>
        <v>230000</v>
      </c>
      <c r="N335" s="12">
        <f t="shared" si="32"/>
        <v>230000</v>
      </c>
      <c r="O335" s="19" t="s">
        <v>77</v>
      </c>
      <c r="P335" s="8" t="s">
        <v>645</v>
      </c>
      <c r="Q335" s="69" t="s">
        <v>646</v>
      </c>
      <c r="R335" s="69"/>
      <c r="S335" s="69"/>
      <c r="T335" s="69"/>
      <c r="U335" s="69"/>
    </row>
    <row r="336" spans="1:21" ht="75">
      <c r="A336" s="9" t="s">
        <v>612</v>
      </c>
      <c r="B336" s="10" t="s">
        <v>614</v>
      </c>
      <c r="C336" s="11" t="s">
        <v>647</v>
      </c>
      <c r="D336" s="11" t="s">
        <v>648</v>
      </c>
      <c r="E336" s="12">
        <v>1</v>
      </c>
      <c r="F336" s="12"/>
      <c r="G336" s="12"/>
      <c r="H336" s="12"/>
      <c r="I336" s="12">
        <f t="shared" si="28"/>
        <v>1</v>
      </c>
      <c r="J336" s="12">
        <v>263636</v>
      </c>
      <c r="K336" s="12">
        <f t="shared" si="30"/>
        <v>263636</v>
      </c>
      <c r="L336" s="12">
        <f t="shared" si="29"/>
        <v>26364</v>
      </c>
      <c r="M336" s="12">
        <f t="shared" si="31"/>
        <v>290000</v>
      </c>
      <c r="N336" s="12">
        <f t="shared" si="32"/>
        <v>0</v>
      </c>
      <c r="O336" s="19"/>
      <c r="P336" s="5"/>
      <c r="Q336" s="68"/>
      <c r="R336" s="68"/>
      <c r="S336" s="68"/>
      <c r="T336" s="68"/>
      <c r="U336" s="68"/>
    </row>
    <row r="337" spans="1:21" ht="56.25">
      <c r="A337" s="9" t="s">
        <v>612</v>
      </c>
      <c r="B337" s="10" t="s">
        <v>613</v>
      </c>
      <c r="C337" s="11" t="s">
        <v>649</v>
      </c>
      <c r="D337" s="11" t="s">
        <v>650</v>
      </c>
      <c r="E337" s="12">
        <v>1</v>
      </c>
      <c r="F337" s="12"/>
      <c r="G337" s="12"/>
      <c r="H337" s="12"/>
      <c r="I337" s="12">
        <f t="shared" si="28"/>
        <v>1</v>
      </c>
      <c r="J337" s="12">
        <v>336364</v>
      </c>
      <c r="K337" s="12">
        <f t="shared" si="30"/>
        <v>336364</v>
      </c>
      <c r="L337" s="12">
        <f t="shared" si="29"/>
        <v>33636</v>
      </c>
      <c r="M337" s="12">
        <f t="shared" si="31"/>
        <v>370000</v>
      </c>
      <c r="N337" s="12">
        <f t="shared" si="32"/>
        <v>0</v>
      </c>
      <c r="O337" s="19"/>
      <c r="P337" s="5"/>
      <c r="Q337" s="68"/>
      <c r="R337" s="68"/>
      <c r="S337" s="68"/>
      <c r="T337" s="68"/>
      <c r="U337" s="68"/>
    </row>
    <row r="338" spans="1:21" ht="56.25">
      <c r="A338" s="9" t="s">
        <v>651</v>
      </c>
      <c r="B338" s="10" t="s">
        <v>652</v>
      </c>
      <c r="C338" s="11" t="s">
        <v>653</v>
      </c>
      <c r="D338" s="11" t="s">
        <v>654</v>
      </c>
      <c r="E338" s="12">
        <v>1</v>
      </c>
      <c r="F338" s="12"/>
      <c r="G338" s="12"/>
      <c r="H338" s="12"/>
      <c r="I338" s="12">
        <f t="shared" si="28"/>
        <v>1</v>
      </c>
      <c r="J338" s="12">
        <v>218182</v>
      </c>
      <c r="K338" s="12">
        <f t="shared" si="30"/>
        <v>218182</v>
      </c>
      <c r="L338" s="12">
        <f t="shared" si="29"/>
        <v>21818</v>
      </c>
      <c r="M338" s="12">
        <f t="shared" si="31"/>
        <v>240000</v>
      </c>
      <c r="N338" s="12">
        <f t="shared" si="32"/>
        <v>0</v>
      </c>
      <c r="O338" s="19"/>
      <c r="P338" s="5"/>
      <c r="Q338" s="68"/>
      <c r="R338" s="68"/>
      <c r="S338" s="68"/>
      <c r="T338" s="68"/>
      <c r="U338" s="68"/>
    </row>
    <row r="339" spans="1:21" ht="56.25">
      <c r="A339" s="9" t="s">
        <v>651</v>
      </c>
      <c r="B339" s="10" t="s">
        <v>652</v>
      </c>
      <c r="C339" s="11" t="s">
        <v>655</v>
      </c>
      <c r="D339" s="11" t="s">
        <v>656</v>
      </c>
      <c r="E339" s="12">
        <v>1</v>
      </c>
      <c r="F339" s="12"/>
      <c r="G339" s="12"/>
      <c r="H339" s="12"/>
      <c r="I339" s="12">
        <f t="shared" si="28"/>
        <v>1</v>
      </c>
      <c r="J339" s="12">
        <v>290909</v>
      </c>
      <c r="K339" s="12">
        <f t="shared" si="30"/>
        <v>290909</v>
      </c>
      <c r="L339" s="12">
        <f t="shared" si="29"/>
        <v>29091</v>
      </c>
      <c r="M339" s="12">
        <f t="shared" si="31"/>
        <v>320000</v>
      </c>
      <c r="N339" s="12">
        <f t="shared" si="32"/>
        <v>0</v>
      </c>
      <c r="O339" s="19"/>
      <c r="P339" s="5"/>
      <c r="Q339" s="68"/>
      <c r="R339" s="68"/>
      <c r="S339" s="68"/>
      <c r="T339" s="68"/>
      <c r="U339" s="68"/>
    </row>
    <row r="340" spans="1:21" ht="56.25">
      <c r="A340" s="14" t="s">
        <v>651</v>
      </c>
      <c r="B340" s="10" t="s">
        <v>657</v>
      </c>
      <c r="C340" s="15" t="s">
        <v>658</v>
      </c>
      <c r="D340" s="11" t="s">
        <v>659</v>
      </c>
      <c r="E340" s="12">
        <v>1</v>
      </c>
      <c r="F340" s="12"/>
      <c r="G340" s="12"/>
      <c r="H340" s="12">
        <v>1</v>
      </c>
      <c r="I340" s="12">
        <f t="shared" si="28"/>
        <v>1</v>
      </c>
      <c r="J340" s="12">
        <v>209091</v>
      </c>
      <c r="K340" s="12">
        <f t="shared" si="30"/>
        <v>209091</v>
      </c>
      <c r="L340" s="12">
        <f t="shared" si="29"/>
        <v>20909</v>
      </c>
      <c r="M340" s="12">
        <f t="shared" si="31"/>
        <v>230000</v>
      </c>
      <c r="N340" s="12">
        <f t="shared" si="32"/>
        <v>0</v>
      </c>
      <c r="O340" s="19" t="s">
        <v>60</v>
      </c>
      <c r="P340" s="5" t="s">
        <v>61</v>
      </c>
      <c r="Q340" s="68" t="s">
        <v>62</v>
      </c>
      <c r="R340" s="68"/>
      <c r="S340" s="68"/>
      <c r="T340" s="68"/>
      <c r="U340" s="68"/>
    </row>
    <row r="341" spans="1:21" ht="56.25">
      <c r="A341" s="9" t="s">
        <v>651</v>
      </c>
      <c r="B341" s="10" t="s">
        <v>660</v>
      </c>
      <c r="C341" s="11" t="s">
        <v>661</v>
      </c>
      <c r="D341" s="11" t="s">
        <v>662</v>
      </c>
      <c r="E341" s="12">
        <v>1</v>
      </c>
      <c r="F341" s="12"/>
      <c r="G341" s="12"/>
      <c r="H341" s="12"/>
      <c r="I341" s="12">
        <f t="shared" si="28"/>
        <v>1</v>
      </c>
      <c r="J341" s="12">
        <v>272727</v>
      </c>
      <c r="K341" s="12">
        <f t="shared" si="30"/>
        <v>272727</v>
      </c>
      <c r="L341" s="12">
        <f t="shared" si="29"/>
        <v>27273</v>
      </c>
      <c r="M341" s="12">
        <f t="shared" si="31"/>
        <v>300000</v>
      </c>
      <c r="N341" s="12">
        <f t="shared" si="32"/>
        <v>0</v>
      </c>
      <c r="O341" s="19"/>
      <c r="P341" s="5"/>
      <c r="Q341" s="68"/>
      <c r="R341" s="68"/>
      <c r="S341" s="68"/>
      <c r="T341" s="68"/>
      <c r="U341" s="68"/>
    </row>
    <row r="342" spans="1:21" ht="56.25">
      <c r="A342" s="9" t="s">
        <v>651</v>
      </c>
      <c r="B342" s="10" t="s">
        <v>663</v>
      </c>
      <c r="C342" s="11" t="s">
        <v>664</v>
      </c>
      <c r="D342" s="11" t="s">
        <v>665</v>
      </c>
      <c r="E342" s="12">
        <v>1</v>
      </c>
      <c r="F342" s="12"/>
      <c r="G342" s="12"/>
      <c r="H342" s="12"/>
      <c r="I342" s="12">
        <f t="shared" si="28"/>
        <v>1</v>
      </c>
      <c r="J342" s="12">
        <v>254545</v>
      </c>
      <c r="K342" s="12">
        <f t="shared" si="30"/>
        <v>254545</v>
      </c>
      <c r="L342" s="12">
        <f t="shared" si="29"/>
        <v>25455</v>
      </c>
      <c r="M342" s="12">
        <f t="shared" si="31"/>
        <v>280000</v>
      </c>
      <c r="N342" s="12">
        <f t="shared" si="32"/>
        <v>0</v>
      </c>
      <c r="O342" s="19"/>
      <c r="P342" s="5"/>
      <c r="Q342" s="68"/>
      <c r="R342" s="68"/>
      <c r="S342" s="68"/>
      <c r="T342" s="68"/>
      <c r="U342" s="68"/>
    </row>
    <row r="343" spans="1:21" ht="75">
      <c r="A343" s="9" t="s">
        <v>651</v>
      </c>
      <c r="B343" s="10" t="s">
        <v>660</v>
      </c>
      <c r="C343" s="17" t="s">
        <v>666</v>
      </c>
      <c r="D343" s="11" t="s">
        <v>667</v>
      </c>
      <c r="E343" s="12">
        <v>1</v>
      </c>
      <c r="F343" s="12">
        <v>1</v>
      </c>
      <c r="G343" s="12"/>
      <c r="H343" s="12"/>
      <c r="I343" s="12">
        <f t="shared" si="28"/>
        <v>0</v>
      </c>
      <c r="J343" s="12">
        <v>390909</v>
      </c>
      <c r="K343" s="12">
        <f t="shared" si="30"/>
        <v>390909</v>
      </c>
      <c r="L343" s="12">
        <f t="shared" si="29"/>
        <v>39091</v>
      </c>
      <c r="M343" s="12">
        <f t="shared" si="31"/>
        <v>430000</v>
      </c>
      <c r="N343" s="12">
        <f t="shared" si="32"/>
        <v>430000</v>
      </c>
      <c r="O343" s="19" t="s">
        <v>77</v>
      </c>
      <c r="P343" s="8" t="s">
        <v>37</v>
      </c>
      <c r="Q343" s="68" t="s">
        <v>78</v>
      </c>
      <c r="R343" s="68"/>
      <c r="S343" s="68"/>
      <c r="T343" s="68"/>
      <c r="U343" s="68"/>
    </row>
    <row r="344" spans="1:21" ht="56.25">
      <c r="A344" s="9" t="s">
        <v>651</v>
      </c>
      <c r="B344" s="10" t="s">
        <v>660</v>
      </c>
      <c r="C344" s="17" t="s">
        <v>542</v>
      </c>
      <c r="D344" s="11" t="s">
        <v>543</v>
      </c>
      <c r="E344" s="12">
        <v>1</v>
      </c>
      <c r="F344" s="12">
        <v>1</v>
      </c>
      <c r="G344" s="12"/>
      <c r="H344" s="12"/>
      <c r="I344" s="12">
        <f t="shared" si="28"/>
        <v>0</v>
      </c>
      <c r="J344" s="12">
        <v>272727</v>
      </c>
      <c r="K344" s="12">
        <f t="shared" si="30"/>
        <v>272727</v>
      </c>
      <c r="L344" s="12">
        <f t="shared" si="29"/>
        <v>27273</v>
      </c>
      <c r="M344" s="12">
        <f t="shared" si="31"/>
        <v>300000</v>
      </c>
      <c r="N344" s="12">
        <f t="shared" si="32"/>
        <v>300000</v>
      </c>
      <c r="O344" s="19" t="s">
        <v>77</v>
      </c>
      <c r="P344" s="8" t="s">
        <v>37</v>
      </c>
      <c r="Q344" s="68" t="s">
        <v>78</v>
      </c>
      <c r="R344" s="68"/>
      <c r="S344" s="68"/>
      <c r="T344" s="68"/>
      <c r="U344" s="68"/>
    </row>
    <row r="345" spans="1:21" ht="56.25">
      <c r="A345" s="9" t="s">
        <v>651</v>
      </c>
      <c r="B345" s="10" t="s">
        <v>657</v>
      </c>
      <c r="C345" s="13" t="s">
        <v>668</v>
      </c>
      <c r="D345" s="11" t="s">
        <v>669</v>
      </c>
      <c r="E345" s="12">
        <v>1</v>
      </c>
      <c r="F345" s="12">
        <v>1</v>
      </c>
      <c r="G345" s="12"/>
      <c r="H345" s="12"/>
      <c r="I345" s="12">
        <f t="shared" si="28"/>
        <v>0</v>
      </c>
      <c r="J345" s="12">
        <v>290909</v>
      </c>
      <c r="K345" s="12">
        <f t="shared" si="30"/>
        <v>290909</v>
      </c>
      <c r="L345" s="12">
        <f t="shared" si="29"/>
        <v>29091</v>
      </c>
      <c r="M345" s="12">
        <f t="shared" si="31"/>
        <v>320000</v>
      </c>
      <c r="N345" s="12">
        <f t="shared" si="32"/>
        <v>320000</v>
      </c>
      <c r="O345" s="19" t="s">
        <v>50</v>
      </c>
      <c r="P345" s="8" t="s">
        <v>37</v>
      </c>
      <c r="Q345" s="68" t="s">
        <v>38</v>
      </c>
      <c r="R345" s="68"/>
      <c r="S345" s="68"/>
      <c r="T345" s="68"/>
      <c r="U345" s="68"/>
    </row>
    <row r="346" spans="1:21" ht="75">
      <c r="A346" s="9" t="s">
        <v>670</v>
      </c>
      <c r="B346" s="10" t="s">
        <v>671</v>
      </c>
      <c r="C346" s="11" t="s">
        <v>530</v>
      </c>
      <c r="D346" s="11" t="s">
        <v>531</v>
      </c>
      <c r="E346" s="12">
        <v>1</v>
      </c>
      <c r="F346" s="12"/>
      <c r="G346" s="12"/>
      <c r="H346" s="12"/>
      <c r="I346" s="12">
        <f t="shared" si="28"/>
        <v>1</v>
      </c>
      <c r="J346" s="12">
        <v>290909</v>
      </c>
      <c r="K346" s="12">
        <f t="shared" si="30"/>
        <v>290909</v>
      </c>
      <c r="L346" s="12">
        <f t="shared" si="29"/>
        <v>29091</v>
      </c>
      <c r="M346" s="12">
        <f t="shared" si="31"/>
        <v>320000</v>
      </c>
      <c r="N346" s="12">
        <f t="shared" si="32"/>
        <v>0</v>
      </c>
      <c r="O346" s="19"/>
      <c r="P346" s="5"/>
      <c r="Q346" s="68"/>
      <c r="R346" s="68"/>
      <c r="S346" s="68"/>
      <c r="T346" s="68"/>
      <c r="U346" s="68"/>
    </row>
    <row r="347" spans="1:21" ht="37.5">
      <c r="A347" s="9" t="s">
        <v>670</v>
      </c>
      <c r="B347" s="10" t="s">
        <v>672</v>
      </c>
      <c r="C347" s="13" t="s">
        <v>673</v>
      </c>
      <c r="D347" s="11" t="s">
        <v>674</v>
      </c>
      <c r="E347" s="12">
        <v>1</v>
      </c>
      <c r="F347" s="12">
        <v>1</v>
      </c>
      <c r="G347" s="12"/>
      <c r="H347" s="12"/>
      <c r="I347" s="12">
        <f t="shared" si="28"/>
        <v>0</v>
      </c>
      <c r="J347" s="12">
        <v>227273</v>
      </c>
      <c r="K347" s="12">
        <f t="shared" si="30"/>
        <v>227273</v>
      </c>
      <c r="L347" s="12">
        <f t="shared" si="29"/>
        <v>22727</v>
      </c>
      <c r="M347" s="12">
        <f t="shared" si="31"/>
        <v>250000</v>
      </c>
      <c r="N347" s="12">
        <f t="shared" si="32"/>
        <v>250000</v>
      </c>
      <c r="O347" s="19" t="s">
        <v>50</v>
      </c>
      <c r="Q347" s="68" t="s">
        <v>38</v>
      </c>
      <c r="R347" s="68"/>
      <c r="S347" s="68"/>
      <c r="T347" s="68"/>
      <c r="U347" s="68"/>
    </row>
    <row r="348" spans="1:21" ht="56.25">
      <c r="A348" s="9" t="s">
        <v>670</v>
      </c>
      <c r="B348" s="10" t="s">
        <v>675</v>
      </c>
      <c r="C348" s="13" t="s">
        <v>631</v>
      </c>
      <c r="D348" s="11" t="s">
        <v>632</v>
      </c>
      <c r="E348" s="12">
        <v>2</v>
      </c>
      <c r="F348" s="12">
        <v>2</v>
      </c>
      <c r="G348" s="12"/>
      <c r="H348" s="12"/>
      <c r="I348" s="12">
        <f t="shared" si="28"/>
        <v>0</v>
      </c>
      <c r="J348" s="12">
        <v>218182</v>
      </c>
      <c r="K348" s="12">
        <f t="shared" si="30"/>
        <v>436364</v>
      </c>
      <c r="L348" s="12">
        <f t="shared" si="29"/>
        <v>43636</v>
      </c>
      <c r="M348" s="12">
        <f t="shared" si="31"/>
        <v>480000</v>
      </c>
      <c r="N348" s="12">
        <f t="shared" si="32"/>
        <v>480000</v>
      </c>
      <c r="O348" s="19" t="s">
        <v>50</v>
      </c>
      <c r="P348" s="8" t="s">
        <v>37</v>
      </c>
      <c r="Q348" s="68" t="s">
        <v>38</v>
      </c>
      <c r="R348" s="68"/>
      <c r="S348" s="68"/>
      <c r="T348" s="68"/>
      <c r="U348" s="68"/>
    </row>
    <row r="349" spans="1:21" ht="56.25">
      <c r="A349" s="9" t="s">
        <v>670</v>
      </c>
      <c r="B349" s="10" t="s">
        <v>675</v>
      </c>
      <c r="C349" s="11" t="s">
        <v>635</v>
      </c>
      <c r="D349" s="11" t="s">
        <v>636</v>
      </c>
      <c r="E349" s="12">
        <v>1</v>
      </c>
      <c r="F349" s="12"/>
      <c r="G349" s="12"/>
      <c r="H349" s="12"/>
      <c r="I349" s="12">
        <f t="shared" si="28"/>
        <v>1</v>
      </c>
      <c r="J349" s="12">
        <v>209091</v>
      </c>
      <c r="K349" s="12">
        <f t="shared" si="30"/>
        <v>209091</v>
      </c>
      <c r="L349" s="12">
        <f t="shared" si="29"/>
        <v>20909</v>
      </c>
      <c r="M349" s="12">
        <f t="shared" si="31"/>
        <v>230000</v>
      </c>
      <c r="N349" s="12">
        <f t="shared" si="32"/>
        <v>0</v>
      </c>
      <c r="O349" s="19"/>
      <c r="P349" s="5"/>
      <c r="Q349" s="68"/>
      <c r="R349" s="68"/>
      <c r="S349" s="68"/>
      <c r="T349" s="68"/>
      <c r="U349" s="68"/>
    </row>
    <row r="350" spans="1:21" ht="37.5">
      <c r="A350" s="9" t="s">
        <v>670</v>
      </c>
      <c r="B350" s="10" t="s">
        <v>676</v>
      </c>
      <c r="C350" s="11" t="s">
        <v>677</v>
      </c>
      <c r="D350" s="11" t="s">
        <v>678</v>
      </c>
      <c r="E350" s="12">
        <v>1</v>
      </c>
      <c r="F350" s="12"/>
      <c r="G350" s="12"/>
      <c r="H350" s="12"/>
      <c r="I350" s="12">
        <f t="shared" si="28"/>
        <v>1</v>
      </c>
      <c r="J350" s="12">
        <v>616909</v>
      </c>
      <c r="K350" s="12">
        <f t="shared" si="30"/>
        <v>616909</v>
      </c>
      <c r="L350" s="12">
        <f t="shared" si="29"/>
        <v>61691</v>
      </c>
      <c r="M350" s="12">
        <f t="shared" si="31"/>
        <v>678600</v>
      </c>
      <c r="N350" s="12">
        <f t="shared" si="32"/>
        <v>0</v>
      </c>
      <c r="O350" s="19"/>
      <c r="P350" s="5"/>
      <c r="Q350" s="68"/>
      <c r="R350" s="68"/>
      <c r="S350" s="68"/>
      <c r="T350" s="68"/>
      <c r="U350" s="68"/>
    </row>
    <row r="351" spans="1:21" ht="75">
      <c r="A351" s="9" t="s">
        <v>670</v>
      </c>
      <c r="B351" s="10" t="s">
        <v>675</v>
      </c>
      <c r="C351" s="11" t="s">
        <v>679</v>
      </c>
      <c r="D351" s="11" t="s">
        <v>680</v>
      </c>
      <c r="E351" s="12">
        <v>1</v>
      </c>
      <c r="F351" s="12"/>
      <c r="G351" s="12"/>
      <c r="H351" s="12"/>
      <c r="I351" s="12">
        <f t="shared" si="28"/>
        <v>1</v>
      </c>
      <c r="J351" s="12">
        <v>218182</v>
      </c>
      <c r="K351" s="12">
        <f t="shared" si="30"/>
        <v>218182</v>
      </c>
      <c r="L351" s="12">
        <f t="shared" si="29"/>
        <v>21818</v>
      </c>
      <c r="M351" s="12">
        <f t="shared" si="31"/>
        <v>240000</v>
      </c>
      <c r="N351" s="12">
        <f t="shared" si="32"/>
        <v>0</v>
      </c>
      <c r="O351" s="19"/>
      <c r="P351" s="5"/>
      <c r="Q351" s="68"/>
      <c r="R351" s="68"/>
      <c r="S351" s="68"/>
      <c r="T351" s="68"/>
      <c r="U351" s="68"/>
    </row>
    <row r="352" spans="1:21" ht="56.25">
      <c r="A352" s="9" t="s">
        <v>670</v>
      </c>
      <c r="B352" s="10" t="s">
        <v>675</v>
      </c>
      <c r="C352" s="11" t="s">
        <v>681</v>
      </c>
      <c r="D352" s="11" t="s">
        <v>682</v>
      </c>
      <c r="E352" s="12">
        <v>1</v>
      </c>
      <c r="F352" s="12"/>
      <c r="G352" s="12"/>
      <c r="H352" s="12"/>
      <c r="I352" s="12">
        <f t="shared" si="28"/>
        <v>1</v>
      </c>
      <c r="J352" s="12">
        <v>236364</v>
      </c>
      <c r="K352" s="12">
        <f t="shared" si="30"/>
        <v>236364</v>
      </c>
      <c r="L352" s="12">
        <f t="shared" si="29"/>
        <v>23636</v>
      </c>
      <c r="M352" s="12">
        <f t="shared" si="31"/>
        <v>260000</v>
      </c>
      <c r="N352" s="12">
        <f t="shared" si="32"/>
        <v>0</v>
      </c>
      <c r="O352" s="19"/>
      <c r="P352" s="5"/>
      <c r="Q352" s="68"/>
      <c r="R352" s="68"/>
      <c r="S352" s="68"/>
      <c r="T352" s="68"/>
      <c r="U352" s="68"/>
    </row>
    <row r="353" spans="1:21" ht="37.5">
      <c r="A353" s="9" t="s">
        <v>670</v>
      </c>
      <c r="B353" s="10" t="s">
        <v>676</v>
      </c>
      <c r="C353" s="11" t="s">
        <v>683</v>
      </c>
      <c r="D353" s="11" t="s">
        <v>684</v>
      </c>
      <c r="E353" s="12">
        <v>1</v>
      </c>
      <c r="F353" s="12"/>
      <c r="G353" s="12"/>
      <c r="H353" s="12"/>
      <c r="I353" s="12">
        <f t="shared" si="28"/>
        <v>1</v>
      </c>
      <c r="J353" s="12">
        <v>648545</v>
      </c>
      <c r="K353" s="12">
        <f t="shared" si="30"/>
        <v>648545</v>
      </c>
      <c r="L353" s="12">
        <f t="shared" si="29"/>
        <v>64855</v>
      </c>
      <c r="M353" s="12">
        <f t="shared" si="31"/>
        <v>713400</v>
      </c>
      <c r="N353" s="12">
        <f t="shared" si="32"/>
        <v>0</v>
      </c>
      <c r="O353" s="19"/>
      <c r="P353" s="5"/>
      <c r="Q353" s="68"/>
      <c r="R353" s="68"/>
      <c r="S353" s="68"/>
      <c r="T353" s="68"/>
      <c r="U353" s="68"/>
    </row>
    <row r="354" spans="1:21" ht="56.25">
      <c r="A354" s="9" t="s">
        <v>670</v>
      </c>
      <c r="B354" s="10" t="s">
        <v>675</v>
      </c>
      <c r="C354" s="11" t="s">
        <v>641</v>
      </c>
      <c r="D354" s="11" t="s">
        <v>642</v>
      </c>
      <c r="E354" s="12">
        <v>1</v>
      </c>
      <c r="F354" s="12"/>
      <c r="G354" s="12"/>
      <c r="H354" s="12"/>
      <c r="I354" s="12">
        <f t="shared" si="28"/>
        <v>1</v>
      </c>
      <c r="J354" s="12">
        <v>209091</v>
      </c>
      <c r="K354" s="12">
        <f t="shared" si="30"/>
        <v>209091</v>
      </c>
      <c r="L354" s="12">
        <f t="shared" si="29"/>
        <v>20909</v>
      </c>
      <c r="M354" s="12">
        <f t="shared" si="31"/>
        <v>230000</v>
      </c>
      <c r="N354" s="12">
        <f t="shared" si="32"/>
        <v>0</v>
      </c>
      <c r="O354" s="19"/>
      <c r="P354" s="5"/>
      <c r="Q354" s="68"/>
      <c r="R354" s="68"/>
      <c r="S354" s="68"/>
      <c r="T354" s="68"/>
      <c r="U354" s="68"/>
    </row>
    <row r="355" spans="1:21" ht="37.5">
      <c r="A355" s="9" t="s">
        <v>685</v>
      </c>
      <c r="B355" s="10" t="s">
        <v>686</v>
      </c>
      <c r="C355" s="11" t="s">
        <v>619</v>
      </c>
      <c r="D355" s="11" t="s">
        <v>620</v>
      </c>
      <c r="E355" s="12">
        <v>1</v>
      </c>
      <c r="F355" s="12"/>
      <c r="G355" s="12"/>
      <c r="H355" s="12"/>
      <c r="I355" s="12">
        <f t="shared" si="28"/>
        <v>1</v>
      </c>
      <c r="J355" s="12">
        <v>154545</v>
      </c>
      <c r="K355" s="12">
        <f t="shared" si="30"/>
        <v>154545</v>
      </c>
      <c r="L355" s="12">
        <f t="shared" si="29"/>
        <v>15455</v>
      </c>
      <c r="M355" s="12">
        <f t="shared" si="31"/>
        <v>170000</v>
      </c>
      <c r="N355" s="12">
        <f t="shared" si="32"/>
        <v>0</v>
      </c>
      <c r="O355" s="19"/>
      <c r="P355" s="5"/>
      <c r="Q355" s="68"/>
      <c r="R355" s="68"/>
      <c r="S355" s="68"/>
      <c r="T355" s="68"/>
      <c r="U355" s="68"/>
    </row>
    <row r="356" spans="1:21" ht="56.25">
      <c r="A356" s="9" t="s">
        <v>685</v>
      </c>
      <c r="B356" s="10" t="s">
        <v>687</v>
      </c>
      <c r="C356" s="11" t="s">
        <v>655</v>
      </c>
      <c r="D356" s="11" t="s">
        <v>656</v>
      </c>
      <c r="E356" s="12">
        <v>1</v>
      </c>
      <c r="F356" s="12"/>
      <c r="G356" s="12"/>
      <c r="H356" s="12"/>
      <c r="I356" s="12">
        <f t="shared" si="28"/>
        <v>1</v>
      </c>
      <c r="J356" s="12">
        <v>290909</v>
      </c>
      <c r="K356" s="12">
        <f t="shared" si="30"/>
        <v>290909</v>
      </c>
      <c r="L356" s="12">
        <f t="shared" si="29"/>
        <v>29091</v>
      </c>
      <c r="M356" s="12">
        <f t="shared" si="31"/>
        <v>320000</v>
      </c>
      <c r="N356" s="12">
        <f t="shared" si="32"/>
        <v>0</v>
      </c>
      <c r="O356" s="19"/>
      <c r="P356" s="5"/>
      <c r="Q356" s="68"/>
      <c r="R356" s="68"/>
      <c r="S356" s="68"/>
      <c r="T356" s="68"/>
      <c r="U356" s="68"/>
    </row>
    <row r="357" spans="1:21" ht="37.5">
      <c r="A357" s="9" t="s">
        <v>685</v>
      </c>
      <c r="B357" s="10" t="s">
        <v>686</v>
      </c>
      <c r="C357" s="11" t="s">
        <v>574</v>
      </c>
      <c r="D357" s="11" t="s">
        <v>575</v>
      </c>
      <c r="E357" s="12">
        <v>1</v>
      </c>
      <c r="F357" s="12"/>
      <c r="G357" s="12"/>
      <c r="H357" s="12"/>
      <c r="I357" s="12">
        <f t="shared" si="28"/>
        <v>1</v>
      </c>
      <c r="J357" s="12">
        <v>245455</v>
      </c>
      <c r="K357" s="12">
        <f t="shared" si="30"/>
        <v>245455</v>
      </c>
      <c r="L357" s="12">
        <f t="shared" si="29"/>
        <v>24546</v>
      </c>
      <c r="M357" s="12">
        <f t="shared" si="31"/>
        <v>270000</v>
      </c>
      <c r="N357" s="12">
        <f t="shared" si="32"/>
        <v>0</v>
      </c>
      <c r="O357" s="19"/>
      <c r="P357" s="5"/>
      <c r="Q357" s="68"/>
      <c r="R357" s="68"/>
      <c r="S357" s="68"/>
      <c r="T357" s="68"/>
      <c r="U357" s="68"/>
    </row>
    <row r="358" spans="1:21" ht="37.5">
      <c r="A358" s="9" t="s">
        <v>685</v>
      </c>
      <c r="B358" s="10" t="s">
        <v>688</v>
      </c>
      <c r="C358" s="11" t="s">
        <v>683</v>
      </c>
      <c r="D358" s="11" t="s">
        <v>684</v>
      </c>
      <c r="E358" s="12">
        <v>1</v>
      </c>
      <c r="F358" s="12"/>
      <c r="G358" s="12"/>
      <c r="H358" s="12"/>
      <c r="I358" s="12">
        <f t="shared" si="28"/>
        <v>1</v>
      </c>
      <c r="J358" s="12">
        <v>648545</v>
      </c>
      <c r="K358" s="12">
        <f t="shared" si="30"/>
        <v>648545</v>
      </c>
      <c r="L358" s="12">
        <f t="shared" si="29"/>
        <v>64855</v>
      </c>
      <c r="M358" s="12">
        <f t="shared" si="31"/>
        <v>713400</v>
      </c>
      <c r="N358" s="12">
        <f t="shared" si="32"/>
        <v>0</v>
      </c>
      <c r="O358" s="19"/>
      <c r="P358" s="5"/>
      <c r="Q358" s="68"/>
      <c r="R358" s="68"/>
      <c r="S358" s="68"/>
      <c r="T358" s="68"/>
      <c r="U358" s="68"/>
    </row>
    <row r="359" spans="1:21" ht="37.5">
      <c r="A359" s="9" t="s">
        <v>685</v>
      </c>
      <c r="B359" s="10" t="s">
        <v>688</v>
      </c>
      <c r="C359" s="11" t="s">
        <v>689</v>
      </c>
      <c r="D359" s="11" t="s">
        <v>690</v>
      </c>
      <c r="E359" s="12">
        <v>1</v>
      </c>
      <c r="F359" s="12"/>
      <c r="G359" s="12"/>
      <c r="H359" s="12"/>
      <c r="I359" s="12">
        <f t="shared" si="28"/>
        <v>1</v>
      </c>
      <c r="J359" s="12">
        <v>340091</v>
      </c>
      <c r="K359" s="12">
        <f t="shared" si="30"/>
        <v>340091</v>
      </c>
      <c r="L359" s="12">
        <f t="shared" si="29"/>
        <v>34009</v>
      </c>
      <c r="M359" s="12">
        <f t="shared" si="31"/>
        <v>374100</v>
      </c>
      <c r="N359" s="12">
        <f t="shared" si="32"/>
        <v>0</v>
      </c>
      <c r="O359" s="19"/>
      <c r="P359" s="5"/>
      <c r="Q359" s="68"/>
      <c r="R359" s="68"/>
      <c r="S359" s="68"/>
      <c r="T359" s="68"/>
      <c r="U359" s="68"/>
    </row>
    <row r="360" spans="1:21" ht="37.5">
      <c r="A360" s="9" t="s">
        <v>685</v>
      </c>
      <c r="B360" s="10" t="s">
        <v>688</v>
      </c>
      <c r="C360" s="11" t="s">
        <v>691</v>
      </c>
      <c r="D360" s="11" t="s">
        <v>692</v>
      </c>
      <c r="E360" s="12">
        <v>1</v>
      </c>
      <c r="F360" s="12"/>
      <c r="G360" s="12"/>
      <c r="H360" s="12"/>
      <c r="I360" s="12">
        <f t="shared" si="28"/>
        <v>1</v>
      </c>
      <c r="J360" s="12">
        <v>387545</v>
      </c>
      <c r="K360" s="12">
        <f t="shared" si="30"/>
        <v>387545</v>
      </c>
      <c r="L360" s="12">
        <f t="shared" si="29"/>
        <v>38755</v>
      </c>
      <c r="M360" s="12">
        <f t="shared" si="31"/>
        <v>426300</v>
      </c>
      <c r="N360" s="12">
        <f t="shared" si="32"/>
        <v>0</v>
      </c>
      <c r="O360" s="19"/>
      <c r="P360" s="5"/>
      <c r="Q360" s="68"/>
      <c r="R360" s="68"/>
      <c r="S360" s="68"/>
      <c r="T360" s="68"/>
      <c r="U360" s="68"/>
    </row>
    <row r="361" spans="1:21" ht="37.5">
      <c r="A361" s="9" t="s">
        <v>685</v>
      </c>
      <c r="B361" s="10" t="s">
        <v>688</v>
      </c>
      <c r="C361" s="11" t="s">
        <v>693</v>
      </c>
      <c r="D361" s="11" t="s">
        <v>694</v>
      </c>
      <c r="E361" s="12">
        <v>1</v>
      </c>
      <c r="F361" s="12"/>
      <c r="G361" s="12"/>
      <c r="H361" s="12"/>
      <c r="I361" s="12">
        <f t="shared" si="28"/>
        <v>1</v>
      </c>
      <c r="J361" s="12">
        <v>387545</v>
      </c>
      <c r="K361" s="12">
        <f t="shared" si="30"/>
        <v>387545</v>
      </c>
      <c r="L361" s="12">
        <f t="shared" si="29"/>
        <v>38755</v>
      </c>
      <c r="M361" s="12">
        <f t="shared" si="31"/>
        <v>426300</v>
      </c>
      <c r="N361" s="12">
        <f t="shared" si="32"/>
        <v>0</v>
      </c>
      <c r="O361" s="19"/>
      <c r="P361" s="5"/>
      <c r="Q361" s="68"/>
      <c r="R361" s="68"/>
      <c r="S361" s="68"/>
      <c r="T361" s="68"/>
      <c r="U361" s="68"/>
    </row>
    <row r="362" spans="1:21" ht="37.5">
      <c r="A362" s="9" t="s">
        <v>685</v>
      </c>
      <c r="B362" s="10" t="s">
        <v>688</v>
      </c>
      <c r="C362" s="11" t="s">
        <v>695</v>
      </c>
      <c r="D362" s="11" t="s">
        <v>696</v>
      </c>
      <c r="E362" s="12">
        <v>1</v>
      </c>
      <c r="F362" s="12"/>
      <c r="G362" s="12"/>
      <c r="H362" s="12"/>
      <c r="I362" s="12">
        <f t="shared" si="28"/>
        <v>1</v>
      </c>
      <c r="J362" s="12">
        <v>324273</v>
      </c>
      <c r="K362" s="12">
        <f t="shared" si="30"/>
        <v>324273</v>
      </c>
      <c r="L362" s="12">
        <f t="shared" si="29"/>
        <v>32427</v>
      </c>
      <c r="M362" s="12">
        <f t="shared" si="31"/>
        <v>356700</v>
      </c>
      <c r="N362" s="12">
        <f t="shared" si="32"/>
        <v>0</v>
      </c>
      <c r="O362" s="19"/>
      <c r="P362" s="5"/>
      <c r="Q362" s="68"/>
      <c r="R362" s="68"/>
      <c r="S362" s="68"/>
      <c r="T362" s="68"/>
      <c r="U362" s="68"/>
    </row>
    <row r="363" spans="1:21" ht="37.5">
      <c r="A363" s="14" t="s">
        <v>685</v>
      </c>
      <c r="B363" s="10" t="s">
        <v>688</v>
      </c>
      <c r="C363" s="11" t="s">
        <v>697</v>
      </c>
      <c r="D363" s="11" t="s">
        <v>698</v>
      </c>
      <c r="E363" s="12">
        <v>3</v>
      </c>
      <c r="F363" s="12"/>
      <c r="G363" s="12"/>
      <c r="H363" s="16">
        <v>1</v>
      </c>
      <c r="I363" s="12">
        <f t="shared" si="28"/>
        <v>3</v>
      </c>
      <c r="J363" s="12">
        <v>767273</v>
      </c>
      <c r="K363" s="12">
        <f t="shared" si="30"/>
        <v>2301819</v>
      </c>
      <c r="L363" s="12">
        <f t="shared" si="29"/>
        <v>230182</v>
      </c>
      <c r="M363" s="12">
        <f t="shared" si="31"/>
        <v>2532000</v>
      </c>
      <c r="N363" s="12">
        <f t="shared" si="32"/>
        <v>0</v>
      </c>
      <c r="O363" s="19" t="s">
        <v>127</v>
      </c>
      <c r="P363" s="5" t="s">
        <v>61</v>
      </c>
      <c r="Q363" s="68" t="s">
        <v>62</v>
      </c>
      <c r="R363" s="68"/>
      <c r="S363" s="68"/>
      <c r="T363" s="68"/>
      <c r="U363" s="68"/>
    </row>
    <row r="364" spans="1:21" ht="37.5">
      <c r="A364" s="9" t="s">
        <v>685</v>
      </c>
      <c r="B364" s="10" t="s">
        <v>688</v>
      </c>
      <c r="C364" s="11" t="s">
        <v>699</v>
      </c>
      <c r="D364" s="11" t="s">
        <v>700</v>
      </c>
      <c r="E364" s="12">
        <v>1</v>
      </c>
      <c r="F364" s="12"/>
      <c r="G364" s="12"/>
      <c r="H364" s="12"/>
      <c r="I364" s="12">
        <f t="shared" si="28"/>
        <v>1</v>
      </c>
      <c r="J364" s="12">
        <v>854182</v>
      </c>
      <c r="K364" s="12">
        <f t="shared" si="30"/>
        <v>854182</v>
      </c>
      <c r="L364" s="12">
        <f t="shared" si="29"/>
        <v>85418</v>
      </c>
      <c r="M364" s="12">
        <f t="shared" si="31"/>
        <v>939600</v>
      </c>
      <c r="N364" s="12">
        <f t="shared" si="32"/>
        <v>0</v>
      </c>
      <c r="O364" s="19"/>
      <c r="P364" s="5"/>
      <c r="Q364" s="68"/>
      <c r="R364" s="68"/>
      <c r="S364" s="68"/>
      <c r="T364" s="68"/>
      <c r="U364" s="68"/>
    </row>
    <row r="365" spans="1:21" ht="75">
      <c r="A365" s="14" t="s">
        <v>685</v>
      </c>
      <c r="B365" s="10" t="s">
        <v>701</v>
      </c>
      <c r="C365" s="15" t="s">
        <v>702</v>
      </c>
      <c r="D365" s="11" t="s">
        <v>703</v>
      </c>
      <c r="E365" s="12">
        <v>1</v>
      </c>
      <c r="F365" s="12"/>
      <c r="G365" s="12"/>
      <c r="H365" s="12">
        <v>1</v>
      </c>
      <c r="I365" s="12">
        <f t="shared" si="28"/>
        <v>1</v>
      </c>
      <c r="J365" s="12">
        <v>209091</v>
      </c>
      <c r="K365" s="12">
        <f t="shared" si="30"/>
        <v>209091</v>
      </c>
      <c r="L365" s="12">
        <f t="shared" si="29"/>
        <v>20909</v>
      </c>
      <c r="M365" s="12">
        <f t="shared" si="31"/>
        <v>230000</v>
      </c>
      <c r="N365" s="12">
        <f t="shared" si="32"/>
        <v>0</v>
      </c>
      <c r="O365" s="19" t="s">
        <v>60</v>
      </c>
      <c r="P365" s="5" t="s">
        <v>61</v>
      </c>
      <c r="Q365" s="68" t="s">
        <v>62</v>
      </c>
      <c r="R365" s="68"/>
      <c r="S365" s="68"/>
      <c r="T365" s="68"/>
      <c r="U365" s="68"/>
    </row>
    <row r="366" spans="1:21" ht="56.25">
      <c r="A366" s="9" t="s">
        <v>685</v>
      </c>
      <c r="B366" s="10" t="s">
        <v>701</v>
      </c>
      <c r="C366" s="13" t="s">
        <v>631</v>
      </c>
      <c r="D366" s="11" t="s">
        <v>632</v>
      </c>
      <c r="E366" s="12">
        <v>2</v>
      </c>
      <c r="F366" s="12">
        <v>2</v>
      </c>
      <c r="G366" s="12"/>
      <c r="H366" s="12"/>
      <c r="I366" s="12">
        <f t="shared" si="28"/>
        <v>0</v>
      </c>
      <c r="J366" s="12">
        <v>218182</v>
      </c>
      <c r="K366" s="12">
        <f t="shared" si="30"/>
        <v>436364</v>
      </c>
      <c r="L366" s="12">
        <f t="shared" si="29"/>
        <v>43636</v>
      </c>
      <c r="M366" s="12">
        <f t="shared" si="31"/>
        <v>480000</v>
      </c>
      <c r="N366" s="12">
        <f t="shared" si="32"/>
        <v>480000</v>
      </c>
      <c r="O366" s="19" t="s">
        <v>50</v>
      </c>
      <c r="P366" s="8" t="s">
        <v>37</v>
      </c>
      <c r="Q366" s="68" t="s">
        <v>38</v>
      </c>
      <c r="R366" s="68"/>
      <c r="S366" s="68"/>
      <c r="T366" s="68"/>
      <c r="U366" s="68"/>
    </row>
    <row r="367" spans="1:21" ht="56.25">
      <c r="A367" s="9" t="s">
        <v>685</v>
      </c>
      <c r="B367" s="10" t="s">
        <v>701</v>
      </c>
      <c r="C367" s="11" t="s">
        <v>633</v>
      </c>
      <c r="D367" s="11" t="s">
        <v>634</v>
      </c>
      <c r="E367" s="12">
        <v>2</v>
      </c>
      <c r="F367" s="12"/>
      <c r="G367" s="12"/>
      <c r="H367" s="12"/>
      <c r="I367" s="12">
        <f t="shared" si="28"/>
        <v>2</v>
      </c>
      <c r="J367" s="12">
        <v>209091</v>
      </c>
      <c r="K367" s="12">
        <f t="shared" si="30"/>
        <v>418182</v>
      </c>
      <c r="L367" s="12">
        <f t="shared" si="29"/>
        <v>41818</v>
      </c>
      <c r="M367" s="12">
        <f t="shared" si="31"/>
        <v>460000</v>
      </c>
      <c r="N367" s="12">
        <f t="shared" si="32"/>
        <v>0</v>
      </c>
      <c r="O367" s="19"/>
      <c r="P367" s="5"/>
      <c r="Q367" s="68"/>
      <c r="R367" s="68"/>
      <c r="S367" s="68"/>
      <c r="T367" s="68"/>
      <c r="U367" s="68"/>
    </row>
    <row r="368" spans="1:21" ht="37.5">
      <c r="A368" s="14" t="s">
        <v>685</v>
      </c>
      <c r="B368" s="10" t="s">
        <v>701</v>
      </c>
      <c r="C368" s="11" t="s">
        <v>704</v>
      </c>
      <c r="D368" s="11" t="s">
        <v>705</v>
      </c>
      <c r="E368" s="12">
        <v>2</v>
      </c>
      <c r="F368" s="12"/>
      <c r="G368" s="12"/>
      <c r="H368" s="16">
        <v>1</v>
      </c>
      <c r="I368" s="12">
        <f t="shared" si="28"/>
        <v>2</v>
      </c>
      <c r="J368" s="12">
        <v>209091</v>
      </c>
      <c r="K368" s="12">
        <f t="shared" si="30"/>
        <v>418182</v>
      </c>
      <c r="L368" s="12">
        <f t="shared" si="29"/>
        <v>41818</v>
      </c>
      <c r="M368" s="12">
        <f t="shared" si="31"/>
        <v>460000</v>
      </c>
      <c r="N368" s="12">
        <f t="shared" si="32"/>
        <v>0</v>
      </c>
      <c r="O368" s="19" t="s">
        <v>127</v>
      </c>
      <c r="P368" s="5" t="s">
        <v>61</v>
      </c>
      <c r="Q368" s="68" t="s">
        <v>62</v>
      </c>
      <c r="R368" s="68"/>
      <c r="S368" s="68"/>
      <c r="T368" s="68"/>
      <c r="U368" s="68"/>
    </row>
    <row r="369" spans="1:21" ht="56.25">
      <c r="A369" s="14" t="s">
        <v>685</v>
      </c>
      <c r="B369" s="10" t="s">
        <v>701</v>
      </c>
      <c r="C369" s="15" t="s">
        <v>641</v>
      </c>
      <c r="D369" s="11" t="s">
        <v>642</v>
      </c>
      <c r="E369" s="12">
        <v>1</v>
      </c>
      <c r="F369" s="12"/>
      <c r="G369" s="12"/>
      <c r="H369" s="12">
        <v>1</v>
      </c>
      <c r="I369" s="12">
        <f t="shared" si="28"/>
        <v>1</v>
      </c>
      <c r="J369" s="12">
        <v>209091</v>
      </c>
      <c r="K369" s="12">
        <f t="shared" si="30"/>
        <v>209091</v>
      </c>
      <c r="L369" s="12">
        <f t="shared" si="29"/>
        <v>20909</v>
      </c>
      <c r="M369" s="12">
        <f t="shared" si="31"/>
        <v>230000</v>
      </c>
      <c r="N369" s="12">
        <f t="shared" si="32"/>
        <v>0</v>
      </c>
      <c r="O369" s="19" t="s">
        <v>60</v>
      </c>
      <c r="P369" s="5" t="s">
        <v>61</v>
      </c>
      <c r="Q369" s="68" t="s">
        <v>62</v>
      </c>
      <c r="R369" s="68"/>
      <c r="S369" s="68"/>
      <c r="T369" s="68"/>
      <c r="U369" s="68"/>
    </row>
    <row r="370" spans="1:21" ht="56.25">
      <c r="A370" s="9" t="s">
        <v>685</v>
      </c>
      <c r="B370" s="10" t="s">
        <v>701</v>
      </c>
      <c r="C370" s="11" t="s">
        <v>643</v>
      </c>
      <c r="D370" s="11" t="s">
        <v>644</v>
      </c>
      <c r="E370" s="12">
        <v>1</v>
      </c>
      <c r="F370" s="12"/>
      <c r="G370" s="12"/>
      <c r="H370" s="12"/>
      <c r="I370" s="12">
        <f t="shared" si="28"/>
        <v>1</v>
      </c>
      <c r="J370" s="12">
        <v>209091</v>
      </c>
      <c r="K370" s="12">
        <f t="shared" si="30"/>
        <v>209091</v>
      </c>
      <c r="L370" s="12">
        <f t="shared" si="29"/>
        <v>20909</v>
      </c>
      <c r="M370" s="12">
        <f t="shared" si="31"/>
        <v>230000</v>
      </c>
      <c r="N370" s="12">
        <f t="shared" si="32"/>
        <v>0</v>
      </c>
      <c r="O370" s="19"/>
      <c r="P370" s="5"/>
      <c r="Q370" s="68"/>
      <c r="R370" s="68"/>
      <c r="S370" s="68"/>
      <c r="T370" s="68"/>
      <c r="U370" s="68"/>
    </row>
    <row r="371" spans="1:21" ht="56.25">
      <c r="A371" s="9" t="s">
        <v>685</v>
      </c>
      <c r="B371" s="10" t="s">
        <v>701</v>
      </c>
      <c r="C371" s="11" t="s">
        <v>706</v>
      </c>
      <c r="D371" s="11" t="s">
        <v>707</v>
      </c>
      <c r="E371" s="12">
        <v>1</v>
      </c>
      <c r="F371" s="12"/>
      <c r="G371" s="12"/>
      <c r="H371" s="12"/>
      <c r="I371" s="12">
        <f t="shared" si="28"/>
        <v>1</v>
      </c>
      <c r="J371" s="12">
        <v>263636</v>
      </c>
      <c r="K371" s="12">
        <f t="shared" si="30"/>
        <v>263636</v>
      </c>
      <c r="L371" s="12">
        <f t="shared" si="29"/>
        <v>26364</v>
      </c>
      <c r="M371" s="12">
        <f t="shared" si="31"/>
        <v>290000</v>
      </c>
      <c r="N371" s="12">
        <f t="shared" si="32"/>
        <v>0</v>
      </c>
      <c r="O371" s="19"/>
      <c r="P371" s="5"/>
      <c r="Q371" s="68"/>
      <c r="R371" s="68"/>
      <c r="S371" s="68"/>
      <c r="T371" s="68"/>
      <c r="U371" s="68"/>
    </row>
    <row r="372" spans="1:21" ht="37.5">
      <c r="A372" s="9" t="s">
        <v>685</v>
      </c>
      <c r="B372" s="10" t="s">
        <v>701</v>
      </c>
      <c r="C372" s="11" t="s">
        <v>708</v>
      </c>
      <c r="D372" s="11" t="s">
        <v>709</v>
      </c>
      <c r="E372" s="12">
        <v>1</v>
      </c>
      <c r="F372" s="12"/>
      <c r="G372" s="12"/>
      <c r="H372" s="12"/>
      <c r="I372" s="12">
        <f t="shared" si="28"/>
        <v>1</v>
      </c>
      <c r="J372" s="12">
        <v>318182</v>
      </c>
      <c r="K372" s="12">
        <f t="shared" si="30"/>
        <v>318182</v>
      </c>
      <c r="L372" s="12">
        <f t="shared" si="29"/>
        <v>31818</v>
      </c>
      <c r="M372" s="12">
        <f t="shared" si="31"/>
        <v>350000</v>
      </c>
      <c r="N372" s="12">
        <f t="shared" si="32"/>
        <v>0</v>
      </c>
      <c r="O372" s="19"/>
      <c r="P372" s="5"/>
      <c r="Q372" s="68"/>
      <c r="R372" s="68"/>
      <c r="S372" s="68"/>
      <c r="T372" s="68"/>
      <c r="U372" s="68"/>
    </row>
    <row r="373" spans="1:21" ht="56.25">
      <c r="A373" s="9" t="s">
        <v>685</v>
      </c>
      <c r="B373" s="10" t="s">
        <v>701</v>
      </c>
      <c r="C373" s="11" t="s">
        <v>681</v>
      </c>
      <c r="D373" s="11" t="s">
        <v>682</v>
      </c>
      <c r="E373" s="12">
        <v>1</v>
      </c>
      <c r="F373" s="12"/>
      <c r="G373" s="12"/>
      <c r="H373" s="12"/>
      <c r="I373" s="12">
        <f t="shared" si="28"/>
        <v>1</v>
      </c>
      <c r="J373" s="12">
        <v>236364</v>
      </c>
      <c r="K373" s="12">
        <f t="shared" si="30"/>
        <v>236364</v>
      </c>
      <c r="L373" s="12">
        <f t="shared" si="29"/>
        <v>23636</v>
      </c>
      <c r="M373" s="12">
        <f t="shared" si="31"/>
        <v>260000</v>
      </c>
      <c r="N373" s="12">
        <f t="shared" si="32"/>
        <v>0</v>
      </c>
      <c r="O373" s="19"/>
      <c r="P373" s="5"/>
      <c r="Q373" s="68"/>
      <c r="R373" s="68"/>
      <c r="S373" s="68"/>
      <c r="T373" s="68"/>
      <c r="U373" s="68"/>
    </row>
    <row r="374" spans="1:21" ht="56.25">
      <c r="A374" s="9" t="s">
        <v>685</v>
      </c>
      <c r="B374" s="10" t="s">
        <v>687</v>
      </c>
      <c r="C374" s="11" t="s">
        <v>653</v>
      </c>
      <c r="D374" s="11" t="s">
        <v>654</v>
      </c>
      <c r="E374" s="12">
        <v>1</v>
      </c>
      <c r="F374" s="12"/>
      <c r="G374" s="12"/>
      <c r="H374" s="12"/>
      <c r="I374" s="12">
        <f t="shared" si="28"/>
        <v>1</v>
      </c>
      <c r="J374" s="12">
        <v>218182</v>
      </c>
      <c r="K374" s="12">
        <f t="shared" si="30"/>
        <v>218182</v>
      </c>
      <c r="L374" s="12">
        <f t="shared" si="29"/>
        <v>21818</v>
      </c>
      <c r="M374" s="12">
        <f t="shared" si="31"/>
        <v>240000</v>
      </c>
      <c r="N374" s="12">
        <f t="shared" si="32"/>
        <v>0</v>
      </c>
      <c r="O374" s="19"/>
      <c r="P374" s="5"/>
      <c r="Q374" s="68"/>
      <c r="R374" s="68"/>
      <c r="S374" s="68"/>
      <c r="T374" s="68"/>
      <c r="U374" s="68"/>
    </row>
    <row r="375" spans="1:21" ht="75">
      <c r="A375" s="14" t="s">
        <v>685</v>
      </c>
      <c r="B375" s="10" t="s">
        <v>687</v>
      </c>
      <c r="C375" s="11" t="s">
        <v>710</v>
      </c>
      <c r="D375" s="11" t="s">
        <v>711</v>
      </c>
      <c r="E375" s="12">
        <v>2</v>
      </c>
      <c r="F375" s="12"/>
      <c r="G375" s="12"/>
      <c r="H375" s="16">
        <v>1</v>
      </c>
      <c r="I375" s="12">
        <f t="shared" si="28"/>
        <v>2</v>
      </c>
      <c r="J375" s="12">
        <v>336364</v>
      </c>
      <c r="K375" s="12">
        <f t="shared" si="30"/>
        <v>672728</v>
      </c>
      <c r="L375" s="12">
        <f t="shared" si="29"/>
        <v>67273</v>
      </c>
      <c r="M375" s="12">
        <f t="shared" si="31"/>
        <v>740000</v>
      </c>
      <c r="N375" s="12">
        <f t="shared" si="32"/>
        <v>0</v>
      </c>
      <c r="O375" s="19" t="s">
        <v>127</v>
      </c>
      <c r="P375" s="5" t="s">
        <v>61</v>
      </c>
      <c r="Q375" s="68" t="s">
        <v>62</v>
      </c>
      <c r="R375" s="68"/>
      <c r="S375" s="68"/>
      <c r="T375" s="68"/>
      <c r="U375" s="68"/>
    </row>
    <row r="376" spans="1:21" ht="75">
      <c r="A376" s="9" t="s">
        <v>685</v>
      </c>
      <c r="B376" s="10" t="s">
        <v>687</v>
      </c>
      <c r="C376" s="11" t="s">
        <v>608</v>
      </c>
      <c r="D376" s="11" t="s">
        <v>609</v>
      </c>
      <c r="E376" s="12">
        <v>2</v>
      </c>
      <c r="F376" s="12"/>
      <c r="G376" s="12"/>
      <c r="H376" s="12"/>
      <c r="I376" s="12">
        <f t="shared" si="28"/>
        <v>2</v>
      </c>
      <c r="J376" s="12">
        <v>454545</v>
      </c>
      <c r="K376" s="12">
        <f t="shared" si="30"/>
        <v>909090</v>
      </c>
      <c r="L376" s="12">
        <f t="shared" si="29"/>
        <v>90909</v>
      </c>
      <c r="M376" s="12">
        <f t="shared" si="31"/>
        <v>1000000</v>
      </c>
      <c r="N376" s="12">
        <f t="shared" si="32"/>
        <v>0</v>
      </c>
      <c r="O376" s="19"/>
      <c r="P376" s="5"/>
      <c r="Q376" s="68"/>
      <c r="R376" s="68"/>
      <c r="S376" s="68"/>
      <c r="T376" s="68"/>
      <c r="U376" s="68"/>
    </row>
    <row r="377" spans="1:21" ht="75">
      <c r="A377" s="9" t="s">
        <v>685</v>
      </c>
      <c r="B377" s="10" t="s">
        <v>687</v>
      </c>
      <c r="C377" s="11" t="s">
        <v>712</v>
      </c>
      <c r="D377" s="11" t="s">
        <v>713</v>
      </c>
      <c r="E377" s="12">
        <v>2</v>
      </c>
      <c r="F377" s="12"/>
      <c r="G377" s="12"/>
      <c r="H377" s="12"/>
      <c r="I377" s="12">
        <f t="shared" si="28"/>
        <v>2</v>
      </c>
      <c r="J377" s="12">
        <v>218182</v>
      </c>
      <c r="K377" s="12">
        <f t="shared" si="30"/>
        <v>436364</v>
      </c>
      <c r="L377" s="12">
        <f t="shared" si="29"/>
        <v>43636</v>
      </c>
      <c r="M377" s="12">
        <f t="shared" si="31"/>
        <v>480000</v>
      </c>
      <c r="N377" s="12">
        <f t="shared" si="32"/>
        <v>0</v>
      </c>
      <c r="O377" s="19"/>
      <c r="P377" s="5"/>
      <c r="Q377" s="68"/>
      <c r="R377" s="68"/>
      <c r="S377" s="68"/>
      <c r="T377" s="68"/>
      <c r="U377" s="68"/>
    </row>
    <row r="378" spans="1:21" ht="37.5">
      <c r="A378" s="9" t="s">
        <v>685</v>
      </c>
      <c r="B378" s="10" t="s">
        <v>686</v>
      </c>
      <c r="C378" s="11" t="s">
        <v>714</v>
      </c>
      <c r="D378" s="11" t="s">
        <v>715</v>
      </c>
      <c r="E378" s="12">
        <v>1</v>
      </c>
      <c r="F378" s="12"/>
      <c r="G378" s="12"/>
      <c r="H378" s="12"/>
      <c r="I378" s="12">
        <f t="shared" si="28"/>
        <v>1</v>
      </c>
      <c r="J378" s="12">
        <v>272727</v>
      </c>
      <c r="K378" s="12">
        <f t="shared" si="30"/>
        <v>272727</v>
      </c>
      <c r="L378" s="12">
        <f t="shared" si="29"/>
        <v>27273</v>
      </c>
      <c r="M378" s="12">
        <f t="shared" si="31"/>
        <v>300000</v>
      </c>
      <c r="N378" s="12">
        <f t="shared" si="32"/>
        <v>0</v>
      </c>
      <c r="O378" s="19"/>
      <c r="P378" s="5"/>
      <c r="Q378" s="68"/>
      <c r="R378" s="68"/>
      <c r="S378" s="68"/>
      <c r="T378" s="68"/>
      <c r="U378" s="68"/>
    </row>
    <row r="379" spans="1:21" ht="37.5">
      <c r="A379" s="14" t="s">
        <v>716</v>
      </c>
      <c r="B379" s="10" t="s">
        <v>717</v>
      </c>
      <c r="C379" s="15" t="s">
        <v>718</v>
      </c>
      <c r="D379" s="11" t="s">
        <v>719</v>
      </c>
      <c r="E379" s="12">
        <v>1</v>
      </c>
      <c r="F379" s="12"/>
      <c r="G379" s="12"/>
      <c r="H379" s="12">
        <v>1</v>
      </c>
      <c r="I379" s="12">
        <f t="shared" si="28"/>
        <v>1</v>
      </c>
      <c r="J379" s="12">
        <v>1181818</v>
      </c>
      <c r="K379" s="12">
        <f t="shared" si="30"/>
        <v>1181818</v>
      </c>
      <c r="L379" s="12">
        <f t="shared" si="29"/>
        <v>118182</v>
      </c>
      <c r="M379" s="12">
        <f t="shared" si="31"/>
        <v>1300000</v>
      </c>
      <c r="N379" s="12">
        <f t="shared" si="32"/>
        <v>0</v>
      </c>
      <c r="O379" s="19" t="s">
        <v>60</v>
      </c>
      <c r="P379" s="5" t="s">
        <v>61</v>
      </c>
      <c r="Q379" s="68" t="s">
        <v>62</v>
      </c>
      <c r="R379" s="68"/>
      <c r="S379" s="68"/>
      <c r="T379" s="68"/>
      <c r="U379" s="68"/>
    </row>
    <row r="380" spans="1:21" ht="37.5">
      <c r="A380" s="9" t="s">
        <v>716</v>
      </c>
      <c r="B380" s="10" t="s">
        <v>717</v>
      </c>
      <c r="C380" s="11" t="s">
        <v>720</v>
      </c>
      <c r="D380" s="11" t="s">
        <v>721</v>
      </c>
      <c r="E380" s="12">
        <v>1</v>
      </c>
      <c r="F380" s="12"/>
      <c r="G380" s="12"/>
      <c r="H380" s="12"/>
      <c r="I380" s="12">
        <f t="shared" si="28"/>
        <v>1</v>
      </c>
      <c r="J380" s="12">
        <v>1563636</v>
      </c>
      <c r="K380" s="12">
        <f t="shared" si="30"/>
        <v>1563636</v>
      </c>
      <c r="L380" s="12">
        <f t="shared" si="29"/>
        <v>156364</v>
      </c>
      <c r="M380" s="12">
        <f t="shared" si="31"/>
        <v>1720000</v>
      </c>
      <c r="N380" s="12">
        <f t="shared" si="32"/>
        <v>0</v>
      </c>
      <c r="O380" s="19"/>
      <c r="P380" s="5"/>
      <c r="Q380" s="68"/>
      <c r="R380" s="68"/>
      <c r="S380" s="68"/>
      <c r="T380" s="68"/>
      <c r="U380" s="68"/>
    </row>
    <row r="381" spans="1:21" ht="37.5">
      <c r="A381" s="9" t="s">
        <v>716</v>
      </c>
      <c r="B381" s="10" t="s">
        <v>717</v>
      </c>
      <c r="C381" s="11" t="s">
        <v>722</v>
      </c>
      <c r="D381" s="11" t="s">
        <v>723</v>
      </c>
      <c r="E381" s="12">
        <v>1</v>
      </c>
      <c r="F381" s="12"/>
      <c r="G381" s="12"/>
      <c r="H381" s="12"/>
      <c r="I381" s="12">
        <f t="shared" si="28"/>
        <v>1</v>
      </c>
      <c r="J381" s="12">
        <v>781818</v>
      </c>
      <c r="K381" s="12">
        <f t="shared" si="30"/>
        <v>781818</v>
      </c>
      <c r="L381" s="12">
        <f t="shared" si="29"/>
        <v>78182</v>
      </c>
      <c r="M381" s="12">
        <f t="shared" si="31"/>
        <v>860000</v>
      </c>
      <c r="N381" s="12">
        <f t="shared" si="32"/>
        <v>0</v>
      </c>
      <c r="O381" s="19"/>
      <c r="P381" s="5"/>
      <c r="Q381" s="68"/>
      <c r="R381" s="68"/>
      <c r="S381" s="68"/>
      <c r="T381" s="68"/>
      <c r="U381" s="68"/>
    </row>
    <row r="382" spans="1:21" ht="37.5">
      <c r="A382" s="9" t="s">
        <v>724</v>
      </c>
      <c r="B382" s="10" t="s">
        <v>725</v>
      </c>
      <c r="C382" s="11" t="s">
        <v>726</v>
      </c>
      <c r="D382" s="11" t="s">
        <v>727</v>
      </c>
      <c r="E382" s="12">
        <v>1</v>
      </c>
      <c r="F382" s="12"/>
      <c r="G382" s="12"/>
      <c r="H382" s="12"/>
      <c r="I382" s="12">
        <f t="shared" si="28"/>
        <v>1</v>
      </c>
      <c r="J382" s="12">
        <v>454545</v>
      </c>
      <c r="K382" s="12">
        <f t="shared" si="30"/>
        <v>454545</v>
      </c>
      <c r="L382" s="12">
        <f t="shared" si="29"/>
        <v>45455</v>
      </c>
      <c r="M382" s="12">
        <f t="shared" si="31"/>
        <v>500000</v>
      </c>
      <c r="N382" s="12">
        <f t="shared" si="32"/>
        <v>0</v>
      </c>
      <c r="O382" s="19"/>
      <c r="P382" s="5"/>
      <c r="Q382" s="68"/>
      <c r="R382" s="68"/>
      <c r="S382" s="68"/>
      <c r="T382" s="68"/>
      <c r="U382" s="68"/>
    </row>
    <row r="383" spans="1:21" ht="37.5">
      <c r="A383" s="14" t="s">
        <v>724</v>
      </c>
      <c r="B383" s="10" t="s">
        <v>725</v>
      </c>
      <c r="C383" s="15" t="s">
        <v>728</v>
      </c>
      <c r="D383" s="11" t="s">
        <v>729</v>
      </c>
      <c r="E383" s="12">
        <v>1</v>
      </c>
      <c r="F383" s="12"/>
      <c r="G383" s="12"/>
      <c r="H383" s="12">
        <v>1</v>
      </c>
      <c r="I383" s="12">
        <f t="shared" si="28"/>
        <v>1</v>
      </c>
      <c r="J383" s="12">
        <v>354545</v>
      </c>
      <c r="K383" s="12">
        <f t="shared" si="30"/>
        <v>354545</v>
      </c>
      <c r="L383" s="12">
        <f t="shared" si="29"/>
        <v>35455</v>
      </c>
      <c r="M383" s="12">
        <f t="shared" si="31"/>
        <v>390000</v>
      </c>
      <c r="N383" s="12">
        <f t="shared" si="32"/>
        <v>0</v>
      </c>
      <c r="O383" s="19" t="s">
        <v>60</v>
      </c>
      <c r="P383" s="5" t="s">
        <v>61</v>
      </c>
      <c r="Q383" s="68" t="s">
        <v>62</v>
      </c>
      <c r="R383" s="68"/>
      <c r="S383" s="68"/>
      <c r="T383" s="68"/>
      <c r="U383" s="68"/>
    </row>
    <row r="384" spans="1:21" ht="56.25">
      <c r="A384" s="9" t="s">
        <v>724</v>
      </c>
      <c r="B384" s="10" t="s">
        <v>730</v>
      </c>
      <c r="C384" s="11" t="s">
        <v>731</v>
      </c>
      <c r="D384" s="11" t="s">
        <v>732</v>
      </c>
      <c r="E384" s="12">
        <v>1</v>
      </c>
      <c r="F384" s="12"/>
      <c r="G384" s="12"/>
      <c r="H384" s="12"/>
      <c r="I384" s="12">
        <f t="shared" si="28"/>
        <v>1</v>
      </c>
      <c r="J384" s="12">
        <v>472727</v>
      </c>
      <c r="K384" s="12">
        <f t="shared" si="30"/>
        <v>472727</v>
      </c>
      <c r="L384" s="12">
        <f t="shared" si="29"/>
        <v>47273</v>
      </c>
      <c r="M384" s="12">
        <f t="shared" si="31"/>
        <v>520000</v>
      </c>
      <c r="N384" s="12">
        <f t="shared" si="32"/>
        <v>0</v>
      </c>
      <c r="O384" s="19"/>
      <c r="P384" s="5"/>
      <c r="Q384" s="68"/>
      <c r="R384" s="68"/>
      <c r="S384" s="68"/>
      <c r="T384" s="68"/>
      <c r="U384" s="68"/>
    </row>
    <row r="385" spans="1:21" ht="56.25">
      <c r="A385" s="9" t="s">
        <v>724</v>
      </c>
      <c r="B385" s="10" t="s">
        <v>730</v>
      </c>
      <c r="C385" s="11" t="s">
        <v>733</v>
      </c>
      <c r="D385" s="11" t="s">
        <v>734</v>
      </c>
      <c r="E385" s="12">
        <v>1</v>
      </c>
      <c r="F385" s="12"/>
      <c r="G385" s="12"/>
      <c r="H385" s="12"/>
      <c r="I385" s="12">
        <f t="shared" si="28"/>
        <v>1</v>
      </c>
      <c r="J385" s="12">
        <v>472727</v>
      </c>
      <c r="K385" s="12">
        <f t="shared" si="30"/>
        <v>472727</v>
      </c>
      <c r="L385" s="12">
        <f t="shared" si="29"/>
        <v>47273</v>
      </c>
      <c r="M385" s="12">
        <f t="shared" si="31"/>
        <v>520000</v>
      </c>
      <c r="N385" s="12">
        <f t="shared" si="32"/>
        <v>0</v>
      </c>
      <c r="O385" s="19"/>
      <c r="P385" s="5"/>
      <c r="Q385" s="68"/>
      <c r="R385" s="68"/>
      <c r="S385" s="68"/>
      <c r="T385" s="68"/>
      <c r="U385" s="68"/>
    </row>
    <row r="386" spans="1:21" ht="56.25">
      <c r="A386" s="9" t="s">
        <v>724</v>
      </c>
      <c r="B386" s="10" t="s">
        <v>730</v>
      </c>
      <c r="C386" s="11" t="s">
        <v>735</v>
      </c>
      <c r="D386" s="11" t="s">
        <v>736</v>
      </c>
      <c r="E386" s="12">
        <v>1</v>
      </c>
      <c r="F386" s="12"/>
      <c r="G386" s="12"/>
      <c r="H386" s="12"/>
      <c r="I386" s="12">
        <f t="shared" si="28"/>
        <v>1</v>
      </c>
      <c r="J386" s="12">
        <v>509091</v>
      </c>
      <c r="K386" s="12">
        <f t="shared" si="30"/>
        <v>509091</v>
      </c>
      <c r="L386" s="12">
        <f t="shared" si="29"/>
        <v>50909</v>
      </c>
      <c r="M386" s="12">
        <f t="shared" si="31"/>
        <v>560000</v>
      </c>
      <c r="N386" s="12">
        <f t="shared" si="32"/>
        <v>0</v>
      </c>
      <c r="O386" s="19"/>
      <c r="P386" s="5"/>
      <c r="Q386" s="68"/>
      <c r="R386" s="68"/>
      <c r="S386" s="68"/>
      <c r="T386" s="68"/>
      <c r="U386" s="68"/>
    </row>
    <row r="387" spans="1:21" ht="56.25">
      <c r="A387" s="9" t="s">
        <v>724</v>
      </c>
      <c r="B387" s="10" t="s">
        <v>730</v>
      </c>
      <c r="C387" s="11" t="s">
        <v>737</v>
      </c>
      <c r="D387" s="11" t="s">
        <v>738</v>
      </c>
      <c r="E387" s="12">
        <v>1</v>
      </c>
      <c r="F387" s="12"/>
      <c r="G387" s="12"/>
      <c r="H387" s="12"/>
      <c r="I387" s="12">
        <f t="shared" si="28"/>
        <v>1</v>
      </c>
      <c r="J387" s="12">
        <v>509091</v>
      </c>
      <c r="K387" s="12">
        <f t="shared" si="30"/>
        <v>509091</v>
      </c>
      <c r="L387" s="12">
        <f t="shared" si="29"/>
        <v>50909</v>
      </c>
      <c r="M387" s="12">
        <f t="shared" si="31"/>
        <v>560000</v>
      </c>
      <c r="N387" s="12">
        <f t="shared" si="32"/>
        <v>0</v>
      </c>
      <c r="O387" s="19"/>
      <c r="P387" s="5"/>
      <c r="Q387" s="68"/>
      <c r="R387" s="68"/>
      <c r="S387" s="68"/>
      <c r="T387" s="68"/>
      <c r="U387" s="68"/>
    </row>
    <row r="388" spans="1:21" ht="56.25">
      <c r="A388" s="9" t="s">
        <v>724</v>
      </c>
      <c r="B388" s="10" t="s">
        <v>730</v>
      </c>
      <c r="C388" s="11" t="s">
        <v>739</v>
      </c>
      <c r="D388" s="11" t="s">
        <v>740</v>
      </c>
      <c r="E388" s="12">
        <v>2</v>
      </c>
      <c r="F388" s="12"/>
      <c r="G388" s="12"/>
      <c r="H388" s="12"/>
      <c r="I388" s="12">
        <f t="shared" si="28"/>
        <v>2</v>
      </c>
      <c r="J388" s="12">
        <v>472727</v>
      </c>
      <c r="K388" s="12">
        <f t="shared" si="30"/>
        <v>945454</v>
      </c>
      <c r="L388" s="12">
        <f t="shared" si="29"/>
        <v>94545</v>
      </c>
      <c r="M388" s="12">
        <f t="shared" si="31"/>
        <v>1040000</v>
      </c>
      <c r="N388" s="12">
        <f t="shared" si="32"/>
        <v>0</v>
      </c>
      <c r="O388" s="19"/>
      <c r="P388" s="5"/>
      <c r="Q388" s="68"/>
      <c r="R388" s="68"/>
      <c r="S388" s="68"/>
      <c r="T388" s="68"/>
      <c r="U388" s="68"/>
    </row>
    <row r="389" spans="1:21" ht="56.25">
      <c r="A389" s="9" t="s">
        <v>724</v>
      </c>
      <c r="B389" s="10" t="s">
        <v>730</v>
      </c>
      <c r="C389" s="11" t="s">
        <v>741</v>
      </c>
      <c r="D389" s="11" t="s">
        <v>742</v>
      </c>
      <c r="E389" s="12">
        <v>1</v>
      </c>
      <c r="F389" s="12"/>
      <c r="G389" s="12"/>
      <c r="H389" s="12"/>
      <c r="I389" s="12">
        <f t="shared" si="28"/>
        <v>1</v>
      </c>
      <c r="J389" s="12">
        <v>509091</v>
      </c>
      <c r="K389" s="12">
        <f t="shared" si="30"/>
        <v>509091</v>
      </c>
      <c r="L389" s="12">
        <f t="shared" si="29"/>
        <v>50909</v>
      </c>
      <c r="M389" s="12">
        <f t="shared" si="31"/>
        <v>560000</v>
      </c>
      <c r="N389" s="12">
        <f t="shared" si="32"/>
        <v>0</v>
      </c>
      <c r="O389" s="19"/>
      <c r="P389" s="5"/>
      <c r="Q389" s="68"/>
      <c r="R389" s="68"/>
      <c r="S389" s="68"/>
      <c r="T389" s="68"/>
      <c r="U389" s="68"/>
    </row>
    <row r="390" spans="1:21" ht="56.25">
      <c r="A390" s="9" t="s">
        <v>724</v>
      </c>
      <c r="B390" s="10" t="s">
        <v>730</v>
      </c>
      <c r="C390" s="11" t="s">
        <v>743</v>
      </c>
      <c r="D390" s="11" t="s">
        <v>744</v>
      </c>
      <c r="E390" s="12">
        <v>2</v>
      </c>
      <c r="F390" s="12"/>
      <c r="G390" s="12"/>
      <c r="H390" s="12"/>
      <c r="I390" s="12">
        <f t="shared" si="28"/>
        <v>2</v>
      </c>
      <c r="J390" s="12">
        <v>472727</v>
      </c>
      <c r="K390" s="12">
        <f t="shared" si="30"/>
        <v>945454</v>
      </c>
      <c r="L390" s="12">
        <f t="shared" si="29"/>
        <v>94545</v>
      </c>
      <c r="M390" s="12">
        <f t="shared" si="31"/>
        <v>1040000</v>
      </c>
      <c r="N390" s="12">
        <f t="shared" si="32"/>
        <v>0</v>
      </c>
      <c r="O390" s="19"/>
      <c r="P390" s="5"/>
      <c r="Q390" s="68"/>
      <c r="R390" s="68"/>
      <c r="S390" s="68"/>
      <c r="T390" s="68"/>
      <c r="U390" s="68"/>
    </row>
    <row r="391" spans="1:21" ht="56.25">
      <c r="A391" s="9" t="s">
        <v>724</v>
      </c>
      <c r="B391" s="10" t="s">
        <v>730</v>
      </c>
      <c r="C391" s="11" t="s">
        <v>745</v>
      </c>
      <c r="D391" s="11" t="s">
        <v>746</v>
      </c>
      <c r="E391" s="12">
        <v>1</v>
      </c>
      <c r="F391" s="12"/>
      <c r="G391" s="12"/>
      <c r="H391" s="12"/>
      <c r="I391" s="12">
        <f t="shared" ref="I391:I454" si="33">+E391-G391-F391</f>
        <v>1</v>
      </c>
      <c r="J391" s="12">
        <v>472727</v>
      </c>
      <c r="K391" s="12">
        <f t="shared" si="30"/>
        <v>472727</v>
      </c>
      <c r="L391" s="12">
        <f t="shared" ref="L391:L454" si="34">+ROUND(J391*E391*0.1,0)</f>
        <v>47273</v>
      </c>
      <c r="M391" s="12">
        <f t="shared" si="31"/>
        <v>520000</v>
      </c>
      <c r="N391" s="12">
        <f t="shared" si="32"/>
        <v>0</v>
      </c>
      <c r="O391" s="19"/>
      <c r="P391" s="5"/>
      <c r="Q391" s="68"/>
      <c r="R391" s="68"/>
      <c r="S391" s="68"/>
      <c r="T391" s="68"/>
      <c r="U391" s="68"/>
    </row>
    <row r="392" spans="1:21" ht="56.25">
      <c r="A392" s="9" t="s">
        <v>724</v>
      </c>
      <c r="B392" s="10" t="s">
        <v>730</v>
      </c>
      <c r="C392" s="11" t="s">
        <v>747</v>
      </c>
      <c r="D392" s="11" t="s">
        <v>748</v>
      </c>
      <c r="E392" s="12">
        <v>1</v>
      </c>
      <c r="F392" s="12"/>
      <c r="G392" s="12"/>
      <c r="H392" s="12"/>
      <c r="I392" s="12">
        <f t="shared" si="33"/>
        <v>1</v>
      </c>
      <c r="J392" s="12">
        <v>509091</v>
      </c>
      <c r="K392" s="12">
        <f t="shared" ref="K392:K455" si="35">+ROUND(J392*E392,0)</f>
        <v>509091</v>
      </c>
      <c r="L392" s="12">
        <f t="shared" si="34"/>
        <v>50909</v>
      </c>
      <c r="M392" s="12">
        <f t="shared" ref="M392:M455" si="36">+ROUND(K392+L392,-1)</f>
        <v>560000</v>
      </c>
      <c r="N392" s="12">
        <f t="shared" ref="N392:N455" si="37">+IF(AND(G392&gt;0),ROUND(J392*G392*1.1,-1),0)+IF(AND(F392&gt;0),ROUND(J392*F392*1.1,-1),0)</f>
        <v>0</v>
      </c>
      <c r="O392" s="19"/>
      <c r="P392" s="5"/>
      <c r="Q392" s="68"/>
      <c r="R392" s="68"/>
      <c r="S392" s="68"/>
      <c r="T392" s="68"/>
      <c r="U392" s="68"/>
    </row>
    <row r="393" spans="1:21" ht="56.25">
      <c r="A393" s="9" t="s">
        <v>724</v>
      </c>
      <c r="B393" s="10" t="s">
        <v>730</v>
      </c>
      <c r="C393" s="17" t="s">
        <v>749</v>
      </c>
      <c r="D393" s="11" t="s">
        <v>750</v>
      </c>
      <c r="E393" s="12">
        <v>2</v>
      </c>
      <c r="F393" s="12">
        <v>2</v>
      </c>
      <c r="G393" s="12"/>
      <c r="H393" s="12"/>
      <c r="I393" s="12">
        <f t="shared" si="33"/>
        <v>0</v>
      </c>
      <c r="J393" s="12">
        <v>472727</v>
      </c>
      <c r="K393" s="12">
        <f t="shared" si="35"/>
        <v>945454</v>
      </c>
      <c r="L393" s="12">
        <f t="shared" si="34"/>
        <v>94545</v>
      </c>
      <c r="M393" s="12">
        <f t="shared" si="36"/>
        <v>1040000</v>
      </c>
      <c r="N393" s="12">
        <f t="shared" si="37"/>
        <v>1040000</v>
      </c>
      <c r="O393" s="19" t="s">
        <v>77</v>
      </c>
      <c r="P393" s="8" t="s">
        <v>37</v>
      </c>
      <c r="Q393" s="68" t="s">
        <v>78</v>
      </c>
      <c r="R393" s="68"/>
      <c r="S393" s="68"/>
      <c r="T393" s="68"/>
      <c r="U393" s="68"/>
    </row>
    <row r="394" spans="1:21" ht="56.25">
      <c r="A394" s="9" t="s">
        <v>724</v>
      </c>
      <c r="B394" s="10" t="s">
        <v>730</v>
      </c>
      <c r="C394" s="11" t="s">
        <v>751</v>
      </c>
      <c r="D394" s="11" t="s">
        <v>752</v>
      </c>
      <c r="E394" s="12">
        <v>1</v>
      </c>
      <c r="F394" s="12"/>
      <c r="G394" s="12"/>
      <c r="H394" s="12"/>
      <c r="I394" s="12">
        <f t="shared" si="33"/>
        <v>1</v>
      </c>
      <c r="J394" s="12">
        <v>472727</v>
      </c>
      <c r="K394" s="12">
        <f t="shared" si="35"/>
        <v>472727</v>
      </c>
      <c r="L394" s="12">
        <f t="shared" si="34"/>
        <v>47273</v>
      </c>
      <c r="M394" s="12">
        <f t="shared" si="36"/>
        <v>520000</v>
      </c>
      <c r="N394" s="12">
        <f t="shared" si="37"/>
        <v>0</v>
      </c>
      <c r="O394" s="19"/>
      <c r="P394" s="5"/>
      <c r="Q394" s="68"/>
      <c r="R394" s="68"/>
      <c r="S394" s="68"/>
      <c r="T394" s="68"/>
      <c r="U394" s="68"/>
    </row>
    <row r="395" spans="1:21" ht="37.5">
      <c r="A395" s="9" t="s">
        <v>753</v>
      </c>
      <c r="B395" s="10" t="s">
        <v>754</v>
      </c>
      <c r="C395" s="11" t="s">
        <v>755</v>
      </c>
      <c r="D395" s="11" t="s">
        <v>756</v>
      </c>
      <c r="E395" s="12">
        <v>1</v>
      </c>
      <c r="F395" s="12"/>
      <c r="G395" s="12"/>
      <c r="H395" s="12"/>
      <c r="I395" s="12">
        <f t="shared" si="33"/>
        <v>1</v>
      </c>
      <c r="J395" s="12">
        <v>268182</v>
      </c>
      <c r="K395" s="12">
        <f t="shared" si="35"/>
        <v>268182</v>
      </c>
      <c r="L395" s="12">
        <f t="shared" si="34"/>
        <v>26818</v>
      </c>
      <c r="M395" s="12">
        <f t="shared" si="36"/>
        <v>295000</v>
      </c>
      <c r="N395" s="12">
        <f t="shared" si="37"/>
        <v>0</v>
      </c>
      <c r="O395" s="19"/>
      <c r="P395" s="5"/>
      <c r="Q395" s="68"/>
      <c r="R395" s="68"/>
      <c r="S395" s="68"/>
      <c r="T395" s="68"/>
      <c r="U395" s="68"/>
    </row>
    <row r="396" spans="1:21" ht="37.5">
      <c r="A396" s="14" t="s">
        <v>753</v>
      </c>
      <c r="B396" s="10" t="s">
        <v>757</v>
      </c>
      <c r="C396" s="15" t="s">
        <v>758</v>
      </c>
      <c r="D396" s="11" t="s">
        <v>759</v>
      </c>
      <c r="E396" s="12">
        <v>1</v>
      </c>
      <c r="F396" s="12"/>
      <c r="G396" s="12"/>
      <c r="H396" s="12">
        <v>1</v>
      </c>
      <c r="I396" s="12">
        <f t="shared" si="33"/>
        <v>1</v>
      </c>
      <c r="J396" s="12">
        <v>1563636</v>
      </c>
      <c r="K396" s="12">
        <f t="shared" si="35"/>
        <v>1563636</v>
      </c>
      <c r="L396" s="12">
        <f t="shared" si="34"/>
        <v>156364</v>
      </c>
      <c r="M396" s="12">
        <f t="shared" si="36"/>
        <v>1720000</v>
      </c>
      <c r="N396" s="12">
        <f t="shared" si="37"/>
        <v>0</v>
      </c>
      <c r="O396" s="19" t="s">
        <v>60</v>
      </c>
      <c r="P396" s="5" t="s">
        <v>61</v>
      </c>
      <c r="Q396" s="68" t="s">
        <v>62</v>
      </c>
      <c r="R396" s="68"/>
      <c r="S396" s="68"/>
      <c r="T396" s="68"/>
      <c r="U396" s="68"/>
    </row>
    <row r="397" spans="1:21" ht="56.25">
      <c r="A397" s="9" t="s">
        <v>753</v>
      </c>
      <c r="B397" s="10" t="s">
        <v>754</v>
      </c>
      <c r="C397" s="13" t="s">
        <v>760</v>
      </c>
      <c r="D397" s="11" t="s">
        <v>761</v>
      </c>
      <c r="E397" s="12">
        <v>2</v>
      </c>
      <c r="F397" s="12">
        <v>2</v>
      </c>
      <c r="G397" s="12"/>
      <c r="H397" s="12"/>
      <c r="I397" s="12">
        <f t="shared" si="33"/>
        <v>0</v>
      </c>
      <c r="J397" s="12">
        <v>331818</v>
      </c>
      <c r="K397" s="12">
        <f t="shared" si="35"/>
        <v>663636</v>
      </c>
      <c r="L397" s="12">
        <f t="shared" si="34"/>
        <v>66364</v>
      </c>
      <c r="M397" s="12">
        <f t="shared" si="36"/>
        <v>730000</v>
      </c>
      <c r="N397" s="12">
        <f t="shared" si="37"/>
        <v>730000</v>
      </c>
      <c r="O397" s="19" t="s">
        <v>50</v>
      </c>
      <c r="P397" s="8" t="s">
        <v>37</v>
      </c>
      <c r="Q397" s="68" t="s">
        <v>38</v>
      </c>
      <c r="R397" s="68"/>
      <c r="S397" s="68"/>
      <c r="T397" s="68"/>
      <c r="U397" s="68"/>
    </row>
    <row r="398" spans="1:21" ht="37.5">
      <c r="A398" s="9" t="s">
        <v>753</v>
      </c>
      <c r="B398" s="10" t="s">
        <v>762</v>
      </c>
      <c r="C398" s="11" t="s">
        <v>763</v>
      </c>
      <c r="D398" s="11" t="s">
        <v>764</v>
      </c>
      <c r="E398" s="12">
        <v>2</v>
      </c>
      <c r="F398" s="12"/>
      <c r="G398" s="12"/>
      <c r="H398" s="12"/>
      <c r="I398" s="12">
        <f t="shared" si="33"/>
        <v>2</v>
      </c>
      <c r="J398" s="12">
        <v>268909</v>
      </c>
      <c r="K398" s="12">
        <f t="shared" si="35"/>
        <v>537818</v>
      </c>
      <c r="L398" s="12">
        <f t="shared" si="34"/>
        <v>53782</v>
      </c>
      <c r="M398" s="12">
        <f t="shared" si="36"/>
        <v>591600</v>
      </c>
      <c r="N398" s="12">
        <f t="shared" si="37"/>
        <v>0</v>
      </c>
      <c r="O398" s="19"/>
      <c r="P398" s="5"/>
      <c r="Q398" s="68"/>
      <c r="R398" s="68"/>
      <c r="S398" s="68"/>
      <c r="T398" s="68"/>
      <c r="U398" s="68"/>
    </row>
    <row r="399" spans="1:21" ht="37.5">
      <c r="A399" s="9" t="s">
        <v>753</v>
      </c>
      <c r="B399" s="10" t="s">
        <v>762</v>
      </c>
      <c r="C399" s="11" t="s">
        <v>677</v>
      </c>
      <c r="D399" s="11" t="s">
        <v>678</v>
      </c>
      <c r="E399" s="12">
        <v>1</v>
      </c>
      <c r="F399" s="12"/>
      <c r="G399" s="12"/>
      <c r="H399" s="12"/>
      <c r="I399" s="12">
        <f t="shared" si="33"/>
        <v>1</v>
      </c>
      <c r="J399" s="12">
        <v>616909</v>
      </c>
      <c r="K399" s="12">
        <f t="shared" si="35"/>
        <v>616909</v>
      </c>
      <c r="L399" s="12">
        <f t="shared" si="34"/>
        <v>61691</v>
      </c>
      <c r="M399" s="12">
        <f t="shared" si="36"/>
        <v>678600</v>
      </c>
      <c r="N399" s="12">
        <f t="shared" si="37"/>
        <v>0</v>
      </c>
      <c r="O399" s="19"/>
      <c r="P399" s="5"/>
      <c r="Q399" s="68"/>
      <c r="R399" s="68"/>
      <c r="S399" s="68"/>
      <c r="T399" s="68"/>
      <c r="U399" s="68"/>
    </row>
    <row r="400" spans="1:21" ht="56.25">
      <c r="A400" s="9" t="s">
        <v>753</v>
      </c>
      <c r="B400" s="10" t="s">
        <v>765</v>
      </c>
      <c r="C400" s="11" t="s">
        <v>766</v>
      </c>
      <c r="D400" s="11" t="s">
        <v>767</v>
      </c>
      <c r="E400" s="12">
        <v>2</v>
      </c>
      <c r="F400" s="12"/>
      <c r="G400" s="12"/>
      <c r="H400" s="12"/>
      <c r="I400" s="12">
        <f t="shared" si="33"/>
        <v>2</v>
      </c>
      <c r="J400" s="12">
        <v>472727</v>
      </c>
      <c r="K400" s="12">
        <f t="shared" si="35"/>
        <v>945454</v>
      </c>
      <c r="L400" s="12">
        <f t="shared" si="34"/>
        <v>94545</v>
      </c>
      <c r="M400" s="12">
        <f t="shared" si="36"/>
        <v>1040000</v>
      </c>
      <c r="N400" s="12">
        <f t="shared" si="37"/>
        <v>0</v>
      </c>
      <c r="O400" s="19"/>
      <c r="P400" s="5"/>
      <c r="Q400" s="68"/>
      <c r="R400" s="68"/>
      <c r="S400" s="68"/>
      <c r="T400" s="68"/>
      <c r="U400" s="68"/>
    </row>
    <row r="401" spans="1:21" ht="56.25">
      <c r="A401" s="9" t="s">
        <v>753</v>
      </c>
      <c r="B401" s="10" t="s">
        <v>765</v>
      </c>
      <c r="C401" s="11" t="s">
        <v>751</v>
      </c>
      <c r="D401" s="11" t="s">
        <v>752</v>
      </c>
      <c r="E401" s="12">
        <v>1</v>
      </c>
      <c r="F401" s="12"/>
      <c r="G401" s="12"/>
      <c r="H401" s="12"/>
      <c r="I401" s="12">
        <f t="shared" si="33"/>
        <v>1</v>
      </c>
      <c r="J401" s="12">
        <v>472727</v>
      </c>
      <c r="K401" s="12">
        <f t="shared" si="35"/>
        <v>472727</v>
      </c>
      <c r="L401" s="12">
        <f t="shared" si="34"/>
        <v>47273</v>
      </c>
      <c r="M401" s="12">
        <f t="shared" si="36"/>
        <v>520000</v>
      </c>
      <c r="N401" s="12">
        <f t="shared" si="37"/>
        <v>0</v>
      </c>
      <c r="O401" s="19"/>
      <c r="P401" s="5"/>
      <c r="Q401" s="68"/>
      <c r="R401" s="68"/>
      <c r="S401" s="68"/>
      <c r="T401" s="68"/>
      <c r="U401" s="68"/>
    </row>
    <row r="402" spans="1:21" ht="56.25">
      <c r="A402" s="9" t="s">
        <v>753</v>
      </c>
      <c r="B402" s="10" t="s">
        <v>765</v>
      </c>
      <c r="C402" s="11" t="s">
        <v>745</v>
      </c>
      <c r="D402" s="11" t="s">
        <v>746</v>
      </c>
      <c r="E402" s="12">
        <v>1</v>
      </c>
      <c r="F402" s="12"/>
      <c r="G402" s="12"/>
      <c r="H402" s="12"/>
      <c r="I402" s="12">
        <f t="shared" si="33"/>
        <v>1</v>
      </c>
      <c r="J402" s="12">
        <v>472727</v>
      </c>
      <c r="K402" s="12">
        <f t="shared" si="35"/>
        <v>472727</v>
      </c>
      <c r="L402" s="12">
        <f t="shared" si="34"/>
        <v>47273</v>
      </c>
      <c r="M402" s="12">
        <f t="shared" si="36"/>
        <v>520000</v>
      </c>
      <c r="N402" s="12">
        <f t="shared" si="37"/>
        <v>0</v>
      </c>
      <c r="O402" s="19"/>
      <c r="P402" s="5"/>
      <c r="Q402" s="68"/>
      <c r="R402" s="68"/>
      <c r="S402" s="68"/>
      <c r="T402" s="68"/>
      <c r="U402" s="68"/>
    </row>
    <row r="403" spans="1:21" ht="56.25">
      <c r="A403" s="9" t="s">
        <v>753</v>
      </c>
      <c r="B403" s="10" t="s">
        <v>765</v>
      </c>
      <c r="C403" s="11" t="s">
        <v>768</v>
      </c>
      <c r="D403" s="11" t="s">
        <v>769</v>
      </c>
      <c r="E403" s="12">
        <v>1</v>
      </c>
      <c r="F403" s="12"/>
      <c r="G403" s="12"/>
      <c r="H403" s="12"/>
      <c r="I403" s="12">
        <f t="shared" si="33"/>
        <v>1</v>
      </c>
      <c r="J403" s="12">
        <v>472727</v>
      </c>
      <c r="K403" s="12">
        <f t="shared" si="35"/>
        <v>472727</v>
      </c>
      <c r="L403" s="12">
        <f t="shared" si="34"/>
        <v>47273</v>
      </c>
      <c r="M403" s="12">
        <f t="shared" si="36"/>
        <v>520000</v>
      </c>
      <c r="N403" s="12">
        <f t="shared" si="37"/>
        <v>0</v>
      </c>
      <c r="O403" s="19"/>
      <c r="P403" s="5"/>
      <c r="Q403" s="68"/>
      <c r="R403" s="68"/>
      <c r="S403" s="68"/>
      <c r="T403" s="68"/>
      <c r="U403" s="68"/>
    </row>
    <row r="404" spans="1:21" ht="37.5">
      <c r="A404" s="14" t="s">
        <v>753</v>
      </c>
      <c r="B404" s="10" t="s">
        <v>770</v>
      </c>
      <c r="C404" s="15" t="s">
        <v>771</v>
      </c>
      <c r="D404" s="11" t="s">
        <v>772</v>
      </c>
      <c r="E404" s="12">
        <v>1</v>
      </c>
      <c r="F404" s="12"/>
      <c r="G404" s="12"/>
      <c r="H404" s="12">
        <v>1</v>
      </c>
      <c r="I404" s="12">
        <f t="shared" si="33"/>
        <v>1</v>
      </c>
      <c r="J404" s="12">
        <v>1145455</v>
      </c>
      <c r="K404" s="12">
        <f t="shared" si="35"/>
        <v>1145455</v>
      </c>
      <c r="L404" s="12">
        <f t="shared" si="34"/>
        <v>114546</v>
      </c>
      <c r="M404" s="12">
        <f t="shared" si="36"/>
        <v>1260000</v>
      </c>
      <c r="N404" s="12">
        <f t="shared" si="37"/>
        <v>0</v>
      </c>
      <c r="O404" s="19" t="s">
        <v>60</v>
      </c>
      <c r="P404" s="5" t="s">
        <v>61</v>
      </c>
      <c r="Q404" s="68" t="s">
        <v>62</v>
      </c>
      <c r="R404" s="68"/>
      <c r="S404" s="68"/>
      <c r="T404" s="68"/>
      <c r="U404" s="68"/>
    </row>
    <row r="405" spans="1:21" ht="56.25">
      <c r="A405" s="14" t="s">
        <v>753</v>
      </c>
      <c r="B405" s="10" t="s">
        <v>770</v>
      </c>
      <c r="C405" s="15" t="s">
        <v>773</v>
      </c>
      <c r="D405" s="11" t="s">
        <v>774</v>
      </c>
      <c r="E405" s="12">
        <v>1</v>
      </c>
      <c r="F405" s="12"/>
      <c r="G405" s="12"/>
      <c r="H405" s="12">
        <v>1</v>
      </c>
      <c r="I405" s="12">
        <f t="shared" si="33"/>
        <v>1</v>
      </c>
      <c r="J405" s="12">
        <v>1145455</v>
      </c>
      <c r="K405" s="12">
        <f t="shared" si="35"/>
        <v>1145455</v>
      </c>
      <c r="L405" s="12">
        <f t="shared" si="34"/>
        <v>114546</v>
      </c>
      <c r="M405" s="12">
        <f t="shared" si="36"/>
        <v>1260000</v>
      </c>
      <c r="N405" s="12">
        <f t="shared" si="37"/>
        <v>0</v>
      </c>
      <c r="O405" s="19" t="s">
        <v>60</v>
      </c>
      <c r="P405" s="5" t="s">
        <v>61</v>
      </c>
      <c r="Q405" s="68" t="s">
        <v>62</v>
      </c>
      <c r="R405" s="68"/>
      <c r="S405" s="68"/>
      <c r="T405" s="68"/>
      <c r="U405" s="68"/>
    </row>
    <row r="406" spans="1:21" ht="56.25">
      <c r="A406" s="14" t="s">
        <v>753</v>
      </c>
      <c r="B406" s="10" t="s">
        <v>770</v>
      </c>
      <c r="C406" s="15" t="s">
        <v>775</v>
      </c>
      <c r="D406" s="11" t="s">
        <v>776</v>
      </c>
      <c r="E406" s="12">
        <v>1</v>
      </c>
      <c r="F406" s="12"/>
      <c r="G406" s="12"/>
      <c r="H406" s="12">
        <v>1</v>
      </c>
      <c r="I406" s="12">
        <f t="shared" si="33"/>
        <v>1</v>
      </c>
      <c r="J406" s="12">
        <v>1145455</v>
      </c>
      <c r="K406" s="12">
        <f t="shared" si="35"/>
        <v>1145455</v>
      </c>
      <c r="L406" s="12">
        <f t="shared" si="34"/>
        <v>114546</v>
      </c>
      <c r="M406" s="12">
        <f t="shared" si="36"/>
        <v>1260000</v>
      </c>
      <c r="N406" s="12">
        <f t="shared" si="37"/>
        <v>0</v>
      </c>
      <c r="O406" s="19" t="s">
        <v>60</v>
      </c>
      <c r="P406" s="5" t="s">
        <v>61</v>
      </c>
      <c r="Q406" s="68" t="s">
        <v>62</v>
      </c>
      <c r="R406" s="68"/>
      <c r="S406" s="68"/>
      <c r="T406" s="68"/>
      <c r="U406" s="68"/>
    </row>
    <row r="407" spans="1:21" ht="56.25">
      <c r="A407" s="14" t="s">
        <v>753</v>
      </c>
      <c r="B407" s="10" t="s">
        <v>777</v>
      </c>
      <c r="C407" s="15" t="s">
        <v>643</v>
      </c>
      <c r="D407" s="11" t="s">
        <v>644</v>
      </c>
      <c r="E407" s="12">
        <v>1</v>
      </c>
      <c r="F407" s="12"/>
      <c r="G407" s="12"/>
      <c r="H407" s="12">
        <v>1</v>
      </c>
      <c r="I407" s="12">
        <f t="shared" si="33"/>
        <v>1</v>
      </c>
      <c r="J407" s="12">
        <v>209091</v>
      </c>
      <c r="K407" s="12">
        <f t="shared" si="35"/>
        <v>209091</v>
      </c>
      <c r="L407" s="12">
        <f t="shared" si="34"/>
        <v>20909</v>
      </c>
      <c r="M407" s="12">
        <f t="shared" si="36"/>
        <v>230000</v>
      </c>
      <c r="N407" s="12">
        <f t="shared" si="37"/>
        <v>0</v>
      </c>
      <c r="O407" s="19" t="s">
        <v>60</v>
      </c>
      <c r="P407" s="5" t="s">
        <v>61</v>
      </c>
      <c r="Q407" s="68" t="s">
        <v>62</v>
      </c>
      <c r="R407" s="68"/>
      <c r="S407" s="68"/>
      <c r="T407" s="68"/>
      <c r="U407" s="68"/>
    </row>
    <row r="408" spans="1:21" ht="56.25">
      <c r="A408" s="9" t="s">
        <v>753</v>
      </c>
      <c r="B408" s="10" t="s">
        <v>777</v>
      </c>
      <c r="C408" s="13" t="s">
        <v>631</v>
      </c>
      <c r="D408" s="11" t="s">
        <v>632</v>
      </c>
      <c r="E408" s="12">
        <v>1</v>
      </c>
      <c r="F408" s="12">
        <v>1</v>
      </c>
      <c r="G408" s="12"/>
      <c r="H408" s="12"/>
      <c r="I408" s="12">
        <f t="shared" si="33"/>
        <v>0</v>
      </c>
      <c r="J408" s="12">
        <v>218182</v>
      </c>
      <c r="K408" s="12">
        <f t="shared" si="35"/>
        <v>218182</v>
      </c>
      <c r="L408" s="12">
        <f t="shared" si="34"/>
        <v>21818</v>
      </c>
      <c r="M408" s="12">
        <f t="shared" si="36"/>
        <v>240000</v>
      </c>
      <c r="N408" s="12">
        <f t="shared" si="37"/>
        <v>240000</v>
      </c>
      <c r="O408" s="19" t="s">
        <v>50</v>
      </c>
      <c r="P408" s="8" t="s">
        <v>37</v>
      </c>
      <c r="Q408" s="68" t="s">
        <v>38</v>
      </c>
      <c r="R408" s="68"/>
      <c r="S408" s="68"/>
      <c r="T408" s="68"/>
      <c r="U408" s="68"/>
    </row>
    <row r="409" spans="1:21" ht="56.25">
      <c r="A409" s="14" t="s">
        <v>753</v>
      </c>
      <c r="B409" s="10" t="s">
        <v>777</v>
      </c>
      <c r="C409" s="15" t="s">
        <v>633</v>
      </c>
      <c r="D409" s="11" t="s">
        <v>634</v>
      </c>
      <c r="E409" s="12">
        <v>1</v>
      </c>
      <c r="F409" s="12"/>
      <c r="G409" s="12"/>
      <c r="H409" s="12">
        <v>1</v>
      </c>
      <c r="I409" s="12">
        <f t="shared" si="33"/>
        <v>1</v>
      </c>
      <c r="J409" s="12">
        <v>209091</v>
      </c>
      <c r="K409" s="12">
        <f t="shared" si="35"/>
        <v>209091</v>
      </c>
      <c r="L409" s="12">
        <f t="shared" si="34"/>
        <v>20909</v>
      </c>
      <c r="M409" s="12">
        <f t="shared" si="36"/>
        <v>230000</v>
      </c>
      <c r="N409" s="12">
        <f t="shared" si="37"/>
        <v>0</v>
      </c>
      <c r="O409" s="19" t="s">
        <v>60</v>
      </c>
      <c r="P409" s="5" t="s">
        <v>61</v>
      </c>
      <c r="Q409" s="68" t="s">
        <v>62</v>
      </c>
      <c r="R409" s="68"/>
      <c r="S409" s="68"/>
      <c r="T409" s="68"/>
      <c r="U409" s="68"/>
    </row>
    <row r="410" spans="1:21" ht="56.25">
      <c r="A410" s="9" t="s">
        <v>753</v>
      </c>
      <c r="B410" s="10" t="s">
        <v>777</v>
      </c>
      <c r="C410" s="11" t="s">
        <v>641</v>
      </c>
      <c r="D410" s="11" t="s">
        <v>642</v>
      </c>
      <c r="E410" s="12">
        <v>1</v>
      </c>
      <c r="F410" s="12"/>
      <c r="G410" s="12"/>
      <c r="H410" s="12"/>
      <c r="I410" s="12">
        <f t="shared" si="33"/>
        <v>1</v>
      </c>
      <c r="J410" s="12">
        <v>209091</v>
      </c>
      <c r="K410" s="12">
        <f t="shared" si="35"/>
        <v>209091</v>
      </c>
      <c r="L410" s="12">
        <f t="shared" si="34"/>
        <v>20909</v>
      </c>
      <c r="M410" s="12">
        <f t="shared" si="36"/>
        <v>230000</v>
      </c>
      <c r="N410" s="12">
        <f t="shared" si="37"/>
        <v>0</v>
      </c>
      <c r="O410" s="19"/>
      <c r="P410" s="5"/>
      <c r="Q410" s="68"/>
      <c r="R410" s="68"/>
      <c r="S410" s="68"/>
      <c r="T410" s="68"/>
      <c r="U410" s="68"/>
    </row>
    <row r="411" spans="1:21" ht="37.5">
      <c r="A411" s="9" t="s">
        <v>753</v>
      </c>
      <c r="B411" s="10" t="s">
        <v>778</v>
      </c>
      <c r="C411" s="11" t="s">
        <v>779</v>
      </c>
      <c r="D411" s="11" t="s">
        <v>780</v>
      </c>
      <c r="E411" s="12">
        <v>1</v>
      </c>
      <c r="F411" s="12"/>
      <c r="G411" s="12"/>
      <c r="H411" s="12"/>
      <c r="I411" s="12">
        <f t="shared" si="33"/>
        <v>1</v>
      </c>
      <c r="J411" s="12">
        <v>281818</v>
      </c>
      <c r="K411" s="12">
        <f t="shared" si="35"/>
        <v>281818</v>
      </c>
      <c r="L411" s="12">
        <f t="shared" si="34"/>
        <v>28182</v>
      </c>
      <c r="M411" s="12">
        <f t="shared" si="36"/>
        <v>310000</v>
      </c>
      <c r="N411" s="12">
        <f t="shared" si="37"/>
        <v>0</v>
      </c>
      <c r="O411" s="19"/>
      <c r="P411" s="5"/>
      <c r="Q411" s="68"/>
      <c r="R411" s="68"/>
      <c r="S411" s="68"/>
      <c r="T411" s="68"/>
      <c r="U411" s="68"/>
    </row>
    <row r="412" spans="1:21" ht="37.5">
      <c r="A412" s="9" t="s">
        <v>753</v>
      </c>
      <c r="B412" s="10" t="s">
        <v>778</v>
      </c>
      <c r="C412" s="11" t="s">
        <v>781</v>
      </c>
      <c r="D412" s="11" t="s">
        <v>782</v>
      </c>
      <c r="E412" s="12">
        <v>1</v>
      </c>
      <c r="F412" s="12"/>
      <c r="G412" s="12"/>
      <c r="H412" s="12"/>
      <c r="I412" s="12">
        <f t="shared" si="33"/>
        <v>1</v>
      </c>
      <c r="J412" s="12">
        <v>272727</v>
      </c>
      <c r="K412" s="12">
        <f t="shared" si="35"/>
        <v>272727</v>
      </c>
      <c r="L412" s="12">
        <f t="shared" si="34"/>
        <v>27273</v>
      </c>
      <c r="M412" s="12">
        <f t="shared" si="36"/>
        <v>300000</v>
      </c>
      <c r="N412" s="12">
        <f t="shared" si="37"/>
        <v>0</v>
      </c>
      <c r="O412" s="19"/>
      <c r="P412" s="5"/>
      <c r="Q412" s="68"/>
      <c r="R412" s="68"/>
      <c r="S412" s="68"/>
      <c r="T412" s="68"/>
      <c r="U412" s="68"/>
    </row>
    <row r="413" spans="1:21" ht="37.5">
      <c r="A413" s="9" t="s">
        <v>753</v>
      </c>
      <c r="B413" s="10" t="s">
        <v>778</v>
      </c>
      <c r="C413" s="11" t="s">
        <v>336</v>
      </c>
      <c r="D413" s="11" t="s">
        <v>337</v>
      </c>
      <c r="E413" s="12">
        <v>1</v>
      </c>
      <c r="F413" s="12"/>
      <c r="G413" s="12"/>
      <c r="H413" s="12"/>
      <c r="I413" s="12">
        <f t="shared" si="33"/>
        <v>1</v>
      </c>
      <c r="J413" s="12">
        <v>281818</v>
      </c>
      <c r="K413" s="12">
        <f t="shared" si="35"/>
        <v>281818</v>
      </c>
      <c r="L413" s="12">
        <f t="shared" si="34"/>
        <v>28182</v>
      </c>
      <c r="M413" s="12">
        <f t="shared" si="36"/>
        <v>310000</v>
      </c>
      <c r="N413" s="12">
        <f t="shared" si="37"/>
        <v>0</v>
      </c>
      <c r="O413" s="19"/>
      <c r="P413" s="5"/>
      <c r="Q413" s="68"/>
      <c r="R413" s="68"/>
      <c r="S413" s="68"/>
      <c r="T413" s="68"/>
      <c r="U413" s="68"/>
    </row>
    <row r="414" spans="1:21" ht="56.25">
      <c r="A414" s="9" t="s">
        <v>753</v>
      </c>
      <c r="B414" s="10" t="s">
        <v>778</v>
      </c>
      <c r="C414" s="11" t="s">
        <v>783</v>
      </c>
      <c r="D414" s="11" t="s">
        <v>784</v>
      </c>
      <c r="E414" s="12">
        <v>1</v>
      </c>
      <c r="F414" s="12"/>
      <c r="G414" s="12"/>
      <c r="H414" s="12"/>
      <c r="I414" s="12">
        <f t="shared" si="33"/>
        <v>1</v>
      </c>
      <c r="J414" s="12">
        <v>200000</v>
      </c>
      <c r="K414" s="12">
        <f t="shared" si="35"/>
        <v>200000</v>
      </c>
      <c r="L414" s="12">
        <f t="shared" si="34"/>
        <v>20000</v>
      </c>
      <c r="M414" s="12">
        <f t="shared" si="36"/>
        <v>220000</v>
      </c>
      <c r="N414" s="12">
        <f t="shared" si="37"/>
        <v>0</v>
      </c>
      <c r="O414" s="19"/>
      <c r="P414" s="5"/>
      <c r="Q414" s="68"/>
      <c r="R414" s="68"/>
      <c r="S414" s="68"/>
      <c r="T414" s="68"/>
      <c r="U414" s="68"/>
    </row>
    <row r="415" spans="1:21" ht="37.5">
      <c r="A415" s="9" t="s">
        <v>753</v>
      </c>
      <c r="B415" s="10" t="s">
        <v>778</v>
      </c>
      <c r="C415" s="11" t="s">
        <v>207</v>
      </c>
      <c r="D415" s="11" t="s">
        <v>208</v>
      </c>
      <c r="E415" s="12">
        <v>1</v>
      </c>
      <c r="F415" s="12"/>
      <c r="G415" s="12"/>
      <c r="H415" s="12"/>
      <c r="I415" s="12">
        <f t="shared" si="33"/>
        <v>1</v>
      </c>
      <c r="J415" s="12">
        <v>190909</v>
      </c>
      <c r="K415" s="12">
        <f t="shared" si="35"/>
        <v>190909</v>
      </c>
      <c r="L415" s="12">
        <f t="shared" si="34"/>
        <v>19091</v>
      </c>
      <c r="M415" s="12">
        <f t="shared" si="36"/>
        <v>210000</v>
      </c>
      <c r="N415" s="12">
        <f t="shared" si="37"/>
        <v>0</v>
      </c>
      <c r="O415" s="19"/>
      <c r="P415" s="5"/>
      <c r="Q415" s="68"/>
      <c r="R415" s="68"/>
      <c r="S415" s="68"/>
      <c r="T415" s="68"/>
      <c r="U415" s="68"/>
    </row>
    <row r="416" spans="1:21" ht="37.5">
      <c r="A416" s="14" t="s">
        <v>753</v>
      </c>
      <c r="B416" s="10" t="s">
        <v>757</v>
      </c>
      <c r="C416" s="15" t="s">
        <v>785</v>
      </c>
      <c r="D416" s="11" t="s">
        <v>786</v>
      </c>
      <c r="E416" s="12">
        <v>1</v>
      </c>
      <c r="F416" s="12"/>
      <c r="G416" s="12"/>
      <c r="H416" s="12">
        <v>1</v>
      </c>
      <c r="I416" s="12">
        <f t="shared" si="33"/>
        <v>1</v>
      </c>
      <c r="J416" s="12">
        <v>1563636</v>
      </c>
      <c r="K416" s="12">
        <f t="shared" si="35"/>
        <v>1563636</v>
      </c>
      <c r="L416" s="12">
        <f t="shared" si="34"/>
        <v>156364</v>
      </c>
      <c r="M416" s="12">
        <f t="shared" si="36"/>
        <v>1720000</v>
      </c>
      <c r="N416" s="12">
        <f t="shared" si="37"/>
        <v>0</v>
      </c>
      <c r="O416" s="19" t="s">
        <v>60</v>
      </c>
      <c r="P416" s="5" t="s">
        <v>61</v>
      </c>
      <c r="Q416" s="68" t="s">
        <v>62</v>
      </c>
      <c r="R416" s="68"/>
      <c r="S416" s="68"/>
      <c r="T416" s="68"/>
      <c r="U416" s="68"/>
    </row>
    <row r="417" spans="1:21" ht="37.5">
      <c r="A417" s="9" t="s">
        <v>753</v>
      </c>
      <c r="B417" s="10" t="s">
        <v>754</v>
      </c>
      <c r="C417" s="11" t="s">
        <v>787</v>
      </c>
      <c r="D417" s="11" t="s">
        <v>788</v>
      </c>
      <c r="E417" s="12">
        <v>1</v>
      </c>
      <c r="F417" s="12"/>
      <c r="G417" s="12"/>
      <c r="H417" s="12"/>
      <c r="I417" s="12">
        <f t="shared" si="33"/>
        <v>1</v>
      </c>
      <c r="J417" s="12">
        <v>362727</v>
      </c>
      <c r="K417" s="12">
        <f t="shared" si="35"/>
        <v>362727</v>
      </c>
      <c r="L417" s="12">
        <f t="shared" si="34"/>
        <v>36273</v>
      </c>
      <c r="M417" s="12">
        <f t="shared" si="36"/>
        <v>399000</v>
      </c>
      <c r="N417" s="12">
        <f t="shared" si="37"/>
        <v>0</v>
      </c>
      <c r="O417" s="19"/>
      <c r="P417" s="5"/>
      <c r="Q417" s="68"/>
      <c r="R417" s="68"/>
      <c r="S417" s="68"/>
      <c r="T417" s="68"/>
      <c r="U417" s="68"/>
    </row>
    <row r="418" spans="1:21" ht="56.25">
      <c r="A418" s="14" t="s">
        <v>789</v>
      </c>
      <c r="B418" s="10" t="s">
        <v>790</v>
      </c>
      <c r="C418" s="15" t="s">
        <v>791</v>
      </c>
      <c r="D418" s="11" t="s">
        <v>792</v>
      </c>
      <c r="E418" s="12">
        <v>1</v>
      </c>
      <c r="F418" s="12"/>
      <c r="G418" s="12"/>
      <c r="H418" s="12">
        <v>1</v>
      </c>
      <c r="I418" s="12">
        <f t="shared" si="33"/>
        <v>1</v>
      </c>
      <c r="J418" s="12">
        <v>354545</v>
      </c>
      <c r="K418" s="12">
        <f t="shared" si="35"/>
        <v>354545</v>
      </c>
      <c r="L418" s="12">
        <f t="shared" si="34"/>
        <v>35455</v>
      </c>
      <c r="M418" s="12">
        <f t="shared" si="36"/>
        <v>390000</v>
      </c>
      <c r="N418" s="12">
        <f t="shared" si="37"/>
        <v>0</v>
      </c>
      <c r="O418" s="19" t="s">
        <v>60</v>
      </c>
      <c r="P418" s="5" t="s">
        <v>61</v>
      </c>
      <c r="Q418" s="68" t="s">
        <v>62</v>
      </c>
      <c r="R418" s="68"/>
      <c r="S418" s="68"/>
      <c r="T418" s="68"/>
      <c r="U418" s="68"/>
    </row>
    <row r="419" spans="1:21">
      <c r="A419" s="14" t="s">
        <v>789</v>
      </c>
      <c r="B419" s="10" t="s">
        <v>790</v>
      </c>
      <c r="C419" s="15" t="s">
        <v>793</v>
      </c>
      <c r="D419" s="11" t="s">
        <v>794</v>
      </c>
      <c r="E419" s="12">
        <v>1</v>
      </c>
      <c r="F419" s="12"/>
      <c r="G419" s="12"/>
      <c r="H419" s="12">
        <v>1</v>
      </c>
      <c r="I419" s="12">
        <f t="shared" si="33"/>
        <v>1</v>
      </c>
      <c r="J419" s="12">
        <v>336364</v>
      </c>
      <c r="K419" s="12">
        <f t="shared" si="35"/>
        <v>336364</v>
      </c>
      <c r="L419" s="12">
        <f t="shared" si="34"/>
        <v>33636</v>
      </c>
      <c r="M419" s="12">
        <f t="shared" si="36"/>
        <v>370000</v>
      </c>
      <c r="N419" s="12">
        <f t="shared" si="37"/>
        <v>0</v>
      </c>
      <c r="O419" s="19" t="s">
        <v>60</v>
      </c>
      <c r="P419" s="5" t="s">
        <v>61</v>
      </c>
      <c r="Q419" s="68" t="s">
        <v>62</v>
      </c>
      <c r="R419" s="68"/>
      <c r="S419" s="68"/>
      <c r="T419" s="68"/>
      <c r="U419" s="68"/>
    </row>
    <row r="420" spans="1:21" ht="37.5">
      <c r="A420" s="14" t="s">
        <v>789</v>
      </c>
      <c r="B420" s="10" t="s">
        <v>790</v>
      </c>
      <c r="C420" s="15" t="s">
        <v>795</v>
      </c>
      <c r="D420" s="11" t="s">
        <v>796</v>
      </c>
      <c r="E420" s="12">
        <v>1</v>
      </c>
      <c r="F420" s="12"/>
      <c r="G420" s="12"/>
      <c r="H420" s="12">
        <v>1</v>
      </c>
      <c r="I420" s="12">
        <f t="shared" si="33"/>
        <v>1</v>
      </c>
      <c r="J420" s="12">
        <v>218182</v>
      </c>
      <c r="K420" s="12">
        <f t="shared" si="35"/>
        <v>218182</v>
      </c>
      <c r="L420" s="12">
        <f t="shared" si="34"/>
        <v>21818</v>
      </c>
      <c r="M420" s="12">
        <f t="shared" si="36"/>
        <v>240000</v>
      </c>
      <c r="N420" s="12">
        <f t="shared" si="37"/>
        <v>0</v>
      </c>
      <c r="O420" s="19" t="s">
        <v>60</v>
      </c>
      <c r="P420" s="5" t="s">
        <v>61</v>
      </c>
      <c r="Q420" s="68" t="s">
        <v>62</v>
      </c>
      <c r="R420" s="68"/>
      <c r="S420" s="68"/>
      <c r="T420" s="68"/>
      <c r="U420" s="68"/>
    </row>
    <row r="421" spans="1:21" ht="37.5">
      <c r="A421" s="9" t="s">
        <v>789</v>
      </c>
      <c r="B421" s="10" t="s">
        <v>797</v>
      </c>
      <c r="C421" s="11" t="s">
        <v>798</v>
      </c>
      <c r="D421" s="11" t="s">
        <v>799</v>
      </c>
      <c r="E421" s="12">
        <v>1</v>
      </c>
      <c r="F421" s="12"/>
      <c r="G421" s="12"/>
      <c r="H421" s="12"/>
      <c r="I421" s="12">
        <f t="shared" si="33"/>
        <v>1</v>
      </c>
      <c r="J421" s="12">
        <v>1045455</v>
      </c>
      <c r="K421" s="12">
        <f t="shared" si="35"/>
        <v>1045455</v>
      </c>
      <c r="L421" s="12">
        <f t="shared" si="34"/>
        <v>104546</v>
      </c>
      <c r="M421" s="12">
        <f t="shared" si="36"/>
        <v>1150000</v>
      </c>
      <c r="N421" s="12">
        <f t="shared" si="37"/>
        <v>0</v>
      </c>
      <c r="O421" s="19"/>
      <c r="P421" s="5"/>
      <c r="Q421" s="68"/>
      <c r="R421" s="68"/>
      <c r="S421" s="68"/>
      <c r="T421" s="68"/>
      <c r="U421" s="68"/>
    </row>
    <row r="422" spans="1:21" ht="37.5">
      <c r="A422" s="14" t="s">
        <v>789</v>
      </c>
      <c r="B422" s="10" t="s">
        <v>800</v>
      </c>
      <c r="C422" s="11" t="s">
        <v>122</v>
      </c>
      <c r="D422" s="11" t="s">
        <v>123</v>
      </c>
      <c r="E422" s="12">
        <v>2</v>
      </c>
      <c r="F422" s="12"/>
      <c r="G422" s="12"/>
      <c r="H422" s="16">
        <v>1</v>
      </c>
      <c r="I422" s="12">
        <f t="shared" si="33"/>
        <v>2</v>
      </c>
      <c r="J422" s="12">
        <v>700000</v>
      </c>
      <c r="K422" s="12">
        <f t="shared" si="35"/>
        <v>1400000</v>
      </c>
      <c r="L422" s="12">
        <f t="shared" si="34"/>
        <v>140000</v>
      </c>
      <c r="M422" s="12">
        <f t="shared" si="36"/>
        <v>1540000</v>
      </c>
      <c r="N422" s="12">
        <f t="shared" si="37"/>
        <v>0</v>
      </c>
      <c r="O422" s="19" t="s">
        <v>127</v>
      </c>
      <c r="P422" s="5" t="s">
        <v>61</v>
      </c>
      <c r="Q422" s="68" t="s">
        <v>62</v>
      </c>
      <c r="R422" s="68"/>
      <c r="S422" s="68"/>
      <c r="T422" s="68"/>
      <c r="U422" s="68"/>
    </row>
    <row r="423" spans="1:21" ht="56.25">
      <c r="A423" s="9" t="s">
        <v>789</v>
      </c>
      <c r="B423" s="10" t="s">
        <v>801</v>
      </c>
      <c r="C423" s="11" t="s">
        <v>802</v>
      </c>
      <c r="D423" s="11" t="s">
        <v>803</v>
      </c>
      <c r="E423" s="12">
        <v>1</v>
      </c>
      <c r="F423" s="12"/>
      <c r="G423" s="12"/>
      <c r="H423" s="12"/>
      <c r="I423" s="12">
        <f t="shared" si="33"/>
        <v>1</v>
      </c>
      <c r="J423" s="12">
        <v>509091</v>
      </c>
      <c r="K423" s="12">
        <f t="shared" si="35"/>
        <v>509091</v>
      </c>
      <c r="L423" s="12">
        <f t="shared" si="34"/>
        <v>50909</v>
      </c>
      <c r="M423" s="12">
        <f t="shared" si="36"/>
        <v>560000</v>
      </c>
      <c r="N423" s="12">
        <f t="shared" si="37"/>
        <v>0</v>
      </c>
      <c r="O423" s="19"/>
      <c r="P423" s="5"/>
      <c r="Q423" s="68"/>
      <c r="R423" s="68"/>
      <c r="S423" s="68"/>
      <c r="T423" s="68"/>
      <c r="U423" s="68"/>
    </row>
    <row r="424" spans="1:21" ht="37.5">
      <c r="A424" s="9" t="s">
        <v>789</v>
      </c>
      <c r="B424" s="10" t="s">
        <v>804</v>
      </c>
      <c r="C424" s="17" t="s">
        <v>187</v>
      </c>
      <c r="D424" s="11" t="s">
        <v>188</v>
      </c>
      <c r="E424" s="12">
        <v>1</v>
      </c>
      <c r="F424" s="12">
        <v>1</v>
      </c>
      <c r="G424" s="12"/>
      <c r="H424" s="12"/>
      <c r="I424" s="12">
        <f t="shared" si="33"/>
        <v>0</v>
      </c>
      <c r="J424" s="12">
        <v>263636</v>
      </c>
      <c r="K424" s="12">
        <f t="shared" si="35"/>
        <v>263636</v>
      </c>
      <c r="L424" s="12">
        <f t="shared" si="34"/>
        <v>26364</v>
      </c>
      <c r="M424" s="12">
        <f t="shared" si="36"/>
        <v>290000</v>
      </c>
      <c r="N424" s="12">
        <f t="shared" si="37"/>
        <v>290000</v>
      </c>
      <c r="O424" s="19" t="s">
        <v>77</v>
      </c>
      <c r="P424" s="8" t="s">
        <v>37</v>
      </c>
      <c r="Q424" s="68" t="s">
        <v>78</v>
      </c>
      <c r="R424" s="68"/>
      <c r="S424" s="68"/>
      <c r="T424" s="68"/>
      <c r="U424" s="68"/>
    </row>
    <row r="425" spans="1:21" ht="37.5">
      <c r="A425" s="9" t="s">
        <v>789</v>
      </c>
      <c r="B425" s="10" t="s">
        <v>804</v>
      </c>
      <c r="C425" s="11" t="s">
        <v>213</v>
      </c>
      <c r="D425" s="11" t="s">
        <v>214</v>
      </c>
      <c r="E425" s="12">
        <v>1</v>
      </c>
      <c r="F425" s="12"/>
      <c r="G425" s="12"/>
      <c r="H425" s="12"/>
      <c r="I425" s="12">
        <f t="shared" si="33"/>
        <v>1</v>
      </c>
      <c r="J425" s="12">
        <v>254545</v>
      </c>
      <c r="K425" s="12">
        <f t="shared" si="35"/>
        <v>254545</v>
      </c>
      <c r="L425" s="12">
        <f t="shared" si="34"/>
        <v>25455</v>
      </c>
      <c r="M425" s="12">
        <f t="shared" si="36"/>
        <v>280000</v>
      </c>
      <c r="N425" s="12">
        <f t="shared" si="37"/>
        <v>0</v>
      </c>
      <c r="O425" s="19"/>
      <c r="P425" s="5"/>
      <c r="Q425" s="68"/>
      <c r="R425" s="68"/>
      <c r="S425" s="68"/>
      <c r="T425" s="68"/>
      <c r="U425" s="68"/>
    </row>
    <row r="426" spans="1:21" ht="56.25">
      <c r="A426" s="9" t="s">
        <v>789</v>
      </c>
      <c r="B426" s="10" t="s">
        <v>801</v>
      </c>
      <c r="C426" s="11" t="s">
        <v>805</v>
      </c>
      <c r="D426" s="11" t="s">
        <v>806</v>
      </c>
      <c r="E426" s="12">
        <v>1</v>
      </c>
      <c r="F426" s="12"/>
      <c r="G426" s="12"/>
      <c r="H426" s="12"/>
      <c r="I426" s="12">
        <f t="shared" si="33"/>
        <v>1</v>
      </c>
      <c r="J426" s="12">
        <v>472727</v>
      </c>
      <c r="K426" s="12">
        <f t="shared" si="35"/>
        <v>472727</v>
      </c>
      <c r="L426" s="12">
        <f t="shared" si="34"/>
        <v>47273</v>
      </c>
      <c r="M426" s="12">
        <f t="shared" si="36"/>
        <v>520000</v>
      </c>
      <c r="N426" s="12">
        <f t="shared" si="37"/>
        <v>0</v>
      </c>
      <c r="O426" s="19"/>
      <c r="P426" s="5"/>
      <c r="Q426" s="68"/>
      <c r="R426" s="68"/>
      <c r="S426" s="68"/>
      <c r="T426" s="68"/>
      <c r="U426" s="68"/>
    </row>
    <row r="427" spans="1:21" ht="56.25">
      <c r="A427" s="9" t="s">
        <v>789</v>
      </c>
      <c r="B427" s="10" t="s">
        <v>801</v>
      </c>
      <c r="C427" s="11" t="s">
        <v>741</v>
      </c>
      <c r="D427" s="11" t="s">
        <v>742</v>
      </c>
      <c r="E427" s="12">
        <v>1</v>
      </c>
      <c r="F427" s="12"/>
      <c r="G427" s="12"/>
      <c r="H427" s="12"/>
      <c r="I427" s="12">
        <f t="shared" si="33"/>
        <v>1</v>
      </c>
      <c r="J427" s="12">
        <v>509091</v>
      </c>
      <c r="K427" s="12">
        <f t="shared" si="35"/>
        <v>509091</v>
      </c>
      <c r="L427" s="12">
        <f t="shared" si="34"/>
        <v>50909</v>
      </c>
      <c r="M427" s="12">
        <f t="shared" si="36"/>
        <v>560000</v>
      </c>
      <c r="N427" s="12">
        <f t="shared" si="37"/>
        <v>0</v>
      </c>
      <c r="O427" s="19"/>
      <c r="P427" s="5"/>
      <c r="Q427" s="68"/>
      <c r="R427" s="68"/>
      <c r="S427" s="68"/>
      <c r="T427" s="68"/>
      <c r="U427" s="68"/>
    </row>
    <row r="428" spans="1:21" ht="37.5">
      <c r="A428" s="9" t="s">
        <v>789</v>
      </c>
      <c r="B428" s="10" t="s">
        <v>800</v>
      </c>
      <c r="C428" s="11" t="s">
        <v>807</v>
      </c>
      <c r="D428" s="11" t="s">
        <v>808</v>
      </c>
      <c r="E428" s="12">
        <v>1</v>
      </c>
      <c r="F428" s="12"/>
      <c r="G428" s="12"/>
      <c r="H428" s="12"/>
      <c r="I428" s="12">
        <f t="shared" si="33"/>
        <v>1</v>
      </c>
      <c r="J428" s="12">
        <v>400000</v>
      </c>
      <c r="K428" s="12">
        <f t="shared" si="35"/>
        <v>400000</v>
      </c>
      <c r="L428" s="12">
        <f t="shared" si="34"/>
        <v>40000</v>
      </c>
      <c r="M428" s="12">
        <f t="shared" si="36"/>
        <v>440000</v>
      </c>
      <c r="N428" s="12">
        <f t="shared" si="37"/>
        <v>0</v>
      </c>
      <c r="O428" s="19"/>
      <c r="P428" s="5"/>
      <c r="Q428" s="68"/>
      <c r="R428" s="68"/>
      <c r="S428" s="68"/>
      <c r="T428" s="68"/>
      <c r="U428" s="68"/>
    </row>
    <row r="429" spans="1:21" ht="37.5">
      <c r="A429" s="9" t="s">
        <v>809</v>
      </c>
      <c r="B429" s="10" t="s">
        <v>810</v>
      </c>
      <c r="C429" s="11" t="s">
        <v>811</v>
      </c>
      <c r="D429" s="11" t="s">
        <v>812</v>
      </c>
      <c r="E429" s="12">
        <v>3</v>
      </c>
      <c r="F429" s="12"/>
      <c r="G429" s="12"/>
      <c r="H429" s="12"/>
      <c r="I429" s="12">
        <f t="shared" si="33"/>
        <v>3</v>
      </c>
      <c r="J429" s="12">
        <v>158182</v>
      </c>
      <c r="K429" s="12">
        <f t="shared" si="35"/>
        <v>474546</v>
      </c>
      <c r="L429" s="12">
        <f t="shared" si="34"/>
        <v>47455</v>
      </c>
      <c r="M429" s="12">
        <f t="shared" si="36"/>
        <v>522000</v>
      </c>
      <c r="N429" s="12">
        <f t="shared" si="37"/>
        <v>0</v>
      </c>
      <c r="O429" s="19"/>
      <c r="P429" s="5"/>
      <c r="Q429" s="68"/>
      <c r="R429" s="68"/>
      <c r="S429" s="68"/>
      <c r="T429" s="68"/>
      <c r="U429" s="68"/>
    </row>
    <row r="430" spans="1:21" ht="37.5">
      <c r="A430" s="14" t="s">
        <v>809</v>
      </c>
      <c r="B430" s="10" t="s">
        <v>813</v>
      </c>
      <c r="C430" s="15" t="s">
        <v>795</v>
      </c>
      <c r="D430" s="11" t="s">
        <v>796</v>
      </c>
      <c r="E430" s="12">
        <v>1</v>
      </c>
      <c r="F430" s="12"/>
      <c r="G430" s="12"/>
      <c r="H430" s="12">
        <v>1</v>
      </c>
      <c r="I430" s="12">
        <f t="shared" si="33"/>
        <v>1</v>
      </c>
      <c r="J430" s="12">
        <v>218182</v>
      </c>
      <c r="K430" s="12">
        <f t="shared" si="35"/>
        <v>218182</v>
      </c>
      <c r="L430" s="12">
        <f t="shared" si="34"/>
        <v>21818</v>
      </c>
      <c r="M430" s="12">
        <f t="shared" si="36"/>
        <v>240000</v>
      </c>
      <c r="N430" s="12">
        <f t="shared" si="37"/>
        <v>0</v>
      </c>
      <c r="O430" s="19" t="s">
        <v>60</v>
      </c>
      <c r="P430" s="5" t="s">
        <v>61</v>
      </c>
      <c r="Q430" s="68" t="s">
        <v>62</v>
      </c>
      <c r="R430" s="68"/>
      <c r="S430" s="68"/>
      <c r="T430" s="68"/>
      <c r="U430" s="68"/>
    </row>
    <row r="431" spans="1:21" ht="56.25">
      <c r="A431" s="9" t="s">
        <v>809</v>
      </c>
      <c r="B431" s="10" t="s">
        <v>814</v>
      </c>
      <c r="C431" s="11" t="s">
        <v>215</v>
      </c>
      <c r="D431" s="11" t="s">
        <v>216</v>
      </c>
      <c r="E431" s="12">
        <v>1</v>
      </c>
      <c r="F431" s="12"/>
      <c r="G431" s="12"/>
      <c r="H431" s="12"/>
      <c r="I431" s="12">
        <f t="shared" si="33"/>
        <v>1</v>
      </c>
      <c r="J431" s="12">
        <v>200000</v>
      </c>
      <c r="K431" s="12">
        <f t="shared" si="35"/>
        <v>200000</v>
      </c>
      <c r="L431" s="12">
        <f t="shared" si="34"/>
        <v>20000</v>
      </c>
      <c r="M431" s="12">
        <f t="shared" si="36"/>
        <v>220000</v>
      </c>
      <c r="N431" s="12">
        <f t="shared" si="37"/>
        <v>0</v>
      </c>
      <c r="O431" s="19"/>
      <c r="P431" s="5"/>
      <c r="Q431" s="68"/>
      <c r="R431" s="68"/>
      <c r="S431" s="68"/>
      <c r="T431" s="68"/>
      <c r="U431" s="68"/>
    </row>
    <row r="432" spans="1:21" ht="37.5">
      <c r="A432" s="9" t="s">
        <v>809</v>
      </c>
      <c r="B432" s="10" t="s">
        <v>814</v>
      </c>
      <c r="C432" s="17" t="s">
        <v>187</v>
      </c>
      <c r="D432" s="11" t="s">
        <v>188</v>
      </c>
      <c r="E432" s="12">
        <v>1</v>
      </c>
      <c r="F432" s="12">
        <v>1</v>
      </c>
      <c r="G432" s="12"/>
      <c r="H432" s="12"/>
      <c r="I432" s="12">
        <f t="shared" si="33"/>
        <v>0</v>
      </c>
      <c r="J432" s="12">
        <v>263636</v>
      </c>
      <c r="K432" s="12">
        <f t="shared" si="35"/>
        <v>263636</v>
      </c>
      <c r="L432" s="12">
        <f t="shared" si="34"/>
        <v>26364</v>
      </c>
      <c r="M432" s="12">
        <f t="shared" si="36"/>
        <v>290000</v>
      </c>
      <c r="N432" s="12">
        <f t="shared" si="37"/>
        <v>290000</v>
      </c>
      <c r="O432" s="19" t="s">
        <v>77</v>
      </c>
      <c r="P432" s="8" t="s">
        <v>37</v>
      </c>
      <c r="Q432" s="68" t="s">
        <v>78</v>
      </c>
      <c r="R432" s="68"/>
      <c r="S432" s="68"/>
      <c r="T432" s="68"/>
      <c r="U432" s="68"/>
    </row>
    <row r="433" spans="1:21" ht="37.5">
      <c r="A433" s="14" t="s">
        <v>809</v>
      </c>
      <c r="B433" s="10" t="s">
        <v>814</v>
      </c>
      <c r="C433" s="15" t="s">
        <v>189</v>
      </c>
      <c r="D433" s="11" t="s">
        <v>190</v>
      </c>
      <c r="E433" s="12">
        <v>1</v>
      </c>
      <c r="F433" s="12"/>
      <c r="G433" s="12"/>
      <c r="H433" s="12">
        <v>1</v>
      </c>
      <c r="I433" s="12">
        <f t="shared" si="33"/>
        <v>1</v>
      </c>
      <c r="J433" s="12">
        <v>309091</v>
      </c>
      <c r="K433" s="12">
        <f t="shared" si="35"/>
        <v>309091</v>
      </c>
      <c r="L433" s="12">
        <f t="shared" si="34"/>
        <v>30909</v>
      </c>
      <c r="M433" s="12">
        <f t="shared" si="36"/>
        <v>340000</v>
      </c>
      <c r="N433" s="12">
        <f t="shared" si="37"/>
        <v>0</v>
      </c>
      <c r="O433" s="19" t="s">
        <v>60</v>
      </c>
      <c r="P433" s="5" t="s">
        <v>61</v>
      </c>
      <c r="Q433" s="68" t="s">
        <v>62</v>
      </c>
      <c r="R433" s="68"/>
      <c r="S433" s="68"/>
      <c r="T433" s="68"/>
      <c r="U433" s="68"/>
    </row>
    <row r="434" spans="1:21" ht="37.5">
      <c r="A434" s="9" t="s">
        <v>809</v>
      </c>
      <c r="B434" s="10" t="s">
        <v>814</v>
      </c>
      <c r="C434" s="11" t="s">
        <v>815</v>
      </c>
      <c r="D434" s="11" t="s">
        <v>816</v>
      </c>
      <c r="E434" s="12">
        <v>1</v>
      </c>
      <c r="F434" s="12"/>
      <c r="G434" s="12"/>
      <c r="H434" s="12"/>
      <c r="I434" s="12">
        <f t="shared" si="33"/>
        <v>1</v>
      </c>
      <c r="J434" s="12">
        <v>209091</v>
      </c>
      <c r="K434" s="12">
        <f t="shared" si="35"/>
        <v>209091</v>
      </c>
      <c r="L434" s="12">
        <f t="shared" si="34"/>
        <v>20909</v>
      </c>
      <c r="M434" s="12">
        <f t="shared" si="36"/>
        <v>230000</v>
      </c>
      <c r="N434" s="12">
        <f t="shared" si="37"/>
        <v>0</v>
      </c>
      <c r="O434" s="19"/>
      <c r="P434" s="5"/>
      <c r="Q434" s="68"/>
      <c r="R434" s="68"/>
      <c r="S434" s="68"/>
      <c r="T434" s="68"/>
      <c r="U434" s="68"/>
    </row>
    <row r="435" spans="1:21" ht="37.5">
      <c r="A435" s="9" t="s">
        <v>809</v>
      </c>
      <c r="B435" s="10" t="s">
        <v>814</v>
      </c>
      <c r="C435" s="11" t="s">
        <v>781</v>
      </c>
      <c r="D435" s="11" t="s">
        <v>782</v>
      </c>
      <c r="E435" s="12">
        <v>1</v>
      </c>
      <c r="F435" s="12"/>
      <c r="G435" s="12"/>
      <c r="H435" s="12"/>
      <c r="I435" s="12">
        <f t="shared" si="33"/>
        <v>1</v>
      </c>
      <c r="J435" s="12">
        <v>272727</v>
      </c>
      <c r="K435" s="12">
        <f t="shared" si="35"/>
        <v>272727</v>
      </c>
      <c r="L435" s="12">
        <f t="shared" si="34"/>
        <v>27273</v>
      </c>
      <c r="M435" s="12">
        <f t="shared" si="36"/>
        <v>300000</v>
      </c>
      <c r="N435" s="12">
        <f t="shared" si="37"/>
        <v>0</v>
      </c>
      <c r="O435" s="19"/>
      <c r="P435" s="5"/>
      <c r="Q435" s="68"/>
      <c r="R435" s="68"/>
      <c r="S435" s="68"/>
      <c r="T435" s="68"/>
      <c r="U435" s="68"/>
    </row>
    <row r="436" spans="1:21" ht="37.5">
      <c r="A436" s="9" t="s">
        <v>809</v>
      </c>
      <c r="B436" s="10" t="s">
        <v>814</v>
      </c>
      <c r="C436" s="17" t="s">
        <v>817</v>
      </c>
      <c r="D436" s="11" t="s">
        <v>818</v>
      </c>
      <c r="E436" s="12">
        <v>2</v>
      </c>
      <c r="F436" s="12">
        <v>2</v>
      </c>
      <c r="G436" s="12"/>
      <c r="H436" s="12"/>
      <c r="I436" s="12">
        <f t="shared" si="33"/>
        <v>0</v>
      </c>
      <c r="J436" s="12">
        <v>318182</v>
      </c>
      <c r="K436" s="12">
        <f t="shared" si="35"/>
        <v>636364</v>
      </c>
      <c r="L436" s="12">
        <f t="shared" si="34"/>
        <v>63636</v>
      </c>
      <c r="M436" s="12">
        <f t="shared" si="36"/>
        <v>700000</v>
      </c>
      <c r="N436" s="12">
        <f t="shared" si="37"/>
        <v>700000</v>
      </c>
      <c r="O436" s="19" t="s">
        <v>77</v>
      </c>
      <c r="P436" s="8" t="s">
        <v>37</v>
      </c>
      <c r="Q436" s="68" t="s">
        <v>78</v>
      </c>
      <c r="R436" s="68"/>
      <c r="S436" s="68"/>
      <c r="T436" s="68"/>
      <c r="U436" s="68"/>
    </row>
    <row r="437" spans="1:21" ht="37.5">
      <c r="A437" s="9" t="s">
        <v>809</v>
      </c>
      <c r="B437" s="10" t="s">
        <v>814</v>
      </c>
      <c r="C437" s="11" t="s">
        <v>819</v>
      </c>
      <c r="D437" s="11" t="s">
        <v>820</v>
      </c>
      <c r="E437" s="12">
        <v>1</v>
      </c>
      <c r="F437" s="12"/>
      <c r="G437" s="12"/>
      <c r="H437" s="12"/>
      <c r="I437" s="12">
        <f t="shared" si="33"/>
        <v>1</v>
      </c>
      <c r="J437" s="12">
        <v>254545</v>
      </c>
      <c r="K437" s="12">
        <f t="shared" si="35"/>
        <v>254545</v>
      </c>
      <c r="L437" s="12">
        <f t="shared" si="34"/>
        <v>25455</v>
      </c>
      <c r="M437" s="12">
        <f t="shared" si="36"/>
        <v>280000</v>
      </c>
      <c r="N437" s="12">
        <f t="shared" si="37"/>
        <v>0</v>
      </c>
      <c r="O437" s="19"/>
      <c r="P437" s="5"/>
      <c r="Q437" s="68"/>
      <c r="R437" s="68"/>
      <c r="S437" s="68"/>
      <c r="T437" s="68"/>
      <c r="U437" s="68"/>
    </row>
    <row r="438" spans="1:21" ht="37.5">
      <c r="A438" s="9" t="s">
        <v>809</v>
      </c>
      <c r="B438" s="10" t="s">
        <v>821</v>
      </c>
      <c r="C438" s="17" t="s">
        <v>822</v>
      </c>
      <c r="D438" s="11" t="s">
        <v>823</v>
      </c>
      <c r="E438" s="12">
        <v>1</v>
      </c>
      <c r="F438" s="12">
        <v>1</v>
      </c>
      <c r="G438" s="12"/>
      <c r="H438" s="12"/>
      <c r="I438" s="12">
        <f t="shared" si="33"/>
        <v>0</v>
      </c>
      <c r="J438" s="12">
        <v>1045455</v>
      </c>
      <c r="K438" s="12">
        <f t="shared" si="35"/>
        <v>1045455</v>
      </c>
      <c r="L438" s="12">
        <f t="shared" si="34"/>
        <v>104546</v>
      </c>
      <c r="M438" s="12">
        <f t="shared" si="36"/>
        <v>1150000</v>
      </c>
      <c r="N438" s="12">
        <f t="shared" si="37"/>
        <v>1150000</v>
      </c>
      <c r="O438" s="19" t="s">
        <v>77</v>
      </c>
      <c r="P438" s="8" t="s">
        <v>824</v>
      </c>
      <c r="Q438" s="70" t="s">
        <v>825</v>
      </c>
      <c r="R438" s="70"/>
      <c r="S438" s="70"/>
      <c r="T438" s="70"/>
      <c r="U438" s="70"/>
    </row>
    <row r="439" spans="1:21" ht="37.5">
      <c r="A439" s="14" t="s">
        <v>809</v>
      </c>
      <c r="B439" s="10" t="s">
        <v>821</v>
      </c>
      <c r="C439" s="15" t="s">
        <v>164</v>
      </c>
      <c r="D439" s="11" t="s">
        <v>165</v>
      </c>
      <c r="E439" s="12">
        <v>1</v>
      </c>
      <c r="F439" s="12"/>
      <c r="G439" s="12"/>
      <c r="H439" s="12">
        <v>1</v>
      </c>
      <c r="I439" s="12">
        <f t="shared" si="33"/>
        <v>1</v>
      </c>
      <c r="J439" s="12">
        <v>1045455</v>
      </c>
      <c r="K439" s="12">
        <f t="shared" si="35"/>
        <v>1045455</v>
      </c>
      <c r="L439" s="12">
        <f t="shared" si="34"/>
        <v>104546</v>
      </c>
      <c r="M439" s="12">
        <f t="shared" si="36"/>
        <v>1150000</v>
      </c>
      <c r="N439" s="12">
        <f t="shared" si="37"/>
        <v>0</v>
      </c>
      <c r="O439" s="19" t="s">
        <v>60</v>
      </c>
      <c r="P439" s="5" t="s">
        <v>61</v>
      </c>
      <c r="Q439" s="68" t="s">
        <v>62</v>
      </c>
      <c r="R439" s="68"/>
      <c r="S439" s="68"/>
      <c r="T439" s="68"/>
      <c r="U439" s="68"/>
    </row>
    <row r="440" spans="1:21" ht="37.5">
      <c r="A440" s="9" t="s">
        <v>809</v>
      </c>
      <c r="B440" s="10" t="s">
        <v>826</v>
      </c>
      <c r="C440" s="11" t="s">
        <v>122</v>
      </c>
      <c r="D440" s="11" t="s">
        <v>123</v>
      </c>
      <c r="E440" s="12">
        <v>1</v>
      </c>
      <c r="F440" s="12"/>
      <c r="G440" s="12"/>
      <c r="H440" s="12"/>
      <c r="I440" s="12">
        <f t="shared" si="33"/>
        <v>1</v>
      </c>
      <c r="J440" s="12">
        <v>700000</v>
      </c>
      <c r="K440" s="12">
        <f t="shared" si="35"/>
        <v>700000</v>
      </c>
      <c r="L440" s="12">
        <f t="shared" si="34"/>
        <v>70000</v>
      </c>
      <c r="M440" s="12">
        <f t="shared" si="36"/>
        <v>770000</v>
      </c>
      <c r="N440" s="12">
        <f t="shared" si="37"/>
        <v>0</v>
      </c>
      <c r="O440" s="19"/>
      <c r="P440" s="5"/>
      <c r="Q440" s="68"/>
      <c r="R440" s="68"/>
      <c r="S440" s="68"/>
      <c r="T440" s="68"/>
      <c r="U440" s="68"/>
    </row>
    <row r="441" spans="1:21" ht="37.5">
      <c r="A441" s="14" t="s">
        <v>809</v>
      </c>
      <c r="B441" s="10" t="s">
        <v>826</v>
      </c>
      <c r="C441" s="11" t="s">
        <v>264</v>
      </c>
      <c r="D441" s="11" t="s">
        <v>265</v>
      </c>
      <c r="E441" s="12">
        <v>2</v>
      </c>
      <c r="F441" s="12"/>
      <c r="G441" s="12"/>
      <c r="H441" s="16">
        <v>1</v>
      </c>
      <c r="I441" s="12">
        <f t="shared" si="33"/>
        <v>2</v>
      </c>
      <c r="J441" s="12">
        <v>390909</v>
      </c>
      <c r="K441" s="12">
        <f t="shared" si="35"/>
        <v>781818</v>
      </c>
      <c r="L441" s="12">
        <f t="shared" si="34"/>
        <v>78182</v>
      </c>
      <c r="M441" s="12">
        <f t="shared" si="36"/>
        <v>860000</v>
      </c>
      <c r="N441" s="12">
        <f t="shared" si="37"/>
        <v>0</v>
      </c>
      <c r="O441" s="19" t="s">
        <v>127</v>
      </c>
      <c r="P441" s="5" t="s">
        <v>61</v>
      </c>
      <c r="Q441" s="68" t="s">
        <v>62</v>
      </c>
      <c r="R441" s="68"/>
      <c r="S441" s="68"/>
      <c r="T441" s="68"/>
      <c r="U441" s="68"/>
    </row>
    <row r="442" spans="1:21" ht="56.25">
      <c r="A442" s="9" t="s">
        <v>809</v>
      </c>
      <c r="B442" s="10" t="s">
        <v>827</v>
      </c>
      <c r="C442" s="11" t="s">
        <v>828</v>
      </c>
      <c r="D442" s="11" t="s">
        <v>829</v>
      </c>
      <c r="E442" s="12">
        <v>1</v>
      </c>
      <c r="F442" s="12"/>
      <c r="G442" s="12"/>
      <c r="H442" s="12"/>
      <c r="I442" s="12">
        <f t="shared" si="33"/>
        <v>1</v>
      </c>
      <c r="J442" s="12">
        <v>1145455</v>
      </c>
      <c r="K442" s="12">
        <f t="shared" si="35"/>
        <v>1145455</v>
      </c>
      <c r="L442" s="12">
        <f t="shared" si="34"/>
        <v>114546</v>
      </c>
      <c r="M442" s="12">
        <f t="shared" si="36"/>
        <v>1260000</v>
      </c>
      <c r="N442" s="12">
        <f t="shared" si="37"/>
        <v>0</v>
      </c>
      <c r="O442" s="19"/>
      <c r="P442" s="5"/>
      <c r="Q442" s="68"/>
      <c r="R442" s="68"/>
      <c r="S442" s="68"/>
      <c r="T442" s="68"/>
      <c r="U442" s="68"/>
    </row>
    <row r="443" spans="1:21" ht="37.5">
      <c r="A443" s="14" t="s">
        <v>809</v>
      </c>
      <c r="B443" s="10" t="s">
        <v>830</v>
      </c>
      <c r="C443" s="11" t="s">
        <v>413</v>
      </c>
      <c r="D443" s="11" t="s">
        <v>414</v>
      </c>
      <c r="E443" s="12">
        <v>3</v>
      </c>
      <c r="F443" s="12"/>
      <c r="G443" s="12"/>
      <c r="H443" s="16">
        <v>1</v>
      </c>
      <c r="I443" s="12">
        <f t="shared" si="33"/>
        <v>3</v>
      </c>
      <c r="J443" s="12">
        <v>1027273</v>
      </c>
      <c r="K443" s="12">
        <f t="shared" si="35"/>
        <v>3081819</v>
      </c>
      <c r="L443" s="12">
        <f t="shared" si="34"/>
        <v>308182</v>
      </c>
      <c r="M443" s="12">
        <f t="shared" si="36"/>
        <v>3390000</v>
      </c>
      <c r="N443" s="12">
        <f t="shared" si="37"/>
        <v>0</v>
      </c>
      <c r="O443" s="19" t="s">
        <v>127</v>
      </c>
      <c r="P443" s="5" t="s">
        <v>61</v>
      </c>
      <c r="Q443" s="68" t="s">
        <v>62</v>
      </c>
      <c r="R443" s="68"/>
      <c r="S443" s="68"/>
      <c r="T443" s="68"/>
      <c r="U443" s="68"/>
    </row>
    <row r="444" spans="1:21" ht="37.5">
      <c r="A444" s="9" t="s">
        <v>809</v>
      </c>
      <c r="B444" s="10" t="s">
        <v>831</v>
      </c>
      <c r="C444" s="11" t="s">
        <v>832</v>
      </c>
      <c r="D444" s="11" t="s">
        <v>833</v>
      </c>
      <c r="E444" s="12">
        <v>1</v>
      </c>
      <c r="F444" s="12"/>
      <c r="G444" s="12"/>
      <c r="H444" s="12"/>
      <c r="I444" s="12">
        <f t="shared" si="33"/>
        <v>1</v>
      </c>
      <c r="J444" s="12">
        <v>1109091</v>
      </c>
      <c r="K444" s="12">
        <f t="shared" si="35"/>
        <v>1109091</v>
      </c>
      <c r="L444" s="12">
        <f t="shared" si="34"/>
        <v>110909</v>
      </c>
      <c r="M444" s="12">
        <f t="shared" si="36"/>
        <v>1220000</v>
      </c>
      <c r="N444" s="12">
        <f t="shared" si="37"/>
        <v>0</v>
      </c>
      <c r="O444" s="19"/>
      <c r="P444" s="5"/>
      <c r="Q444" s="68"/>
      <c r="R444" s="68"/>
      <c r="S444" s="68"/>
      <c r="T444" s="68"/>
      <c r="U444" s="68"/>
    </row>
    <row r="445" spans="1:21" ht="37.5">
      <c r="A445" s="9" t="s">
        <v>809</v>
      </c>
      <c r="B445" s="10" t="s">
        <v>831</v>
      </c>
      <c r="C445" s="11" t="s">
        <v>374</v>
      </c>
      <c r="D445" s="11" t="s">
        <v>375</v>
      </c>
      <c r="E445" s="12">
        <v>1</v>
      </c>
      <c r="F445" s="12"/>
      <c r="G445" s="12"/>
      <c r="H445" s="12"/>
      <c r="I445" s="12">
        <f t="shared" si="33"/>
        <v>1</v>
      </c>
      <c r="J445" s="12">
        <v>1981818</v>
      </c>
      <c r="K445" s="12">
        <f t="shared" si="35"/>
        <v>1981818</v>
      </c>
      <c r="L445" s="12">
        <f t="shared" si="34"/>
        <v>198182</v>
      </c>
      <c r="M445" s="12">
        <f t="shared" si="36"/>
        <v>2180000</v>
      </c>
      <c r="N445" s="12">
        <f t="shared" si="37"/>
        <v>0</v>
      </c>
      <c r="O445" s="19"/>
      <c r="P445" s="5"/>
      <c r="Q445" s="68"/>
      <c r="R445" s="68"/>
      <c r="S445" s="68"/>
      <c r="T445" s="68"/>
      <c r="U445" s="68"/>
    </row>
    <row r="446" spans="1:21" ht="37.5">
      <c r="A446" s="9" t="s">
        <v>809</v>
      </c>
      <c r="B446" s="10" t="s">
        <v>831</v>
      </c>
      <c r="C446" s="11" t="s">
        <v>301</v>
      </c>
      <c r="D446" s="11" t="s">
        <v>302</v>
      </c>
      <c r="E446" s="12">
        <v>2</v>
      </c>
      <c r="F446" s="12"/>
      <c r="G446" s="12"/>
      <c r="H446" s="12"/>
      <c r="I446" s="12">
        <f t="shared" si="33"/>
        <v>2</v>
      </c>
      <c r="J446" s="12">
        <v>1981818</v>
      </c>
      <c r="K446" s="12">
        <f t="shared" si="35"/>
        <v>3963636</v>
      </c>
      <c r="L446" s="12">
        <f t="shared" si="34"/>
        <v>396364</v>
      </c>
      <c r="M446" s="12">
        <f t="shared" si="36"/>
        <v>4360000</v>
      </c>
      <c r="N446" s="12">
        <f t="shared" si="37"/>
        <v>0</v>
      </c>
      <c r="O446" s="19"/>
      <c r="P446" s="5"/>
      <c r="Q446" s="68"/>
      <c r="R446" s="68"/>
      <c r="S446" s="68"/>
      <c r="T446" s="68"/>
      <c r="U446" s="68"/>
    </row>
    <row r="447" spans="1:21" ht="37.5">
      <c r="A447" s="9" t="s">
        <v>809</v>
      </c>
      <c r="B447" s="10" t="s">
        <v>831</v>
      </c>
      <c r="C447" s="11" t="s">
        <v>834</v>
      </c>
      <c r="D447" s="11" t="s">
        <v>835</v>
      </c>
      <c r="E447" s="12">
        <v>1</v>
      </c>
      <c r="F447" s="12"/>
      <c r="G447" s="12"/>
      <c r="H447" s="12"/>
      <c r="I447" s="12">
        <f t="shared" si="33"/>
        <v>1</v>
      </c>
      <c r="J447" s="12">
        <v>390909</v>
      </c>
      <c r="K447" s="12">
        <f t="shared" si="35"/>
        <v>390909</v>
      </c>
      <c r="L447" s="12">
        <f t="shared" si="34"/>
        <v>39091</v>
      </c>
      <c r="M447" s="12">
        <f t="shared" si="36"/>
        <v>430000</v>
      </c>
      <c r="N447" s="12">
        <f t="shared" si="37"/>
        <v>0</v>
      </c>
      <c r="O447" s="19"/>
      <c r="P447" s="5"/>
      <c r="Q447" s="68"/>
      <c r="R447" s="68"/>
      <c r="S447" s="68"/>
      <c r="T447" s="68"/>
      <c r="U447" s="68"/>
    </row>
    <row r="448" spans="1:21" ht="37.5">
      <c r="A448" s="9" t="s">
        <v>809</v>
      </c>
      <c r="B448" s="10" t="s">
        <v>831</v>
      </c>
      <c r="C448" s="11" t="s">
        <v>836</v>
      </c>
      <c r="D448" s="11" t="s">
        <v>837</v>
      </c>
      <c r="E448" s="12">
        <v>1</v>
      </c>
      <c r="F448" s="12"/>
      <c r="G448" s="12"/>
      <c r="H448" s="12"/>
      <c r="I448" s="12">
        <f t="shared" si="33"/>
        <v>1</v>
      </c>
      <c r="J448" s="12">
        <v>672727</v>
      </c>
      <c r="K448" s="12">
        <f t="shared" si="35"/>
        <v>672727</v>
      </c>
      <c r="L448" s="12">
        <f t="shared" si="34"/>
        <v>67273</v>
      </c>
      <c r="M448" s="12">
        <f t="shared" si="36"/>
        <v>740000</v>
      </c>
      <c r="N448" s="12">
        <f t="shared" si="37"/>
        <v>0</v>
      </c>
      <c r="O448" s="19"/>
      <c r="P448" s="5"/>
      <c r="Q448" s="68"/>
      <c r="R448" s="68"/>
      <c r="S448" s="68"/>
      <c r="T448" s="68"/>
      <c r="U448" s="68"/>
    </row>
    <row r="449" spans="1:21" ht="37.5">
      <c r="A449" s="9" t="s">
        <v>809</v>
      </c>
      <c r="B449" s="10" t="s">
        <v>831</v>
      </c>
      <c r="C449" s="11" t="s">
        <v>838</v>
      </c>
      <c r="D449" s="11" t="s">
        <v>839</v>
      </c>
      <c r="E449" s="12">
        <v>1</v>
      </c>
      <c r="F449" s="12"/>
      <c r="G449" s="12"/>
      <c r="H449" s="12"/>
      <c r="I449" s="12">
        <f t="shared" si="33"/>
        <v>1</v>
      </c>
      <c r="J449" s="12">
        <v>509091</v>
      </c>
      <c r="K449" s="12">
        <f t="shared" si="35"/>
        <v>509091</v>
      </c>
      <c r="L449" s="12">
        <f t="shared" si="34"/>
        <v>50909</v>
      </c>
      <c r="M449" s="12">
        <f t="shared" si="36"/>
        <v>560000</v>
      </c>
      <c r="N449" s="12">
        <f t="shared" si="37"/>
        <v>0</v>
      </c>
      <c r="O449" s="19"/>
      <c r="P449" s="5"/>
      <c r="Q449" s="68"/>
      <c r="R449" s="68"/>
      <c r="S449" s="68"/>
      <c r="T449" s="68"/>
      <c r="U449" s="68"/>
    </row>
    <row r="450" spans="1:21">
      <c r="A450" s="9" t="s">
        <v>809</v>
      </c>
      <c r="B450" s="10" t="s">
        <v>831</v>
      </c>
      <c r="C450" s="11" t="s">
        <v>840</v>
      </c>
      <c r="D450" s="11" t="s">
        <v>841</v>
      </c>
      <c r="E450" s="12">
        <v>2</v>
      </c>
      <c r="F450" s="12"/>
      <c r="G450" s="12"/>
      <c r="H450" s="12"/>
      <c r="I450" s="12">
        <f t="shared" si="33"/>
        <v>2</v>
      </c>
      <c r="J450" s="12">
        <v>790909</v>
      </c>
      <c r="K450" s="12">
        <f t="shared" si="35"/>
        <v>1581818</v>
      </c>
      <c r="L450" s="12">
        <f t="shared" si="34"/>
        <v>158182</v>
      </c>
      <c r="M450" s="12">
        <f t="shared" si="36"/>
        <v>1740000</v>
      </c>
      <c r="N450" s="12">
        <f t="shared" si="37"/>
        <v>0</v>
      </c>
      <c r="O450" s="19"/>
      <c r="P450" s="5"/>
      <c r="Q450" s="68"/>
      <c r="R450" s="68"/>
      <c r="S450" s="68"/>
      <c r="T450" s="68"/>
      <c r="U450" s="68"/>
    </row>
    <row r="451" spans="1:21" ht="37.5">
      <c r="A451" s="9" t="s">
        <v>809</v>
      </c>
      <c r="B451" s="10" t="s">
        <v>831</v>
      </c>
      <c r="C451" s="11" t="s">
        <v>842</v>
      </c>
      <c r="D451" s="11" t="s">
        <v>843</v>
      </c>
      <c r="E451" s="12">
        <v>1</v>
      </c>
      <c r="F451" s="12"/>
      <c r="G451" s="12"/>
      <c r="H451" s="12"/>
      <c r="I451" s="12">
        <f t="shared" si="33"/>
        <v>1</v>
      </c>
      <c r="J451" s="12">
        <v>1427273</v>
      </c>
      <c r="K451" s="12">
        <f t="shared" si="35"/>
        <v>1427273</v>
      </c>
      <c r="L451" s="12">
        <f t="shared" si="34"/>
        <v>142727</v>
      </c>
      <c r="M451" s="12">
        <f t="shared" si="36"/>
        <v>1570000</v>
      </c>
      <c r="N451" s="12">
        <f t="shared" si="37"/>
        <v>0</v>
      </c>
      <c r="O451" s="19"/>
      <c r="P451" s="5"/>
      <c r="Q451" s="68"/>
      <c r="R451" s="68"/>
      <c r="S451" s="68"/>
      <c r="T451" s="68"/>
      <c r="U451" s="68"/>
    </row>
    <row r="452" spans="1:21" ht="56.25">
      <c r="A452" s="9" t="s">
        <v>809</v>
      </c>
      <c r="B452" s="10" t="s">
        <v>831</v>
      </c>
      <c r="C452" s="13" t="s">
        <v>218</v>
      </c>
      <c r="D452" s="11" t="s">
        <v>219</v>
      </c>
      <c r="E452" s="12">
        <v>1</v>
      </c>
      <c r="F452" s="12">
        <v>1</v>
      </c>
      <c r="G452" s="12"/>
      <c r="H452" s="12"/>
      <c r="I452" s="12">
        <f t="shared" si="33"/>
        <v>0</v>
      </c>
      <c r="J452" s="12">
        <v>609091</v>
      </c>
      <c r="K452" s="12">
        <f t="shared" si="35"/>
        <v>609091</v>
      </c>
      <c r="L452" s="12">
        <f t="shared" si="34"/>
        <v>60909</v>
      </c>
      <c r="M452" s="12">
        <f t="shared" si="36"/>
        <v>670000</v>
      </c>
      <c r="N452" s="12">
        <f t="shared" si="37"/>
        <v>670000</v>
      </c>
      <c r="O452" s="19" t="s">
        <v>50</v>
      </c>
      <c r="P452" s="8" t="s">
        <v>37</v>
      </c>
      <c r="Q452" s="68" t="s">
        <v>38</v>
      </c>
      <c r="R452" s="68"/>
      <c r="S452" s="68"/>
      <c r="T452" s="68"/>
      <c r="U452" s="68"/>
    </row>
    <row r="453" spans="1:21" ht="56.25">
      <c r="A453" s="9" t="s">
        <v>809</v>
      </c>
      <c r="B453" s="10" t="s">
        <v>844</v>
      </c>
      <c r="C453" s="11" t="s">
        <v>845</v>
      </c>
      <c r="D453" s="11" t="s">
        <v>846</v>
      </c>
      <c r="E453" s="12">
        <v>1</v>
      </c>
      <c r="F453" s="12"/>
      <c r="G453" s="12"/>
      <c r="H453" s="12"/>
      <c r="I453" s="12">
        <f t="shared" si="33"/>
        <v>1</v>
      </c>
      <c r="J453" s="12">
        <v>990909</v>
      </c>
      <c r="K453" s="12">
        <f t="shared" si="35"/>
        <v>990909</v>
      </c>
      <c r="L453" s="12">
        <f t="shared" si="34"/>
        <v>99091</v>
      </c>
      <c r="M453" s="12">
        <f t="shared" si="36"/>
        <v>1090000</v>
      </c>
      <c r="N453" s="12">
        <f t="shared" si="37"/>
        <v>0</v>
      </c>
      <c r="O453" s="19"/>
      <c r="P453" s="5"/>
      <c r="Q453" s="68"/>
      <c r="R453" s="68"/>
      <c r="S453" s="68"/>
      <c r="T453" s="68"/>
      <c r="U453" s="68"/>
    </row>
    <row r="454" spans="1:21" ht="56.25">
      <c r="A454" s="9" t="s">
        <v>809</v>
      </c>
      <c r="B454" s="10" t="s">
        <v>844</v>
      </c>
      <c r="C454" s="11" t="s">
        <v>847</v>
      </c>
      <c r="D454" s="11" t="s">
        <v>848</v>
      </c>
      <c r="E454" s="12">
        <v>1</v>
      </c>
      <c r="F454" s="12"/>
      <c r="G454" s="12"/>
      <c r="H454" s="12"/>
      <c r="I454" s="12">
        <f t="shared" si="33"/>
        <v>1</v>
      </c>
      <c r="J454" s="12">
        <v>1027273</v>
      </c>
      <c r="K454" s="12">
        <f t="shared" si="35"/>
        <v>1027273</v>
      </c>
      <c r="L454" s="12">
        <f t="shared" si="34"/>
        <v>102727</v>
      </c>
      <c r="M454" s="12">
        <f t="shared" si="36"/>
        <v>1130000</v>
      </c>
      <c r="N454" s="12">
        <f t="shared" si="37"/>
        <v>0</v>
      </c>
      <c r="O454" s="19"/>
      <c r="P454" s="5"/>
      <c r="Q454" s="68"/>
      <c r="R454" s="68"/>
      <c r="S454" s="68"/>
      <c r="T454" s="68"/>
      <c r="U454" s="68"/>
    </row>
    <row r="455" spans="1:21" ht="56.25">
      <c r="A455" s="9" t="s">
        <v>809</v>
      </c>
      <c r="B455" s="10" t="s">
        <v>844</v>
      </c>
      <c r="C455" s="11" t="s">
        <v>849</v>
      </c>
      <c r="D455" s="11" t="s">
        <v>850</v>
      </c>
      <c r="E455" s="12">
        <v>1</v>
      </c>
      <c r="F455" s="12"/>
      <c r="G455" s="12"/>
      <c r="H455" s="12"/>
      <c r="I455" s="12">
        <f t="shared" ref="I455:I477" si="38">+E455-G455-F455</f>
        <v>1</v>
      </c>
      <c r="J455" s="12">
        <v>990909</v>
      </c>
      <c r="K455" s="12">
        <f t="shared" si="35"/>
        <v>990909</v>
      </c>
      <c r="L455" s="12">
        <f t="shared" ref="L455:L477" si="39">+ROUND(J455*E455*0.1,0)</f>
        <v>99091</v>
      </c>
      <c r="M455" s="12">
        <f t="shared" si="36"/>
        <v>1090000</v>
      </c>
      <c r="N455" s="12">
        <f t="shared" si="37"/>
        <v>0</v>
      </c>
      <c r="O455" s="19"/>
      <c r="P455" s="5"/>
      <c r="Q455" s="68"/>
      <c r="R455" s="68"/>
      <c r="S455" s="68"/>
      <c r="T455" s="68"/>
      <c r="U455" s="68"/>
    </row>
    <row r="456" spans="1:21" ht="56.25">
      <c r="A456" s="9" t="s">
        <v>809</v>
      </c>
      <c r="B456" s="10" t="s">
        <v>844</v>
      </c>
      <c r="C456" s="11" t="s">
        <v>851</v>
      </c>
      <c r="D456" s="11" t="s">
        <v>852</v>
      </c>
      <c r="E456" s="12">
        <v>1</v>
      </c>
      <c r="F456" s="12"/>
      <c r="G456" s="12"/>
      <c r="H456" s="12"/>
      <c r="I456" s="12">
        <f t="shared" si="38"/>
        <v>1</v>
      </c>
      <c r="J456" s="12">
        <v>1572727</v>
      </c>
      <c r="K456" s="12">
        <f t="shared" ref="K456:K477" si="40">+ROUND(J456*E456,0)</f>
        <v>1572727</v>
      </c>
      <c r="L456" s="12">
        <f t="shared" si="39"/>
        <v>157273</v>
      </c>
      <c r="M456" s="12">
        <f t="shared" ref="M456:M477" si="41">+ROUND(K456+L456,-1)</f>
        <v>1730000</v>
      </c>
      <c r="N456" s="12">
        <f t="shared" ref="N456:N477" si="42">+IF(AND(G456&gt;0),ROUND(J456*G456*1.1,-1),0)+IF(AND(F456&gt;0),ROUND(J456*F456*1.1,-1),0)</f>
        <v>0</v>
      </c>
      <c r="O456" s="19"/>
      <c r="P456" s="5"/>
      <c r="Q456" s="68"/>
      <c r="R456" s="68"/>
      <c r="S456" s="68"/>
      <c r="T456" s="68"/>
      <c r="U456" s="68"/>
    </row>
    <row r="457" spans="1:21" ht="56.25">
      <c r="A457" s="9" t="s">
        <v>809</v>
      </c>
      <c r="B457" s="10" t="s">
        <v>844</v>
      </c>
      <c r="C457" s="11" t="s">
        <v>853</v>
      </c>
      <c r="D457" s="11" t="s">
        <v>854</v>
      </c>
      <c r="E457" s="12">
        <v>1</v>
      </c>
      <c r="F457" s="12"/>
      <c r="G457" s="12"/>
      <c r="H457" s="12"/>
      <c r="I457" s="12">
        <f t="shared" si="38"/>
        <v>1</v>
      </c>
      <c r="J457" s="12">
        <v>1572727</v>
      </c>
      <c r="K457" s="12">
        <f t="shared" si="40"/>
        <v>1572727</v>
      </c>
      <c r="L457" s="12">
        <f t="shared" si="39"/>
        <v>157273</v>
      </c>
      <c r="M457" s="12">
        <f t="shared" si="41"/>
        <v>1730000</v>
      </c>
      <c r="N457" s="12">
        <f t="shared" si="42"/>
        <v>0</v>
      </c>
      <c r="O457" s="19"/>
      <c r="P457" s="5"/>
      <c r="Q457" s="68"/>
      <c r="R457" s="68"/>
      <c r="S457" s="68"/>
      <c r="T457" s="68"/>
      <c r="U457" s="68"/>
    </row>
    <row r="458" spans="1:21" ht="56.25">
      <c r="A458" s="9" t="s">
        <v>809</v>
      </c>
      <c r="B458" s="10" t="s">
        <v>844</v>
      </c>
      <c r="C458" s="11" t="s">
        <v>855</v>
      </c>
      <c r="D458" s="11" t="s">
        <v>856</v>
      </c>
      <c r="E458" s="12">
        <v>2</v>
      </c>
      <c r="F458" s="12"/>
      <c r="G458" s="12"/>
      <c r="H458" s="12"/>
      <c r="I458" s="12">
        <f t="shared" si="38"/>
        <v>2</v>
      </c>
      <c r="J458" s="12">
        <v>1159091</v>
      </c>
      <c r="K458" s="12">
        <f t="shared" si="40"/>
        <v>2318182</v>
      </c>
      <c r="L458" s="12">
        <f t="shared" si="39"/>
        <v>231818</v>
      </c>
      <c r="M458" s="12">
        <f t="shared" si="41"/>
        <v>2550000</v>
      </c>
      <c r="N458" s="12">
        <f t="shared" si="42"/>
        <v>0</v>
      </c>
      <c r="O458" s="19"/>
      <c r="P458" s="5"/>
      <c r="Q458" s="68"/>
      <c r="R458" s="68"/>
      <c r="S458" s="68"/>
      <c r="T458" s="68"/>
      <c r="U458" s="68"/>
    </row>
    <row r="459" spans="1:21" ht="56.25">
      <c r="A459" s="9" t="s">
        <v>809</v>
      </c>
      <c r="B459" s="10" t="s">
        <v>844</v>
      </c>
      <c r="C459" s="11" t="s">
        <v>857</v>
      </c>
      <c r="D459" s="11" t="s">
        <v>858</v>
      </c>
      <c r="E459" s="12">
        <v>1</v>
      </c>
      <c r="F459" s="12"/>
      <c r="G459" s="12"/>
      <c r="H459" s="12"/>
      <c r="I459" s="12">
        <f t="shared" si="38"/>
        <v>1</v>
      </c>
      <c r="J459" s="12">
        <v>1572727</v>
      </c>
      <c r="K459" s="12">
        <f t="shared" si="40"/>
        <v>1572727</v>
      </c>
      <c r="L459" s="12">
        <f t="shared" si="39"/>
        <v>157273</v>
      </c>
      <c r="M459" s="12">
        <f t="shared" si="41"/>
        <v>1730000</v>
      </c>
      <c r="N459" s="12">
        <f t="shared" si="42"/>
        <v>0</v>
      </c>
      <c r="O459" s="19"/>
      <c r="P459" s="5"/>
      <c r="Q459" s="68"/>
      <c r="R459" s="68"/>
      <c r="S459" s="68"/>
      <c r="T459" s="68"/>
      <c r="U459" s="68"/>
    </row>
    <row r="460" spans="1:21" ht="56.25">
      <c r="A460" s="9" t="s">
        <v>809</v>
      </c>
      <c r="B460" s="10" t="s">
        <v>844</v>
      </c>
      <c r="C460" s="11" t="s">
        <v>859</v>
      </c>
      <c r="D460" s="11" t="s">
        <v>860</v>
      </c>
      <c r="E460" s="12">
        <v>1</v>
      </c>
      <c r="F460" s="12"/>
      <c r="G460" s="12"/>
      <c r="H460" s="12"/>
      <c r="I460" s="12">
        <f t="shared" si="38"/>
        <v>1</v>
      </c>
      <c r="J460" s="12">
        <v>1736364</v>
      </c>
      <c r="K460" s="12">
        <f t="shared" si="40"/>
        <v>1736364</v>
      </c>
      <c r="L460" s="12">
        <f t="shared" si="39"/>
        <v>173636</v>
      </c>
      <c r="M460" s="12">
        <f t="shared" si="41"/>
        <v>1910000</v>
      </c>
      <c r="N460" s="12">
        <f t="shared" si="42"/>
        <v>0</v>
      </c>
      <c r="O460" s="19"/>
      <c r="P460" s="5"/>
      <c r="Q460" s="68"/>
      <c r="R460" s="68"/>
      <c r="S460" s="68"/>
      <c r="T460" s="68"/>
      <c r="U460" s="68"/>
    </row>
    <row r="461" spans="1:21" ht="37.5">
      <c r="A461" s="9" t="s">
        <v>809</v>
      </c>
      <c r="B461" s="10" t="s">
        <v>861</v>
      </c>
      <c r="C461" s="11" t="s">
        <v>29</v>
      </c>
      <c r="D461" s="11" t="s">
        <v>30</v>
      </c>
      <c r="E461" s="12">
        <v>1</v>
      </c>
      <c r="F461" s="12"/>
      <c r="G461" s="12"/>
      <c r="H461" s="12"/>
      <c r="I461" s="12">
        <f t="shared" si="38"/>
        <v>1</v>
      </c>
      <c r="J461" s="12">
        <v>295455</v>
      </c>
      <c r="K461" s="12">
        <f t="shared" si="40"/>
        <v>295455</v>
      </c>
      <c r="L461" s="12">
        <f t="shared" si="39"/>
        <v>29546</v>
      </c>
      <c r="M461" s="12">
        <f t="shared" si="41"/>
        <v>325000</v>
      </c>
      <c r="N461" s="12">
        <f t="shared" si="42"/>
        <v>0</v>
      </c>
      <c r="O461" s="19"/>
      <c r="P461" s="5"/>
      <c r="Q461" s="68"/>
      <c r="R461" s="68"/>
      <c r="S461" s="68"/>
      <c r="T461" s="68"/>
      <c r="U461" s="68"/>
    </row>
    <row r="462" spans="1:21" ht="56.25">
      <c r="A462" s="9" t="s">
        <v>809</v>
      </c>
      <c r="B462" s="10" t="s">
        <v>861</v>
      </c>
      <c r="C462" s="11" t="s">
        <v>862</v>
      </c>
      <c r="D462" s="11" t="s">
        <v>863</v>
      </c>
      <c r="E462" s="12">
        <v>2</v>
      </c>
      <c r="F462" s="12"/>
      <c r="G462" s="12"/>
      <c r="H462" s="12"/>
      <c r="I462" s="12">
        <f t="shared" si="38"/>
        <v>2</v>
      </c>
      <c r="J462" s="12">
        <v>362727</v>
      </c>
      <c r="K462" s="12">
        <f t="shared" si="40"/>
        <v>725454</v>
      </c>
      <c r="L462" s="12">
        <f t="shared" si="39"/>
        <v>72545</v>
      </c>
      <c r="M462" s="12">
        <f t="shared" si="41"/>
        <v>798000</v>
      </c>
      <c r="N462" s="12">
        <f t="shared" si="42"/>
        <v>0</v>
      </c>
      <c r="O462" s="19"/>
      <c r="P462" s="5"/>
      <c r="Q462" s="68"/>
      <c r="R462" s="68"/>
      <c r="S462" s="68"/>
      <c r="T462" s="68"/>
      <c r="U462" s="68"/>
    </row>
    <row r="463" spans="1:21" ht="37.5">
      <c r="A463" s="9" t="s">
        <v>809</v>
      </c>
      <c r="B463" s="10" t="s">
        <v>861</v>
      </c>
      <c r="C463" s="11" t="s">
        <v>864</v>
      </c>
      <c r="D463" s="11" t="s">
        <v>865</v>
      </c>
      <c r="E463" s="12">
        <v>1</v>
      </c>
      <c r="F463" s="12"/>
      <c r="G463" s="12"/>
      <c r="H463" s="12"/>
      <c r="I463" s="12">
        <f t="shared" si="38"/>
        <v>1</v>
      </c>
      <c r="J463" s="12">
        <v>300000</v>
      </c>
      <c r="K463" s="12">
        <f t="shared" si="40"/>
        <v>300000</v>
      </c>
      <c r="L463" s="12">
        <f t="shared" si="39"/>
        <v>30000</v>
      </c>
      <c r="M463" s="12">
        <f t="shared" si="41"/>
        <v>330000</v>
      </c>
      <c r="N463" s="12">
        <f t="shared" si="42"/>
        <v>0</v>
      </c>
      <c r="O463" s="19"/>
      <c r="P463" s="5"/>
      <c r="Q463" s="68"/>
      <c r="R463" s="68"/>
      <c r="S463" s="68"/>
      <c r="T463" s="68"/>
      <c r="U463" s="68"/>
    </row>
    <row r="464" spans="1:21" ht="56.25">
      <c r="A464" s="9" t="s">
        <v>809</v>
      </c>
      <c r="B464" s="10" t="s">
        <v>866</v>
      </c>
      <c r="C464" s="17" t="s">
        <v>733</v>
      </c>
      <c r="D464" s="11" t="s">
        <v>734</v>
      </c>
      <c r="E464" s="12">
        <v>1</v>
      </c>
      <c r="F464" s="12">
        <v>1</v>
      </c>
      <c r="G464" s="12"/>
      <c r="H464" s="12"/>
      <c r="I464" s="12">
        <f t="shared" si="38"/>
        <v>0</v>
      </c>
      <c r="J464" s="12">
        <v>472727</v>
      </c>
      <c r="K464" s="12">
        <f t="shared" si="40"/>
        <v>472727</v>
      </c>
      <c r="L464" s="12">
        <f t="shared" si="39"/>
        <v>47273</v>
      </c>
      <c r="M464" s="12">
        <f t="shared" si="41"/>
        <v>520000</v>
      </c>
      <c r="N464" s="12">
        <f t="shared" si="42"/>
        <v>520000</v>
      </c>
      <c r="O464" s="19" t="s">
        <v>77</v>
      </c>
      <c r="P464" s="8" t="s">
        <v>867</v>
      </c>
      <c r="Q464" s="70" t="s">
        <v>868</v>
      </c>
      <c r="R464" s="70"/>
      <c r="S464" s="70"/>
      <c r="T464" s="70"/>
      <c r="U464" s="70"/>
    </row>
    <row r="465" spans="1:21" ht="56.25">
      <c r="A465" s="9" t="s">
        <v>809</v>
      </c>
      <c r="B465" s="10" t="s">
        <v>866</v>
      </c>
      <c r="C465" s="11" t="s">
        <v>869</v>
      </c>
      <c r="D465" s="11" t="s">
        <v>870</v>
      </c>
      <c r="E465" s="12">
        <v>1</v>
      </c>
      <c r="F465" s="12"/>
      <c r="G465" s="12"/>
      <c r="H465" s="12"/>
      <c r="I465" s="12">
        <f t="shared" si="38"/>
        <v>1</v>
      </c>
      <c r="J465" s="12">
        <v>509091</v>
      </c>
      <c r="K465" s="12">
        <f t="shared" si="40"/>
        <v>509091</v>
      </c>
      <c r="L465" s="12">
        <f t="shared" si="39"/>
        <v>50909</v>
      </c>
      <c r="M465" s="12">
        <f t="shared" si="41"/>
        <v>560000</v>
      </c>
      <c r="N465" s="12">
        <f t="shared" si="42"/>
        <v>0</v>
      </c>
      <c r="O465" s="19"/>
      <c r="P465" s="5"/>
      <c r="Q465" s="68"/>
      <c r="R465" s="68"/>
      <c r="S465" s="68"/>
      <c r="T465" s="68"/>
      <c r="U465" s="68"/>
    </row>
    <row r="466" spans="1:21" ht="56.25">
      <c r="A466" s="9" t="s">
        <v>809</v>
      </c>
      <c r="B466" s="10" t="s">
        <v>866</v>
      </c>
      <c r="C466" s="11" t="s">
        <v>871</v>
      </c>
      <c r="D466" s="11" t="s">
        <v>872</v>
      </c>
      <c r="E466" s="12">
        <v>2</v>
      </c>
      <c r="F466" s="12"/>
      <c r="G466" s="12"/>
      <c r="H466" s="12"/>
      <c r="I466" s="12">
        <f t="shared" si="38"/>
        <v>2</v>
      </c>
      <c r="J466" s="12">
        <v>509091</v>
      </c>
      <c r="K466" s="12">
        <f t="shared" si="40"/>
        <v>1018182</v>
      </c>
      <c r="L466" s="12">
        <f t="shared" si="39"/>
        <v>101818</v>
      </c>
      <c r="M466" s="12">
        <f t="shared" si="41"/>
        <v>1120000</v>
      </c>
      <c r="N466" s="12">
        <f t="shared" si="42"/>
        <v>0</v>
      </c>
      <c r="O466" s="19"/>
      <c r="P466" s="5"/>
      <c r="Q466" s="68"/>
      <c r="R466" s="68"/>
      <c r="S466" s="68"/>
      <c r="T466" s="68"/>
      <c r="U466" s="68"/>
    </row>
    <row r="467" spans="1:21" ht="56.25">
      <c r="A467" s="9" t="s">
        <v>809</v>
      </c>
      <c r="B467" s="10" t="s">
        <v>866</v>
      </c>
      <c r="C467" s="11" t="s">
        <v>873</v>
      </c>
      <c r="D467" s="11" t="s">
        <v>874</v>
      </c>
      <c r="E467" s="12">
        <v>1</v>
      </c>
      <c r="F467" s="12"/>
      <c r="G467" s="12"/>
      <c r="H467" s="12"/>
      <c r="I467" s="12">
        <f t="shared" si="38"/>
        <v>1</v>
      </c>
      <c r="J467" s="12">
        <v>509091</v>
      </c>
      <c r="K467" s="12">
        <f t="shared" si="40"/>
        <v>509091</v>
      </c>
      <c r="L467" s="12">
        <f t="shared" si="39"/>
        <v>50909</v>
      </c>
      <c r="M467" s="12">
        <f t="shared" si="41"/>
        <v>560000</v>
      </c>
      <c r="N467" s="12">
        <f t="shared" si="42"/>
        <v>0</v>
      </c>
      <c r="O467" s="19"/>
      <c r="P467" s="5"/>
      <c r="Q467" s="68"/>
      <c r="R467" s="68"/>
      <c r="S467" s="68"/>
      <c r="T467" s="68"/>
      <c r="U467" s="68"/>
    </row>
    <row r="468" spans="1:21" ht="56.25">
      <c r="A468" s="9" t="s">
        <v>809</v>
      </c>
      <c r="B468" s="10" t="s">
        <v>866</v>
      </c>
      <c r="C468" s="11" t="s">
        <v>875</v>
      </c>
      <c r="D468" s="11" t="s">
        <v>876</v>
      </c>
      <c r="E468" s="12">
        <v>1</v>
      </c>
      <c r="F468" s="12"/>
      <c r="G468" s="12"/>
      <c r="H468" s="12"/>
      <c r="I468" s="12">
        <f t="shared" si="38"/>
        <v>1</v>
      </c>
      <c r="J468" s="12">
        <v>509091</v>
      </c>
      <c r="K468" s="12">
        <f t="shared" si="40"/>
        <v>509091</v>
      </c>
      <c r="L468" s="12">
        <f t="shared" si="39"/>
        <v>50909</v>
      </c>
      <c r="M468" s="12">
        <f t="shared" si="41"/>
        <v>560000</v>
      </c>
      <c r="N468" s="12">
        <f t="shared" si="42"/>
        <v>0</v>
      </c>
      <c r="O468" s="19"/>
      <c r="P468" s="5"/>
      <c r="Q468" s="68"/>
      <c r="R468" s="68"/>
      <c r="S468" s="68"/>
      <c r="T468" s="68"/>
      <c r="U468" s="68"/>
    </row>
    <row r="469" spans="1:21" ht="56.25">
      <c r="A469" s="9" t="s">
        <v>809</v>
      </c>
      <c r="B469" s="10" t="s">
        <v>827</v>
      </c>
      <c r="C469" s="11" t="s">
        <v>877</v>
      </c>
      <c r="D469" s="11" t="s">
        <v>878</v>
      </c>
      <c r="E469" s="12">
        <v>1</v>
      </c>
      <c r="F469" s="12"/>
      <c r="G469" s="12"/>
      <c r="H469" s="12"/>
      <c r="I469" s="12">
        <f t="shared" si="38"/>
        <v>1</v>
      </c>
      <c r="J469" s="12">
        <v>945455</v>
      </c>
      <c r="K469" s="12">
        <f t="shared" si="40"/>
        <v>945455</v>
      </c>
      <c r="L469" s="12">
        <f t="shared" si="39"/>
        <v>94546</v>
      </c>
      <c r="M469" s="12">
        <f t="shared" si="41"/>
        <v>1040000</v>
      </c>
      <c r="N469" s="12">
        <f t="shared" si="42"/>
        <v>0</v>
      </c>
      <c r="O469" s="19"/>
      <c r="P469" s="5"/>
      <c r="Q469" s="68"/>
      <c r="R469" s="68"/>
      <c r="S469" s="68"/>
      <c r="T469" s="68"/>
      <c r="U469" s="68"/>
    </row>
    <row r="470" spans="1:21" ht="37.5">
      <c r="A470" s="9" t="s">
        <v>809</v>
      </c>
      <c r="B470" s="10" t="s">
        <v>827</v>
      </c>
      <c r="C470" s="11" t="s">
        <v>879</v>
      </c>
      <c r="D470" s="11" t="s">
        <v>880</v>
      </c>
      <c r="E470" s="12">
        <v>1</v>
      </c>
      <c r="F470" s="12"/>
      <c r="G470" s="12"/>
      <c r="H470" s="12"/>
      <c r="I470" s="12">
        <f t="shared" si="38"/>
        <v>1</v>
      </c>
      <c r="J470" s="12">
        <v>945455</v>
      </c>
      <c r="K470" s="12">
        <f t="shared" si="40"/>
        <v>945455</v>
      </c>
      <c r="L470" s="12">
        <f t="shared" si="39"/>
        <v>94546</v>
      </c>
      <c r="M470" s="12">
        <f t="shared" si="41"/>
        <v>1040000</v>
      </c>
      <c r="N470" s="12">
        <f t="shared" si="42"/>
        <v>0</v>
      </c>
      <c r="O470" s="19"/>
      <c r="P470" s="5"/>
      <c r="Q470" s="68"/>
      <c r="R470" s="68"/>
      <c r="S470" s="68"/>
      <c r="T470" s="68"/>
      <c r="U470" s="68"/>
    </row>
    <row r="471" spans="1:21" ht="37.5">
      <c r="A471" s="9" t="s">
        <v>809</v>
      </c>
      <c r="B471" s="10" t="s">
        <v>827</v>
      </c>
      <c r="C471" s="11" t="s">
        <v>881</v>
      </c>
      <c r="D471" s="11" t="s">
        <v>882</v>
      </c>
      <c r="E471" s="12">
        <v>1</v>
      </c>
      <c r="F471" s="12"/>
      <c r="G471" s="12"/>
      <c r="H471" s="12"/>
      <c r="I471" s="12">
        <f t="shared" si="38"/>
        <v>1</v>
      </c>
      <c r="J471" s="12">
        <v>945455</v>
      </c>
      <c r="K471" s="12">
        <f t="shared" si="40"/>
        <v>945455</v>
      </c>
      <c r="L471" s="12">
        <f t="shared" si="39"/>
        <v>94546</v>
      </c>
      <c r="M471" s="12">
        <f t="shared" si="41"/>
        <v>1040000</v>
      </c>
      <c r="N471" s="12">
        <f t="shared" si="42"/>
        <v>0</v>
      </c>
      <c r="O471" s="19"/>
      <c r="P471" s="5"/>
      <c r="Q471" s="68"/>
      <c r="R471" s="68"/>
      <c r="S471" s="68"/>
      <c r="T471" s="68"/>
      <c r="U471" s="68"/>
    </row>
    <row r="472" spans="1:21" ht="37.5">
      <c r="A472" s="9" t="s">
        <v>809</v>
      </c>
      <c r="B472" s="10" t="s">
        <v>813</v>
      </c>
      <c r="C472" s="11" t="s">
        <v>883</v>
      </c>
      <c r="D472" s="11" t="s">
        <v>884</v>
      </c>
      <c r="E472" s="12">
        <v>1</v>
      </c>
      <c r="F472" s="12"/>
      <c r="G472" s="12"/>
      <c r="H472" s="12"/>
      <c r="I472" s="12">
        <f t="shared" si="38"/>
        <v>1</v>
      </c>
      <c r="J472" s="12">
        <v>318182</v>
      </c>
      <c r="K472" s="12">
        <f t="shared" si="40"/>
        <v>318182</v>
      </c>
      <c r="L472" s="12">
        <f t="shared" si="39"/>
        <v>31818</v>
      </c>
      <c r="M472" s="12">
        <f t="shared" si="41"/>
        <v>350000</v>
      </c>
      <c r="N472" s="12">
        <f t="shared" si="42"/>
        <v>0</v>
      </c>
      <c r="O472" s="19"/>
      <c r="P472" s="5"/>
      <c r="Q472" s="68"/>
      <c r="R472" s="68"/>
      <c r="S472" s="68"/>
      <c r="T472" s="68"/>
      <c r="U472" s="68"/>
    </row>
    <row r="473" spans="1:21" ht="56.25">
      <c r="A473" s="9" t="s">
        <v>809</v>
      </c>
      <c r="B473" s="10" t="s">
        <v>813</v>
      </c>
      <c r="C473" s="11" t="s">
        <v>885</v>
      </c>
      <c r="D473" s="11" t="s">
        <v>886</v>
      </c>
      <c r="E473" s="12">
        <v>1</v>
      </c>
      <c r="F473" s="12"/>
      <c r="G473" s="12"/>
      <c r="H473" s="12"/>
      <c r="I473" s="12">
        <f t="shared" si="38"/>
        <v>1</v>
      </c>
      <c r="J473" s="12">
        <v>463636</v>
      </c>
      <c r="K473" s="12">
        <f t="shared" si="40"/>
        <v>463636</v>
      </c>
      <c r="L473" s="12">
        <f t="shared" si="39"/>
        <v>46364</v>
      </c>
      <c r="M473" s="12">
        <f t="shared" si="41"/>
        <v>510000</v>
      </c>
      <c r="N473" s="12">
        <f t="shared" si="42"/>
        <v>0</v>
      </c>
      <c r="O473" s="19"/>
      <c r="P473" s="5"/>
      <c r="Q473" s="68"/>
      <c r="R473" s="68"/>
      <c r="S473" s="68"/>
      <c r="T473" s="68"/>
      <c r="U473" s="68"/>
    </row>
    <row r="474" spans="1:21" ht="37.5">
      <c r="A474" s="9" t="s">
        <v>809</v>
      </c>
      <c r="B474" s="10" t="s">
        <v>813</v>
      </c>
      <c r="C474" s="11" t="s">
        <v>887</v>
      </c>
      <c r="D474" s="11" t="s">
        <v>888</v>
      </c>
      <c r="E474" s="12">
        <v>3</v>
      </c>
      <c r="F474" s="12"/>
      <c r="G474" s="12"/>
      <c r="H474" s="12"/>
      <c r="I474" s="12">
        <f t="shared" si="38"/>
        <v>3</v>
      </c>
      <c r="J474" s="12">
        <v>345455</v>
      </c>
      <c r="K474" s="12">
        <f t="shared" si="40"/>
        <v>1036365</v>
      </c>
      <c r="L474" s="12">
        <f t="shared" si="39"/>
        <v>103637</v>
      </c>
      <c r="M474" s="12">
        <f t="shared" si="41"/>
        <v>1140000</v>
      </c>
      <c r="N474" s="12">
        <f t="shared" si="42"/>
        <v>0</v>
      </c>
      <c r="O474" s="19"/>
      <c r="P474" s="5"/>
      <c r="Q474" s="68"/>
      <c r="R474" s="68"/>
      <c r="S474" s="68"/>
      <c r="T474" s="68"/>
      <c r="U474" s="68"/>
    </row>
    <row r="475" spans="1:21" ht="56.25">
      <c r="A475" s="9" t="s">
        <v>809</v>
      </c>
      <c r="B475" s="10" t="s">
        <v>814</v>
      </c>
      <c r="C475" s="11" t="s">
        <v>783</v>
      </c>
      <c r="D475" s="11" t="s">
        <v>784</v>
      </c>
      <c r="E475" s="12">
        <v>1</v>
      </c>
      <c r="F475" s="12"/>
      <c r="G475" s="12"/>
      <c r="H475" s="12"/>
      <c r="I475" s="12">
        <f t="shared" si="38"/>
        <v>1</v>
      </c>
      <c r="J475" s="12">
        <v>200000</v>
      </c>
      <c r="K475" s="12">
        <f t="shared" si="40"/>
        <v>200000</v>
      </c>
      <c r="L475" s="12">
        <f t="shared" si="39"/>
        <v>20000</v>
      </c>
      <c r="M475" s="12">
        <f t="shared" si="41"/>
        <v>220000</v>
      </c>
      <c r="N475" s="12">
        <f t="shared" si="42"/>
        <v>0</v>
      </c>
      <c r="O475" s="19"/>
      <c r="P475" s="5"/>
      <c r="Q475" s="68"/>
      <c r="R475" s="68"/>
      <c r="S475" s="68"/>
      <c r="T475" s="68"/>
      <c r="U475" s="68"/>
    </row>
    <row r="476" spans="1:21" ht="37.5">
      <c r="A476" s="9" t="s">
        <v>889</v>
      </c>
      <c r="B476" s="10" t="s">
        <v>890</v>
      </c>
      <c r="C476" s="11" t="s">
        <v>581</v>
      </c>
      <c r="D476" s="11" t="s">
        <v>582</v>
      </c>
      <c r="E476" s="12">
        <v>5</v>
      </c>
      <c r="F476" s="12"/>
      <c r="G476" s="12"/>
      <c r="H476" s="12"/>
      <c r="I476" s="12">
        <f t="shared" si="38"/>
        <v>5</v>
      </c>
      <c r="J476" s="12">
        <v>472727</v>
      </c>
      <c r="K476" s="12">
        <f t="shared" si="40"/>
        <v>2363635</v>
      </c>
      <c r="L476" s="12">
        <f t="shared" si="39"/>
        <v>236364</v>
      </c>
      <c r="M476" s="12">
        <f t="shared" si="41"/>
        <v>2600000</v>
      </c>
      <c r="N476" s="12">
        <f t="shared" si="42"/>
        <v>0</v>
      </c>
      <c r="O476" s="19"/>
      <c r="P476" s="5"/>
      <c r="Q476" s="68"/>
      <c r="R476" s="68"/>
      <c r="S476" s="68"/>
      <c r="T476" s="68"/>
      <c r="U476" s="68"/>
    </row>
    <row r="477" spans="1:21" ht="37.5">
      <c r="A477" s="21" t="s">
        <v>889</v>
      </c>
      <c r="B477" s="22" t="s">
        <v>891</v>
      </c>
      <c r="C477" s="23" t="s">
        <v>133</v>
      </c>
      <c r="D477" s="23" t="s">
        <v>134</v>
      </c>
      <c r="E477" s="24">
        <v>1</v>
      </c>
      <c r="F477" s="24"/>
      <c r="G477" s="24"/>
      <c r="H477" s="24"/>
      <c r="I477" s="24">
        <f t="shared" si="38"/>
        <v>1</v>
      </c>
      <c r="J477" s="24">
        <v>709091</v>
      </c>
      <c r="K477" s="24">
        <f t="shared" si="40"/>
        <v>709091</v>
      </c>
      <c r="L477" s="24">
        <f t="shared" si="39"/>
        <v>70909</v>
      </c>
      <c r="M477" s="12">
        <f t="shared" si="41"/>
        <v>780000</v>
      </c>
      <c r="N477" s="12">
        <f t="shared" si="42"/>
        <v>0</v>
      </c>
      <c r="O477" s="36"/>
      <c r="P477" s="5"/>
      <c r="Q477" s="68"/>
      <c r="R477" s="68"/>
      <c r="S477" s="68"/>
      <c r="T477" s="68"/>
      <c r="U477" s="68"/>
    </row>
    <row r="478" spans="1:21" s="1" customFormat="1" ht="19.5" thickBot="1">
      <c r="A478" s="71" t="s">
        <v>918</v>
      </c>
      <c r="B478" s="72"/>
      <c r="C478" s="72"/>
      <c r="D478" s="72"/>
      <c r="E478" s="25">
        <f>+SUM(E7:E477)</f>
        <v>650</v>
      </c>
      <c r="F478" s="25">
        <f t="shared" ref="F478:N478" si="43">+SUM(F7:F477)</f>
        <v>90</v>
      </c>
      <c r="G478" s="25">
        <f t="shared" si="43"/>
        <v>0</v>
      </c>
      <c r="H478" s="25">
        <f t="shared" si="43"/>
        <v>89</v>
      </c>
      <c r="I478" s="25">
        <f t="shared" si="43"/>
        <v>560</v>
      </c>
      <c r="J478" s="25"/>
      <c r="K478" s="25">
        <f t="shared" si="43"/>
        <v>260640260</v>
      </c>
      <c r="L478" s="25">
        <f t="shared" si="43"/>
        <v>26064052</v>
      </c>
      <c r="M478" s="37">
        <f t="shared" si="43"/>
        <v>286704250</v>
      </c>
      <c r="N478" s="25">
        <f t="shared" si="43"/>
        <v>35010000</v>
      </c>
      <c r="O478" s="38"/>
      <c r="P478" s="39"/>
      <c r="Q478" s="68"/>
      <c r="R478" s="68"/>
      <c r="S478" s="68"/>
      <c r="T478" s="68"/>
      <c r="U478" s="68"/>
    </row>
    <row r="479" spans="1:21" s="2" customFormat="1">
      <c r="A479" s="65" t="s">
        <v>892</v>
      </c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7"/>
      <c r="N479" s="40">
        <f>+SUM(N480:N496)</f>
        <v>279584261</v>
      </c>
      <c r="O479" s="41"/>
    </row>
    <row r="480" spans="1:21">
      <c r="A480" s="26">
        <v>44657</v>
      </c>
      <c r="B480" s="27"/>
      <c r="C480" s="27"/>
      <c r="D480" s="27" t="s">
        <v>893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>
        <v>9078546</v>
      </c>
      <c r="O480" s="42"/>
      <c r="P480" s="5"/>
    </row>
    <row r="481" spans="1:16">
      <c r="A481" s="29">
        <v>44659</v>
      </c>
      <c r="B481" s="30"/>
      <c r="C481" s="30"/>
      <c r="D481" s="30" t="s">
        <v>894</v>
      </c>
      <c r="E481" s="31"/>
      <c r="F481" s="31"/>
      <c r="G481" s="31"/>
      <c r="H481" s="31"/>
      <c r="I481" s="31"/>
      <c r="J481" s="31"/>
      <c r="K481" s="31"/>
      <c r="L481" s="31"/>
      <c r="M481" s="31"/>
      <c r="N481" s="31">
        <v>26762200</v>
      </c>
      <c r="O481" s="43"/>
      <c r="P481" s="5"/>
    </row>
    <row r="482" spans="1:16" ht="19.5" thickBot="1">
      <c r="A482" s="29">
        <v>44663</v>
      </c>
      <c r="B482" s="30"/>
      <c r="C482" s="30"/>
      <c r="D482" s="30" t="s">
        <v>895</v>
      </c>
      <c r="E482" s="31"/>
      <c r="F482" s="31"/>
      <c r="G482" s="31"/>
      <c r="H482" s="31"/>
      <c r="I482" s="31"/>
      <c r="J482" s="31"/>
      <c r="K482" s="31"/>
      <c r="L482" s="31"/>
      <c r="M482" s="31"/>
      <c r="N482" s="31">
        <v>37237975</v>
      </c>
      <c r="O482" s="43"/>
      <c r="P482" s="37">
        <v>286704250</v>
      </c>
    </row>
    <row r="483" spans="1:16" ht="19.5" thickBot="1">
      <c r="A483" s="29">
        <v>44663</v>
      </c>
      <c r="B483" s="30"/>
      <c r="C483" s="30"/>
      <c r="D483" s="30" t="s">
        <v>896</v>
      </c>
      <c r="E483" s="31"/>
      <c r="F483" s="31"/>
      <c r="G483" s="31"/>
      <c r="H483" s="31"/>
      <c r="I483" s="31"/>
      <c r="J483" s="31"/>
      <c r="K483" s="31"/>
      <c r="L483" s="31"/>
      <c r="M483" s="31"/>
      <c r="N483" s="31">
        <v>-1090000</v>
      </c>
      <c r="O483" s="43" t="s">
        <v>897</v>
      </c>
      <c r="P483" s="37">
        <v>286704312</v>
      </c>
    </row>
    <row r="484" spans="1:16">
      <c r="A484" s="29">
        <v>44663</v>
      </c>
      <c r="B484" s="30"/>
      <c r="C484" s="30"/>
      <c r="D484" s="30" t="s">
        <v>898</v>
      </c>
      <c r="E484" s="31"/>
      <c r="F484" s="31"/>
      <c r="G484" s="31"/>
      <c r="H484" s="31"/>
      <c r="I484" s="31"/>
      <c r="J484" s="31"/>
      <c r="K484" s="31"/>
      <c r="L484" s="31"/>
      <c r="M484" s="31"/>
      <c r="N484" s="31">
        <v>-220000</v>
      </c>
      <c r="O484" s="43" t="s">
        <v>897</v>
      </c>
      <c r="P484" s="5"/>
    </row>
    <row r="485" spans="1:16">
      <c r="A485" s="29">
        <v>44663</v>
      </c>
      <c r="B485" s="30"/>
      <c r="C485" s="30"/>
      <c r="D485" s="30" t="s">
        <v>899</v>
      </c>
      <c r="E485" s="31"/>
      <c r="F485" s="31"/>
      <c r="G485" s="31"/>
      <c r="H485" s="31"/>
      <c r="I485" s="31"/>
      <c r="J485" s="31"/>
      <c r="K485" s="31"/>
      <c r="L485" s="31"/>
      <c r="M485" s="31"/>
      <c r="N485" s="31">
        <v>-450000</v>
      </c>
      <c r="O485" s="43" t="s">
        <v>897</v>
      </c>
      <c r="P485" s="5"/>
    </row>
    <row r="486" spans="1:16">
      <c r="A486" s="29">
        <v>44663</v>
      </c>
      <c r="B486" s="30"/>
      <c r="C486" s="30"/>
      <c r="D486" s="30" t="s">
        <v>900</v>
      </c>
      <c r="E486" s="31"/>
      <c r="F486" s="31"/>
      <c r="G486" s="31"/>
      <c r="H486" s="31"/>
      <c r="I486" s="31"/>
      <c r="J486" s="31"/>
      <c r="K486" s="31"/>
      <c r="L486" s="31"/>
      <c r="M486" s="31"/>
      <c r="N486" s="31">
        <v>-5000000</v>
      </c>
      <c r="O486" s="43" t="s">
        <v>901</v>
      </c>
      <c r="P486" s="5"/>
    </row>
    <row r="487" spans="1:16">
      <c r="A487" s="29">
        <v>44669</v>
      </c>
      <c r="B487" s="30"/>
      <c r="C487" s="30"/>
      <c r="D487" s="30" t="s">
        <v>902</v>
      </c>
      <c r="E487" s="31"/>
      <c r="F487" s="31"/>
      <c r="G487" s="31"/>
      <c r="H487" s="31"/>
      <c r="I487" s="31"/>
      <c r="J487" s="31"/>
      <c r="K487" s="31"/>
      <c r="L487" s="31"/>
      <c r="M487" s="31"/>
      <c r="N487" s="31">
        <v>13126000</v>
      </c>
      <c r="O487" s="43"/>
      <c r="P487" s="5"/>
    </row>
    <row r="488" spans="1:16">
      <c r="A488" s="29">
        <v>44671</v>
      </c>
      <c r="B488" s="30"/>
      <c r="C488" s="30"/>
      <c r="D488" s="30" t="s">
        <v>903</v>
      </c>
      <c r="E488" s="31"/>
      <c r="F488" s="31"/>
      <c r="G488" s="31"/>
      <c r="H488" s="31"/>
      <c r="I488" s="31"/>
      <c r="J488" s="31"/>
      <c r="K488" s="31"/>
      <c r="L488" s="31"/>
      <c r="M488" s="31"/>
      <c r="N488" s="31">
        <v>26768000</v>
      </c>
      <c r="O488" s="43"/>
      <c r="P488" s="5"/>
    </row>
    <row r="489" spans="1:16">
      <c r="A489" s="29">
        <v>44673</v>
      </c>
      <c r="B489" s="30"/>
      <c r="C489" s="30"/>
      <c r="D489" s="30" t="s">
        <v>904</v>
      </c>
      <c r="E489" s="31"/>
      <c r="F489" s="31"/>
      <c r="G489" s="31"/>
      <c r="H489" s="31"/>
      <c r="I489" s="31"/>
      <c r="J489" s="31"/>
      <c r="K489" s="31"/>
      <c r="L489" s="31"/>
      <c r="M489" s="31"/>
      <c r="N489" s="31">
        <v>31810000</v>
      </c>
      <c r="O489" s="43"/>
      <c r="P489" s="5"/>
    </row>
    <row r="490" spans="1:16">
      <c r="A490" s="29">
        <v>44674</v>
      </c>
      <c r="B490" s="30"/>
      <c r="C490" s="30"/>
      <c r="D490" s="30" t="s">
        <v>905</v>
      </c>
      <c r="E490" s="31"/>
      <c r="F490" s="31"/>
      <c r="G490" s="31"/>
      <c r="H490" s="31"/>
      <c r="I490" s="31"/>
      <c r="J490" s="31"/>
      <c r="K490" s="31"/>
      <c r="L490" s="31"/>
      <c r="M490" s="31"/>
      <c r="N490" s="31">
        <v>27571940</v>
      </c>
      <c r="O490" s="43"/>
      <c r="P490" s="5"/>
    </row>
    <row r="491" spans="1:16">
      <c r="A491" s="29">
        <v>44676</v>
      </c>
      <c r="B491" s="30"/>
      <c r="C491" s="30"/>
      <c r="D491" s="30" t="s">
        <v>906</v>
      </c>
      <c r="E491" s="31"/>
      <c r="F491" s="31"/>
      <c r="G491" s="31"/>
      <c r="H491" s="31"/>
      <c r="I491" s="31"/>
      <c r="J491" s="31"/>
      <c r="K491" s="31"/>
      <c r="L491" s="31"/>
      <c r="M491" s="31"/>
      <c r="N491" s="31">
        <v>3900000</v>
      </c>
      <c r="O491" s="43"/>
      <c r="P491" s="5"/>
    </row>
    <row r="492" spans="1:16">
      <c r="A492" s="29">
        <v>44678</v>
      </c>
      <c r="B492" s="30"/>
      <c r="C492" s="30"/>
      <c r="D492" s="30" t="s">
        <v>907</v>
      </c>
      <c r="E492" s="31"/>
      <c r="F492" s="31"/>
      <c r="G492" s="31"/>
      <c r="H492" s="31"/>
      <c r="I492" s="31"/>
      <c r="J492" s="31"/>
      <c r="K492" s="31"/>
      <c r="L492" s="31"/>
      <c r="M492" s="31"/>
      <c r="N492" s="31">
        <v>9800000</v>
      </c>
      <c r="O492" s="43"/>
      <c r="P492" s="5"/>
    </row>
    <row r="493" spans="1:16" ht="37.5">
      <c r="A493" s="32">
        <v>44678</v>
      </c>
      <c r="B493" s="30"/>
      <c r="C493" s="30"/>
      <c r="D493" s="30" t="s">
        <v>908</v>
      </c>
      <c r="E493" s="31"/>
      <c r="F493" s="31"/>
      <c r="G493" s="31"/>
      <c r="H493" s="31"/>
      <c r="I493" s="31"/>
      <c r="J493" s="31"/>
      <c r="K493" s="31"/>
      <c r="L493" s="31"/>
      <c r="M493" s="31"/>
      <c r="N493" s="31">
        <v>-4140000</v>
      </c>
      <c r="O493" s="43" t="s">
        <v>909</v>
      </c>
      <c r="P493" s="5"/>
    </row>
    <row r="494" spans="1:16">
      <c r="A494" s="29">
        <v>44680</v>
      </c>
      <c r="B494" s="30"/>
      <c r="C494" s="30"/>
      <c r="D494" s="30" t="s">
        <v>910</v>
      </c>
      <c r="E494" s="31"/>
      <c r="F494" s="31"/>
      <c r="G494" s="31"/>
      <c r="H494" s="31"/>
      <c r="I494" s="31"/>
      <c r="J494" s="31"/>
      <c r="K494" s="31"/>
      <c r="L494" s="31"/>
      <c r="M494" s="31"/>
      <c r="N494" s="31">
        <v>27890400</v>
      </c>
      <c r="O494" s="43"/>
      <c r="P494" s="5"/>
    </row>
    <row r="495" spans="1:16">
      <c r="A495" s="29">
        <v>44681</v>
      </c>
      <c r="B495" s="30"/>
      <c r="C495" s="30"/>
      <c r="D495" s="30" t="s">
        <v>911</v>
      </c>
      <c r="E495" s="31"/>
      <c r="F495" s="31"/>
      <c r="G495" s="31"/>
      <c r="H495" s="31"/>
      <c r="I495" s="31"/>
      <c r="J495" s="31"/>
      <c r="K495" s="31"/>
      <c r="L495" s="31"/>
      <c r="M495" s="31"/>
      <c r="N495" s="31">
        <v>21134200</v>
      </c>
      <c r="O495" s="43"/>
      <c r="P495" s="5"/>
    </row>
    <row r="496" spans="1:16">
      <c r="A496" s="33">
        <v>44687</v>
      </c>
      <c r="B496" s="34"/>
      <c r="C496" s="34"/>
      <c r="D496" s="34" t="s">
        <v>912</v>
      </c>
      <c r="E496" s="35"/>
      <c r="F496" s="35"/>
      <c r="G496" s="35"/>
      <c r="H496" s="35"/>
      <c r="I496" s="35"/>
      <c r="J496" s="35"/>
      <c r="K496" s="35"/>
      <c r="L496" s="35"/>
      <c r="M496" s="35"/>
      <c r="N496" s="35">
        <v>55405000</v>
      </c>
      <c r="O496" s="44" t="s">
        <v>913</v>
      </c>
      <c r="P496" s="5"/>
    </row>
    <row r="497" spans="1:21" s="2" customFormat="1">
      <c r="A497" s="62" t="s">
        <v>914</v>
      </c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4"/>
      <c r="N497" s="45">
        <v>10900000</v>
      </c>
      <c r="O497" s="46"/>
      <c r="Q497" s="49"/>
    </row>
    <row r="498" spans="1:21" s="3" customFormat="1" ht="51.75" thickBot="1">
      <c r="A498" s="59" t="s">
        <v>915</v>
      </c>
      <c r="B498" s="60"/>
      <c r="C498" s="60"/>
      <c r="D498" s="61"/>
      <c r="E498" s="56"/>
      <c r="F498" s="57"/>
      <c r="G498" s="57"/>
      <c r="H498" s="57"/>
      <c r="I498" s="58"/>
      <c r="J498" s="53">
        <f>+M478-N478-N479-N497</f>
        <v>-38790011</v>
      </c>
      <c r="K498" s="54"/>
      <c r="L498" s="54"/>
      <c r="M498" s="54"/>
      <c r="N498" s="54"/>
      <c r="O498" s="55"/>
      <c r="P498" s="48" t="s">
        <v>916</v>
      </c>
      <c r="Q498" s="50">
        <v>22560000</v>
      </c>
      <c r="R498" s="51"/>
      <c r="S498" s="51"/>
      <c r="T498" s="51"/>
      <c r="U498" s="52"/>
    </row>
    <row r="499" spans="1:21">
      <c r="J499" s="47"/>
    </row>
  </sheetData>
  <autoFilter ref="A6:U498">
    <filterColumn colId="16" showButton="0">
      <filters>
        <filter val="22,560,000"/>
        <filter val="CẤN TRỪ ĐỢT NÀY"/>
        <filter val="Fail QC (chảy đổ), không bổ sung_x000a_Đang ở kho Tiki"/>
        <filter val="Fail QC (chảy đổ), không bổ sung_x000a_Đang ở VP Leflair"/>
        <filter val="Fail QC, đã trả về NCC (12/05)"/>
        <filter val="Fail QC, đang ở VP Leflair"/>
        <filter val="Fail QC, Tiki chưa trả về cho NCC"/>
        <filter val="Mail PO ngày 5/4;_x000a_Gửi yêu cầu TIKI pick up ngày 5/4;_x000a_NCC báo pick up ngày 21/4 trên zalo;_x000a_TIKI báo kết quả nhập kho ngày 25/4;_x000a_Khách cancel ngày 18/4_x000a_=&gt; NCC giao hàng chậm trễ dẫn đến cancel order"/>
        <filter val="Nhập 1/2, thiếu 1 sản phẩm"/>
      </filters>
    </filterColumn>
    <filterColumn colId="17" showButton="0"/>
    <filterColumn colId="18" showButton="0"/>
    <filterColumn colId="19" showButton="0"/>
  </autoFilter>
  <mergeCells count="496">
    <mergeCell ref="J5:J6"/>
    <mergeCell ref="K5:K6"/>
    <mergeCell ref="L5:L6"/>
    <mergeCell ref="M5:M6"/>
    <mergeCell ref="N5:N6"/>
    <mergeCell ref="O5:O6"/>
    <mergeCell ref="P5:P6"/>
    <mergeCell ref="Q5:U6"/>
    <mergeCell ref="Q475:U475"/>
    <mergeCell ref="Q457:U457"/>
    <mergeCell ref="Q458:U458"/>
    <mergeCell ref="Q459:U459"/>
    <mergeCell ref="Q460:U460"/>
    <mergeCell ref="Q461:U461"/>
    <mergeCell ref="Q462:U462"/>
    <mergeCell ref="Q463:U463"/>
    <mergeCell ref="Q464:U464"/>
    <mergeCell ref="Q465:U465"/>
    <mergeCell ref="Q448:U448"/>
    <mergeCell ref="Q449:U449"/>
    <mergeCell ref="Q450:U450"/>
    <mergeCell ref="Q451:U451"/>
    <mergeCell ref="Q452:U452"/>
    <mergeCell ref="Q453:U45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478:D478"/>
    <mergeCell ref="Q478:U478"/>
    <mergeCell ref="Q466:U466"/>
    <mergeCell ref="Q467:U467"/>
    <mergeCell ref="Q468:U468"/>
    <mergeCell ref="Q469:U469"/>
    <mergeCell ref="Q470:U470"/>
    <mergeCell ref="Q471:U471"/>
    <mergeCell ref="Q472:U472"/>
    <mergeCell ref="Q473:U473"/>
    <mergeCell ref="Q474:U474"/>
    <mergeCell ref="Q476:U476"/>
    <mergeCell ref="Q477:U477"/>
    <mergeCell ref="Q454:U454"/>
    <mergeCell ref="Q455:U455"/>
    <mergeCell ref="Q456:U456"/>
    <mergeCell ref="Q439:U439"/>
    <mergeCell ref="Q440:U440"/>
    <mergeCell ref="Q441:U441"/>
    <mergeCell ref="Q442:U442"/>
    <mergeCell ref="Q443:U443"/>
    <mergeCell ref="Q444:U444"/>
    <mergeCell ref="Q445:U445"/>
    <mergeCell ref="Q446:U446"/>
    <mergeCell ref="Q447:U447"/>
    <mergeCell ref="Q430:U430"/>
    <mergeCell ref="Q431:U431"/>
    <mergeCell ref="Q432:U432"/>
    <mergeCell ref="Q433:U433"/>
    <mergeCell ref="Q434:U434"/>
    <mergeCell ref="Q435:U435"/>
    <mergeCell ref="Q436:U436"/>
    <mergeCell ref="Q437:U437"/>
    <mergeCell ref="Q438:U438"/>
    <mergeCell ref="Q421:U421"/>
    <mergeCell ref="Q422:U422"/>
    <mergeCell ref="Q423:U423"/>
    <mergeCell ref="Q424:U424"/>
    <mergeCell ref="Q425:U425"/>
    <mergeCell ref="Q426:U426"/>
    <mergeCell ref="Q427:U427"/>
    <mergeCell ref="Q428:U428"/>
    <mergeCell ref="Q429:U429"/>
    <mergeCell ref="Q412:U412"/>
    <mergeCell ref="Q413:U413"/>
    <mergeCell ref="Q414:U414"/>
    <mergeCell ref="Q415:U415"/>
    <mergeCell ref="Q416:U416"/>
    <mergeCell ref="Q417:U417"/>
    <mergeCell ref="Q418:U418"/>
    <mergeCell ref="Q419:U419"/>
    <mergeCell ref="Q420:U420"/>
    <mergeCell ref="Q403:U403"/>
    <mergeCell ref="Q404:U404"/>
    <mergeCell ref="Q405:U405"/>
    <mergeCell ref="Q406:U406"/>
    <mergeCell ref="Q407:U407"/>
    <mergeCell ref="Q408:U408"/>
    <mergeCell ref="Q409:U409"/>
    <mergeCell ref="Q410:U410"/>
    <mergeCell ref="Q411:U411"/>
    <mergeCell ref="Q394:U394"/>
    <mergeCell ref="Q395:U395"/>
    <mergeCell ref="Q396:U396"/>
    <mergeCell ref="Q397:U397"/>
    <mergeCell ref="Q398:U398"/>
    <mergeCell ref="Q399:U399"/>
    <mergeCell ref="Q400:U400"/>
    <mergeCell ref="Q401:U401"/>
    <mergeCell ref="Q402:U402"/>
    <mergeCell ref="Q385:U385"/>
    <mergeCell ref="Q386:U386"/>
    <mergeCell ref="Q387:U387"/>
    <mergeCell ref="Q388:U388"/>
    <mergeCell ref="Q389:U389"/>
    <mergeCell ref="Q390:U390"/>
    <mergeCell ref="Q391:U391"/>
    <mergeCell ref="Q392:U392"/>
    <mergeCell ref="Q393:U393"/>
    <mergeCell ref="Q376:U376"/>
    <mergeCell ref="Q377:U377"/>
    <mergeCell ref="Q378:U378"/>
    <mergeCell ref="Q379:U379"/>
    <mergeCell ref="Q380:U380"/>
    <mergeCell ref="Q381:U381"/>
    <mergeCell ref="Q382:U382"/>
    <mergeCell ref="Q383:U383"/>
    <mergeCell ref="Q384:U384"/>
    <mergeCell ref="Q367:U367"/>
    <mergeCell ref="Q368:U368"/>
    <mergeCell ref="Q369:U369"/>
    <mergeCell ref="Q370:U370"/>
    <mergeCell ref="Q371:U371"/>
    <mergeCell ref="Q372:U372"/>
    <mergeCell ref="Q373:U373"/>
    <mergeCell ref="Q374:U374"/>
    <mergeCell ref="Q375:U375"/>
    <mergeCell ref="Q358:U358"/>
    <mergeCell ref="Q359:U359"/>
    <mergeCell ref="Q360:U360"/>
    <mergeCell ref="Q361:U361"/>
    <mergeCell ref="Q362:U362"/>
    <mergeCell ref="Q363:U363"/>
    <mergeCell ref="Q364:U364"/>
    <mergeCell ref="Q365:U365"/>
    <mergeCell ref="Q366:U366"/>
    <mergeCell ref="Q349:U349"/>
    <mergeCell ref="Q350:U350"/>
    <mergeCell ref="Q351:U351"/>
    <mergeCell ref="Q352:U352"/>
    <mergeCell ref="Q353:U353"/>
    <mergeCell ref="Q354:U354"/>
    <mergeCell ref="Q355:U355"/>
    <mergeCell ref="Q356:U356"/>
    <mergeCell ref="Q357:U357"/>
    <mergeCell ref="Q340:U340"/>
    <mergeCell ref="Q341:U341"/>
    <mergeCell ref="Q342:U342"/>
    <mergeCell ref="Q343:U343"/>
    <mergeCell ref="Q344:U344"/>
    <mergeCell ref="Q345:U345"/>
    <mergeCell ref="Q346:U346"/>
    <mergeCell ref="Q347:U347"/>
    <mergeCell ref="Q348:U348"/>
    <mergeCell ref="Q331:U331"/>
    <mergeCell ref="Q332:U332"/>
    <mergeCell ref="Q333:U333"/>
    <mergeCell ref="Q334:U334"/>
    <mergeCell ref="Q335:U335"/>
    <mergeCell ref="Q336:U336"/>
    <mergeCell ref="Q337:U337"/>
    <mergeCell ref="Q338:U338"/>
    <mergeCell ref="Q339:U339"/>
    <mergeCell ref="Q322:U322"/>
    <mergeCell ref="Q323:U323"/>
    <mergeCell ref="Q324:U324"/>
    <mergeCell ref="Q325:U325"/>
    <mergeCell ref="Q326:U326"/>
    <mergeCell ref="Q327:U327"/>
    <mergeCell ref="Q328:U328"/>
    <mergeCell ref="Q329:U329"/>
    <mergeCell ref="Q330:U330"/>
    <mergeCell ref="Q313:U313"/>
    <mergeCell ref="Q314:U314"/>
    <mergeCell ref="Q315:U315"/>
    <mergeCell ref="Q316:U316"/>
    <mergeCell ref="Q317:U317"/>
    <mergeCell ref="Q318:U318"/>
    <mergeCell ref="Q319:U319"/>
    <mergeCell ref="Q320:U320"/>
    <mergeCell ref="Q321:U321"/>
    <mergeCell ref="Q304:U304"/>
    <mergeCell ref="Q305:U305"/>
    <mergeCell ref="Q306:U306"/>
    <mergeCell ref="Q307:U307"/>
    <mergeCell ref="Q308:U308"/>
    <mergeCell ref="Q309:U309"/>
    <mergeCell ref="Q310:U310"/>
    <mergeCell ref="Q311:U311"/>
    <mergeCell ref="Q312:U312"/>
    <mergeCell ref="Q295:U295"/>
    <mergeCell ref="Q296:U296"/>
    <mergeCell ref="Q297:U297"/>
    <mergeCell ref="Q298:U298"/>
    <mergeCell ref="Q299:U299"/>
    <mergeCell ref="Q300:U300"/>
    <mergeCell ref="Q301:U301"/>
    <mergeCell ref="Q302:U302"/>
    <mergeCell ref="Q303:U303"/>
    <mergeCell ref="Q286:U286"/>
    <mergeCell ref="Q287:U287"/>
    <mergeCell ref="Q288:U288"/>
    <mergeCell ref="Q289:U289"/>
    <mergeCell ref="Q290:U290"/>
    <mergeCell ref="Q291:U291"/>
    <mergeCell ref="Q292:U292"/>
    <mergeCell ref="Q293:U293"/>
    <mergeCell ref="Q294:U294"/>
    <mergeCell ref="Q277:U277"/>
    <mergeCell ref="Q278:U278"/>
    <mergeCell ref="Q279:U279"/>
    <mergeCell ref="Q280:U280"/>
    <mergeCell ref="Q281:U281"/>
    <mergeCell ref="Q282:U282"/>
    <mergeCell ref="Q283:U283"/>
    <mergeCell ref="Q284:U284"/>
    <mergeCell ref="Q285:U285"/>
    <mergeCell ref="Q268:U268"/>
    <mergeCell ref="Q269:U269"/>
    <mergeCell ref="Q270:U270"/>
    <mergeCell ref="Q271:U271"/>
    <mergeCell ref="Q272:U272"/>
    <mergeCell ref="Q273:U273"/>
    <mergeCell ref="Q274:U274"/>
    <mergeCell ref="Q275:U275"/>
    <mergeCell ref="Q276:U276"/>
    <mergeCell ref="Q259:U259"/>
    <mergeCell ref="Q260:U260"/>
    <mergeCell ref="Q261:U261"/>
    <mergeCell ref="Q262:U262"/>
    <mergeCell ref="Q263:U263"/>
    <mergeCell ref="Q264:U264"/>
    <mergeCell ref="Q265:U265"/>
    <mergeCell ref="Q266:U266"/>
    <mergeCell ref="Q267:U267"/>
    <mergeCell ref="Q250:U250"/>
    <mergeCell ref="Q251:U251"/>
    <mergeCell ref="Q252:U252"/>
    <mergeCell ref="Q253:U253"/>
    <mergeCell ref="Q254:U254"/>
    <mergeCell ref="Q255:U255"/>
    <mergeCell ref="Q256:U256"/>
    <mergeCell ref="Q257:U257"/>
    <mergeCell ref="Q258:U258"/>
    <mergeCell ref="Q241:U241"/>
    <mergeCell ref="Q242:U242"/>
    <mergeCell ref="Q243:U243"/>
    <mergeCell ref="Q244:U244"/>
    <mergeCell ref="Q245:U245"/>
    <mergeCell ref="Q246:U246"/>
    <mergeCell ref="Q247:U247"/>
    <mergeCell ref="Q248:U248"/>
    <mergeCell ref="Q249:U249"/>
    <mergeCell ref="Q232:U232"/>
    <mergeCell ref="Q233:U233"/>
    <mergeCell ref="Q234:U234"/>
    <mergeCell ref="Q235:U235"/>
    <mergeCell ref="Q236:U236"/>
    <mergeCell ref="Q237:U237"/>
    <mergeCell ref="Q238:U238"/>
    <mergeCell ref="Q239:U239"/>
    <mergeCell ref="Q240:U240"/>
    <mergeCell ref="Q223:U223"/>
    <mergeCell ref="Q224:U224"/>
    <mergeCell ref="Q225:U225"/>
    <mergeCell ref="Q226:U226"/>
    <mergeCell ref="Q227:U227"/>
    <mergeCell ref="Q228:U228"/>
    <mergeCell ref="Q229:U229"/>
    <mergeCell ref="Q230:U230"/>
    <mergeCell ref="Q231:U231"/>
    <mergeCell ref="Q214:U214"/>
    <mergeCell ref="Q215:U215"/>
    <mergeCell ref="Q216:U216"/>
    <mergeCell ref="Q217:U217"/>
    <mergeCell ref="Q218:U218"/>
    <mergeCell ref="Q219:U219"/>
    <mergeCell ref="Q220:U220"/>
    <mergeCell ref="Q221:U221"/>
    <mergeCell ref="Q222:U222"/>
    <mergeCell ref="Q205:U205"/>
    <mergeCell ref="Q206:U206"/>
    <mergeCell ref="Q207:U207"/>
    <mergeCell ref="Q208:U208"/>
    <mergeCell ref="Q209:U209"/>
    <mergeCell ref="Q210:U210"/>
    <mergeCell ref="Q211:U211"/>
    <mergeCell ref="Q212:U212"/>
    <mergeCell ref="Q213:U213"/>
    <mergeCell ref="Q196:U196"/>
    <mergeCell ref="Q197:U197"/>
    <mergeCell ref="Q198:U198"/>
    <mergeCell ref="Q199:U199"/>
    <mergeCell ref="Q200:U200"/>
    <mergeCell ref="Q201:U201"/>
    <mergeCell ref="Q202:U202"/>
    <mergeCell ref="Q203:U203"/>
    <mergeCell ref="Q204:U204"/>
    <mergeCell ref="Q187:U187"/>
    <mergeCell ref="Q188:U188"/>
    <mergeCell ref="Q189:U189"/>
    <mergeCell ref="Q190:U190"/>
    <mergeCell ref="Q191:U191"/>
    <mergeCell ref="Q192:U192"/>
    <mergeCell ref="Q193:U193"/>
    <mergeCell ref="Q194:U194"/>
    <mergeCell ref="Q195:U195"/>
    <mergeCell ref="Q178:U178"/>
    <mergeCell ref="Q179:U179"/>
    <mergeCell ref="Q180:U180"/>
    <mergeCell ref="Q181:U181"/>
    <mergeCell ref="Q182:U182"/>
    <mergeCell ref="Q183:U183"/>
    <mergeCell ref="Q184:U184"/>
    <mergeCell ref="Q185:U185"/>
    <mergeCell ref="Q186:U186"/>
    <mergeCell ref="Q169:U169"/>
    <mergeCell ref="Q170:U170"/>
    <mergeCell ref="Q171:U171"/>
    <mergeCell ref="Q172:U172"/>
    <mergeCell ref="Q173:U173"/>
    <mergeCell ref="Q174:U174"/>
    <mergeCell ref="Q175:U175"/>
    <mergeCell ref="Q176:U176"/>
    <mergeCell ref="Q177:U177"/>
    <mergeCell ref="Q160:U160"/>
    <mergeCell ref="Q161:U161"/>
    <mergeCell ref="Q162:U162"/>
    <mergeCell ref="Q163:U163"/>
    <mergeCell ref="Q164:U164"/>
    <mergeCell ref="Q165:U165"/>
    <mergeCell ref="Q166:U166"/>
    <mergeCell ref="Q167:U167"/>
    <mergeCell ref="Q168:U168"/>
    <mergeCell ref="Q151:U151"/>
    <mergeCell ref="Q152:U152"/>
    <mergeCell ref="Q153:U153"/>
    <mergeCell ref="Q154:U154"/>
    <mergeCell ref="Q155:U155"/>
    <mergeCell ref="Q156:U156"/>
    <mergeCell ref="Q157:U157"/>
    <mergeCell ref="Q158:U158"/>
    <mergeCell ref="Q159:U159"/>
    <mergeCell ref="Q142:U142"/>
    <mergeCell ref="Q143:U143"/>
    <mergeCell ref="Q144:U144"/>
    <mergeCell ref="Q145:U145"/>
    <mergeCell ref="Q146:U146"/>
    <mergeCell ref="Q147:U147"/>
    <mergeCell ref="Q148:U148"/>
    <mergeCell ref="Q149:U149"/>
    <mergeCell ref="Q150:U150"/>
    <mergeCell ref="Q133:U133"/>
    <mergeCell ref="Q134:U134"/>
    <mergeCell ref="Q135:U135"/>
    <mergeCell ref="Q136:U136"/>
    <mergeCell ref="Q137:U137"/>
    <mergeCell ref="Q138:U138"/>
    <mergeCell ref="Q139:U139"/>
    <mergeCell ref="Q140:U140"/>
    <mergeCell ref="Q141:U141"/>
    <mergeCell ref="Q124:U124"/>
    <mergeCell ref="Q125:U125"/>
    <mergeCell ref="Q126:U126"/>
    <mergeCell ref="Q127:U127"/>
    <mergeCell ref="Q128:U128"/>
    <mergeCell ref="Q129:U129"/>
    <mergeCell ref="Q130:U130"/>
    <mergeCell ref="Q131:U131"/>
    <mergeCell ref="Q132:U132"/>
    <mergeCell ref="Q115:U115"/>
    <mergeCell ref="Q116:U116"/>
    <mergeCell ref="Q117:U117"/>
    <mergeCell ref="Q118:U118"/>
    <mergeCell ref="Q119:U119"/>
    <mergeCell ref="Q120:U120"/>
    <mergeCell ref="Q121:U121"/>
    <mergeCell ref="Q122:U122"/>
    <mergeCell ref="Q123:U123"/>
    <mergeCell ref="Q106:U106"/>
    <mergeCell ref="Q107:U107"/>
    <mergeCell ref="Q108:U108"/>
    <mergeCell ref="Q109:U109"/>
    <mergeCell ref="Q110:U110"/>
    <mergeCell ref="Q111:U111"/>
    <mergeCell ref="Q112:U112"/>
    <mergeCell ref="Q113:U113"/>
    <mergeCell ref="Q114:U114"/>
    <mergeCell ref="Q97:U97"/>
    <mergeCell ref="Q98:U98"/>
    <mergeCell ref="Q99:U99"/>
    <mergeCell ref="Q100:U100"/>
    <mergeCell ref="Q101:U101"/>
    <mergeCell ref="Q102:U102"/>
    <mergeCell ref="Q103:U103"/>
    <mergeCell ref="Q104:U104"/>
    <mergeCell ref="Q105:U105"/>
    <mergeCell ref="Q88:U88"/>
    <mergeCell ref="Q89:U89"/>
    <mergeCell ref="Q90:U90"/>
    <mergeCell ref="Q91:U91"/>
    <mergeCell ref="Q92:U92"/>
    <mergeCell ref="Q93:U93"/>
    <mergeCell ref="Q94:U94"/>
    <mergeCell ref="Q95:U95"/>
    <mergeCell ref="Q96:U96"/>
    <mergeCell ref="Q79:U79"/>
    <mergeCell ref="Q80:U80"/>
    <mergeCell ref="Q81:U81"/>
    <mergeCell ref="Q82:U82"/>
    <mergeCell ref="Q83:U83"/>
    <mergeCell ref="Q84:U84"/>
    <mergeCell ref="Q85:U85"/>
    <mergeCell ref="Q86:U86"/>
    <mergeCell ref="Q87:U87"/>
    <mergeCell ref="Q70:U70"/>
    <mergeCell ref="Q71:U71"/>
    <mergeCell ref="Q72:U72"/>
    <mergeCell ref="Q73:U73"/>
    <mergeCell ref="Q74:U74"/>
    <mergeCell ref="Q75:U75"/>
    <mergeCell ref="Q76:U76"/>
    <mergeCell ref="Q77:U77"/>
    <mergeCell ref="Q78:U78"/>
    <mergeCell ref="Q61:U61"/>
    <mergeCell ref="Q62:U62"/>
    <mergeCell ref="Q63:U63"/>
    <mergeCell ref="Q64:U64"/>
    <mergeCell ref="Q65:U65"/>
    <mergeCell ref="Q66:U66"/>
    <mergeCell ref="Q67:U67"/>
    <mergeCell ref="Q68:U68"/>
    <mergeCell ref="Q69:U69"/>
    <mergeCell ref="Q52:U52"/>
    <mergeCell ref="Q53:U53"/>
    <mergeCell ref="Q54:U54"/>
    <mergeCell ref="Q55:U55"/>
    <mergeCell ref="Q56:U56"/>
    <mergeCell ref="Q57:U57"/>
    <mergeCell ref="Q58:U58"/>
    <mergeCell ref="Q59:U59"/>
    <mergeCell ref="Q60:U60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25:U25"/>
    <mergeCell ref="Q26:U26"/>
    <mergeCell ref="Q27:U27"/>
    <mergeCell ref="Q28:U28"/>
    <mergeCell ref="Q29:U29"/>
    <mergeCell ref="Q30:U30"/>
    <mergeCell ref="Q31:U31"/>
    <mergeCell ref="Q32:U32"/>
    <mergeCell ref="Q33:U33"/>
    <mergeCell ref="Q498:U498"/>
    <mergeCell ref="J498:O498"/>
    <mergeCell ref="E498:I498"/>
    <mergeCell ref="A498:D498"/>
    <mergeCell ref="A497:M497"/>
    <mergeCell ref="A479:M479"/>
    <mergeCell ref="Q7:U7"/>
    <mergeCell ref="Q8:U8"/>
    <mergeCell ref="Q9:U9"/>
    <mergeCell ref="Q10:U10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Q20:U20"/>
    <mergeCell ref="Q21:U21"/>
    <mergeCell ref="Q22:U22"/>
    <mergeCell ref="Q23:U23"/>
    <mergeCell ref="Q24:U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Latitude 7480</cp:lastModifiedBy>
  <dcterms:created xsi:type="dcterms:W3CDTF">2021-12-07T04:04:00Z</dcterms:created>
  <dcterms:modified xsi:type="dcterms:W3CDTF">2022-05-26T15:20:08Z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E94855DFF42E4EF4B1DDC2366F86662B</vt:lpwstr>
  </property>
  <property fmtid="{D5CDD505-2E9C-101B-9397-08002B2CF9AE}" pid="3" name="KSOProductBuildVer">
    <vt:lpwstr>1033-11.2.0.11130</vt:lpwstr>
  </property>
</Properties>
</file>