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ndada\Documents\GitHub\ugrp\sdvx\ref\"/>
    </mc:Choice>
  </mc:AlternateContent>
  <xr:revisionPtr revIDLastSave="0" documentId="13_ncr:1_{677E1B0E-D0ED-4071-8EF9-B0EF23945F9B}" xr6:coauthVersionLast="34" xr6:coauthVersionMax="34" xr10:uidLastSave="{00000000-0000-0000-0000-000000000000}"/>
  <bookViews>
    <workbookView xWindow="0" yWindow="0" windowWidth="21570" windowHeight="7935" activeTab="1" xr2:uid="{FABC76EB-2655-43AF-A0E6-E892DBD8A6DB}"/>
  </bookViews>
  <sheets>
    <sheet name="1.07" sheetId="8" r:id="rId1"/>
    <sheet name="1.06" sheetId="7" r:id="rId2"/>
    <sheet name="1.05" sheetId="6" r:id="rId3"/>
    <sheet name="1.04" sheetId="5" r:id="rId4"/>
    <sheet name="1.03" sheetId="3" r:id="rId5"/>
    <sheet name="1.02" sheetId="2" r:id="rId6"/>
    <sheet name="1.00~1.01" sheetId="1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7" l="1"/>
  <c r="E38" i="7"/>
  <c r="F38" i="7"/>
  <c r="G38" i="7"/>
  <c r="H38" i="7"/>
  <c r="I38" i="7"/>
  <c r="J38" i="7"/>
  <c r="K38" i="7"/>
  <c r="L38" i="7"/>
  <c r="E37" i="7"/>
  <c r="F37" i="7"/>
  <c r="G37" i="7"/>
  <c r="H37" i="7"/>
  <c r="I37" i="7"/>
  <c r="J37" i="7"/>
  <c r="K37" i="7"/>
  <c r="L37" i="7"/>
  <c r="D37" i="7"/>
  <c r="D32" i="7"/>
  <c r="E32" i="7"/>
  <c r="F32" i="7"/>
  <c r="G32" i="7"/>
  <c r="H32" i="7"/>
  <c r="I32" i="7"/>
  <c r="J32" i="7"/>
  <c r="K32" i="7"/>
  <c r="L32" i="7"/>
  <c r="E31" i="7"/>
  <c r="F31" i="7"/>
  <c r="G31" i="7"/>
  <c r="H31" i="7"/>
  <c r="I31" i="7"/>
  <c r="J31" i="7"/>
  <c r="K31" i="7"/>
  <c r="L31" i="7"/>
  <c r="D31" i="7"/>
  <c r="Q14" i="8" l="1"/>
  <c r="Q15" i="8"/>
  <c r="U15" i="8"/>
  <c r="U14" i="8"/>
  <c r="V10" i="8"/>
  <c r="V11" i="8"/>
  <c r="T11" i="8"/>
  <c r="T10" i="8"/>
  <c r="M10" i="8" s="1"/>
  <c r="R10" i="8"/>
  <c r="R11" i="8"/>
  <c r="P11" i="8"/>
  <c r="P10" i="8"/>
  <c r="O7" i="8"/>
  <c r="O6" i="8"/>
  <c r="S6" i="8"/>
  <c r="S5" i="8"/>
  <c r="C6" i="7"/>
  <c r="M14" i="8"/>
  <c r="M13" i="8"/>
  <c r="AA12" i="8"/>
  <c r="AB12" i="8" s="1"/>
  <c r="AA11" i="8"/>
  <c r="AB11" i="8" s="1"/>
  <c r="AA10" i="8"/>
  <c r="AB10" i="8" s="1"/>
  <c r="AA9" i="8"/>
  <c r="AB9" i="8" s="1"/>
  <c r="AB7" i="8"/>
  <c r="K6" i="7"/>
  <c r="G6" i="7"/>
  <c r="AB9" i="7"/>
  <c r="AA9" i="7"/>
  <c r="K7" i="7"/>
  <c r="C7" i="7"/>
  <c r="I15" i="7"/>
  <c r="I14" i="7"/>
  <c r="E15" i="7"/>
  <c r="J11" i="7"/>
  <c r="H11" i="7"/>
  <c r="F11" i="7"/>
  <c r="D11" i="7"/>
  <c r="M14" i="7"/>
  <c r="M13" i="7"/>
  <c r="AB7" i="7"/>
  <c r="AA11" i="7"/>
  <c r="AB11" i="7" s="1"/>
  <c r="AA12" i="7"/>
  <c r="AB12" i="7" s="1"/>
  <c r="AA10" i="7"/>
  <c r="AB10" i="7" s="1"/>
  <c r="E14" i="7"/>
  <c r="F10" i="7"/>
  <c r="H10" i="7"/>
  <c r="J10" i="7"/>
  <c r="D10" i="7"/>
  <c r="M10" i="7"/>
  <c r="O6" i="6"/>
  <c r="O7" i="6"/>
  <c r="P10" i="6"/>
  <c r="R10" i="6"/>
  <c r="P11" i="6"/>
  <c r="R11" i="6"/>
  <c r="Q14" i="6"/>
  <c r="Q15" i="6"/>
  <c r="W7" i="6"/>
  <c r="T10" i="6"/>
  <c r="V10" i="6"/>
  <c r="T11" i="6"/>
  <c r="V11" i="6"/>
  <c r="U14" i="6"/>
  <c r="U15" i="6"/>
  <c r="W6" i="6"/>
  <c r="S6" i="6"/>
  <c r="S5" i="6"/>
  <c r="P10" i="5"/>
  <c r="R10" i="5"/>
  <c r="Q10" i="5"/>
  <c r="U19" i="5"/>
  <c r="V19" i="5" s="1"/>
  <c r="S17" i="5"/>
  <c r="U10" i="5"/>
  <c r="U9" i="5"/>
  <c r="Q19" i="5"/>
  <c r="P19" i="5"/>
  <c r="S19" i="5" s="1"/>
  <c r="P20" i="5"/>
  <c r="S20" i="5" s="1"/>
  <c r="P17" i="5"/>
  <c r="P18" i="5"/>
  <c r="Q18" i="5" s="1"/>
  <c r="U11" i="5" s="1"/>
  <c r="P14" i="5"/>
  <c r="M14" i="5"/>
  <c r="N10" i="5"/>
  <c r="M10" i="5"/>
  <c r="M6" i="5"/>
  <c r="P14" i="3"/>
  <c r="M14" i="3"/>
  <c r="N10" i="3"/>
  <c r="M10" i="3"/>
  <c r="M6" i="3"/>
  <c r="G20" i="2"/>
  <c r="G19" i="2"/>
  <c r="N2" i="2"/>
  <c r="N1" i="2"/>
  <c r="Q2" i="2"/>
  <c r="Q1" i="2"/>
  <c r="Q5" i="2"/>
  <c r="Q4" i="2"/>
  <c r="V14" i="2"/>
  <c r="V13" i="2"/>
  <c r="Q14" i="2"/>
  <c r="Q13" i="2"/>
  <c r="M8" i="2"/>
  <c r="M7" i="2"/>
  <c r="I11" i="2"/>
  <c r="G11" i="2"/>
  <c r="E11" i="2"/>
  <c r="G18" i="1"/>
  <c r="G25" i="1"/>
  <c r="I22" i="1"/>
  <c r="G22" i="1"/>
  <c r="E22" i="1"/>
  <c r="K12" i="1"/>
  <c r="J12" i="1"/>
  <c r="E12" i="1"/>
  <c r="D12" i="1"/>
  <c r="A7" i="1"/>
  <c r="A6" i="1"/>
  <c r="A5" i="1"/>
  <c r="Q20" i="5" l="1"/>
  <c r="S18" i="5"/>
</calcChain>
</file>

<file path=xl/sharedStrings.xml><?xml version="1.0" encoding="utf-8"?>
<sst xmlns="http://schemas.openxmlformats.org/spreadsheetml/2006/main" count="98" uniqueCount="20">
  <si>
    <t>FX-R</t>
    <phoneticPr fontId="2" type="noConversion"/>
  </si>
  <si>
    <t>FX-L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</si>
  <si>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</si>
  <si>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</si>
  <si>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</si>
  <si>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</si>
  <si>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VOL-R</t>
    <phoneticPr fontId="2" type="noConversion"/>
  </si>
  <si>
    <t>VOL-L</t>
    <phoneticPr fontId="2" type="noConversion"/>
  </si>
  <si>
    <t>START</t>
    <phoneticPr fontId="2" type="noConversion"/>
  </si>
  <si>
    <t>ver1.02</t>
    <phoneticPr fontId="2" type="noConversion"/>
  </si>
  <si>
    <t>AVG</t>
    <phoneticPr fontId="2" type="noConversion"/>
  </si>
  <si>
    <t>distance</t>
    <phoneticPr fontId="2" type="noConversion"/>
  </si>
  <si>
    <t>X4</t>
    <phoneticPr fontId="2" type="noConversion"/>
  </si>
  <si>
    <t>origin</t>
    <phoneticPr fontId="2" type="noConversion"/>
  </si>
  <si>
    <t>-1428+778'</t>
    <phoneticPr fontId="2" type="noConversion"/>
  </si>
  <si>
    <t>FINAL</t>
    <phoneticPr fontId="2" type="noConversion"/>
  </si>
  <si>
    <t>with coordinate multiplier</t>
    <phoneticPr fontId="2" type="noConversion"/>
  </si>
  <si>
    <t>divisor</t>
    <phoneticPr fontId="2" type="noConversion"/>
  </si>
  <si>
    <t>approximation</t>
    <phoneticPr fontId="2" type="noConversion"/>
  </si>
  <si>
    <t>(노브 높이 보너스)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</si>
</sst>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0" xfId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C78E8-7ADE-4049-90F1-A28DEDAF9A1C}">
  <dimension ref="C4:AB17"/>
  <sheetViews>
    <sheetView workbookViewId="0">
      <selection activeCell="W7" sqref="W7"/>
    </sheetView>
  </sheetViews>
  <sheetFormatPr defaultRowHeight="16.5" x14ac:dyDescent="0.3"/>
  <cols>
    <col min="3" max="6" width="6.25" customWidth="1"/>
    <col min="7" max="7" width="7.5" bestFit="1" customWidth="1"/>
    <col min="8" max="11" width="6.25" customWidth="1"/>
    <col min="15" max="15" width="6.75" bestFit="1" customWidth="1"/>
    <col min="16" max="18" width="5.5" bestFit="1" customWidth="1"/>
    <col min="19" max="19" width="6.875" bestFit="1" customWidth="1"/>
    <col min="20" max="22" width="5.5" bestFit="1" customWidth="1"/>
    <col min="23" max="23" width="7" bestFit="1" customWidth="1"/>
  </cols>
  <sheetData>
    <row r="4" spans="3:28" x14ac:dyDescent="0.3">
      <c r="C4" s="2"/>
      <c r="D4" s="2"/>
      <c r="E4" s="2"/>
      <c r="F4" s="2"/>
      <c r="G4" s="3"/>
      <c r="H4" s="2"/>
      <c r="I4" s="2"/>
      <c r="J4" s="2"/>
      <c r="K4" s="2"/>
      <c r="S4" s="3" t="s">
        <v>8</v>
      </c>
    </row>
    <row r="5" spans="3:28" x14ac:dyDescent="0.3">
      <c r="C5" s="3"/>
      <c r="D5" s="2"/>
      <c r="E5" s="2"/>
      <c r="F5" s="2"/>
      <c r="G5" s="2">
        <v>0</v>
      </c>
      <c r="H5" s="2"/>
      <c r="I5" s="2"/>
      <c r="J5" s="2"/>
      <c r="K5" s="3"/>
      <c r="O5" s="3" t="s">
        <v>7</v>
      </c>
      <c r="P5" s="2"/>
      <c r="Q5" s="2"/>
      <c r="R5" s="2"/>
      <c r="S5" s="2">
        <f>G5/52</f>
        <v>0</v>
      </c>
      <c r="T5" s="2"/>
      <c r="U5" s="2"/>
      <c r="V5" s="2"/>
      <c r="W5" s="3" t="s">
        <v>6</v>
      </c>
      <c r="X5" s="2"/>
      <c r="Y5" s="2"/>
    </row>
    <row r="6" spans="3:28" x14ac:dyDescent="0.3">
      <c r="C6" s="2">
        <v>-1133</v>
      </c>
      <c r="D6" s="2"/>
      <c r="E6" s="2"/>
      <c r="F6" s="2"/>
      <c r="G6" s="2">
        <v>650</v>
      </c>
      <c r="H6" s="2"/>
      <c r="I6" s="2"/>
      <c r="J6" s="2"/>
      <c r="K6" s="2">
        <v>1133</v>
      </c>
      <c r="O6" s="2">
        <f>C6/52</f>
        <v>-21.78846153846154</v>
      </c>
      <c r="P6" s="2"/>
      <c r="Q6" s="2"/>
      <c r="R6" s="2"/>
      <c r="S6" s="2">
        <f>G6/52</f>
        <v>12.5</v>
      </c>
      <c r="T6" s="2"/>
      <c r="U6" s="2"/>
      <c r="V6" s="2"/>
      <c r="W6" s="2">
        <v>3180</v>
      </c>
      <c r="X6" s="2"/>
      <c r="Y6" s="2"/>
    </row>
    <row r="7" spans="3:28" x14ac:dyDescent="0.3">
      <c r="C7" s="2">
        <v>598</v>
      </c>
      <c r="D7" s="2"/>
      <c r="E7" s="2"/>
      <c r="F7" s="2"/>
      <c r="G7" s="2"/>
      <c r="H7" s="2"/>
      <c r="I7" s="2"/>
      <c r="J7" s="2"/>
      <c r="K7" s="2">
        <v>598</v>
      </c>
      <c r="O7" s="2">
        <f>C7/52</f>
        <v>11.5</v>
      </c>
      <c r="P7" s="2"/>
      <c r="Q7" s="2"/>
      <c r="R7" s="2"/>
      <c r="S7" s="2"/>
      <c r="T7" s="2"/>
      <c r="U7" s="2"/>
      <c r="V7" s="2"/>
      <c r="W7" s="2">
        <v>1480</v>
      </c>
      <c r="X7" s="2"/>
      <c r="Y7" s="2"/>
      <c r="AB7">
        <f>496*4</f>
        <v>1984</v>
      </c>
    </row>
    <row r="8" spans="3:28" ht="7.5" customHeight="1" x14ac:dyDescent="0.3">
      <c r="C8" s="2"/>
      <c r="D8" s="2"/>
      <c r="E8" s="2"/>
      <c r="F8" s="2"/>
      <c r="G8" s="2"/>
      <c r="H8" s="2"/>
      <c r="I8" s="2"/>
      <c r="J8" s="2"/>
      <c r="K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3:28" ht="27" customHeight="1" x14ac:dyDescent="0.3">
      <c r="C9" s="2"/>
      <c r="D9" s="3"/>
      <c r="E9" s="2"/>
      <c r="F9" s="3"/>
      <c r="G9" s="2"/>
      <c r="H9" s="3"/>
      <c r="I9" s="2"/>
      <c r="J9" s="3"/>
      <c r="K9" s="2"/>
      <c r="M9" t="s">
        <v>13</v>
      </c>
      <c r="O9" s="2"/>
      <c r="P9" s="3" t="s">
        <v>2</v>
      </c>
      <c r="Q9" s="2"/>
      <c r="R9" s="3" t="s">
        <v>3</v>
      </c>
      <c r="S9" s="2"/>
      <c r="T9" s="3" t="s">
        <v>4</v>
      </c>
      <c r="U9" s="2"/>
      <c r="V9" s="3" t="s">
        <v>5</v>
      </c>
      <c r="W9" s="2"/>
      <c r="X9" s="2"/>
      <c r="Y9" s="2"/>
      <c r="Z9">
        <v>452</v>
      </c>
      <c r="AA9">
        <f>Z9*(-1)</f>
        <v>-452</v>
      </c>
      <c r="AB9">
        <f>AA9+1984</f>
        <v>1532</v>
      </c>
    </row>
    <row r="10" spans="3:28" x14ac:dyDescent="0.3">
      <c r="C10" s="2"/>
      <c r="D10" s="2">
        <v>-729</v>
      </c>
      <c r="E10" s="2"/>
      <c r="F10" s="2">
        <v>-243</v>
      </c>
      <c r="G10" s="2"/>
      <c r="H10" s="2">
        <v>243</v>
      </c>
      <c r="I10" s="2"/>
      <c r="J10" s="2">
        <v>729</v>
      </c>
      <c r="K10" s="2"/>
      <c r="M10">
        <f>AVERAGE(R10,T10)</f>
        <v>0</v>
      </c>
      <c r="O10" s="2"/>
      <c r="P10" s="2">
        <f>D10/52</f>
        <v>-14.01923076923077</v>
      </c>
      <c r="Q10" s="2"/>
      <c r="R10" s="2">
        <f>F10/52</f>
        <v>-4.6730769230769234</v>
      </c>
      <c r="S10" s="2"/>
      <c r="T10" s="2">
        <f>H10/52</f>
        <v>4.6730769230769234</v>
      </c>
      <c r="U10" s="2"/>
      <c r="V10" s="2">
        <f>J10/52</f>
        <v>14.01923076923077</v>
      </c>
      <c r="W10" s="2"/>
      <c r="X10" s="2"/>
      <c r="Y10" s="2"/>
      <c r="Z10">
        <v>504</v>
      </c>
      <c r="AA10">
        <f>Z10*(-1)</f>
        <v>-504</v>
      </c>
      <c r="AB10">
        <f>AA10+1984</f>
        <v>1480</v>
      </c>
    </row>
    <row r="11" spans="3:28" x14ac:dyDescent="0.3">
      <c r="C11" s="2"/>
      <c r="D11" s="2">
        <v>162</v>
      </c>
      <c r="E11" s="2"/>
      <c r="F11" s="2">
        <v>162</v>
      </c>
      <c r="G11" s="2"/>
      <c r="H11" s="2">
        <v>162</v>
      </c>
      <c r="I11" s="2"/>
      <c r="J11" s="2">
        <v>162</v>
      </c>
      <c r="K11" s="2"/>
      <c r="M11">
        <v>882</v>
      </c>
      <c r="O11" s="2"/>
      <c r="P11" s="2">
        <f>D11/52</f>
        <v>3.1153846153846154</v>
      </c>
      <c r="Q11" s="2"/>
      <c r="R11" s="2">
        <f>F11/52</f>
        <v>3.1153846153846154</v>
      </c>
      <c r="S11" s="2"/>
      <c r="T11" s="2">
        <f>H11/52</f>
        <v>3.1153846153846154</v>
      </c>
      <c r="U11" s="2"/>
      <c r="V11" s="2">
        <f>J11/52</f>
        <v>3.1153846153846154</v>
      </c>
      <c r="W11" s="2"/>
      <c r="X11" s="2"/>
      <c r="Y11" s="2"/>
      <c r="Z11">
        <v>940</v>
      </c>
      <c r="AA11">
        <f t="shared" ref="AA11:AA12" si="0">Z11*(-1)</f>
        <v>-940</v>
      </c>
      <c r="AB11">
        <f t="shared" ref="AB11:AB12" si="1">AA11+1984</f>
        <v>1044</v>
      </c>
    </row>
    <row r="12" spans="3:28" x14ac:dyDescent="0.3">
      <c r="C12" s="2"/>
      <c r="D12" s="2"/>
      <c r="E12" s="2"/>
      <c r="F12" s="2"/>
      <c r="G12" s="2"/>
      <c r="H12" s="2"/>
      <c r="I12" s="2"/>
      <c r="J12" s="2"/>
      <c r="K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>
        <v>1428</v>
      </c>
      <c r="AA12">
        <f t="shared" si="0"/>
        <v>-1428</v>
      </c>
      <c r="AB12">
        <f t="shared" si="1"/>
        <v>556</v>
      </c>
    </row>
    <row r="13" spans="3:28" x14ac:dyDescent="0.3">
      <c r="C13" s="2"/>
      <c r="D13" s="2"/>
      <c r="E13" s="3"/>
      <c r="F13" s="2"/>
      <c r="G13" s="2"/>
      <c r="H13" s="2"/>
      <c r="I13" s="3"/>
      <c r="J13" s="2"/>
      <c r="K13" s="2"/>
      <c r="M13">
        <f>1044-556</f>
        <v>488</v>
      </c>
      <c r="O13" s="2"/>
      <c r="P13" s="2"/>
      <c r="Q13" s="3" t="s">
        <v>1</v>
      </c>
      <c r="R13" s="2"/>
      <c r="S13" s="2"/>
      <c r="T13" s="2"/>
      <c r="U13" s="3" t="s">
        <v>0</v>
      </c>
      <c r="V13" s="2"/>
      <c r="W13" s="2"/>
      <c r="X13" s="2"/>
      <c r="Y13" s="2"/>
    </row>
    <row r="14" spans="3:28" x14ac:dyDescent="0.3">
      <c r="C14" s="2"/>
      <c r="D14" s="2"/>
      <c r="E14" s="2">
        <v>-481</v>
      </c>
      <c r="F14" s="2"/>
      <c r="G14" s="2"/>
      <c r="H14" s="2"/>
      <c r="I14" s="2">
        <v>481</v>
      </c>
      <c r="J14" s="2"/>
      <c r="K14" s="2"/>
      <c r="M14">
        <f>1044-162</f>
        <v>882</v>
      </c>
      <c r="O14" s="2"/>
      <c r="P14" s="2"/>
      <c r="Q14" s="2">
        <f>E14/52</f>
        <v>-9.25</v>
      </c>
      <c r="R14" s="2"/>
      <c r="S14" s="2"/>
      <c r="T14" s="2"/>
      <c r="U14" s="2">
        <f>I14/52</f>
        <v>9.25</v>
      </c>
      <c r="V14" s="2"/>
      <c r="W14" s="2"/>
      <c r="X14" s="2"/>
      <c r="Y14" s="2"/>
    </row>
    <row r="15" spans="3:28" x14ac:dyDescent="0.3">
      <c r="C15" s="2"/>
      <c r="D15" s="2"/>
      <c r="E15" s="2">
        <v>-326</v>
      </c>
      <c r="F15" s="2"/>
      <c r="G15" s="2"/>
      <c r="H15" s="2"/>
      <c r="I15" s="2">
        <v>-326</v>
      </c>
      <c r="J15" s="2"/>
      <c r="K15" s="2"/>
      <c r="O15" s="2"/>
      <c r="P15" s="2"/>
      <c r="Q15" s="2">
        <f>E15/52</f>
        <v>-6.2692307692307692</v>
      </c>
      <c r="R15" s="2"/>
      <c r="S15" s="2"/>
      <c r="T15" s="2"/>
      <c r="U15" s="2">
        <f>I15/52</f>
        <v>-6.2692307692307692</v>
      </c>
      <c r="V15" s="2"/>
      <c r="W15" s="2"/>
      <c r="X15" s="2"/>
      <c r="Y15" s="2"/>
    </row>
    <row r="16" spans="3:28" x14ac:dyDescent="0.3"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4" t="s">
        <v>14</v>
      </c>
    </row>
    <row r="17" spans="15:25" x14ac:dyDescent="0.3"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ADEB7-B4FC-4944-BC76-EAA8096E06AA}">
  <dimension ref="B3:AB38"/>
  <sheetViews>
    <sheetView tabSelected="1" topLeftCell="A7" workbookViewId="0">
      <selection activeCell="M35" sqref="M35"/>
    </sheetView>
  </sheetViews>
  <sheetFormatPr defaultRowHeight="16.5" x14ac:dyDescent="0.3"/>
  <cols>
    <col min="3" max="5" width="6.25" customWidth="1"/>
    <col min="6" max="6" width="6.375" bestFit="1" customWidth="1"/>
    <col min="7" max="7" width="7.5" bestFit="1" customWidth="1"/>
    <col min="8" max="11" width="6.25" customWidth="1"/>
    <col min="15" max="15" width="6.75" bestFit="1" customWidth="1"/>
    <col min="16" max="18" width="5.5" bestFit="1" customWidth="1"/>
    <col min="19" max="19" width="6.875" bestFit="1" customWidth="1"/>
    <col min="20" max="22" width="5.5" bestFit="1" customWidth="1"/>
    <col min="23" max="23" width="7" bestFit="1" customWidth="1"/>
  </cols>
  <sheetData>
    <row r="3" spans="3:28" ht="17.25" thickBot="1" x14ac:dyDescent="0.35">
      <c r="F3" t="s">
        <v>15</v>
      </c>
    </row>
    <row r="4" spans="3:28" x14ac:dyDescent="0.3">
      <c r="C4" s="5"/>
      <c r="D4" s="6"/>
      <c r="E4" s="6"/>
      <c r="F4" s="6"/>
      <c r="G4" s="7"/>
      <c r="H4" s="6"/>
      <c r="I4" s="6"/>
      <c r="J4" s="6"/>
      <c r="K4" s="8"/>
      <c r="S4" s="3" t="s">
        <v>8</v>
      </c>
    </row>
    <row r="5" spans="3:28" x14ac:dyDescent="0.3">
      <c r="C5" s="9"/>
      <c r="D5" s="10"/>
      <c r="E5" s="10"/>
      <c r="F5" s="10"/>
      <c r="G5" s="10">
        <v>0</v>
      </c>
      <c r="H5" s="10"/>
      <c r="I5" s="10"/>
      <c r="J5" s="10"/>
      <c r="K5" s="11"/>
      <c r="O5" s="3" t="s">
        <v>7</v>
      </c>
      <c r="P5" s="2"/>
      <c r="Q5" s="2"/>
      <c r="R5" s="2"/>
      <c r="S5" s="2">
        <v>2047</v>
      </c>
      <c r="T5" s="2"/>
      <c r="U5" s="2"/>
      <c r="V5" s="2"/>
      <c r="W5" s="3" t="s">
        <v>6</v>
      </c>
      <c r="X5" s="2"/>
      <c r="Y5" s="2"/>
    </row>
    <row r="6" spans="3:28" x14ac:dyDescent="0.3">
      <c r="C6" s="12">
        <f>O6-2047</f>
        <v>-1133</v>
      </c>
      <c r="D6" s="10"/>
      <c r="E6" s="10"/>
      <c r="F6" s="10"/>
      <c r="G6" s="10">
        <f>1532-882</f>
        <v>650</v>
      </c>
      <c r="H6" s="10"/>
      <c r="I6" s="10"/>
      <c r="J6" s="10"/>
      <c r="K6" s="13">
        <f>W6-2047</f>
        <v>1133</v>
      </c>
      <c r="O6" s="2">
        <v>914</v>
      </c>
      <c r="P6" s="2"/>
      <c r="Q6" s="2"/>
      <c r="R6" s="2"/>
      <c r="S6" s="2">
        <v>1532</v>
      </c>
      <c r="T6" s="2"/>
      <c r="U6" s="2"/>
      <c r="V6" s="2"/>
      <c r="W6" s="2">
        <v>3180</v>
      </c>
      <c r="X6" s="2"/>
      <c r="Y6" s="2"/>
    </row>
    <row r="7" spans="3:28" x14ac:dyDescent="0.3">
      <c r="C7" s="12">
        <f>1480-882</f>
        <v>598</v>
      </c>
      <c r="D7" s="10"/>
      <c r="E7" s="10"/>
      <c r="F7" s="10"/>
      <c r="G7" s="10"/>
      <c r="H7" s="10"/>
      <c r="I7" s="10"/>
      <c r="J7" s="10"/>
      <c r="K7" s="13">
        <f>1480-882</f>
        <v>598</v>
      </c>
      <c r="O7" s="2">
        <v>1480</v>
      </c>
      <c r="P7" s="2"/>
      <c r="Q7" s="2"/>
      <c r="R7" s="2"/>
      <c r="S7" s="2"/>
      <c r="T7" s="2"/>
      <c r="U7" s="2"/>
      <c r="V7" s="2"/>
      <c r="W7" s="2">
        <v>1480</v>
      </c>
      <c r="X7" s="2"/>
      <c r="Y7" s="2"/>
      <c r="AB7">
        <f>496*4</f>
        <v>1984</v>
      </c>
    </row>
    <row r="8" spans="3:28" ht="7.5" customHeight="1" x14ac:dyDescent="0.3">
      <c r="C8" s="12"/>
      <c r="D8" s="10"/>
      <c r="E8" s="10"/>
      <c r="F8" s="10"/>
      <c r="G8" s="10"/>
      <c r="H8" s="10"/>
      <c r="I8" s="10"/>
      <c r="J8" s="10"/>
      <c r="K8" s="13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3:28" ht="27" customHeight="1" x14ac:dyDescent="0.3">
      <c r="C9" s="12"/>
      <c r="D9" s="14"/>
      <c r="E9" s="10"/>
      <c r="F9" s="14"/>
      <c r="G9" s="10"/>
      <c r="H9" s="14"/>
      <c r="I9" s="10"/>
      <c r="J9" s="14"/>
      <c r="K9" s="13"/>
      <c r="M9" t="s">
        <v>13</v>
      </c>
      <c r="O9" s="2"/>
      <c r="P9" s="3" t="s">
        <v>2</v>
      </c>
      <c r="Q9" s="2"/>
      <c r="R9" s="3" t="s">
        <v>3</v>
      </c>
      <c r="S9" s="2"/>
      <c r="T9" s="3" t="s">
        <v>4</v>
      </c>
      <c r="U9" s="2"/>
      <c r="V9" s="3" t="s">
        <v>5</v>
      </c>
      <c r="W9" s="2"/>
      <c r="X9" s="2"/>
      <c r="Y9" s="2"/>
      <c r="Z9">
        <v>452</v>
      </c>
      <c r="AA9">
        <f>Z9*(-1)</f>
        <v>-452</v>
      </c>
      <c r="AB9">
        <f>AA9+1984</f>
        <v>1532</v>
      </c>
    </row>
    <row r="10" spans="3:28" x14ac:dyDescent="0.3">
      <c r="C10" s="12"/>
      <c r="D10" s="10">
        <f>P10-2047</f>
        <v>-729</v>
      </c>
      <c r="E10" s="10"/>
      <c r="F10" s="10">
        <f t="shared" ref="F10:J10" si="0">R10-2047</f>
        <v>-243</v>
      </c>
      <c r="G10" s="10"/>
      <c r="H10" s="10">
        <f t="shared" si="0"/>
        <v>243</v>
      </c>
      <c r="I10" s="10"/>
      <c r="J10" s="10">
        <f t="shared" si="0"/>
        <v>729</v>
      </c>
      <c r="K10" s="13"/>
      <c r="M10">
        <f>AVERAGE(R10,T10)</f>
        <v>2047</v>
      </c>
      <c r="O10" s="2"/>
      <c r="P10" s="2">
        <v>1318</v>
      </c>
      <c r="Q10" s="2"/>
      <c r="R10" s="2">
        <v>1804</v>
      </c>
      <c r="S10" s="2"/>
      <c r="T10" s="2">
        <v>2290</v>
      </c>
      <c r="U10" s="2"/>
      <c r="V10" s="2">
        <v>2776</v>
      </c>
      <c r="W10" s="2"/>
      <c r="X10" s="2"/>
      <c r="Y10" s="2"/>
      <c r="Z10">
        <v>504</v>
      </c>
      <c r="AA10">
        <f>Z10*(-1)</f>
        <v>-504</v>
      </c>
      <c r="AB10">
        <f>AA10+1984</f>
        <v>1480</v>
      </c>
    </row>
    <row r="11" spans="3:28" x14ac:dyDescent="0.3">
      <c r="C11" s="12"/>
      <c r="D11" s="10">
        <f>P11-882</f>
        <v>162</v>
      </c>
      <c r="E11" s="10"/>
      <c r="F11" s="10">
        <f>R11-882</f>
        <v>162</v>
      </c>
      <c r="G11" s="10"/>
      <c r="H11" s="10">
        <f>T11-882</f>
        <v>162</v>
      </c>
      <c r="I11" s="10"/>
      <c r="J11" s="10">
        <f>V11-882</f>
        <v>162</v>
      </c>
      <c r="K11" s="13"/>
      <c r="M11">
        <v>882</v>
      </c>
      <c r="O11" s="2"/>
      <c r="P11" s="2">
        <v>1044</v>
      </c>
      <c r="Q11" s="2"/>
      <c r="R11" s="2">
        <v>1044</v>
      </c>
      <c r="S11" s="2"/>
      <c r="T11" s="2">
        <v>1044</v>
      </c>
      <c r="U11" s="2"/>
      <c r="V11" s="2">
        <v>1044</v>
      </c>
      <c r="W11" s="2"/>
      <c r="X11" s="2"/>
      <c r="Y11" s="2"/>
      <c r="Z11">
        <v>940</v>
      </c>
      <c r="AA11">
        <f t="shared" ref="AA11:AA12" si="1">Z11*(-1)</f>
        <v>-940</v>
      </c>
      <c r="AB11">
        <f t="shared" ref="AB11:AB12" si="2">AA11+1984</f>
        <v>1044</v>
      </c>
    </row>
    <row r="12" spans="3:28" x14ac:dyDescent="0.3">
      <c r="C12" s="12"/>
      <c r="D12" s="10"/>
      <c r="E12" s="10"/>
      <c r="F12" s="10"/>
      <c r="G12" s="10"/>
      <c r="H12" s="10"/>
      <c r="I12" s="10"/>
      <c r="J12" s="10"/>
      <c r="K12" s="13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>
        <v>1428</v>
      </c>
      <c r="AA12">
        <f t="shared" si="1"/>
        <v>-1428</v>
      </c>
      <c r="AB12">
        <f t="shared" si="2"/>
        <v>556</v>
      </c>
    </row>
    <row r="13" spans="3:28" x14ac:dyDescent="0.3">
      <c r="C13" s="12"/>
      <c r="D13" s="10"/>
      <c r="E13" s="14"/>
      <c r="F13" s="10"/>
      <c r="G13" s="10"/>
      <c r="H13" s="10"/>
      <c r="I13" s="14"/>
      <c r="J13" s="10"/>
      <c r="K13" s="13"/>
      <c r="M13">
        <f>1044-556</f>
        <v>488</v>
      </c>
      <c r="O13" s="2"/>
      <c r="P13" s="2"/>
      <c r="Q13" s="3" t="s">
        <v>1</v>
      </c>
      <c r="R13" s="2"/>
      <c r="S13" s="2"/>
      <c r="T13" s="2"/>
      <c r="U13" s="3" t="s">
        <v>0</v>
      </c>
      <c r="V13" s="2"/>
      <c r="W13" s="2"/>
      <c r="X13" s="2"/>
      <c r="Y13" s="2"/>
    </row>
    <row r="14" spans="3:28" x14ac:dyDescent="0.3">
      <c r="C14" s="12"/>
      <c r="D14" s="10"/>
      <c r="E14" s="10">
        <f>Q14-2047</f>
        <v>-481</v>
      </c>
      <c r="F14" s="10"/>
      <c r="G14" s="10"/>
      <c r="H14" s="10"/>
      <c r="I14" s="10">
        <f>U14-2047</f>
        <v>481</v>
      </c>
      <c r="J14" s="10"/>
      <c r="K14" s="13"/>
      <c r="M14">
        <f>1044-162</f>
        <v>882</v>
      </c>
      <c r="O14" s="2"/>
      <c r="P14" s="2"/>
      <c r="Q14" s="2">
        <v>1566</v>
      </c>
      <c r="R14" s="2"/>
      <c r="S14" s="2"/>
      <c r="T14" s="2"/>
      <c r="U14" s="2">
        <v>2528</v>
      </c>
      <c r="V14" s="2"/>
      <c r="W14" s="2"/>
      <c r="X14" s="2"/>
      <c r="Y14" s="2"/>
    </row>
    <row r="15" spans="3:28" x14ac:dyDescent="0.3">
      <c r="C15" s="12"/>
      <c r="D15" s="10"/>
      <c r="E15" s="10">
        <f>556-882</f>
        <v>-326</v>
      </c>
      <c r="F15" s="10"/>
      <c r="G15" s="10"/>
      <c r="H15" s="10"/>
      <c r="I15" s="10">
        <f>556-882</f>
        <v>-326</v>
      </c>
      <c r="J15" s="10"/>
      <c r="K15" s="13"/>
      <c r="O15" s="2"/>
      <c r="P15" s="2"/>
      <c r="Q15" s="2">
        <v>556</v>
      </c>
      <c r="R15" s="2"/>
      <c r="S15" s="2"/>
      <c r="T15" s="2"/>
      <c r="U15" s="2">
        <v>556</v>
      </c>
      <c r="V15" s="2"/>
      <c r="W15" s="2"/>
      <c r="X15" s="2"/>
      <c r="Y15" s="2"/>
    </row>
    <row r="16" spans="3:28" x14ac:dyDescent="0.3">
      <c r="C16" s="15"/>
      <c r="D16" s="16"/>
      <c r="E16" s="16"/>
      <c r="F16" s="16"/>
      <c r="G16" s="16"/>
      <c r="H16" s="16"/>
      <c r="I16" s="16"/>
      <c r="J16" s="16"/>
      <c r="K16" s="1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4" t="s">
        <v>14</v>
      </c>
    </row>
    <row r="17" spans="2:25" ht="17.25" thickBot="1" x14ac:dyDescent="0.35">
      <c r="C17" s="18"/>
      <c r="D17" s="19"/>
      <c r="E17" s="19"/>
      <c r="F17" s="19"/>
      <c r="G17" s="19"/>
      <c r="H17" s="19"/>
      <c r="I17" s="19"/>
      <c r="J17" s="19"/>
      <c r="K17" s="20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9" spans="2:25" x14ac:dyDescent="0.3">
      <c r="D19" t="s">
        <v>16</v>
      </c>
    </row>
    <row r="28" spans="2:25" x14ac:dyDescent="0.3">
      <c r="B28" t="s">
        <v>17</v>
      </c>
      <c r="C28">
        <v>1</v>
      </c>
      <c r="D28">
        <v>-729</v>
      </c>
      <c r="E28">
        <v>-243</v>
      </c>
      <c r="F28">
        <v>243</v>
      </c>
      <c r="G28">
        <v>729</v>
      </c>
      <c r="H28">
        <v>-481</v>
      </c>
      <c r="I28">
        <v>481</v>
      </c>
      <c r="J28">
        <v>-1133</v>
      </c>
      <c r="K28">
        <v>1133</v>
      </c>
      <c r="L28">
        <v>0</v>
      </c>
    </row>
    <row r="29" spans="2:25" x14ac:dyDescent="0.3">
      <c r="D29">
        <v>162</v>
      </c>
      <c r="E29">
        <v>162</v>
      </c>
      <c r="F29">
        <v>162</v>
      </c>
      <c r="G29">
        <v>162</v>
      </c>
      <c r="H29">
        <v>-326</v>
      </c>
      <c r="I29">
        <v>-326</v>
      </c>
      <c r="J29">
        <v>598</v>
      </c>
      <c r="K29">
        <v>598</v>
      </c>
      <c r="L29">
        <v>650</v>
      </c>
    </row>
    <row r="31" spans="2:25" x14ac:dyDescent="0.3">
      <c r="B31" t="s">
        <v>17</v>
      </c>
      <c r="C31">
        <v>81</v>
      </c>
      <c r="D31">
        <f>D28/81</f>
        <v>-9</v>
      </c>
      <c r="E31">
        <f t="shared" ref="E31:L32" si="3">E28/81</f>
        <v>-3</v>
      </c>
      <c r="F31">
        <f t="shared" si="3"/>
        <v>3</v>
      </c>
      <c r="G31">
        <f t="shared" si="3"/>
        <v>9</v>
      </c>
      <c r="H31">
        <f t="shared" si="3"/>
        <v>-5.9382716049382713</v>
      </c>
      <c r="I31">
        <f t="shared" si="3"/>
        <v>5.9382716049382713</v>
      </c>
      <c r="J31">
        <f t="shared" si="3"/>
        <v>-13.987654320987655</v>
      </c>
      <c r="K31">
        <f t="shared" si="3"/>
        <v>13.987654320987655</v>
      </c>
      <c r="L31">
        <f t="shared" si="3"/>
        <v>0</v>
      </c>
    </row>
    <row r="32" spans="2:25" x14ac:dyDescent="0.3">
      <c r="D32">
        <f>D29/81</f>
        <v>2</v>
      </c>
      <c r="E32">
        <f t="shared" si="3"/>
        <v>2</v>
      </c>
      <c r="F32">
        <f t="shared" si="3"/>
        <v>2</v>
      </c>
      <c r="G32">
        <f t="shared" si="3"/>
        <v>2</v>
      </c>
      <c r="H32">
        <f t="shared" si="3"/>
        <v>-4.0246913580246915</v>
      </c>
      <c r="I32">
        <f t="shared" si="3"/>
        <v>-4.0246913580246915</v>
      </c>
      <c r="J32">
        <f t="shared" si="3"/>
        <v>7.382716049382716</v>
      </c>
      <c r="K32">
        <f t="shared" si="3"/>
        <v>7.382716049382716</v>
      </c>
      <c r="L32">
        <f t="shared" si="3"/>
        <v>8.0246913580246915</v>
      </c>
    </row>
    <row r="33" spans="2:23" x14ac:dyDescent="0.3">
      <c r="M33" t="s">
        <v>18</v>
      </c>
      <c r="N33">
        <v>54</v>
      </c>
      <c r="O33">
        <v>-13.5</v>
      </c>
      <c r="P33">
        <v>-4.5</v>
      </c>
      <c r="Q33">
        <v>4.5</v>
      </c>
      <c r="R33">
        <v>13.5</v>
      </c>
      <c r="S33">
        <v>-9</v>
      </c>
      <c r="T33">
        <v>9</v>
      </c>
      <c r="U33">
        <v>-21</v>
      </c>
      <c r="V33">
        <v>21</v>
      </c>
    </row>
    <row r="34" spans="2:23" x14ac:dyDescent="0.3">
      <c r="O34">
        <v>3</v>
      </c>
      <c r="P34">
        <v>3</v>
      </c>
      <c r="Q34">
        <v>3</v>
      </c>
      <c r="R34">
        <v>3</v>
      </c>
      <c r="S34">
        <v>-6</v>
      </c>
      <c r="T34">
        <v>-6</v>
      </c>
      <c r="U34">
        <v>11</v>
      </c>
      <c r="V34">
        <v>11</v>
      </c>
      <c r="W34">
        <v>12</v>
      </c>
    </row>
    <row r="35" spans="2:23" x14ac:dyDescent="0.3">
      <c r="B35" t="s">
        <v>18</v>
      </c>
      <c r="C35">
        <v>81</v>
      </c>
      <c r="D35">
        <v>-9</v>
      </c>
      <c r="E35">
        <v>-3</v>
      </c>
      <c r="F35">
        <v>3</v>
      </c>
      <c r="G35">
        <v>9</v>
      </c>
      <c r="H35">
        <v>-6</v>
      </c>
      <c r="I35">
        <v>6</v>
      </c>
      <c r="J35">
        <v>-14</v>
      </c>
      <c r="K35">
        <v>14</v>
      </c>
      <c r="L35">
        <v>0</v>
      </c>
    </row>
    <row r="36" spans="2:23" x14ac:dyDescent="0.3">
      <c r="D36">
        <v>2</v>
      </c>
      <c r="E36">
        <v>2</v>
      </c>
      <c r="F36">
        <v>2</v>
      </c>
      <c r="G36">
        <v>2</v>
      </c>
      <c r="H36">
        <v>-4</v>
      </c>
      <c r="I36">
        <v>-4</v>
      </c>
      <c r="J36">
        <v>7.5</v>
      </c>
      <c r="K36">
        <v>7.5</v>
      </c>
      <c r="L36">
        <v>8</v>
      </c>
      <c r="M36" t="s">
        <v>19</v>
      </c>
    </row>
    <row r="37" spans="2:23" x14ac:dyDescent="0.3">
      <c r="D37">
        <f>D28/(D35*81)</f>
        <v>1</v>
      </c>
      <c r="E37">
        <f t="shared" ref="E37:L38" si="4">E28/(E35*81)</f>
        <v>1</v>
      </c>
      <c r="F37">
        <f t="shared" si="4"/>
        <v>1</v>
      </c>
      <c r="G37">
        <f t="shared" si="4"/>
        <v>1</v>
      </c>
      <c r="H37">
        <f t="shared" si="4"/>
        <v>0.98971193415637859</v>
      </c>
      <c r="I37">
        <f t="shared" si="4"/>
        <v>0.98971193415637859</v>
      </c>
      <c r="J37">
        <f t="shared" si="4"/>
        <v>0.99911816578483248</v>
      </c>
      <c r="K37">
        <f t="shared" si="4"/>
        <v>0.99911816578483248</v>
      </c>
      <c r="L37" t="e">
        <f t="shared" si="4"/>
        <v>#DIV/0!</v>
      </c>
    </row>
    <row r="38" spans="2:23" x14ac:dyDescent="0.3">
      <c r="D38">
        <f>D29/(D36*81)</f>
        <v>1</v>
      </c>
      <c r="E38">
        <f t="shared" si="4"/>
        <v>1</v>
      </c>
      <c r="F38">
        <f t="shared" si="4"/>
        <v>1</v>
      </c>
      <c r="G38">
        <f t="shared" si="4"/>
        <v>1</v>
      </c>
      <c r="H38">
        <f t="shared" si="4"/>
        <v>1.0061728395061729</v>
      </c>
      <c r="I38">
        <f t="shared" si="4"/>
        <v>1.0061728395061729</v>
      </c>
      <c r="J38">
        <f t="shared" si="4"/>
        <v>0.9843621399176955</v>
      </c>
      <c r="K38">
        <f t="shared" si="4"/>
        <v>0.9843621399176955</v>
      </c>
      <c r="L38">
        <f t="shared" si="4"/>
        <v>1.0030864197530864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E2E40-75DA-43E7-8BC5-803D9B284899}">
  <dimension ref="B4:Y17"/>
  <sheetViews>
    <sheetView workbookViewId="0">
      <selection activeCell="N3" sqref="N3:X16"/>
    </sheetView>
  </sheetViews>
  <sheetFormatPr defaultRowHeight="16.5" x14ac:dyDescent="0.3"/>
  <cols>
    <col min="3" max="6" width="6.25" customWidth="1"/>
    <col min="7" max="7" width="7.5" bestFit="1" customWidth="1"/>
    <col min="8" max="11" width="6.25" customWidth="1"/>
    <col min="15" max="15" width="6.75" bestFit="1" customWidth="1"/>
    <col min="16" max="18" width="5.5" bestFit="1" customWidth="1"/>
    <col min="19" max="19" width="6.875" bestFit="1" customWidth="1"/>
    <col min="20" max="22" width="5.5" bestFit="1" customWidth="1"/>
    <col min="23" max="23" width="7" bestFit="1" customWidth="1"/>
  </cols>
  <sheetData>
    <row r="4" spans="2:25" x14ac:dyDescent="0.3">
      <c r="C4" s="2"/>
      <c r="D4" s="2"/>
      <c r="E4" s="2"/>
      <c r="F4" s="2"/>
      <c r="G4" s="3" t="s">
        <v>8</v>
      </c>
      <c r="H4" s="2"/>
      <c r="I4" s="2"/>
      <c r="J4" s="2"/>
      <c r="K4" s="2"/>
      <c r="S4" s="3" t="s">
        <v>8</v>
      </c>
    </row>
    <row r="5" spans="2:25" x14ac:dyDescent="0.3">
      <c r="B5">
        <v>1.03</v>
      </c>
      <c r="C5" s="3" t="s">
        <v>7</v>
      </c>
      <c r="D5" s="2"/>
      <c r="E5" s="2"/>
      <c r="F5" s="2"/>
      <c r="G5" s="2">
        <v>511.75</v>
      </c>
      <c r="H5" s="2"/>
      <c r="I5" s="2"/>
      <c r="J5" s="2"/>
      <c r="K5" s="3" t="s">
        <v>6</v>
      </c>
      <c r="O5" s="3" t="s">
        <v>7</v>
      </c>
      <c r="P5" s="2"/>
      <c r="Q5" s="2"/>
      <c r="R5" s="2"/>
      <c r="S5" s="2">
        <f>G5*4</f>
        <v>2047</v>
      </c>
      <c r="T5" s="2"/>
      <c r="U5" s="2"/>
      <c r="V5" s="2"/>
      <c r="W5" s="3" t="s">
        <v>6</v>
      </c>
      <c r="X5" s="2"/>
      <c r="Y5" s="2"/>
    </row>
    <row r="6" spans="2:25" x14ac:dyDescent="0.3">
      <c r="C6" s="2">
        <v>228.5</v>
      </c>
      <c r="D6" s="2"/>
      <c r="E6" s="2"/>
      <c r="F6" s="2"/>
      <c r="G6" s="2">
        <v>113</v>
      </c>
      <c r="H6" s="2"/>
      <c r="I6" s="2"/>
      <c r="J6" s="2"/>
      <c r="K6" s="2">
        <v>795</v>
      </c>
      <c r="O6" s="2">
        <f>C6*4</f>
        <v>914</v>
      </c>
      <c r="P6" s="2"/>
      <c r="Q6" s="2"/>
      <c r="R6" s="2"/>
      <c r="S6" s="2">
        <f>G6*4</f>
        <v>452</v>
      </c>
      <c r="T6" s="2"/>
      <c r="U6" s="2"/>
      <c r="V6" s="2"/>
      <c r="W6" s="2">
        <f>K6*4</f>
        <v>3180</v>
      </c>
      <c r="X6" s="2"/>
      <c r="Y6" s="2"/>
    </row>
    <row r="7" spans="2:25" x14ac:dyDescent="0.3">
      <c r="C7" s="2">
        <v>126</v>
      </c>
      <c r="D7" s="2"/>
      <c r="E7" s="2"/>
      <c r="F7" s="2"/>
      <c r="G7" s="2"/>
      <c r="H7" s="2"/>
      <c r="I7" s="2"/>
      <c r="J7" s="2"/>
      <c r="K7" s="2">
        <v>126</v>
      </c>
      <c r="M7" t="s">
        <v>12</v>
      </c>
      <c r="O7" s="2">
        <f>C7*4</f>
        <v>504</v>
      </c>
      <c r="P7" s="2"/>
      <c r="Q7" s="2"/>
      <c r="R7" s="2"/>
      <c r="S7" s="2"/>
      <c r="T7" s="2"/>
      <c r="U7" s="2"/>
      <c r="V7" s="2"/>
      <c r="W7" s="2">
        <f>K7*4</f>
        <v>504</v>
      </c>
      <c r="X7" s="2"/>
      <c r="Y7" s="2"/>
    </row>
    <row r="8" spans="2:25" ht="7.5" customHeight="1" x14ac:dyDescent="0.3">
      <c r="C8" s="2"/>
      <c r="D8" s="2"/>
      <c r="E8" s="2"/>
      <c r="F8" s="2"/>
      <c r="G8" s="2"/>
      <c r="H8" s="2"/>
      <c r="I8" s="2"/>
      <c r="J8" s="2"/>
      <c r="K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2:25" ht="27" customHeight="1" x14ac:dyDescent="0.3">
      <c r="C9" s="2"/>
      <c r="D9" s="3" t="s">
        <v>2</v>
      </c>
      <c r="E9" s="2"/>
      <c r="F9" s="3" t="s">
        <v>3</v>
      </c>
      <c r="G9" s="2"/>
      <c r="H9" s="3" t="s">
        <v>4</v>
      </c>
      <c r="I9" s="2"/>
      <c r="J9" s="3" t="s">
        <v>5</v>
      </c>
      <c r="K9" s="2"/>
      <c r="O9" s="2"/>
      <c r="P9" s="3" t="s">
        <v>2</v>
      </c>
      <c r="Q9" s="2"/>
      <c r="R9" s="3" t="s">
        <v>3</v>
      </c>
      <c r="S9" s="2"/>
      <c r="T9" s="3" t="s">
        <v>4</v>
      </c>
      <c r="U9" s="2"/>
      <c r="V9" s="3" t="s">
        <v>5</v>
      </c>
      <c r="W9" s="2"/>
      <c r="X9" s="2"/>
      <c r="Y9" s="2"/>
    </row>
    <row r="10" spans="2:25" x14ac:dyDescent="0.3">
      <c r="C10" s="2"/>
      <c r="D10" s="2">
        <v>329.5</v>
      </c>
      <c r="E10" s="2"/>
      <c r="F10" s="2">
        <v>451</v>
      </c>
      <c r="G10" s="2"/>
      <c r="H10" s="2">
        <v>572.5</v>
      </c>
      <c r="I10" s="2"/>
      <c r="J10" s="2">
        <v>694</v>
      </c>
      <c r="K10" s="2"/>
      <c r="O10" s="2"/>
      <c r="P10" s="2">
        <f>D10*4</f>
        <v>1318</v>
      </c>
      <c r="Q10" s="2"/>
      <c r="R10" s="2">
        <f>F10*4</f>
        <v>1804</v>
      </c>
      <c r="S10" s="2"/>
      <c r="T10" s="2">
        <f>H10*4</f>
        <v>2290</v>
      </c>
      <c r="U10" s="2"/>
      <c r="V10" s="2">
        <f>J10*4</f>
        <v>2776</v>
      </c>
      <c r="W10" s="2"/>
      <c r="X10" s="2"/>
      <c r="Y10" s="2"/>
    </row>
    <row r="11" spans="2:25" x14ac:dyDescent="0.3">
      <c r="C11" s="2"/>
      <c r="D11" s="2">
        <v>235</v>
      </c>
      <c r="E11" s="2"/>
      <c r="F11" s="2">
        <v>235</v>
      </c>
      <c r="G11" s="2"/>
      <c r="H11" s="2">
        <v>235</v>
      </c>
      <c r="I11" s="2"/>
      <c r="J11" s="2">
        <v>235</v>
      </c>
      <c r="K11" s="2"/>
      <c r="O11" s="2"/>
      <c r="P11" s="2">
        <f>D11*4</f>
        <v>940</v>
      </c>
      <c r="Q11" s="2"/>
      <c r="R11" s="2">
        <f>F11*4</f>
        <v>940</v>
      </c>
      <c r="S11" s="2"/>
      <c r="T11" s="2">
        <f>H11*4</f>
        <v>940</v>
      </c>
      <c r="U11" s="2"/>
      <c r="V11" s="2">
        <f>J11*4</f>
        <v>940</v>
      </c>
      <c r="W11" s="2"/>
      <c r="X11" s="2"/>
      <c r="Y11" s="2"/>
    </row>
    <row r="12" spans="2:25" x14ac:dyDescent="0.3">
      <c r="C12" s="2"/>
      <c r="D12" s="2"/>
      <c r="E12" s="2"/>
      <c r="F12" s="2"/>
      <c r="G12" s="2"/>
      <c r="H12" s="2"/>
      <c r="I12" s="2"/>
      <c r="J12" s="2"/>
      <c r="K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2:25" x14ac:dyDescent="0.3">
      <c r="C13" s="2"/>
      <c r="D13" s="2"/>
      <c r="E13" s="3" t="s">
        <v>1</v>
      </c>
      <c r="F13" s="2"/>
      <c r="G13" s="2"/>
      <c r="H13" s="2"/>
      <c r="I13" s="3" t="s">
        <v>0</v>
      </c>
      <c r="J13" s="2"/>
      <c r="K13" s="2"/>
      <c r="O13" s="2"/>
      <c r="P13" s="2"/>
      <c r="Q13" s="3" t="s">
        <v>1</v>
      </c>
      <c r="R13" s="2"/>
      <c r="S13" s="2"/>
      <c r="T13" s="2"/>
      <c r="U13" s="3" t="s">
        <v>0</v>
      </c>
      <c r="V13" s="2"/>
      <c r="W13" s="2"/>
      <c r="X13" s="2"/>
      <c r="Y13" s="2"/>
    </row>
    <row r="14" spans="2:25" x14ac:dyDescent="0.3">
      <c r="C14" s="2"/>
      <c r="D14" s="2"/>
      <c r="E14" s="2">
        <v>391.5</v>
      </c>
      <c r="F14" s="2"/>
      <c r="G14" s="2"/>
      <c r="H14" s="2"/>
      <c r="I14" s="2">
        <v>632</v>
      </c>
      <c r="J14" s="2"/>
      <c r="K14" s="2"/>
      <c r="O14" s="2"/>
      <c r="P14" s="2"/>
      <c r="Q14" s="2">
        <f>E14*4</f>
        <v>1566</v>
      </c>
      <c r="R14" s="2"/>
      <c r="S14" s="2"/>
      <c r="T14" s="2"/>
      <c r="U14" s="2">
        <f>I14*4</f>
        <v>2528</v>
      </c>
      <c r="V14" s="2"/>
      <c r="W14" s="2"/>
      <c r="X14" s="2"/>
      <c r="Y14" s="2"/>
    </row>
    <row r="15" spans="2:25" x14ac:dyDescent="0.3">
      <c r="C15" s="2"/>
      <c r="D15" s="2"/>
      <c r="E15" s="2">
        <v>357</v>
      </c>
      <c r="F15" s="2"/>
      <c r="G15" s="2"/>
      <c r="H15" s="2"/>
      <c r="I15" s="2">
        <v>357</v>
      </c>
      <c r="J15" s="2"/>
      <c r="K15" s="2"/>
      <c r="O15" s="2"/>
      <c r="P15" s="2"/>
      <c r="Q15" s="2">
        <f>E15*4</f>
        <v>1428</v>
      </c>
      <c r="R15" s="2"/>
      <c r="S15" s="2"/>
      <c r="T15" s="2"/>
      <c r="U15" s="2">
        <f>I15*4</f>
        <v>1428</v>
      </c>
      <c r="V15" s="2"/>
      <c r="W15" s="2"/>
      <c r="X15" s="2"/>
      <c r="Y15" s="2"/>
    </row>
    <row r="16" spans="2:25" x14ac:dyDescent="0.3"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5:25" x14ac:dyDescent="0.3"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ED6FD-8EFC-4AB5-A765-B1B1637CBA54}">
  <dimension ref="B4:V20"/>
  <sheetViews>
    <sheetView workbookViewId="0">
      <selection activeCell="R16" sqref="R16"/>
    </sheetView>
  </sheetViews>
  <sheetFormatPr defaultRowHeight="16.5" x14ac:dyDescent="0.3"/>
  <cols>
    <col min="3" max="6" width="6.25" customWidth="1"/>
    <col min="7" max="7" width="7.5" bestFit="1" customWidth="1"/>
    <col min="8" max="11" width="6.25" customWidth="1"/>
  </cols>
  <sheetData>
    <row r="4" spans="2:21" x14ac:dyDescent="0.3">
      <c r="C4" s="2"/>
      <c r="D4" s="2"/>
      <c r="E4" s="2"/>
      <c r="F4" s="2"/>
      <c r="G4" s="3" t="s">
        <v>8</v>
      </c>
      <c r="H4" s="2"/>
      <c r="I4" s="2"/>
      <c r="J4" s="2"/>
      <c r="K4" s="2"/>
    </row>
    <row r="5" spans="2:21" x14ac:dyDescent="0.3">
      <c r="B5">
        <v>1.03</v>
      </c>
      <c r="C5" s="3" t="s">
        <v>7</v>
      </c>
      <c r="D5" s="2"/>
      <c r="E5" s="2"/>
      <c r="F5" s="2"/>
      <c r="G5" s="2">
        <v>511.75</v>
      </c>
      <c r="H5" s="2"/>
      <c r="I5" s="2"/>
      <c r="J5" s="2"/>
      <c r="K5" s="3" t="s">
        <v>6</v>
      </c>
      <c r="M5" s="2" t="s">
        <v>10</v>
      </c>
      <c r="N5" s="2"/>
      <c r="O5" s="2"/>
      <c r="P5" s="2" t="s">
        <v>11</v>
      </c>
    </row>
    <row r="6" spans="2:21" x14ac:dyDescent="0.3">
      <c r="C6" s="2">
        <v>228.5</v>
      </c>
      <c r="D6" s="2"/>
      <c r="E6" s="2"/>
      <c r="F6" s="2"/>
      <c r="G6" s="2">
        <v>113</v>
      </c>
      <c r="H6" s="2"/>
      <c r="I6" s="2"/>
      <c r="J6" s="2"/>
      <c r="K6" s="2">
        <v>795</v>
      </c>
      <c r="M6">
        <f>AVERAGE(C6,K6)</f>
        <v>511.75</v>
      </c>
    </row>
    <row r="7" spans="2:21" x14ac:dyDescent="0.3">
      <c r="C7" s="2">
        <v>126</v>
      </c>
      <c r="D7" s="2"/>
      <c r="E7" s="2"/>
      <c r="F7" s="2"/>
      <c r="G7" s="2"/>
      <c r="H7" s="2"/>
      <c r="I7" s="2"/>
      <c r="J7" s="2"/>
      <c r="K7" s="2">
        <v>126</v>
      </c>
    </row>
    <row r="8" spans="2:21" ht="7.5" customHeight="1" x14ac:dyDescent="0.3">
      <c r="C8" s="2"/>
      <c r="D8" s="2"/>
      <c r="E8" s="2"/>
      <c r="F8" s="2"/>
      <c r="G8" s="2"/>
      <c r="H8" s="2"/>
      <c r="I8" s="2"/>
      <c r="J8" s="2"/>
      <c r="K8" s="2"/>
    </row>
    <row r="9" spans="2:21" ht="27" customHeight="1" x14ac:dyDescent="0.3">
      <c r="C9" s="2"/>
      <c r="D9" s="3" t="s">
        <v>2</v>
      </c>
      <c r="E9" s="2"/>
      <c r="F9" s="3" t="s">
        <v>3</v>
      </c>
      <c r="G9" s="2"/>
      <c r="H9" s="3" t="s">
        <v>4</v>
      </c>
      <c r="I9" s="2"/>
      <c r="J9" s="3" t="s">
        <v>5</v>
      </c>
      <c r="K9" s="2"/>
      <c r="S9">
        <v>1024</v>
      </c>
      <c r="T9">
        <v>1842</v>
      </c>
      <c r="U9">
        <f>T9/S9</f>
        <v>1.798828125</v>
      </c>
    </row>
    <row r="10" spans="2:21" x14ac:dyDescent="0.3">
      <c r="C10" s="2"/>
      <c r="D10" s="2">
        <v>329.5</v>
      </c>
      <c r="E10" s="2"/>
      <c r="F10" s="2">
        <v>451</v>
      </c>
      <c r="G10" s="2"/>
      <c r="H10" s="2">
        <v>572.5</v>
      </c>
      <c r="I10" s="2"/>
      <c r="J10" s="2">
        <v>694</v>
      </c>
      <c r="K10" s="2"/>
      <c r="M10">
        <f>AVERAGE(F10,H10)</f>
        <v>511.75</v>
      </c>
      <c r="N10">
        <f>AVERAGE(D10,J10)</f>
        <v>511.75</v>
      </c>
      <c r="P10">
        <f>F10-D10</f>
        <v>121.5</v>
      </c>
      <c r="Q10">
        <f>H10-F10</f>
        <v>121.5</v>
      </c>
      <c r="R10">
        <f>J10-H10</f>
        <v>121.5</v>
      </c>
      <c r="U10">
        <f>121*U9</f>
        <v>217.658203125</v>
      </c>
    </row>
    <row r="11" spans="2:21" x14ac:dyDescent="0.3">
      <c r="C11" s="2"/>
      <c r="D11" s="2">
        <v>235</v>
      </c>
      <c r="E11" s="2"/>
      <c r="F11" s="2">
        <v>235</v>
      </c>
      <c r="G11" s="2"/>
      <c r="H11" s="2">
        <v>235</v>
      </c>
      <c r="I11" s="2"/>
      <c r="J11" s="2">
        <v>235</v>
      </c>
      <c r="K11" s="2"/>
      <c r="U11">
        <f>Q18/U9</f>
        <v>121.46796959826275</v>
      </c>
    </row>
    <row r="12" spans="2:21" x14ac:dyDescent="0.3">
      <c r="C12" s="2"/>
      <c r="D12" s="2"/>
      <c r="E12" s="2"/>
      <c r="F12" s="2"/>
      <c r="G12" s="2"/>
      <c r="H12" s="2"/>
      <c r="I12" s="2"/>
      <c r="J12" s="2"/>
      <c r="K12" s="2"/>
    </row>
    <row r="13" spans="2:21" x14ac:dyDescent="0.3">
      <c r="C13" s="2"/>
      <c r="D13" s="2"/>
      <c r="E13" s="3" t="s">
        <v>1</v>
      </c>
      <c r="F13" s="2"/>
      <c r="G13" s="2"/>
      <c r="H13" s="2"/>
      <c r="I13" s="3" t="s">
        <v>0</v>
      </c>
      <c r="J13" s="2"/>
      <c r="K13" s="2"/>
    </row>
    <row r="14" spans="2:21" x14ac:dyDescent="0.3">
      <c r="C14" s="2"/>
      <c r="D14" s="2"/>
      <c r="E14" s="2">
        <v>391.5</v>
      </c>
      <c r="F14" s="2"/>
      <c r="G14" s="2"/>
      <c r="H14" s="2"/>
      <c r="I14" s="2">
        <v>632</v>
      </c>
      <c r="J14" s="2"/>
      <c r="K14" s="2"/>
      <c r="M14">
        <f>AVERAGE(E14,I14)</f>
        <v>511.75</v>
      </c>
      <c r="P14">
        <f>I14-E14</f>
        <v>240.5</v>
      </c>
    </row>
    <row r="15" spans="2:21" x14ac:dyDescent="0.3">
      <c r="C15" s="2"/>
      <c r="D15" s="2"/>
      <c r="E15" s="2">
        <v>357</v>
      </c>
      <c r="F15" s="2"/>
      <c r="G15" s="2"/>
      <c r="H15" s="2"/>
      <c r="I15" s="2">
        <v>357</v>
      </c>
      <c r="J15" s="2"/>
      <c r="K15" s="2"/>
    </row>
    <row r="17" spans="14:22" x14ac:dyDescent="0.3">
      <c r="N17">
        <v>523</v>
      </c>
      <c r="O17">
        <v>663</v>
      </c>
      <c r="P17">
        <f>AVERAGE(N17:O17)</f>
        <v>593</v>
      </c>
      <c r="S17">
        <f>P17/1.7988</f>
        <v>329.66422059150545</v>
      </c>
    </row>
    <row r="18" spans="14:22" x14ac:dyDescent="0.3">
      <c r="N18">
        <v>741</v>
      </c>
      <c r="O18">
        <v>882</v>
      </c>
      <c r="P18">
        <f>AVERAGE(N18:O18)</f>
        <v>811.5</v>
      </c>
      <c r="Q18">
        <f>P18-P17</f>
        <v>218.5</v>
      </c>
      <c r="S18">
        <f t="shared" ref="S18:S20" si="0">P18/1.7988</f>
        <v>451.13408939292862</v>
      </c>
    </row>
    <row r="19" spans="14:22" x14ac:dyDescent="0.3">
      <c r="N19">
        <v>960</v>
      </c>
      <c r="O19">
        <v>1100</v>
      </c>
      <c r="P19">
        <f>AVERAGE(N19:O19)</f>
        <v>1030</v>
      </c>
      <c r="Q19">
        <f t="shared" ref="Q19:Q20" si="1">P19-P18</f>
        <v>218.5</v>
      </c>
      <c r="S19">
        <f t="shared" si="0"/>
        <v>572.60395819435178</v>
      </c>
      <c r="U19">
        <f>AVERAGE(P18:P19)</f>
        <v>920.75</v>
      </c>
      <c r="V19">
        <f>U19/U9</f>
        <v>511.86102062975027</v>
      </c>
    </row>
    <row r="20" spans="14:22" x14ac:dyDescent="0.3">
      <c r="N20">
        <v>1178</v>
      </c>
      <c r="O20">
        <v>1319</v>
      </c>
      <c r="P20">
        <f>AVERAGE(N20:O20)</f>
        <v>1248.5</v>
      </c>
      <c r="Q20">
        <f t="shared" si="1"/>
        <v>218.5</v>
      </c>
      <c r="S20">
        <f t="shared" si="0"/>
        <v>694.07382699577499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4E93-DC1A-4508-88F1-B46CAEB1EF21}">
  <dimension ref="B4:P15"/>
  <sheetViews>
    <sheetView workbookViewId="0">
      <selection activeCell="C4" sqref="C4:K15"/>
    </sheetView>
  </sheetViews>
  <sheetFormatPr defaultRowHeight="16.5" x14ac:dyDescent="0.3"/>
  <cols>
    <col min="3" max="11" width="6.25" customWidth="1"/>
  </cols>
  <sheetData>
    <row r="4" spans="2:16" x14ac:dyDescent="0.3">
      <c r="C4" s="2"/>
      <c r="D4" s="2"/>
      <c r="E4" s="2"/>
      <c r="F4" s="2"/>
      <c r="G4" s="3" t="s">
        <v>8</v>
      </c>
      <c r="H4" s="2"/>
      <c r="I4" s="2"/>
      <c r="J4" s="2"/>
      <c r="K4" s="2"/>
    </row>
    <row r="5" spans="2:16" x14ac:dyDescent="0.3">
      <c r="B5">
        <v>1.03</v>
      </c>
      <c r="C5" s="3" t="s">
        <v>7</v>
      </c>
      <c r="D5" s="2"/>
      <c r="E5" s="2"/>
      <c r="F5" s="2"/>
      <c r="G5" s="2">
        <v>512</v>
      </c>
      <c r="H5" s="2"/>
      <c r="I5" s="2"/>
      <c r="J5" s="2"/>
      <c r="K5" s="3" t="s">
        <v>6</v>
      </c>
      <c r="M5" s="2" t="s">
        <v>10</v>
      </c>
      <c r="N5" s="2"/>
      <c r="O5" s="2"/>
      <c r="P5" s="2" t="s">
        <v>11</v>
      </c>
    </row>
    <row r="6" spans="2:16" x14ac:dyDescent="0.3">
      <c r="C6" s="2">
        <v>228</v>
      </c>
      <c r="D6" s="2"/>
      <c r="E6" s="2"/>
      <c r="F6" s="2"/>
      <c r="G6" s="2">
        <v>113</v>
      </c>
      <c r="H6" s="2"/>
      <c r="I6" s="2"/>
      <c r="J6" s="2"/>
      <c r="K6" s="2">
        <v>796</v>
      </c>
      <c r="M6">
        <f>AVERAGE(C6,K6)</f>
        <v>512</v>
      </c>
    </row>
    <row r="7" spans="2:16" x14ac:dyDescent="0.3">
      <c r="C7" s="2">
        <v>126</v>
      </c>
      <c r="D7" s="2"/>
      <c r="E7" s="2"/>
      <c r="F7" s="2"/>
      <c r="G7" s="2"/>
      <c r="H7" s="2"/>
      <c r="I7" s="2"/>
      <c r="J7" s="2"/>
      <c r="K7" s="2">
        <v>126</v>
      </c>
    </row>
    <row r="8" spans="2:16" ht="7.5" customHeight="1" x14ac:dyDescent="0.3">
      <c r="C8" s="2"/>
      <c r="D8" s="2"/>
      <c r="E8" s="2"/>
      <c r="F8" s="2"/>
      <c r="G8" s="2"/>
      <c r="H8" s="2"/>
      <c r="I8" s="2"/>
      <c r="J8" s="2"/>
      <c r="K8" s="2"/>
    </row>
    <row r="9" spans="2:16" ht="27" customHeight="1" x14ac:dyDescent="0.3">
      <c r="C9" s="2"/>
      <c r="D9" s="3" t="s">
        <v>2</v>
      </c>
      <c r="E9" s="2"/>
      <c r="F9" s="3" t="s">
        <v>3</v>
      </c>
      <c r="G9" s="2"/>
      <c r="H9" s="3" t="s">
        <v>4</v>
      </c>
      <c r="I9" s="2"/>
      <c r="J9" s="3" t="s">
        <v>5</v>
      </c>
      <c r="K9" s="2"/>
    </row>
    <row r="10" spans="2:16" x14ac:dyDescent="0.3">
      <c r="C10" s="2"/>
      <c r="D10" s="2">
        <v>330</v>
      </c>
      <c r="E10" s="2"/>
      <c r="F10" s="2">
        <v>451</v>
      </c>
      <c r="G10" s="2"/>
      <c r="H10" s="2">
        <v>572</v>
      </c>
      <c r="I10" s="2"/>
      <c r="J10" s="2">
        <v>693</v>
      </c>
      <c r="K10" s="2"/>
      <c r="M10">
        <f>AVERAGE(F10,H10)</f>
        <v>511.5</v>
      </c>
      <c r="N10">
        <f>AVERAGE(D10,J10)</f>
        <v>511.5</v>
      </c>
      <c r="P10">
        <v>121</v>
      </c>
    </row>
    <row r="11" spans="2:16" x14ac:dyDescent="0.3">
      <c r="C11" s="2"/>
      <c r="D11" s="2">
        <v>235</v>
      </c>
      <c r="E11" s="2"/>
      <c r="F11" s="2">
        <v>235</v>
      </c>
      <c r="G11" s="2"/>
      <c r="H11" s="2">
        <v>235</v>
      </c>
      <c r="I11" s="2"/>
      <c r="J11" s="2">
        <v>235</v>
      </c>
      <c r="K11" s="2"/>
    </row>
    <row r="12" spans="2:16" x14ac:dyDescent="0.3">
      <c r="C12" s="2"/>
      <c r="D12" s="2"/>
      <c r="E12" s="2"/>
      <c r="F12" s="2"/>
      <c r="G12" s="2"/>
      <c r="H12" s="2"/>
      <c r="I12" s="2"/>
      <c r="J12" s="2"/>
      <c r="K12" s="2"/>
    </row>
    <row r="13" spans="2:16" x14ac:dyDescent="0.3">
      <c r="C13" s="2"/>
      <c r="D13" s="2"/>
      <c r="E13" s="3" t="s">
        <v>1</v>
      </c>
      <c r="F13" s="2"/>
      <c r="G13" s="2"/>
      <c r="H13" s="2"/>
      <c r="I13" s="3" t="s">
        <v>0</v>
      </c>
      <c r="J13" s="2"/>
      <c r="K13" s="2"/>
    </row>
    <row r="14" spans="2:16" x14ac:dyDescent="0.3">
      <c r="C14" s="2"/>
      <c r="D14" s="2"/>
      <c r="E14" s="2">
        <v>391</v>
      </c>
      <c r="F14" s="2"/>
      <c r="G14" s="2"/>
      <c r="H14" s="2"/>
      <c r="I14" s="2">
        <v>633</v>
      </c>
      <c r="J14" s="2"/>
      <c r="K14" s="2"/>
      <c r="M14">
        <f>AVERAGE(E14,I14)</f>
        <v>512</v>
      </c>
      <c r="P14">
        <f>I14-E14</f>
        <v>242</v>
      </c>
    </row>
    <row r="15" spans="2:16" x14ac:dyDescent="0.3">
      <c r="C15" s="2"/>
      <c r="D15" s="2"/>
      <c r="E15" s="2">
        <v>357</v>
      </c>
      <c r="F15" s="2"/>
      <c r="G15" s="2"/>
      <c r="H15" s="2"/>
      <c r="I15" s="2">
        <v>357</v>
      </c>
      <c r="J15" s="2"/>
      <c r="K15" s="2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65743-89E2-42DA-8270-1909924A6F9F}">
  <dimension ref="B1:V20"/>
  <sheetViews>
    <sheetView workbookViewId="0">
      <selection activeCell="B5" sqref="B5:K21"/>
    </sheetView>
  </sheetViews>
  <sheetFormatPr defaultRowHeight="16.5" x14ac:dyDescent="0.3"/>
  <sheetData>
    <row r="1" spans="2:22" x14ac:dyDescent="0.3">
      <c r="L1">
        <v>285</v>
      </c>
      <c r="M1">
        <v>375</v>
      </c>
      <c r="N1">
        <f>AVERAGE(L1:M1)</f>
        <v>330</v>
      </c>
      <c r="O1">
        <v>527</v>
      </c>
      <c r="P1">
        <v>617</v>
      </c>
      <c r="Q1">
        <f>AVERAGE(O1:P1)</f>
        <v>572</v>
      </c>
    </row>
    <row r="2" spans="2:22" x14ac:dyDescent="0.3">
      <c r="L2">
        <v>406</v>
      </c>
      <c r="M2">
        <v>496</v>
      </c>
      <c r="N2">
        <f>AVERAGE(L2:M2)</f>
        <v>451</v>
      </c>
      <c r="O2">
        <v>190</v>
      </c>
      <c r="P2">
        <v>280</v>
      </c>
      <c r="Q2">
        <f>AVERAGE(O2:P2)</f>
        <v>235</v>
      </c>
    </row>
    <row r="4" spans="2:22" x14ac:dyDescent="0.3">
      <c r="O4">
        <v>649</v>
      </c>
      <c r="P4">
        <v>739</v>
      </c>
      <c r="Q4">
        <f>AVERAGE(O4:P4)</f>
        <v>694</v>
      </c>
    </row>
    <row r="5" spans="2:22" x14ac:dyDescent="0.3">
      <c r="G5" s="3" t="s">
        <v>8</v>
      </c>
      <c r="O5">
        <v>190</v>
      </c>
      <c r="P5">
        <v>280</v>
      </c>
      <c r="Q5">
        <f>AVERAGE(O5:P5)</f>
        <v>235</v>
      </c>
    </row>
    <row r="6" spans="2:22" x14ac:dyDescent="0.3">
      <c r="B6" t="s">
        <v>9</v>
      </c>
      <c r="C6" s="3" t="s">
        <v>7</v>
      </c>
      <c r="G6">
        <v>511</v>
      </c>
      <c r="K6" s="3" t="s">
        <v>6</v>
      </c>
    </row>
    <row r="7" spans="2:22" x14ac:dyDescent="0.3">
      <c r="C7">
        <v>228</v>
      </c>
      <c r="G7">
        <v>113</v>
      </c>
      <c r="K7">
        <v>796</v>
      </c>
      <c r="M7">
        <f>K7-G6</f>
        <v>285</v>
      </c>
    </row>
    <row r="8" spans="2:22" x14ac:dyDescent="0.3">
      <c r="C8">
        <v>126</v>
      </c>
      <c r="K8">
        <v>126</v>
      </c>
      <c r="M8">
        <f>512-284</f>
        <v>228</v>
      </c>
    </row>
    <row r="10" spans="2:22" x14ac:dyDescent="0.3">
      <c r="D10" s="3" t="s">
        <v>2</v>
      </c>
      <c r="F10" s="3" t="s">
        <v>3</v>
      </c>
      <c r="H10" s="3" t="s">
        <v>4</v>
      </c>
      <c r="J10" s="3" t="s">
        <v>5</v>
      </c>
    </row>
    <row r="11" spans="2:22" x14ac:dyDescent="0.3">
      <c r="D11">
        <v>330</v>
      </c>
      <c r="E11">
        <f>F11-D11</f>
        <v>121</v>
      </c>
      <c r="F11">
        <v>451</v>
      </c>
      <c r="G11">
        <f>H11-F11</f>
        <v>121</v>
      </c>
      <c r="H11">
        <v>572</v>
      </c>
      <c r="I11">
        <f t="shared" ref="I11" si="0">J11-H11</f>
        <v>121</v>
      </c>
      <c r="J11">
        <v>693</v>
      </c>
    </row>
    <row r="12" spans="2:22" x14ac:dyDescent="0.3">
      <c r="D12">
        <v>235</v>
      </c>
      <c r="F12">
        <v>235</v>
      </c>
      <c r="H12">
        <v>235</v>
      </c>
      <c r="J12">
        <v>235</v>
      </c>
    </row>
    <row r="13" spans="2:22" x14ac:dyDescent="0.3">
      <c r="O13">
        <v>331</v>
      </c>
      <c r="P13">
        <v>451</v>
      </c>
      <c r="Q13">
        <f>AVERAGE(O13:P13)</f>
        <v>391</v>
      </c>
      <c r="T13">
        <v>572</v>
      </c>
      <c r="U13">
        <v>694</v>
      </c>
      <c r="V13">
        <f>AVERAGE(T13:U13)</f>
        <v>633</v>
      </c>
    </row>
    <row r="14" spans="2:22" x14ac:dyDescent="0.3">
      <c r="E14" s="3" t="s">
        <v>1</v>
      </c>
      <c r="G14">
        <v>242</v>
      </c>
      <c r="I14" s="3" t="s">
        <v>0</v>
      </c>
      <c r="O14">
        <v>329</v>
      </c>
      <c r="P14">
        <v>385</v>
      </c>
      <c r="Q14">
        <f>AVERAGE(O14:P14)</f>
        <v>357</v>
      </c>
      <c r="T14">
        <v>329</v>
      </c>
      <c r="U14">
        <v>385</v>
      </c>
      <c r="V14">
        <f>AVERAGE(T14:U14)</f>
        <v>357</v>
      </c>
    </row>
    <row r="15" spans="2:22" x14ac:dyDescent="0.3">
      <c r="E15">
        <v>391</v>
      </c>
      <c r="I15">
        <v>633</v>
      </c>
    </row>
    <row r="16" spans="2:22" x14ac:dyDescent="0.3">
      <c r="E16">
        <v>357</v>
      </c>
      <c r="I16">
        <v>357</v>
      </c>
    </row>
    <row r="19" spans="5:7" x14ac:dyDescent="0.3">
      <c r="E19">
        <v>358</v>
      </c>
      <c r="F19">
        <v>422</v>
      </c>
      <c r="G19">
        <f>AVERAGE(E19:F19)</f>
        <v>390</v>
      </c>
    </row>
    <row r="20" spans="5:7" x14ac:dyDescent="0.3">
      <c r="E20">
        <v>338</v>
      </c>
      <c r="F20">
        <v>375</v>
      </c>
      <c r="G20">
        <f>AVERAGE(E20:F20)</f>
        <v>356.5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15D8D-7273-4437-95C5-5B32E40E3476}">
  <dimension ref="A2:O26"/>
  <sheetViews>
    <sheetView workbookViewId="0">
      <selection activeCell="C33" sqref="C33"/>
    </sheetView>
  </sheetViews>
  <sheetFormatPr defaultRowHeight="16.5" x14ac:dyDescent="0.3"/>
  <sheetData>
    <row r="2" spans="1:15" x14ac:dyDescent="0.3">
      <c r="G2" t="s">
        <v>8</v>
      </c>
      <c r="H2">
        <v>513</v>
      </c>
      <c r="I2">
        <v>113</v>
      </c>
    </row>
    <row r="3" spans="1:15" x14ac:dyDescent="0.3">
      <c r="C3" t="s">
        <v>7</v>
      </c>
      <c r="D3">
        <v>229</v>
      </c>
      <c r="E3">
        <v>126</v>
      </c>
      <c r="K3" t="s">
        <v>6</v>
      </c>
      <c r="L3">
        <v>795</v>
      </c>
      <c r="M3">
        <v>126</v>
      </c>
    </row>
    <row r="5" spans="1:15" x14ac:dyDescent="0.3">
      <c r="A5">
        <f>F5-C5</f>
        <v>122</v>
      </c>
      <c r="B5" t="s">
        <v>2</v>
      </c>
      <c r="C5">
        <v>330</v>
      </c>
      <c r="D5">
        <v>236</v>
      </c>
      <c r="E5" t="s">
        <v>3</v>
      </c>
      <c r="F5">
        <v>452</v>
      </c>
      <c r="G5">
        <v>235</v>
      </c>
      <c r="I5" t="s">
        <v>4</v>
      </c>
      <c r="J5">
        <v>573</v>
      </c>
      <c r="K5">
        <v>236</v>
      </c>
      <c r="L5" t="s">
        <v>5</v>
      </c>
      <c r="M5">
        <v>694</v>
      </c>
      <c r="N5">
        <v>236</v>
      </c>
    </row>
    <row r="6" spans="1:15" x14ac:dyDescent="0.3">
      <c r="A6">
        <f>J5-F5</f>
        <v>121</v>
      </c>
    </row>
    <row r="7" spans="1:15" x14ac:dyDescent="0.3">
      <c r="A7">
        <f>M5-J5</f>
        <v>121</v>
      </c>
    </row>
    <row r="10" spans="1:15" x14ac:dyDescent="0.3">
      <c r="D10">
        <v>332</v>
      </c>
      <c r="E10">
        <v>330</v>
      </c>
      <c r="J10">
        <v>574</v>
      </c>
      <c r="K10">
        <v>330</v>
      </c>
    </row>
    <row r="11" spans="1:15" x14ac:dyDescent="0.3">
      <c r="D11">
        <v>450</v>
      </c>
      <c r="E11">
        <v>384</v>
      </c>
      <c r="J11">
        <v>693</v>
      </c>
      <c r="K11">
        <v>385</v>
      </c>
    </row>
    <row r="12" spans="1:15" x14ac:dyDescent="0.3">
      <c r="C12" t="s">
        <v>1</v>
      </c>
      <c r="D12">
        <f>AVERAGE(D10:D11)</f>
        <v>391</v>
      </c>
      <c r="E12">
        <f>AVERAGE(E10:E11)</f>
        <v>357</v>
      </c>
      <c r="I12" t="s">
        <v>0</v>
      </c>
      <c r="J12">
        <f>AVERAGE(J10:J11)</f>
        <v>633.5</v>
      </c>
      <c r="K12">
        <f>AVERAGE(K10:K11)</f>
        <v>357.5</v>
      </c>
    </row>
    <row r="16" spans="1:1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0" x14ac:dyDescent="0.3">
      <c r="B17">
        <v>1.01</v>
      </c>
      <c r="D17" t="s">
        <v>7</v>
      </c>
      <c r="G17" t="s">
        <v>8</v>
      </c>
      <c r="J17" t="s">
        <v>6</v>
      </c>
    </row>
    <row r="18" spans="2:10" x14ac:dyDescent="0.3">
      <c r="D18">
        <v>229</v>
      </c>
      <c r="G18">
        <f>AVERAGE(573,452)</f>
        <v>512.5</v>
      </c>
      <c r="J18">
        <v>795</v>
      </c>
    </row>
    <row r="19" spans="2:10" x14ac:dyDescent="0.3">
      <c r="D19">
        <v>126</v>
      </c>
      <c r="G19">
        <v>113</v>
      </c>
      <c r="J19">
        <v>126</v>
      </c>
    </row>
    <row r="21" spans="2:10" x14ac:dyDescent="0.3">
      <c r="D21" t="s">
        <v>2</v>
      </c>
      <c r="F21" t="s">
        <v>3</v>
      </c>
      <c r="H21" t="s">
        <v>4</v>
      </c>
      <c r="J21" t="s">
        <v>5</v>
      </c>
    </row>
    <row r="22" spans="2:10" x14ac:dyDescent="0.3">
      <c r="D22">
        <v>331</v>
      </c>
      <c r="E22">
        <f>F22-D22</f>
        <v>121</v>
      </c>
      <c r="F22">
        <v>452</v>
      </c>
      <c r="G22">
        <f>H22-F22</f>
        <v>121</v>
      </c>
      <c r="H22">
        <v>573</v>
      </c>
      <c r="I22">
        <f t="shared" ref="I22" si="0">J22-H22</f>
        <v>121</v>
      </c>
      <c r="J22">
        <v>694</v>
      </c>
    </row>
    <row r="23" spans="2:10" x14ac:dyDescent="0.3">
      <c r="D23">
        <v>236</v>
      </c>
      <c r="F23">
        <v>236</v>
      </c>
      <c r="H23">
        <v>236</v>
      </c>
      <c r="J23">
        <v>236</v>
      </c>
    </row>
    <row r="24" spans="2:10" x14ac:dyDescent="0.3">
      <c r="E24" t="s">
        <v>1</v>
      </c>
      <c r="I24" t="s">
        <v>0</v>
      </c>
    </row>
    <row r="25" spans="2:10" x14ac:dyDescent="0.3">
      <c r="E25">
        <v>391.5</v>
      </c>
      <c r="G25">
        <f>I25-E25</f>
        <v>242</v>
      </c>
      <c r="I25">
        <v>633.5</v>
      </c>
    </row>
    <row r="26" spans="2:10" x14ac:dyDescent="0.3">
      <c r="E26">
        <v>357</v>
      </c>
      <c r="I26">
        <v>357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1.07</vt:lpstr>
      <vt:lpstr>1.06</vt:lpstr>
      <vt:lpstr>1.05</vt:lpstr>
      <vt:lpstr>1.04</vt:lpstr>
      <vt:lpstr>1.03</vt:lpstr>
      <vt:lpstr>1.02</vt:lpstr>
      <vt:lpstr>1.00~1.01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정다훈</dc:creator>
  <cp:lastModifiedBy>정다훈</cp:lastModifiedBy>
  <dcterms:created xsi:type="dcterms:W3CDTF">2018-07-18T19:49:06Z</dcterms:created>
  <dcterms:modified xsi:type="dcterms:W3CDTF">2018-08-18T11:58:18Z</dcterms:modified>
</cp:coreProperties>
</file>