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filterPrivacy="1"/>
  <xr:revisionPtr revIDLastSave="0" documentId="11_28D1218194132B8808F9E71899ABD7673D8DC248" xr6:coauthVersionLast="47" xr6:coauthVersionMax="4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4" i="1"/>
  <c r="I35" i="1"/>
  <c r="I32" i="1"/>
  <c r="L33" i="1"/>
  <c r="L34" i="1"/>
  <c r="L35" i="1"/>
  <c r="L32" i="1"/>
  <c r="H33" i="1"/>
  <c r="H34" i="1"/>
  <c r="H35" i="1"/>
  <c r="H32" i="1"/>
  <c r="G33" i="1"/>
  <c r="G34" i="1"/>
  <c r="G35" i="1"/>
  <c r="G32" i="1"/>
  <c r="I25" i="1" l="1"/>
  <c r="I26" i="1"/>
  <c r="I27" i="1"/>
  <c r="I24" i="1"/>
  <c r="H25" i="1"/>
  <c r="H26" i="1"/>
  <c r="H27" i="1"/>
  <c r="H24" i="1"/>
  <c r="G25" i="1"/>
  <c r="G26" i="1"/>
  <c r="G27" i="1"/>
  <c r="G24" i="1"/>
  <c r="L27" i="1"/>
  <c r="L26" i="1"/>
  <c r="L25" i="1"/>
  <c r="L24" i="1"/>
  <c r="I17" i="1"/>
  <c r="I18" i="1"/>
  <c r="I19" i="1"/>
  <c r="I16" i="1"/>
  <c r="H17" i="1"/>
  <c r="H18" i="1"/>
  <c r="H19" i="1"/>
  <c r="H16" i="1"/>
  <c r="G17" i="1"/>
  <c r="G18" i="1"/>
  <c r="G19" i="1"/>
  <c r="G16" i="1"/>
  <c r="L17" i="1"/>
  <c r="L18" i="1"/>
  <c r="L19" i="1"/>
  <c r="L16" i="1"/>
  <c r="I9" i="1"/>
  <c r="I10" i="1"/>
  <c r="I11" i="1"/>
  <c r="I8" i="1"/>
  <c r="L9" i="1"/>
  <c r="L10" i="1"/>
  <c r="L11" i="1"/>
  <c r="L8" i="1"/>
  <c r="H9" i="1"/>
  <c r="H10" i="1"/>
  <c r="H11" i="1"/>
  <c r="H8" i="1"/>
  <c r="G9" i="1"/>
  <c r="G10" i="1"/>
  <c r="G11" i="1"/>
  <c r="G8" i="1"/>
  <c r="I36" i="1"/>
  <c r="H36" i="1"/>
  <c r="G36" i="1"/>
  <c r="I28" i="1"/>
  <c r="H28" i="1"/>
  <c r="G28" i="1"/>
  <c r="I20" i="1"/>
  <c r="H20" i="1"/>
  <c r="G20" i="1"/>
  <c r="I12" i="1"/>
  <c r="H12" i="1"/>
  <c r="G12" i="1"/>
</calcChain>
</file>

<file path=xl/sharedStrings.xml><?xml version="1.0" encoding="utf-8"?>
<sst xmlns="http://schemas.openxmlformats.org/spreadsheetml/2006/main" count="66" uniqueCount="27">
  <si>
    <t>Marsden 2017 Hay Production</t>
  </si>
  <si>
    <t>-Bale weights taken directly from baler, unless otherwise noted.</t>
  </si>
  <si>
    <t xml:space="preserve">Field </t>
  </si>
  <si>
    <t>Lab</t>
  </si>
  <si>
    <t>1st cutting</t>
  </si>
  <si>
    <t>Plot</t>
  </si>
  <si>
    <t>Block</t>
  </si>
  <si>
    <t>Bale wts (lb)</t>
  </si>
  <si>
    <t>Fresh wt  (lb/acre)</t>
  </si>
  <si>
    <t>Fresh wt (ton/acre)</t>
  </si>
  <si>
    <t>Dry wt (ton/acre)</t>
  </si>
  <si>
    <t>fresh weight (g)</t>
  </si>
  <si>
    <t>dry weight (g)</t>
  </si>
  <si>
    <t>% moisture</t>
  </si>
  <si>
    <t>Cut</t>
  </si>
  <si>
    <t xml:space="preserve">Baled </t>
  </si>
  <si>
    <t xml:space="preserve">Weighed </t>
  </si>
  <si>
    <t>1st cutting means:</t>
  </si>
  <si>
    <t>Field</t>
  </si>
  <si>
    <t>2nd cutting</t>
  </si>
  <si>
    <t>2nd cutting means:</t>
  </si>
  <si>
    <t>3rd cutting</t>
  </si>
  <si>
    <t>Baled</t>
  </si>
  <si>
    <t>Weighed</t>
  </si>
  <si>
    <t>3rd cutting means:</t>
  </si>
  <si>
    <t>4th cutting</t>
  </si>
  <si>
    <t>4th cutting means: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</si>
</sst>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Fill="1" applyAlignment="1">
      <alignment horizontal="left"/>
    </xf>
    <xf numFmtId="0" fontId="2" fillId="0" borderId="0" xfId="1" applyFont="1" applyFill="1"/>
    <xf numFmtId="0" fontId="4" fillId="0" borderId="0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wrapText="1"/>
    </xf>
    <xf numFmtId="3" fontId="4" fillId="0" borderId="2" xfId="1" applyNumberFormat="1" applyFont="1" applyFill="1" applyBorder="1" applyAlignment="1">
      <alignment horizontal="center" wrapText="1"/>
    </xf>
    <xf numFmtId="0" fontId="2" fillId="0" borderId="3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3" fillId="0" borderId="0" xfId="1" applyNumberFormat="1" applyFont="1" applyFill="1" applyAlignment="1">
      <alignment horizontal="left" vertical="top"/>
    </xf>
    <xf numFmtId="0" fontId="2" fillId="0" borderId="0" xfId="1" applyFont="1" applyFill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 vertical="center"/>
    </xf>
    <xf numFmtId="14" fontId="0" fillId="0" borderId="0" xfId="1" applyNumberFormat="1" applyFont="1" applyFill="1" applyAlignment="1">
      <alignment horizontal="left"/>
    </xf>
    <xf numFmtId="14" fontId="2" fillId="0" borderId="0" xfId="1" applyNumberFormat="1" applyFont="1" applyFill="1"/>
    <xf numFmtId="0" fontId="2" fillId="0" borderId="3" xfId="1" applyFont="1" applyFill="1" applyBorder="1" applyAlignment="1">
      <alignment horizontal="center" vertical="center"/>
    </xf>
    <xf numFmtId="0" fontId="0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2" fillId="3" borderId="0" xfId="1" applyFont="1" applyFill="1"/>
    <xf numFmtId="3" fontId="3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2" fillId="0" borderId="3" xfId="1" quotePrefix="1" applyNumberFormat="1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6"/>
  <sheetViews>
    <sheetView tabSelected="1" topLeftCell="A7" workbookViewId="0">
      <selection activeCell="B35" sqref="B35"/>
    </sheetView>
  </sheetViews>
  <sheetFormatPr defaultRowHeight="14.45"/>
  <cols>
    <col min="2" max="2" width="8.85546875" bestFit="1" customWidth="1"/>
    <col min="10" max="10" width="13.42578125" bestFit="1" customWidth="1"/>
    <col min="11" max="11" width="11.85546875" bestFit="1" customWidth="1"/>
    <col min="12" max="12" width="10.42578125" bestFit="1" customWidth="1"/>
  </cols>
  <sheetData>
    <row r="3" spans="1:12" ht="18.600000000000001">
      <c r="A3" s="1" t="s">
        <v>0</v>
      </c>
    </row>
    <row r="4" spans="1:12">
      <c r="A4" s="33" t="s">
        <v>1</v>
      </c>
    </row>
    <row r="5" spans="1:12">
      <c r="A5" s="33"/>
    </row>
    <row r="6" spans="1:12">
      <c r="E6" s="34" t="s">
        <v>2</v>
      </c>
      <c r="F6" s="34"/>
      <c r="G6" s="34"/>
      <c r="H6" s="34"/>
      <c r="I6" s="34"/>
      <c r="J6" s="35" t="s">
        <v>3</v>
      </c>
      <c r="K6" s="35"/>
      <c r="L6" s="35"/>
    </row>
    <row r="7" spans="1:12" ht="24.6" thickBot="1">
      <c r="A7" s="2" t="s">
        <v>4</v>
      </c>
      <c r="B7" s="3"/>
      <c r="C7" s="3"/>
      <c r="D7" s="4" t="s">
        <v>5</v>
      </c>
      <c r="E7" s="5" t="s">
        <v>6</v>
      </c>
      <c r="F7" s="6" t="s">
        <v>7</v>
      </c>
      <c r="G7" s="7" t="s">
        <v>8</v>
      </c>
      <c r="H7" s="6" t="s">
        <v>9</v>
      </c>
      <c r="I7" s="6" t="s">
        <v>10</v>
      </c>
      <c r="J7" s="8" t="s">
        <v>11</v>
      </c>
      <c r="K7" s="8" t="s">
        <v>12</v>
      </c>
      <c r="L7" s="9" t="s">
        <v>13</v>
      </c>
    </row>
    <row r="8" spans="1:12">
      <c r="A8" s="10"/>
      <c r="B8" s="3"/>
      <c r="C8" s="3"/>
      <c r="D8" s="11"/>
      <c r="E8" s="12">
        <v>1</v>
      </c>
      <c r="F8" s="13">
        <v>1711</v>
      </c>
      <c r="G8" s="13">
        <f>F8/0.38</f>
        <v>4502.6315789473683</v>
      </c>
      <c r="H8" s="14">
        <f>G8/2000</f>
        <v>2.2513157894736842</v>
      </c>
      <c r="I8" s="15">
        <f>H8-(H8*L8/100)</f>
        <v>1.8298015403197834</v>
      </c>
      <c r="J8" s="16">
        <v>440.1</v>
      </c>
      <c r="K8" s="17">
        <v>357.7</v>
      </c>
      <c r="L8" s="18">
        <f>100-K8/J8*100</f>
        <v>18.723017496023644</v>
      </c>
    </row>
    <row r="9" spans="1:12">
      <c r="A9" s="19" t="s">
        <v>14</v>
      </c>
      <c r="B9" s="20">
        <v>42891</v>
      </c>
      <c r="C9" s="20"/>
      <c r="D9" s="11"/>
      <c r="E9" s="21">
        <v>2</v>
      </c>
      <c r="F9" s="13">
        <v>1629</v>
      </c>
      <c r="G9" s="13">
        <f t="shared" ref="G9:G11" si="0">F9/0.38</f>
        <v>4286.8421052631575</v>
      </c>
      <c r="H9" s="14">
        <f t="shared" ref="H9:H11" si="1">G9/2000</f>
        <v>2.1434210526315787</v>
      </c>
      <c r="I9" s="15">
        <f t="shared" ref="I9:I11" si="2">H9-(H9*L9/100)</f>
        <v>1.7704657894736839</v>
      </c>
      <c r="J9" s="16">
        <v>450</v>
      </c>
      <c r="K9" s="16">
        <v>371.7</v>
      </c>
      <c r="L9" s="18">
        <f t="shared" ref="L9:L11" si="3">100-K9/J9*100</f>
        <v>17.400000000000006</v>
      </c>
    </row>
    <row r="10" spans="1:12">
      <c r="A10" s="19" t="s">
        <v>15</v>
      </c>
      <c r="B10" s="20">
        <v>42893</v>
      </c>
      <c r="C10" s="20"/>
      <c r="D10" s="11"/>
      <c r="E10" s="21">
        <v>3</v>
      </c>
      <c r="F10" s="13">
        <v>1839</v>
      </c>
      <c r="G10" s="13">
        <f t="shared" si="0"/>
        <v>4839.4736842105267</v>
      </c>
      <c r="H10" s="14">
        <f t="shared" si="1"/>
        <v>2.4197368421052632</v>
      </c>
      <c r="I10" s="15">
        <f t="shared" si="2"/>
        <v>1.9430400268336316</v>
      </c>
      <c r="J10" s="16">
        <v>447.2</v>
      </c>
      <c r="K10" s="16">
        <v>359.1</v>
      </c>
      <c r="L10" s="18">
        <f t="shared" si="3"/>
        <v>19.700357781753127</v>
      </c>
    </row>
    <row r="11" spans="1:12">
      <c r="A11" s="22" t="s">
        <v>16</v>
      </c>
      <c r="B11" s="20">
        <v>42893</v>
      </c>
      <c r="C11" s="20"/>
      <c r="D11" s="23"/>
      <c r="E11" s="21">
        <v>4</v>
      </c>
      <c r="F11" s="13">
        <v>1833</v>
      </c>
      <c r="G11" s="13">
        <f t="shared" si="0"/>
        <v>4823.6842105263158</v>
      </c>
      <c r="H11" s="14">
        <f t="shared" si="1"/>
        <v>2.4118421052631578</v>
      </c>
      <c r="I11" s="15">
        <f t="shared" si="2"/>
        <v>1.9159555902798062</v>
      </c>
      <c r="J11" s="16">
        <v>360.4</v>
      </c>
      <c r="K11" s="16">
        <v>286.3</v>
      </c>
      <c r="L11" s="18">
        <f t="shared" si="3"/>
        <v>20.5604883462819</v>
      </c>
    </row>
    <row r="12" spans="1:12">
      <c r="A12" s="24"/>
      <c r="B12" s="3"/>
      <c r="C12" s="3"/>
      <c r="D12" s="25"/>
      <c r="E12" s="26"/>
      <c r="F12" s="27" t="s">
        <v>17</v>
      </c>
      <c r="G12" s="28">
        <f>AVERAGE(G8:G11)</f>
        <v>4613.1578947368425</v>
      </c>
      <c r="H12" s="29">
        <f>AVERAGE(H8:H11)</f>
        <v>2.3065789473684211</v>
      </c>
      <c r="I12" s="29">
        <f>AVERAGE(I8:I11)</f>
        <v>1.8648157367267264</v>
      </c>
    </row>
    <row r="13" spans="1:12">
      <c r="A13" s="30"/>
    </row>
    <row r="14" spans="1:12">
      <c r="A14" s="30"/>
      <c r="E14" s="34" t="s">
        <v>18</v>
      </c>
      <c r="F14" s="34"/>
      <c r="G14" s="34"/>
      <c r="H14" s="34"/>
      <c r="I14" s="34"/>
      <c r="J14" s="35" t="s">
        <v>3</v>
      </c>
      <c r="K14" s="35"/>
      <c r="L14" s="35"/>
    </row>
    <row r="15" spans="1:12" ht="24.6" thickBot="1">
      <c r="A15" s="2" t="s">
        <v>19</v>
      </c>
      <c r="B15" s="3"/>
      <c r="C15" s="3"/>
      <c r="D15" s="4" t="s">
        <v>5</v>
      </c>
      <c r="E15" s="5" t="s">
        <v>6</v>
      </c>
      <c r="F15" s="6" t="s">
        <v>7</v>
      </c>
      <c r="G15" s="7" t="s">
        <v>8</v>
      </c>
      <c r="H15" s="6" t="s">
        <v>9</v>
      </c>
      <c r="I15" s="6" t="s">
        <v>10</v>
      </c>
      <c r="J15" s="8" t="s">
        <v>11</v>
      </c>
      <c r="K15" s="8" t="s">
        <v>12</v>
      </c>
      <c r="L15" s="9" t="s">
        <v>13</v>
      </c>
    </row>
    <row r="16" spans="1:12">
      <c r="A16" s="10"/>
      <c r="B16" s="3"/>
      <c r="C16" s="3"/>
      <c r="D16" s="11"/>
      <c r="E16" s="12">
        <v>1</v>
      </c>
      <c r="F16" s="13">
        <v>1074</v>
      </c>
      <c r="G16" s="13">
        <f>F16/0.38</f>
        <v>2826.3157894736842</v>
      </c>
      <c r="H16" s="14">
        <f>G16/2000</f>
        <v>1.4131578947368422</v>
      </c>
      <c r="I16" s="15">
        <f>H16-(H16*L16/100)</f>
        <v>1.2434041514347238</v>
      </c>
      <c r="J16" s="16">
        <v>420.4</v>
      </c>
      <c r="K16" s="17">
        <v>369.9</v>
      </c>
      <c r="L16" s="18">
        <f>100-K16/J16*100</f>
        <v>12.012369172216935</v>
      </c>
    </row>
    <row r="17" spans="1:12">
      <c r="A17" s="19" t="s">
        <v>14</v>
      </c>
      <c r="B17" s="20">
        <v>42923</v>
      </c>
      <c r="C17" s="3"/>
      <c r="D17" s="11"/>
      <c r="E17" s="21">
        <v>2</v>
      </c>
      <c r="F17" s="13">
        <v>1221</v>
      </c>
      <c r="G17" s="13">
        <f t="shared" ref="G17:G19" si="4">F17/0.38</f>
        <v>3213.1578947368421</v>
      </c>
      <c r="H17" s="14">
        <f t="shared" ref="H17:H19" si="5">G17/2000</f>
        <v>1.6065789473684211</v>
      </c>
      <c r="I17" s="15">
        <f t="shared" ref="I17:I19" si="6">H17-(H17*L17/100)</f>
        <v>1.3970723684210529</v>
      </c>
      <c r="J17" s="16">
        <v>444</v>
      </c>
      <c r="K17" s="16">
        <v>386.1</v>
      </c>
      <c r="L17" s="18">
        <f t="shared" ref="L17:L19" si="7">100-K17/J17*100</f>
        <v>13.040540540540533</v>
      </c>
    </row>
    <row r="18" spans="1:12">
      <c r="A18" s="19" t="s">
        <v>15</v>
      </c>
      <c r="B18" s="20">
        <v>42923</v>
      </c>
      <c r="C18" s="3"/>
      <c r="D18" s="11"/>
      <c r="E18" s="21">
        <v>3</v>
      </c>
      <c r="F18" s="13">
        <v>1152</v>
      </c>
      <c r="G18" s="13">
        <f t="shared" si="4"/>
        <v>3031.5789473684208</v>
      </c>
      <c r="H18" s="14">
        <f t="shared" si="5"/>
        <v>1.5157894736842104</v>
      </c>
      <c r="I18" s="15">
        <f t="shared" si="6"/>
        <v>1.3503472434868882</v>
      </c>
      <c r="J18" s="16">
        <v>429.7</v>
      </c>
      <c r="K18" s="16">
        <v>382.8</v>
      </c>
      <c r="L18" s="18">
        <f t="shared" si="7"/>
        <v>10.91459157551779</v>
      </c>
    </row>
    <row r="19" spans="1:12">
      <c r="A19" s="22" t="s">
        <v>16</v>
      </c>
      <c r="B19" s="20">
        <v>42923</v>
      </c>
      <c r="C19" s="3"/>
      <c r="D19" s="23"/>
      <c r="E19" s="21">
        <v>4</v>
      </c>
      <c r="F19" s="13">
        <v>1152</v>
      </c>
      <c r="G19" s="13">
        <f t="shared" si="4"/>
        <v>3031.5789473684208</v>
      </c>
      <c r="H19" s="14">
        <f t="shared" si="5"/>
        <v>1.5157894736842104</v>
      </c>
      <c r="I19" s="15">
        <f t="shared" si="6"/>
        <v>1.3492078318663552</v>
      </c>
      <c r="J19" s="16">
        <v>439.5</v>
      </c>
      <c r="K19" s="16">
        <v>391.2</v>
      </c>
      <c r="L19" s="18">
        <f t="shared" si="7"/>
        <v>10.989761092150175</v>
      </c>
    </row>
    <row r="20" spans="1:12">
      <c r="A20" s="24"/>
      <c r="B20" s="3"/>
      <c r="C20" s="3"/>
      <c r="D20" s="25"/>
      <c r="E20" s="26"/>
      <c r="F20" s="27" t="s">
        <v>20</v>
      </c>
      <c r="G20" s="28">
        <f>AVERAGE(G16:G19)</f>
        <v>3025.6578947368416</v>
      </c>
      <c r="H20" s="29">
        <f>AVERAGE(H16:H19)</f>
        <v>1.5128289473684209</v>
      </c>
      <c r="I20" s="29">
        <f>AVERAGE(I16:I19)</f>
        <v>1.3350078988022549</v>
      </c>
    </row>
    <row r="21" spans="1:12">
      <c r="A21" s="30"/>
    </row>
    <row r="22" spans="1:12">
      <c r="A22" s="30"/>
      <c r="E22" s="34" t="s">
        <v>18</v>
      </c>
      <c r="F22" s="34"/>
      <c r="G22" s="34"/>
      <c r="H22" s="34"/>
      <c r="I22" s="34"/>
      <c r="J22" s="35" t="s">
        <v>3</v>
      </c>
      <c r="K22" s="35"/>
      <c r="L22" s="35"/>
    </row>
    <row r="23" spans="1:12" ht="24.6" thickBot="1">
      <c r="A23" s="2" t="s">
        <v>21</v>
      </c>
      <c r="B23" s="3"/>
      <c r="C23" s="3"/>
      <c r="D23" s="4" t="s">
        <v>5</v>
      </c>
      <c r="E23" s="5" t="s">
        <v>6</v>
      </c>
      <c r="F23" s="6" t="s">
        <v>7</v>
      </c>
      <c r="G23" s="7" t="s">
        <v>8</v>
      </c>
      <c r="H23" s="6" t="s">
        <v>9</v>
      </c>
      <c r="I23" s="6" t="s">
        <v>10</v>
      </c>
      <c r="J23" s="8" t="s">
        <v>11</v>
      </c>
      <c r="K23" s="8" t="s">
        <v>12</v>
      </c>
      <c r="L23" s="9" t="s">
        <v>13</v>
      </c>
    </row>
    <row r="24" spans="1:12">
      <c r="A24" s="10"/>
      <c r="B24" s="3"/>
      <c r="C24" s="3"/>
      <c r="D24" s="11"/>
      <c r="E24" s="12">
        <v>1</v>
      </c>
      <c r="F24" s="13">
        <v>584</v>
      </c>
      <c r="G24" s="13">
        <f>F24/0.38</f>
        <v>1536.8421052631579</v>
      </c>
      <c r="H24" s="14">
        <f>G24/2000</f>
        <v>0.768421052631579</v>
      </c>
      <c r="I24" s="15">
        <f>H24-(H24*L24/100)</f>
        <v>0.61921972600171105</v>
      </c>
      <c r="J24" s="16">
        <v>449.1</v>
      </c>
      <c r="K24" s="17">
        <v>361.9</v>
      </c>
      <c r="L24" s="18">
        <f>100-K24/J24*100</f>
        <v>19.416610999777333</v>
      </c>
    </row>
    <row r="25" spans="1:12">
      <c r="A25" s="19" t="s">
        <v>14</v>
      </c>
      <c r="B25" s="20">
        <v>42954</v>
      </c>
      <c r="C25" s="3"/>
      <c r="D25" s="11"/>
      <c r="E25" s="21">
        <v>2</v>
      </c>
      <c r="F25" s="13">
        <v>591</v>
      </c>
      <c r="G25" s="13">
        <f t="shared" ref="G25:G27" si="8">F25/0.38</f>
        <v>1555.2631578947369</v>
      </c>
      <c r="H25" s="14">
        <f t="shared" ref="H25:H27" si="9">G25/2000</f>
        <v>0.77763157894736845</v>
      </c>
      <c r="I25" s="15">
        <f t="shared" ref="I25:I27" si="10">H25-(H25*L25/100)</f>
        <v>0.60700348561717754</v>
      </c>
      <c r="J25" s="16">
        <v>424.3</v>
      </c>
      <c r="K25" s="16">
        <v>331.2</v>
      </c>
      <c r="L25" s="18">
        <f t="shared" ref="L25:L27" si="11">100-K25/J25*100</f>
        <v>21.942022154136225</v>
      </c>
    </row>
    <row r="26" spans="1:12">
      <c r="A26" s="19" t="s">
        <v>22</v>
      </c>
      <c r="B26" s="20">
        <v>42956</v>
      </c>
      <c r="C26" s="3"/>
      <c r="D26" s="11"/>
      <c r="E26" s="21">
        <v>3</v>
      </c>
      <c r="F26" s="13">
        <v>584</v>
      </c>
      <c r="G26" s="13">
        <f t="shared" si="8"/>
        <v>1536.8421052631579</v>
      </c>
      <c r="H26" s="14">
        <f t="shared" si="9"/>
        <v>0.768421052631579</v>
      </c>
      <c r="I26" s="15">
        <f t="shared" si="10"/>
        <v>0.6186648730452331</v>
      </c>
      <c r="J26" s="16">
        <v>406.9</v>
      </c>
      <c r="K26" s="16">
        <v>327.60000000000002</v>
      </c>
      <c r="L26" s="18">
        <f t="shared" si="11"/>
        <v>19.488817891373785</v>
      </c>
    </row>
    <row r="27" spans="1:12">
      <c r="A27" s="22" t="s">
        <v>23</v>
      </c>
      <c r="B27" s="20">
        <v>42956</v>
      </c>
      <c r="C27" s="3"/>
      <c r="D27" s="23"/>
      <c r="E27" s="21">
        <v>4</v>
      </c>
      <c r="F27" s="31">
        <v>645</v>
      </c>
      <c r="G27" s="13">
        <f t="shared" si="8"/>
        <v>1697.3684210526314</v>
      </c>
      <c r="H27" s="14">
        <f t="shared" si="9"/>
        <v>0.84868421052631571</v>
      </c>
      <c r="I27" s="15">
        <f t="shared" si="10"/>
        <v>0.66792996690509221</v>
      </c>
      <c r="J27" s="32">
        <v>443.7</v>
      </c>
      <c r="K27" s="32">
        <v>349.2</v>
      </c>
      <c r="L27" s="18">
        <f t="shared" si="11"/>
        <v>21.298174442190671</v>
      </c>
    </row>
    <row r="28" spans="1:12">
      <c r="A28" s="24"/>
      <c r="B28" s="3"/>
      <c r="C28" s="3"/>
      <c r="D28" s="25"/>
      <c r="E28" s="26"/>
      <c r="F28" s="27" t="s">
        <v>24</v>
      </c>
      <c r="G28" s="28">
        <f>AVERAGE(G24:G27)</f>
        <v>1581.5789473684213</v>
      </c>
      <c r="H28" s="29">
        <f>AVERAGE(H24:H27)</f>
        <v>0.79078947368421049</v>
      </c>
      <c r="I28" s="29">
        <f>AVERAGE(I24:I27)</f>
        <v>0.6282045128923035</v>
      </c>
    </row>
    <row r="29" spans="1:12">
      <c r="A29" s="30"/>
    </row>
    <row r="30" spans="1:12">
      <c r="A30" s="30"/>
      <c r="E30" s="34" t="s">
        <v>18</v>
      </c>
      <c r="F30" s="34"/>
      <c r="G30" s="34"/>
      <c r="H30" s="34"/>
      <c r="I30" s="34"/>
      <c r="J30" s="35" t="s">
        <v>3</v>
      </c>
      <c r="K30" s="35"/>
      <c r="L30" s="35"/>
    </row>
    <row r="31" spans="1:12" ht="24.6" thickBot="1">
      <c r="A31" s="2" t="s">
        <v>25</v>
      </c>
      <c r="B31" s="3"/>
      <c r="C31" s="3"/>
      <c r="D31" s="4" t="s">
        <v>5</v>
      </c>
      <c r="E31" s="5" t="s">
        <v>6</v>
      </c>
      <c r="F31" s="6" t="s">
        <v>7</v>
      </c>
      <c r="G31" s="7" t="s">
        <v>8</v>
      </c>
      <c r="H31" s="6" t="s">
        <v>9</v>
      </c>
      <c r="I31" s="6" t="s">
        <v>10</v>
      </c>
      <c r="J31" s="8" t="s">
        <v>11</v>
      </c>
      <c r="K31" s="8" t="s">
        <v>12</v>
      </c>
      <c r="L31" s="9" t="s">
        <v>13</v>
      </c>
    </row>
    <row r="32" spans="1:12">
      <c r="A32" s="10"/>
      <c r="B32" s="3"/>
      <c r="C32" s="3"/>
      <c r="D32" s="11"/>
      <c r="E32" s="12">
        <v>1</v>
      </c>
      <c r="F32" s="13">
        <v>437</v>
      </c>
      <c r="G32" s="13">
        <f>F32/0.38</f>
        <v>1150</v>
      </c>
      <c r="H32" s="14">
        <f>G32/2000</f>
        <v>0.57499999999999996</v>
      </c>
      <c r="I32" s="15">
        <f>H32-(H32*L32/100)</f>
        <v>0.48878354725787626</v>
      </c>
      <c r="J32" s="16">
        <v>342.8</v>
      </c>
      <c r="K32" s="17">
        <v>291.39999999999998</v>
      </c>
      <c r="L32" s="18">
        <f>100-K32/J32*100</f>
        <v>14.994165694282387</v>
      </c>
    </row>
    <row r="33" spans="1:12">
      <c r="A33" s="19" t="s">
        <v>14</v>
      </c>
      <c r="B33" s="20">
        <v>42989</v>
      </c>
      <c r="C33" s="3"/>
      <c r="D33" s="11"/>
      <c r="E33" s="21">
        <v>2</v>
      </c>
      <c r="F33" s="13">
        <v>370</v>
      </c>
      <c r="G33" s="13">
        <f t="shared" ref="G33:G35" si="12">F33/0.38</f>
        <v>973.68421052631572</v>
      </c>
      <c r="H33" s="14">
        <f t="shared" ref="H33:H35" si="13">G33/2000</f>
        <v>0.48684210526315785</v>
      </c>
      <c r="I33" s="15">
        <f t="shared" ref="I33:I35" si="14">H33-(H33*L33/100)</f>
        <v>0.38853028798411121</v>
      </c>
      <c r="J33" s="16">
        <v>392.2</v>
      </c>
      <c r="K33" s="16">
        <v>313</v>
      </c>
      <c r="L33" s="18">
        <f t="shared" ref="L33:L35" si="15">100-K33/J33*100</f>
        <v>20.193778684344721</v>
      </c>
    </row>
    <row r="34" spans="1:12">
      <c r="A34" s="19" t="s">
        <v>22</v>
      </c>
      <c r="B34" s="20">
        <v>42991</v>
      </c>
      <c r="C34" s="3"/>
      <c r="D34" s="11"/>
      <c r="E34" s="21">
        <v>3</v>
      </c>
      <c r="F34" s="13">
        <v>366</v>
      </c>
      <c r="G34" s="13">
        <f t="shared" si="12"/>
        <v>963.15789473684208</v>
      </c>
      <c r="H34" s="14">
        <f t="shared" si="13"/>
        <v>0.48157894736842105</v>
      </c>
      <c r="I34" s="15">
        <f t="shared" si="14"/>
        <v>0.41118440638661258</v>
      </c>
      <c r="J34" s="16">
        <v>335.9</v>
      </c>
      <c r="K34" s="16">
        <v>286.8</v>
      </c>
      <c r="L34" s="18">
        <f t="shared" si="15"/>
        <v>14.617445668353668</v>
      </c>
    </row>
    <row r="35" spans="1:12">
      <c r="A35" s="22" t="s">
        <v>16</v>
      </c>
      <c r="B35" s="20">
        <v>42991</v>
      </c>
      <c r="C35" s="3"/>
      <c r="D35" s="23"/>
      <c r="E35" s="21">
        <v>4</v>
      </c>
      <c r="F35" s="13">
        <v>420</v>
      </c>
      <c r="G35" s="13">
        <f t="shared" si="12"/>
        <v>1105.2631578947369</v>
      </c>
      <c r="H35" s="14">
        <f t="shared" si="13"/>
        <v>0.55263157894736847</v>
      </c>
      <c r="I35" s="15">
        <f t="shared" si="14"/>
        <v>0.44625844172218931</v>
      </c>
      <c r="J35" s="16">
        <v>371.51</v>
      </c>
      <c r="K35" s="16">
        <v>300</v>
      </c>
      <c r="L35" s="18">
        <f t="shared" si="15"/>
        <v>19.248472450270512</v>
      </c>
    </row>
    <row r="36" spans="1:12">
      <c r="A36" s="25"/>
      <c r="B36" s="3"/>
      <c r="C36" s="3"/>
      <c r="D36" s="25"/>
      <c r="E36" s="26"/>
      <c r="F36" s="27" t="s">
        <v>26</v>
      </c>
      <c r="G36" s="28">
        <f>AVERAGE(G32:G35)</f>
        <v>1048.0263157894738</v>
      </c>
      <c r="H36" s="29">
        <f>AVERAGE(H32:H35)</f>
        <v>0.52401315789473679</v>
      </c>
      <c r="I36" s="29">
        <f>AVERAGE(I32:I35)</f>
        <v>0.43368917083769731</v>
      </c>
    </row>
  </sheetData>
  <mergeCells count="8">
    <mergeCell ref="E30:I30"/>
    <mergeCell ref="J30:L30"/>
    <mergeCell ref="E6:I6"/>
    <mergeCell ref="J6:L6"/>
    <mergeCell ref="E14:I14"/>
    <mergeCell ref="J14:L14"/>
    <mergeCell ref="E22:I22"/>
    <mergeCell ref="J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Nguyen</cp:lastModifiedBy>
  <cp:revision/>
  <dcterms:created xsi:type="dcterms:W3CDTF">2015-06-05T18:17:20Z</dcterms:created>
  <dcterms:modified xsi:type="dcterms:W3CDTF">2024-01-30T20:31:17Z</dcterms:modified>
  <cp:category/>
  <cp:contentStatus/>
</cp:coreProperties>
</file>