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1"/>
  <workbookPr filterPrivacy="1"/>
  <xr:revisionPtr revIDLastSave="0" documentId="11_D5EED2926DB4263BE9F3DA659D2087F1DB287D73" xr6:coauthVersionLast="47" xr6:coauthVersionMax="47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B39" i="1"/>
  <c r="B37" i="1"/>
  <c r="B36" i="1"/>
  <c r="B35" i="1"/>
  <c r="B34" i="1"/>
  <c r="B30" i="1"/>
  <c r="B29" i="1"/>
  <c r="B27" i="1"/>
  <c r="B26" i="1"/>
  <c r="B25" i="1"/>
  <c r="B24" i="1"/>
  <c r="H13" i="1" l="1"/>
  <c r="H14" i="1"/>
  <c r="H15" i="1"/>
  <c r="H16" i="1"/>
  <c r="H17" i="1"/>
  <c r="H18" i="1"/>
  <c r="H19" i="1"/>
  <c r="H12" i="1"/>
  <c r="G13" i="1"/>
  <c r="G14" i="1"/>
  <c r="G15" i="1"/>
  <c r="G16" i="1"/>
  <c r="G17" i="1"/>
  <c r="G18" i="1"/>
  <c r="G19" i="1"/>
  <c r="G12" i="1"/>
  <c r="E13" i="1"/>
  <c r="E14" i="1"/>
  <c r="E15" i="1"/>
  <c r="E16" i="1"/>
  <c r="E17" i="1"/>
  <c r="E18" i="1"/>
  <c r="E19" i="1"/>
  <c r="E12" i="1"/>
  <c r="D13" i="1"/>
  <c r="D14" i="1"/>
  <c r="D15" i="1"/>
  <c r="D16" i="1"/>
  <c r="D17" i="1"/>
  <c r="D18" i="1"/>
  <c r="D19" i="1"/>
  <c r="D12" i="1"/>
  <c r="M13" i="1"/>
  <c r="M14" i="1"/>
  <c r="M15" i="1"/>
  <c r="M16" i="1"/>
  <c r="M17" i="1"/>
  <c r="M18" i="1"/>
  <c r="M19" i="1"/>
  <c r="M12" i="1"/>
</calcChain>
</file>

<file path=xl/sharedStrings.xml><?xml version="1.0" encoding="utf-8"?>
<sst xmlns="http://schemas.openxmlformats.org/spreadsheetml/2006/main" count="43" uniqueCount="26">
  <si>
    <t>2018 Marsden Oats</t>
  </si>
  <si>
    <t>Oat Variety: Welter INO9201</t>
  </si>
  <si>
    <t>Date Planted:  4/24/2018</t>
  </si>
  <si>
    <t>Harvest Date: 7/20/2018</t>
  </si>
  <si>
    <t>Oats were swathed and baled for hay due to poor emergence and weed pressure. No grain measurements were taken.</t>
  </si>
  <si>
    <t>Oat straw/grain field</t>
  </si>
  <si>
    <t>Oat Straw/grain lab</t>
  </si>
  <si>
    <t>Plot</t>
  </si>
  <si>
    <t>Treatment</t>
  </si>
  <si>
    <t>Bale Wt.     (lbs)</t>
  </si>
  <si>
    <t>Fresh Wt.      (lb/ac)</t>
  </si>
  <si>
    <t>Fresh Wt. (ton/ac)</t>
  </si>
  <si>
    <t>% moisture</t>
  </si>
  <si>
    <t>Dry Wt.   (lb/ac)</t>
  </si>
  <si>
    <t>Dry Wt. (ton/ac)</t>
  </si>
  <si>
    <t>Fresh Wt. (g)</t>
  </si>
  <si>
    <t>Dry Wt. (g)</t>
  </si>
  <si>
    <t>O3</t>
  </si>
  <si>
    <t>O4</t>
  </si>
  <si>
    <t>Means</t>
  </si>
  <si>
    <t>Biomass          (dry ton/ac)</t>
  </si>
  <si>
    <t>Block 1</t>
  </si>
  <si>
    <t>Block 2</t>
  </si>
  <si>
    <t>Block 3</t>
  </si>
  <si>
    <t>Block 4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</si>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</sst>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>
      <alignment horizontal="left"/>
    </xf>
    <xf numFmtId="0" fontId="0" fillId="0" borderId="2" xfId="0" applyFill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0"/>
  <sheetViews>
    <sheetView tabSelected="1" workbookViewId="0">
      <selection activeCell="C32" sqref="C32"/>
    </sheetView>
  </sheetViews>
  <sheetFormatPr defaultRowHeight="14.45"/>
  <cols>
    <col min="2" max="2" width="11.5703125" customWidth="1"/>
    <col min="3" max="3" width="11" bestFit="1" customWidth="1"/>
    <col min="4" max="5" width="11" customWidth="1"/>
    <col min="6" max="6" width="10.140625" bestFit="1" customWidth="1"/>
    <col min="7" max="7" width="11.5703125" bestFit="1" customWidth="1"/>
    <col min="11" max="11" width="10.42578125" bestFit="1" customWidth="1"/>
    <col min="12" max="12" width="9.85546875" bestFit="1" customWidth="1"/>
    <col min="13" max="13" width="10.140625" bestFit="1" customWidth="1"/>
  </cols>
  <sheetData>
    <row r="2" spans="1:13" ht="18.600000000000001">
      <c r="A2" s="7" t="s">
        <v>0</v>
      </c>
    </row>
    <row r="3" spans="1:13">
      <c r="A3" t="s">
        <v>1</v>
      </c>
    </row>
    <row r="4" spans="1:13">
      <c r="A4" t="s">
        <v>2</v>
      </c>
    </row>
    <row r="5" spans="1:13">
      <c r="A5" t="s">
        <v>3</v>
      </c>
    </row>
    <row r="7" spans="1:13">
      <c r="A7" t="s">
        <v>4</v>
      </c>
    </row>
    <row r="9" spans="1:13">
      <c r="A9" t="s">
        <v>5</v>
      </c>
      <c r="J9" t="s">
        <v>6</v>
      </c>
    </row>
    <row r="10" spans="1:13" ht="15" thickBot="1"/>
    <row r="11" spans="1:13" ht="29.1">
      <c r="A11" s="1" t="s">
        <v>7</v>
      </c>
      <c r="B11" s="1" t="s">
        <v>8</v>
      </c>
      <c r="C11" s="6" t="s">
        <v>9</v>
      </c>
      <c r="D11" s="6" t="s">
        <v>10</v>
      </c>
      <c r="E11" s="6" t="s">
        <v>11</v>
      </c>
      <c r="F11" s="1" t="s">
        <v>12</v>
      </c>
      <c r="G11" s="11" t="s">
        <v>13</v>
      </c>
      <c r="H11" s="13" t="s">
        <v>14</v>
      </c>
      <c r="J11" s="2" t="s">
        <v>7</v>
      </c>
      <c r="K11" s="2" t="s">
        <v>15</v>
      </c>
      <c r="L11" s="2" t="s">
        <v>16</v>
      </c>
      <c r="M11" s="2" t="s">
        <v>12</v>
      </c>
    </row>
    <row r="12" spans="1:13">
      <c r="A12" s="1">
        <v>16</v>
      </c>
      <c r="B12" s="1" t="s">
        <v>17</v>
      </c>
      <c r="C12" s="1">
        <v>1706</v>
      </c>
      <c r="D12" s="5">
        <f>C12/0.38</f>
        <v>4489.4736842105267</v>
      </c>
      <c r="E12" s="3">
        <f>D12/2000</f>
        <v>2.2447368421052634</v>
      </c>
      <c r="F12" s="4">
        <v>8.7949176096883122</v>
      </c>
      <c r="G12" s="12">
        <f>D12-(D12*F12/100)</f>
        <v>4094.6281725755725</v>
      </c>
      <c r="H12" s="14">
        <f>G12/2000</f>
        <v>2.0473140862877863</v>
      </c>
      <c r="J12" s="1">
        <v>16</v>
      </c>
      <c r="K12" s="1">
        <v>503.7</v>
      </c>
      <c r="L12" s="1">
        <v>459.4</v>
      </c>
      <c r="M12" s="4">
        <f>100-L12/K12*100</f>
        <v>8.7949176096883122</v>
      </c>
    </row>
    <row r="13" spans="1:13">
      <c r="A13" s="1">
        <v>17</v>
      </c>
      <c r="B13" s="1" t="s">
        <v>18</v>
      </c>
      <c r="C13" s="1">
        <v>1383</v>
      </c>
      <c r="D13" s="5">
        <f t="shared" ref="D13:D19" si="0">C13/0.38</f>
        <v>3639.4736842105262</v>
      </c>
      <c r="E13" s="3">
        <f t="shared" ref="E13:E19" si="1">D13/2000</f>
        <v>1.8197368421052631</v>
      </c>
      <c r="F13" s="4">
        <v>9.4092827004219544</v>
      </c>
      <c r="G13" s="12">
        <f t="shared" ref="G13:G19" si="2">D13-(D13*F13/100)</f>
        <v>3297.0253164556957</v>
      </c>
      <c r="H13" s="14">
        <f t="shared" ref="H13:H19" si="3">G13/2000</f>
        <v>1.6485126582278478</v>
      </c>
      <c r="J13" s="1">
        <v>17</v>
      </c>
      <c r="K13" s="1">
        <v>474</v>
      </c>
      <c r="L13" s="1">
        <v>429.4</v>
      </c>
      <c r="M13" s="4">
        <f t="shared" ref="M13:M19" si="4">100-L13/K13*100</f>
        <v>9.4092827004219544</v>
      </c>
    </row>
    <row r="14" spans="1:13">
      <c r="A14" s="1">
        <v>22</v>
      </c>
      <c r="B14" s="1" t="s">
        <v>18</v>
      </c>
      <c r="C14" s="1">
        <v>1705</v>
      </c>
      <c r="D14" s="5">
        <f t="shared" si="0"/>
        <v>4486.8421052631575</v>
      </c>
      <c r="E14" s="3">
        <f t="shared" si="1"/>
        <v>2.2434210526315788</v>
      </c>
      <c r="F14" s="4">
        <v>8.548305513404145</v>
      </c>
      <c r="G14" s="12">
        <f t="shared" si="2"/>
        <v>4103.293134201208</v>
      </c>
      <c r="H14" s="14">
        <f t="shared" si="3"/>
        <v>2.0516465671006041</v>
      </c>
      <c r="J14" s="1">
        <v>22</v>
      </c>
      <c r="K14" s="1">
        <v>395.4</v>
      </c>
      <c r="L14" s="1">
        <v>361.6</v>
      </c>
      <c r="M14" s="4">
        <f t="shared" si="4"/>
        <v>8.548305513404145</v>
      </c>
    </row>
    <row r="15" spans="1:13">
      <c r="A15" s="1">
        <v>25</v>
      </c>
      <c r="B15" s="1" t="s">
        <v>17</v>
      </c>
      <c r="C15" s="1">
        <v>1441</v>
      </c>
      <c r="D15" s="5">
        <f t="shared" si="0"/>
        <v>3792.1052631578946</v>
      </c>
      <c r="E15" s="3">
        <f t="shared" si="1"/>
        <v>1.8960526315789472</v>
      </c>
      <c r="F15" s="4">
        <v>13.931523022432117</v>
      </c>
      <c r="G15" s="12">
        <f t="shared" si="2"/>
        <v>3263.8072453861923</v>
      </c>
      <c r="H15" s="14">
        <f t="shared" si="3"/>
        <v>1.6319036226930961</v>
      </c>
      <c r="J15" s="1">
        <v>25</v>
      </c>
      <c r="K15" s="1">
        <v>508.2</v>
      </c>
      <c r="L15" s="1">
        <v>437.4</v>
      </c>
      <c r="M15" s="4">
        <f t="shared" si="4"/>
        <v>13.931523022432117</v>
      </c>
    </row>
    <row r="16" spans="1:13">
      <c r="A16" s="1">
        <v>33</v>
      </c>
      <c r="B16" s="1" t="s">
        <v>17</v>
      </c>
      <c r="C16" s="1">
        <v>1024</v>
      </c>
      <c r="D16" s="5">
        <f t="shared" si="0"/>
        <v>2694.7368421052633</v>
      </c>
      <c r="E16" s="3">
        <f t="shared" si="1"/>
        <v>1.3473684210526318</v>
      </c>
      <c r="F16" s="4">
        <v>10.989982321744236</v>
      </c>
      <c r="G16" s="12">
        <f t="shared" si="2"/>
        <v>2398.5857395403659</v>
      </c>
      <c r="H16" s="14">
        <f t="shared" si="3"/>
        <v>1.199292869770183</v>
      </c>
      <c r="J16" s="1">
        <v>33</v>
      </c>
      <c r="K16" s="1">
        <v>339.4</v>
      </c>
      <c r="L16" s="1">
        <v>302.10000000000002</v>
      </c>
      <c r="M16" s="4">
        <f t="shared" si="4"/>
        <v>10.989982321744236</v>
      </c>
    </row>
    <row r="17" spans="1:13">
      <c r="A17" s="1">
        <v>39</v>
      </c>
      <c r="B17" s="1" t="s">
        <v>18</v>
      </c>
      <c r="C17" s="1">
        <v>1116</v>
      </c>
      <c r="D17" s="5">
        <f t="shared" si="0"/>
        <v>2936.8421052631579</v>
      </c>
      <c r="E17" s="3">
        <f t="shared" si="1"/>
        <v>1.4684210526315788</v>
      </c>
      <c r="F17" s="4">
        <v>14.76690918889787</v>
      </c>
      <c r="G17" s="12">
        <f t="shared" si="2"/>
        <v>2503.1612985576312</v>
      </c>
      <c r="H17" s="14">
        <f t="shared" si="3"/>
        <v>1.2515806492788155</v>
      </c>
      <c r="J17" s="1">
        <v>39</v>
      </c>
      <c r="K17" s="1">
        <v>371.1</v>
      </c>
      <c r="L17" s="1">
        <v>316.3</v>
      </c>
      <c r="M17" s="4">
        <f t="shared" si="4"/>
        <v>14.76690918889787</v>
      </c>
    </row>
    <row r="18" spans="1:13">
      <c r="A18" s="1">
        <v>41</v>
      </c>
      <c r="B18" s="1" t="s">
        <v>18</v>
      </c>
      <c r="C18" s="1">
        <v>1282</v>
      </c>
      <c r="D18" s="5">
        <f t="shared" si="0"/>
        <v>3373.6842105263158</v>
      </c>
      <c r="E18" s="3">
        <f t="shared" si="1"/>
        <v>1.6868421052631579</v>
      </c>
      <c r="F18" s="4">
        <v>6.8817204301075208</v>
      </c>
      <c r="G18" s="12">
        <f t="shared" si="2"/>
        <v>3141.5166949632148</v>
      </c>
      <c r="H18" s="14">
        <f t="shared" si="3"/>
        <v>1.5707583474816074</v>
      </c>
      <c r="J18" s="1">
        <v>41</v>
      </c>
      <c r="K18" s="1">
        <v>279</v>
      </c>
      <c r="L18" s="1">
        <v>259.8</v>
      </c>
      <c r="M18" s="4">
        <f t="shared" si="4"/>
        <v>6.8817204301075208</v>
      </c>
    </row>
    <row r="19" spans="1:13" ht="15" thickBot="1">
      <c r="A19" s="1">
        <v>42</v>
      </c>
      <c r="B19" s="1" t="s">
        <v>17</v>
      </c>
      <c r="C19" s="1">
        <v>1440</v>
      </c>
      <c r="D19" s="5">
        <f t="shared" si="0"/>
        <v>3789.4736842105262</v>
      </c>
      <c r="E19" s="3">
        <f t="shared" si="1"/>
        <v>1.8947368421052631</v>
      </c>
      <c r="F19" s="4">
        <v>9.2749836708033939</v>
      </c>
      <c r="G19" s="12">
        <f t="shared" si="2"/>
        <v>3438.0006187906083</v>
      </c>
      <c r="H19" s="15">
        <f t="shared" si="3"/>
        <v>1.7190003093953041</v>
      </c>
      <c r="J19" s="1">
        <v>42</v>
      </c>
      <c r="K19" s="1">
        <v>306.2</v>
      </c>
      <c r="L19" s="1">
        <v>277.8</v>
      </c>
      <c r="M19" s="4">
        <f t="shared" si="4"/>
        <v>9.2749836708033939</v>
      </c>
    </row>
    <row r="22" spans="1:13">
      <c r="A22" s="9" t="s">
        <v>19</v>
      </c>
    </row>
    <row r="23" spans="1:13" ht="29.1">
      <c r="A23" s="8"/>
      <c r="B23" s="6" t="s">
        <v>20</v>
      </c>
    </row>
    <row r="24" spans="1:13">
      <c r="A24" s="1" t="s">
        <v>21</v>
      </c>
      <c r="B24" s="3">
        <f>AVERAGE(H12,H13)</f>
        <v>1.8479133722578172</v>
      </c>
    </row>
    <row r="25" spans="1:13">
      <c r="A25" s="1" t="s">
        <v>22</v>
      </c>
      <c r="B25" s="3">
        <f>AVERAGE(H14,H15)</f>
        <v>1.8417750948968501</v>
      </c>
    </row>
    <row r="26" spans="1:13">
      <c r="A26" s="1" t="s">
        <v>23</v>
      </c>
      <c r="B26" s="3">
        <f>AVERAGE(H16,H17)</f>
        <v>1.2254367595244993</v>
      </c>
    </row>
    <row r="27" spans="1:13">
      <c r="A27" s="1" t="s">
        <v>24</v>
      </c>
      <c r="B27" s="3">
        <f>AVERAGE(H18,H19)</f>
        <v>1.6448793284384557</v>
      </c>
    </row>
    <row r="28" spans="1:13">
      <c r="A28" s="8"/>
      <c r="B28" s="8"/>
    </row>
    <row r="29" spans="1:13">
      <c r="A29" s="1" t="s">
        <v>17</v>
      </c>
      <c r="B29" s="3">
        <f>AVERAGE(H12,H15,H16,H19)</f>
        <v>1.6493777220365924</v>
      </c>
    </row>
    <row r="30" spans="1:13">
      <c r="A30" s="1" t="s">
        <v>18</v>
      </c>
      <c r="B30" s="3">
        <f>AVERAGE(H13,H14,H17,H18)</f>
        <v>1.6306245555222187</v>
      </c>
    </row>
    <row r="32" spans="1:13">
      <c r="A32" s="10" t="s">
        <v>25</v>
      </c>
    </row>
    <row r="33" spans="1:2" ht="29.1">
      <c r="A33" s="8"/>
      <c r="B33" s="6" t="s">
        <v>20</v>
      </c>
    </row>
    <row r="34" spans="1:2">
      <c r="A34" s="1" t="s">
        <v>21</v>
      </c>
      <c r="B34" s="3">
        <f>STDEV(H12,H13)/1.4</f>
        <v>0.2014251386629011</v>
      </c>
    </row>
    <row r="35" spans="1:2">
      <c r="A35" s="1" t="s">
        <v>22</v>
      </c>
      <c r="B35" s="3">
        <f>STDEV(H14,H15)/1.4</f>
        <v>0.21200220167554193</v>
      </c>
    </row>
    <row r="36" spans="1:2">
      <c r="A36" s="1" t="s">
        <v>23</v>
      </c>
      <c r="B36" s="3">
        <f>STDEV(H16,H17)/1.4</f>
        <v>2.6409316759815036E-2</v>
      </c>
    </row>
    <row r="37" spans="1:2">
      <c r="A37" s="1" t="s">
        <v>24</v>
      </c>
      <c r="B37" s="3">
        <f>STDEV(H18,H19)/1.4</f>
        <v>7.4873497518266358E-2</v>
      </c>
    </row>
    <row r="38" spans="1:2">
      <c r="A38" s="8"/>
      <c r="B38" s="8"/>
    </row>
    <row r="39" spans="1:2">
      <c r="A39" s="1" t="s">
        <v>17</v>
      </c>
      <c r="B39" s="3">
        <f>STDEV(H12,H15,H16,H19)/2</f>
        <v>0.17466214364011515</v>
      </c>
    </row>
    <row r="40" spans="1:2">
      <c r="A40" s="1" t="s">
        <v>18</v>
      </c>
      <c r="B40" s="3">
        <f>STDEV(H13,H14,H17,H18)/2</f>
        <v>0.16452906637261622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Huong Nguyen</cp:lastModifiedBy>
  <cp:revision/>
  <dcterms:created xsi:type="dcterms:W3CDTF">2015-06-05T18:17:20Z</dcterms:created>
  <dcterms:modified xsi:type="dcterms:W3CDTF">2024-01-30T20:33:45Z</dcterms:modified>
  <cp:category/>
  <cp:contentStatus/>
</cp:coreProperties>
</file>