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L25" i="1" l="1"/>
  <c r="L26" i="1"/>
  <c r="L27" i="1"/>
  <c r="L19" i="1"/>
  <c r="L24" i="1"/>
  <c r="L17" i="1" l="1"/>
  <c r="L18" i="1"/>
  <c r="L16" i="1"/>
  <c r="I9" i="1" l="1"/>
  <c r="I10" i="1"/>
  <c r="I11" i="1"/>
  <c r="I8" i="1"/>
  <c r="H9" i="1"/>
  <c r="H10" i="1"/>
  <c r="H11" i="1"/>
  <c r="H8" i="1"/>
  <c r="G9" i="1"/>
  <c r="G10" i="1"/>
  <c r="G11" i="1"/>
  <c r="G8" i="1"/>
  <c r="G25" i="1" l="1"/>
  <c r="H25" i="1" s="1"/>
  <c r="I25" i="1" s="1"/>
  <c r="G26" i="1"/>
  <c r="H26" i="1" s="1"/>
  <c r="I26" i="1" s="1"/>
  <c r="G27" i="1"/>
  <c r="H27" i="1" s="1"/>
  <c r="I27" i="1" s="1"/>
  <c r="G24" i="1"/>
  <c r="H24" i="1" s="1"/>
  <c r="I24" i="1" s="1"/>
  <c r="G17" i="1" l="1"/>
  <c r="H17" i="1" s="1"/>
  <c r="I17" i="1" s="1"/>
  <c r="G18" i="1"/>
  <c r="H18" i="1" s="1"/>
  <c r="I18" i="1" s="1"/>
  <c r="G19" i="1"/>
  <c r="H19" i="1" s="1"/>
  <c r="I19" i="1" s="1"/>
  <c r="G16" i="1"/>
  <c r="H16" i="1" s="1"/>
  <c r="I16" i="1" s="1"/>
  <c r="I36" i="1" l="1"/>
  <c r="H36" i="1"/>
  <c r="G36" i="1"/>
  <c r="G28" i="1"/>
  <c r="G20" i="1"/>
  <c r="I28" i="1" l="1"/>
  <c r="H12" i="1"/>
  <c r="I12" i="1"/>
  <c r="H28" i="1"/>
  <c r="G12" i="1"/>
  <c r="I20" i="1" l="1"/>
  <c r="H20" i="1"/>
</calcChain>
</file>

<file path=xl/sharedStrings.xml><?xml version="1.0" encoding="utf-8"?>
<sst xmlns="http://schemas.openxmlformats.org/spreadsheetml/2006/main" count="67" uniqueCount="28">
  <si>
    <t>-Bale weights taken directly from baler, unless otherwise noted.</t>
  </si>
  <si>
    <t xml:space="preserve">Field </t>
  </si>
  <si>
    <t>Lab</t>
  </si>
  <si>
    <t>1st cutting</t>
  </si>
  <si>
    <t>Plot</t>
  </si>
  <si>
    <t>Block</t>
  </si>
  <si>
    <t>Bale wts (lb)</t>
  </si>
  <si>
    <t>Fresh wt  (lb/acre)</t>
  </si>
  <si>
    <t>Fresh wt (ton/acre)</t>
  </si>
  <si>
    <t>Dry wt (ton/acre)</t>
  </si>
  <si>
    <t>fresh weight (g)</t>
  </si>
  <si>
    <t>dry weight (g)</t>
  </si>
  <si>
    <t>% moisture</t>
  </si>
  <si>
    <t>Cut</t>
  </si>
  <si>
    <t xml:space="preserve">Baled </t>
  </si>
  <si>
    <t xml:space="preserve">Weighed </t>
  </si>
  <si>
    <t>1st cutting means:</t>
  </si>
  <si>
    <t>Field</t>
  </si>
  <si>
    <t>2nd cutting</t>
  </si>
  <si>
    <t>2nd cutting means:</t>
  </si>
  <si>
    <t>3rd cutting</t>
  </si>
  <si>
    <t>Baled</t>
  </si>
  <si>
    <t>Weighed</t>
  </si>
  <si>
    <t>3rd cutting means:</t>
  </si>
  <si>
    <t>4th cutting</t>
  </si>
  <si>
    <t>4th cutting means:</t>
  </si>
  <si>
    <t>Marsden 2020 Hay Production</t>
  </si>
  <si>
    <t>*first cutting moisture taken from baler. No samples were taken in the field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</si>
</sst>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"/>
  </numFmts>
  <fonts count="6" x14ac:knownFonts="1">
    <font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10"/>
      <name val="Arial"/>
      <family val="2"/>
    </font>
    <font>
      <b/>
      <sz val="10"/>
      <name val="Arial"/>
      <family val="2"/>
    </font>
    <font>
      <b/>
      <sz val="9"/>
      <name val="Arial"/>
      <family val="2"/>
    </font>
    <font>
      <sz val="1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0" tint="-0.249977111117893"/>
        <bgColor indexed="64"/>
      </patternFill>
    </fill>
  </fills>
  <borders count="6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/>
  </cellStyleXfs>
  <cellXfs count="38">
    <xf numFmtId="0" fontId="0" fillId="0" borderId="0" xfId="0"/>
    <xf numFmtId="0" fontId="1" fillId="0" borderId="0" xfId="0" applyFont="1"/>
    <xf numFmtId="0" fontId="0" fillId="0" borderId="0" xfId="0" quotePrefix="1"/>
    <xf numFmtId="0" fontId="3" fillId="0" borderId="0" xfId="1" applyFont="1" applyFill="1" applyAlignment="1">
      <alignment horizontal="left"/>
    </xf>
    <xf numFmtId="0" fontId="2" fillId="0" borderId="0" xfId="1" applyFont="1" applyFill="1"/>
    <xf numFmtId="0" fontId="4" fillId="0" borderId="0" xfId="1" applyFont="1" applyFill="1" applyBorder="1" applyAlignment="1">
      <alignment horizontal="center"/>
    </xf>
    <xf numFmtId="0" fontId="4" fillId="0" borderId="2" xfId="1" applyFont="1" applyFill="1" applyBorder="1" applyAlignment="1">
      <alignment horizontal="center"/>
    </xf>
    <xf numFmtId="0" fontId="4" fillId="0" borderId="2" xfId="1" applyFont="1" applyFill="1" applyBorder="1" applyAlignment="1">
      <alignment horizontal="center" wrapText="1"/>
    </xf>
    <xf numFmtId="3" fontId="4" fillId="0" borderId="2" xfId="1" applyNumberFormat="1" applyFont="1" applyFill="1" applyBorder="1" applyAlignment="1">
      <alignment horizontal="center" wrapText="1"/>
    </xf>
    <xf numFmtId="0" fontId="2" fillId="0" borderId="3" xfId="1" applyFont="1" applyFill="1" applyBorder="1" applyAlignment="1">
      <alignment horizontal="center"/>
    </xf>
    <xf numFmtId="0" fontId="3" fillId="0" borderId="3" xfId="1" applyFont="1" applyBorder="1" applyAlignment="1">
      <alignment horizontal="center"/>
    </xf>
    <xf numFmtId="14" fontId="3" fillId="0" borderId="0" xfId="1" applyNumberFormat="1" applyFont="1" applyFill="1" applyAlignment="1">
      <alignment horizontal="left" vertical="top"/>
    </xf>
    <xf numFmtId="0" fontId="2" fillId="0" borderId="0" xfId="1" applyFont="1" applyFill="1" applyAlignment="1">
      <alignment horizontal="center"/>
    </xf>
    <xf numFmtId="0" fontId="2" fillId="0" borderId="4" xfId="1" applyFont="1" applyFill="1" applyBorder="1" applyAlignment="1">
      <alignment horizontal="center" vertical="center"/>
    </xf>
    <xf numFmtId="3" fontId="2" fillId="0" borderId="3" xfId="1" applyNumberFormat="1" applyFont="1" applyFill="1" applyBorder="1" applyAlignment="1">
      <alignment horizontal="center"/>
    </xf>
    <xf numFmtId="2" fontId="2" fillId="0" borderId="3" xfId="1" applyNumberFormat="1" applyFont="1" applyFill="1" applyBorder="1" applyAlignment="1">
      <alignment horizontal="center"/>
    </xf>
    <xf numFmtId="2" fontId="2" fillId="0" borderId="5" xfId="1" applyNumberFormat="1" applyFont="1" applyFill="1" applyBorder="1" applyAlignment="1">
      <alignment horizontal="center"/>
    </xf>
    <xf numFmtId="0" fontId="0" fillId="0" borderId="3" xfId="0" applyBorder="1" applyAlignment="1">
      <alignment horizontal="center"/>
    </xf>
    <xf numFmtId="0" fontId="5" fillId="2" borderId="3" xfId="0" applyFont="1" applyFill="1" applyBorder="1" applyAlignment="1">
      <alignment horizontal="center"/>
    </xf>
    <xf numFmtId="164" fontId="2" fillId="2" borderId="3" xfId="1" applyNumberFormat="1" applyFont="1" applyFill="1" applyBorder="1" applyAlignment="1">
      <alignment horizontal="center" vertical="center"/>
    </xf>
    <xf numFmtId="14" fontId="0" fillId="0" borderId="0" xfId="1" applyNumberFormat="1" applyFont="1" applyFill="1" applyAlignment="1">
      <alignment horizontal="left"/>
    </xf>
    <xf numFmtId="14" fontId="2" fillId="0" borderId="0" xfId="1" applyNumberFormat="1" applyFont="1" applyFill="1"/>
    <xf numFmtId="0" fontId="2" fillId="0" borderId="3" xfId="1" applyFont="1" applyFill="1" applyBorder="1" applyAlignment="1">
      <alignment horizontal="center" vertical="center"/>
    </xf>
    <xf numFmtId="0" fontId="0" fillId="0" borderId="0" xfId="1" applyFont="1" applyFill="1" applyAlignment="1">
      <alignment horizontal="left"/>
    </xf>
    <xf numFmtId="0" fontId="2" fillId="0" borderId="0" xfId="1" applyFont="1" applyFill="1" applyBorder="1" applyAlignment="1">
      <alignment horizontal="center"/>
    </xf>
    <xf numFmtId="0" fontId="2" fillId="0" borderId="0" xfId="1" applyAlignment="1">
      <alignment horizontal="left"/>
    </xf>
    <xf numFmtId="0" fontId="2" fillId="0" borderId="0" xfId="1" applyAlignment="1">
      <alignment horizontal="center"/>
    </xf>
    <xf numFmtId="0" fontId="2" fillId="3" borderId="0" xfId="1" applyFont="1" applyFill="1"/>
    <xf numFmtId="3" fontId="3" fillId="3" borderId="0" xfId="1" applyNumberFormat="1" applyFont="1" applyFill="1" applyAlignment="1">
      <alignment horizontal="right"/>
    </xf>
    <xf numFmtId="3" fontId="2" fillId="3" borderId="0" xfId="1" applyNumberFormat="1" applyFill="1" applyAlignment="1">
      <alignment horizontal="center"/>
    </xf>
    <xf numFmtId="2" fontId="2" fillId="3" borderId="0" xfId="1" applyNumberFormat="1" applyFont="1" applyFill="1" applyAlignment="1">
      <alignment horizontal="center"/>
    </xf>
    <xf numFmtId="0" fontId="0" fillId="0" borderId="0" xfId="0" applyAlignment="1">
      <alignment horizontal="left"/>
    </xf>
    <xf numFmtId="3" fontId="2" fillId="0" borderId="3" xfId="1" quotePrefix="1" applyNumberFormat="1" applyFont="1" applyFill="1" applyBorder="1" applyAlignment="1">
      <alignment horizontal="center"/>
    </xf>
    <xf numFmtId="0" fontId="0" fillId="0" borderId="3" xfId="0" quotePrefix="1" applyBorder="1" applyAlignment="1">
      <alignment horizontal="center"/>
    </xf>
    <xf numFmtId="0" fontId="0" fillId="4" borderId="3" xfId="0" applyFill="1" applyBorder="1" applyAlignment="1">
      <alignment horizontal="center"/>
    </xf>
    <xf numFmtId="0" fontId="5" fillId="4" borderId="3" xfId="0" applyFont="1" applyFill="1" applyBorder="1" applyAlignment="1">
      <alignment horizontal="center"/>
    </xf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N36"/>
  <sheetViews>
    <sheetView tabSelected="1" workbookViewId="0">
      <selection activeCell="A2" sqref="A2"/>
    </sheetView>
  </sheetViews>
  <sheetFormatPr defaultRowHeight="14.5" x14ac:dyDescent="0.35"/>
  <cols>
    <col min="2" max="2" width="8.90625" bestFit="1" customWidth="1"/>
    <col min="10" max="10" width="13.453125" bestFit="1" customWidth="1"/>
    <col min="11" max="11" width="11.90625" bestFit="1" customWidth="1"/>
    <col min="12" max="12" width="10.453125" bestFit="1" customWidth="1"/>
  </cols>
  <sheetData>
    <row r="3" spans="1:14" ht="18.5" x14ac:dyDescent="0.45">
      <c r="A3" s="1" t="s">
        <v>26</v>
      </c>
    </row>
    <row r="4" spans="1:14" x14ac:dyDescent="0.35">
      <c r="A4" s="2" t="s">
        <v>0</v>
      </c>
    </row>
    <row r="5" spans="1:14" x14ac:dyDescent="0.35">
      <c r="A5" s="2"/>
    </row>
    <row r="6" spans="1:14" x14ac:dyDescent="0.35">
      <c r="E6" s="36" t="s">
        <v>1</v>
      </c>
      <c r="F6" s="36"/>
      <c r="G6" s="36"/>
      <c r="H6" s="36"/>
      <c r="I6" s="36"/>
      <c r="J6" s="37" t="s">
        <v>2</v>
      </c>
      <c r="K6" s="37"/>
      <c r="L6" s="37"/>
    </row>
    <row r="7" spans="1:14" ht="24.5" thickBot="1" x14ac:dyDescent="0.4">
      <c r="A7" s="3" t="s">
        <v>3</v>
      </c>
      <c r="B7" s="4"/>
      <c r="C7" s="4"/>
      <c r="D7" s="5" t="s">
        <v>4</v>
      </c>
      <c r="E7" s="6" t="s">
        <v>5</v>
      </c>
      <c r="F7" s="7" t="s">
        <v>6</v>
      </c>
      <c r="G7" s="8" t="s">
        <v>7</v>
      </c>
      <c r="H7" s="7" t="s">
        <v>8</v>
      </c>
      <c r="I7" s="7" t="s">
        <v>9</v>
      </c>
      <c r="J7" s="9" t="s">
        <v>10</v>
      </c>
      <c r="K7" s="9" t="s">
        <v>11</v>
      </c>
      <c r="L7" s="10" t="s">
        <v>12</v>
      </c>
    </row>
    <row r="8" spans="1:14" x14ac:dyDescent="0.35">
      <c r="A8" s="11"/>
      <c r="B8" s="4"/>
      <c r="C8" s="4"/>
      <c r="D8" s="12"/>
      <c r="E8" s="13">
        <v>1</v>
      </c>
      <c r="F8" s="14">
        <v>1275</v>
      </c>
      <c r="G8" s="14">
        <f>F8/0.38</f>
        <v>3355.2631578947367</v>
      </c>
      <c r="H8" s="15">
        <f>G8/2000</f>
        <v>1.6776315789473684</v>
      </c>
      <c r="I8" s="16">
        <f>H8-(H8*L8/100)</f>
        <v>1.2078947368421051</v>
      </c>
      <c r="J8" s="34"/>
      <c r="K8" s="35"/>
      <c r="L8" s="19">
        <v>28</v>
      </c>
      <c r="N8" t="s">
        <v>27</v>
      </c>
    </row>
    <row r="9" spans="1:14" x14ac:dyDescent="0.35">
      <c r="A9" s="20" t="s">
        <v>13</v>
      </c>
      <c r="B9" s="21">
        <v>43984</v>
      </c>
      <c r="C9" s="21"/>
      <c r="D9" s="12"/>
      <c r="E9" s="22">
        <v>2</v>
      </c>
      <c r="F9" s="14">
        <v>1350</v>
      </c>
      <c r="G9" s="14">
        <f t="shared" ref="G9:G11" si="0">F9/0.38</f>
        <v>3552.6315789473683</v>
      </c>
      <c r="H9" s="15">
        <f t="shared" ref="H9:H11" si="1">G9/2000</f>
        <v>1.7763157894736841</v>
      </c>
      <c r="I9" s="16">
        <f t="shared" ref="I9:I11" si="2">H9-(H9*L9/100)</f>
        <v>1.2078947368421051</v>
      </c>
      <c r="J9" s="34"/>
      <c r="K9" s="34"/>
      <c r="L9" s="19">
        <v>32</v>
      </c>
    </row>
    <row r="10" spans="1:14" x14ac:dyDescent="0.35">
      <c r="A10" s="20" t="s">
        <v>14</v>
      </c>
      <c r="B10" s="21">
        <v>43985</v>
      </c>
      <c r="C10" s="21"/>
      <c r="D10" s="12"/>
      <c r="E10" s="22">
        <v>3</v>
      </c>
      <c r="F10" s="14">
        <v>1115</v>
      </c>
      <c r="G10" s="14">
        <f t="shared" si="0"/>
        <v>2934.2105263157896</v>
      </c>
      <c r="H10" s="15">
        <f t="shared" si="1"/>
        <v>1.4671052631578947</v>
      </c>
      <c r="I10" s="16">
        <f t="shared" si="2"/>
        <v>1.115</v>
      </c>
      <c r="J10" s="34"/>
      <c r="K10" s="34"/>
      <c r="L10" s="19">
        <v>24</v>
      </c>
    </row>
    <row r="11" spans="1:14" x14ac:dyDescent="0.35">
      <c r="A11" s="23" t="s">
        <v>15</v>
      </c>
      <c r="B11" s="21">
        <v>43985</v>
      </c>
      <c r="C11" s="21"/>
      <c r="D11" s="24"/>
      <c r="E11" s="22">
        <v>4</v>
      </c>
      <c r="F11" s="14">
        <v>861</v>
      </c>
      <c r="G11" s="14">
        <f t="shared" si="0"/>
        <v>2265.7894736842104</v>
      </c>
      <c r="H11" s="15">
        <f t="shared" si="1"/>
        <v>1.1328947368421052</v>
      </c>
      <c r="I11" s="16">
        <f t="shared" si="2"/>
        <v>0.84967105263157894</v>
      </c>
      <c r="J11" s="34"/>
      <c r="K11" s="34"/>
      <c r="L11" s="19">
        <v>25</v>
      </c>
    </row>
    <row r="12" spans="1:14" x14ac:dyDescent="0.35">
      <c r="A12" s="25"/>
      <c r="B12" s="4"/>
      <c r="C12" s="4"/>
      <c r="D12" s="26"/>
      <c r="E12" s="27"/>
      <c r="F12" s="28" t="s">
        <v>16</v>
      </c>
      <c r="G12" s="29">
        <f>AVERAGE(G8:G11)</f>
        <v>3026.9736842105262</v>
      </c>
      <c r="H12" s="30">
        <f>AVERAGE(H8:H11)</f>
        <v>1.513486842105263</v>
      </c>
      <c r="I12" s="30">
        <f>AVERAGE(I8:I11)</f>
        <v>1.0951151315789474</v>
      </c>
    </row>
    <row r="13" spans="1:14" x14ac:dyDescent="0.35">
      <c r="A13" s="31"/>
    </row>
    <row r="14" spans="1:14" x14ac:dyDescent="0.35">
      <c r="A14" s="31"/>
      <c r="E14" s="36" t="s">
        <v>17</v>
      </c>
      <c r="F14" s="36"/>
      <c r="G14" s="36"/>
      <c r="H14" s="36"/>
      <c r="I14" s="36"/>
      <c r="J14" s="37" t="s">
        <v>2</v>
      </c>
      <c r="K14" s="37"/>
      <c r="L14" s="37"/>
    </row>
    <row r="15" spans="1:14" ht="24.5" thickBot="1" x14ac:dyDescent="0.4">
      <c r="A15" s="3" t="s">
        <v>18</v>
      </c>
      <c r="B15" s="4"/>
      <c r="C15" s="4"/>
      <c r="D15" s="5" t="s">
        <v>4</v>
      </c>
      <c r="E15" s="6" t="s">
        <v>5</v>
      </c>
      <c r="F15" s="7" t="s">
        <v>6</v>
      </c>
      <c r="G15" s="8" t="s">
        <v>7</v>
      </c>
      <c r="H15" s="7" t="s">
        <v>8</v>
      </c>
      <c r="I15" s="7" t="s">
        <v>9</v>
      </c>
      <c r="J15" s="9" t="s">
        <v>10</v>
      </c>
      <c r="K15" s="9" t="s">
        <v>11</v>
      </c>
      <c r="L15" s="10" t="s">
        <v>12</v>
      </c>
    </row>
    <row r="16" spans="1:14" x14ac:dyDescent="0.35">
      <c r="A16" s="11"/>
      <c r="B16" s="4"/>
      <c r="C16" s="4"/>
      <c r="D16" s="12"/>
      <c r="E16" s="13">
        <v>1</v>
      </c>
      <c r="F16" s="14">
        <v>612</v>
      </c>
      <c r="G16" s="14">
        <f>F16/0.38</f>
        <v>1610.5263157894738</v>
      </c>
      <c r="H16" s="15">
        <f>G16/2000</f>
        <v>0.8052631578947369</v>
      </c>
      <c r="I16" s="16">
        <f>H16-(H16*L16/100)</f>
        <v>0.70408045661599261</v>
      </c>
      <c r="J16" s="17">
        <v>575.4</v>
      </c>
      <c r="K16" s="18">
        <v>503.1</v>
      </c>
      <c r="L16" s="19">
        <f>100-K16/J16*100</f>
        <v>12.56517205422314</v>
      </c>
    </row>
    <row r="17" spans="1:12" x14ac:dyDescent="0.35">
      <c r="A17" s="20" t="s">
        <v>13</v>
      </c>
      <c r="B17" s="21">
        <v>44018</v>
      </c>
      <c r="C17" s="4"/>
      <c r="D17" s="12"/>
      <c r="E17" s="22">
        <v>2</v>
      </c>
      <c r="F17" s="14">
        <v>621</v>
      </c>
      <c r="G17" s="14">
        <f t="shared" ref="G17:G19" si="3">F17/0.38</f>
        <v>1634.2105263157894</v>
      </c>
      <c r="H17" s="15">
        <f t="shared" ref="H17:H19" si="4">G17/2000</f>
        <v>0.81710526315789467</v>
      </c>
      <c r="I17" s="16">
        <f t="shared" ref="I17:I19" si="5">H17-(H17*L17/100)</f>
        <v>0.71357110214030006</v>
      </c>
      <c r="J17" s="17">
        <v>621.9</v>
      </c>
      <c r="K17" s="17">
        <v>543.1</v>
      </c>
      <c r="L17" s="19">
        <f t="shared" ref="L17:L19" si="6">100-K17/J17*100</f>
        <v>12.670847403119467</v>
      </c>
    </row>
    <row r="18" spans="1:12" x14ac:dyDescent="0.35">
      <c r="A18" s="20" t="s">
        <v>14</v>
      </c>
      <c r="B18" s="21">
        <v>44020</v>
      </c>
      <c r="C18" s="4"/>
      <c r="D18" s="12"/>
      <c r="E18" s="22">
        <v>3</v>
      </c>
      <c r="F18" s="14">
        <v>455</v>
      </c>
      <c r="G18" s="14">
        <f t="shared" si="3"/>
        <v>1197.3684210526317</v>
      </c>
      <c r="H18" s="15">
        <f t="shared" si="4"/>
        <v>0.59868421052631582</v>
      </c>
      <c r="I18" s="16">
        <f t="shared" si="5"/>
        <v>0.52697994710042773</v>
      </c>
      <c r="J18" s="17">
        <v>451.7</v>
      </c>
      <c r="K18" s="17">
        <v>397.6</v>
      </c>
      <c r="L18" s="19">
        <f t="shared" si="6"/>
        <v>11.976975868939547</v>
      </c>
    </row>
    <row r="19" spans="1:12" x14ac:dyDescent="0.35">
      <c r="A19" s="23" t="s">
        <v>15</v>
      </c>
      <c r="B19" s="21">
        <v>44020</v>
      </c>
      <c r="C19" s="4"/>
      <c r="D19" s="24"/>
      <c r="E19" s="22">
        <v>4</v>
      </c>
      <c r="F19" s="14">
        <v>535</v>
      </c>
      <c r="G19" s="14">
        <f t="shared" si="3"/>
        <v>1407.8947368421052</v>
      </c>
      <c r="H19" s="15">
        <f t="shared" si="4"/>
        <v>0.70394736842105265</v>
      </c>
      <c r="I19" s="16">
        <f t="shared" si="5"/>
        <v>0.61965399090041007</v>
      </c>
      <c r="J19" s="17">
        <v>468.5</v>
      </c>
      <c r="K19" s="17">
        <v>412.4</v>
      </c>
      <c r="L19" s="19">
        <f>100-K19/J19*100</f>
        <v>11.974386339380999</v>
      </c>
    </row>
    <row r="20" spans="1:12" x14ac:dyDescent="0.35">
      <c r="A20" s="25"/>
      <c r="B20" s="4"/>
      <c r="C20" s="4"/>
      <c r="D20" s="26"/>
      <c r="E20" s="27"/>
      <c r="F20" s="28" t="s">
        <v>19</v>
      </c>
      <c r="G20" s="29">
        <f>AVERAGE(G16:G19)</f>
        <v>1462.5</v>
      </c>
      <c r="H20" s="30">
        <f>AVERAGE(H16:H19)</f>
        <v>0.73125000000000007</v>
      </c>
      <c r="I20" s="30">
        <f>AVERAGE(I16:I19)</f>
        <v>0.64107137418928262</v>
      </c>
    </row>
    <row r="21" spans="1:12" x14ac:dyDescent="0.35">
      <c r="A21" s="31"/>
    </row>
    <row r="22" spans="1:12" x14ac:dyDescent="0.35">
      <c r="A22" s="31"/>
      <c r="E22" s="36" t="s">
        <v>17</v>
      </c>
      <c r="F22" s="36"/>
      <c r="G22" s="36"/>
      <c r="H22" s="36"/>
      <c r="I22" s="36"/>
      <c r="J22" s="37" t="s">
        <v>2</v>
      </c>
      <c r="K22" s="37"/>
      <c r="L22" s="37"/>
    </row>
    <row r="23" spans="1:12" ht="24.5" thickBot="1" x14ac:dyDescent="0.4">
      <c r="A23" s="3" t="s">
        <v>20</v>
      </c>
      <c r="B23" s="4"/>
      <c r="C23" s="4"/>
      <c r="D23" s="5" t="s">
        <v>4</v>
      </c>
      <c r="E23" s="6" t="s">
        <v>5</v>
      </c>
      <c r="F23" s="7" t="s">
        <v>6</v>
      </c>
      <c r="G23" s="8" t="s">
        <v>7</v>
      </c>
      <c r="H23" s="7" t="s">
        <v>8</v>
      </c>
      <c r="I23" s="7" t="s">
        <v>9</v>
      </c>
      <c r="J23" s="9" t="s">
        <v>10</v>
      </c>
      <c r="K23" s="9" t="s">
        <v>11</v>
      </c>
      <c r="L23" s="10" t="s">
        <v>12</v>
      </c>
    </row>
    <row r="24" spans="1:12" x14ac:dyDescent="0.35">
      <c r="A24" s="11"/>
      <c r="B24" s="4"/>
      <c r="C24" s="4"/>
      <c r="D24" s="12"/>
      <c r="E24" s="13">
        <v>1</v>
      </c>
      <c r="F24" s="14">
        <v>638</v>
      </c>
      <c r="G24" s="14">
        <f>F24/0.38</f>
        <v>1678.9473684210527</v>
      </c>
      <c r="H24" s="15">
        <f>G24/2000</f>
        <v>0.83947368421052637</v>
      </c>
      <c r="I24" s="16">
        <f>H24-(H24*L24/100)</f>
        <v>0.6332871652816251</v>
      </c>
      <c r="J24" s="17">
        <v>370.5</v>
      </c>
      <c r="K24" s="18">
        <v>279.5</v>
      </c>
      <c r="L24" s="19">
        <f>100-K24/J24*100</f>
        <v>24.561403508771932</v>
      </c>
    </row>
    <row r="25" spans="1:12" x14ac:dyDescent="0.35">
      <c r="A25" s="20" t="s">
        <v>13</v>
      </c>
      <c r="B25" s="21">
        <v>44060</v>
      </c>
      <c r="C25" s="4"/>
      <c r="D25" s="12"/>
      <c r="E25" s="22">
        <v>2</v>
      </c>
      <c r="F25" s="14">
        <v>487</v>
      </c>
      <c r="G25" s="14">
        <f t="shared" ref="G25:G27" si="7">F25/0.38</f>
        <v>1281.578947368421</v>
      </c>
      <c r="H25" s="15">
        <f t="shared" ref="H25:H27" si="8">G25/2000</f>
        <v>0.64078947368421058</v>
      </c>
      <c r="I25" s="16">
        <f t="shared" ref="I25:I27" si="9">H25-(H25*L25/100)</f>
        <v>0.46619809920264466</v>
      </c>
      <c r="J25" s="17">
        <v>343.9</v>
      </c>
      <c r="K25" s="17">
        <v>250.2</v>
      </c>
      <c r="L25" s="19">
        <f t="shared" ref="L25:L27" si="10">100-K25/J25*100</f>
        <v>27.246292526897349</v>
      </c>
    </row>
    <row r="26" spans="1:12" x14ac:dyDescent="0.35">
      <c r="A26" s="20" t="s">
        <v>21</v>
      </c>
      <c r="B26" s="21">
        <v>44063</v>
      </c>
      <c r="C26" s="4"/>
      <c r="D26" s="12"/>
      <c r="E26" s="22">
        <v>3</v>
      </c>
      <c r="F26" s="14">
        <v>514</v>
      </c>
      <c r="G26" s="14">
        <f t="shared" si="7"/>
        <v>1352.6315789473683</v>
      </c>
      <c r="H26" s="15">
        <f t="shared" si="8"/>
        <v>0.6763157894736842</v>
      </c>
      <c r="I26" s="16">
        <f t="shared" si="9"/>
        <v>0.51048211940600052</v>
      </c>
      <c r="J26" s="17">
        <v>416.8</v>
      </c>
      <c r="K26" s="17">
        <v>314.60000000000002</v>
      </c>
      <c r="L26" s="19">
        <f t="shared" si="10"/>
        <v>24.520153550863725</v>
      </c>
    </row>
    <row r="27" spans="1:12" x14ac:dyDescent="0.35">
      <c r="A27" s="23" t="s">
        <v>22</v>
      </c>
      <c r="B27" s="21">
        <v>44063</v>
      </c>
      <c r="C27" s="4"/>
      <c r="D27" s="24"/>
      <c r="E27" s="22">
        <v>4</v>
      </c>
      <c r="F27" s="32">
        <v>543</v>
      </c>
      <c r="G27" s="14">
        <f t="shared" si="7"/>
        <v>1428.9473684210527</v>
      </c>
      <c r="H27" s="15">
        <f t="shared" si="8"/>
        <v>0.71447368421052637</v>
      </c>
      <c r="I27" s="16">
        <f t="shared" si="9"/>
        <v>0.52335114559695484</v>
      </c>
      <c r="J27" s="33">
        <v>431.4</v>
      </c>
      <c r="K27" s="33">
        <v>316</v>
      </c>
      <c r="L27" s="19">
        <f t="shared" si="10"/>
        <v>26.750115901715347</v>
      </c>
    </row>
    <row r="28" spans="1:12" x14ac:dyDescent="0.35">
      <c r="A28" s="25"/>
      <c r="B28" s="4"/>
      <c r="C28" s="4"/>
      <c r="D28" s="26"/>
      <c r="E28" s="27"/>
      <c r="F28" s="28" t="s">
        <v>23</v>
      </c>
      <c r="G28" s="29">
        <f>AVERAGE(G24:G27)</f>
        <v>1435.5263157894735</v>
      </c>
      <c r="H28" s="30">
        <f>AVERAGE(H24:H27)</f>
        <v>0.71776315789473688</v>
      </c>
      <c r="I28" s="30">
        <f>AVERAGE(I24:I27)</f>
        <v>0.53332963237180619</v>
      </c>
    </row>
    <row r="29" spans="1:12" x14ac:dyDescent="0.35">
      <c r="A29" s="31"/>
    </row>
    <row r="30" spans="1:12" x14ac:dyDescent="0.35">
      <c r="A30" s="31"/>
      <c r="E30" s="36" t="s">
        <v>17</v>
      </c>
      <c r="F30" s="36"/>
      <c r="G30" s="36"/>
      <c r="H30" s="36"/>
      <c r="I30" s="36"/>
      <c r="J30" s="37" t="s">
        <v>2</v>
      </c>
      <c r="K30" s="37"/>
      <c r="L30" s="37"/>
    </row>
    <row r="31" spans="1:12" ht="24.5" thickBot="1" x14ac:dyDescent="0.4">
      <c r="A31" s="3" t="s">
        <v>24</v>
      </c>
      <c r="B31" s="4"/>
      <c r="C31" s="4"/>
      <c r="D31" s="5" t="s">
        <v>4</v>
      </c>
      <c r="E31" s="6" t="s">
        <v>5</v>
      </c>
      <c r="F31" s="7" t="s">
        <v>6</v>
      </c>
      <c r="G31" s="8" t="s">
        <v>7</v>
      </c>
      <c r="H31" s="7" t="s">
        <v>8</v>
      </c>
      <c r="I31" s="7" t="s">
        <v>9</v>
      </c>
      <c r="J31" s="9" t="s">
        <v>10</v>
      </c>
      <c r="K31" s="9" t="s">
        <v>11</v>
      </c>
      <c r="L31" s="10" t="s">
        <v>12</v>
      </c>
    </row>
    <row r="32" spans="1:12" x14ac:dyDescent="0.35">
      <c r="A32" s="11"/>
      <c r="B32" s="4"/>
      <c r="C32" s="4"/>
      <c r="D32" s="12"/>
      <c r="E32" s="13">
        <v>1</v>
      </c>
      <c r="F32" s="14"/>
      <c r="G32" s="14"/>
      <c r="H32" s="15"/>
      <c r="I32" s="16"/>
      <c r="J32" s="17"/>
      <c r="K32" s="18"/>
      <c r="L32" s="19"/>
    </row>
    <row r="33" spans="1:12" x14ac:dyDescent="0.35">
      <c r="A33" s="20" t="s">
        <v>13</v>
      </c>
      <c r="B33" s="21"/>
      <c r="C33" s="4"/>
      <c r="D33" s="12"/>
      <c r="E33" s="22">
        <v>2</v>
      </c>
      <c r="F33" s="14"/>
      <c r="G33" s="14"/>
      <c r="H33" s="15"/>
      <c r="I33" s="16"/>
      <c r="J33" s="17"/>
      <c r="K33" s="17"/>
      <c r="L33" s="19"/>
    </row>
    <row r="34" spans="1:12" x14ac:dyDescent="0.35">
      <c r="A34" s="20" t="s">
        <v>21</v>
      </c>
      <c r="B34" s="21"/>
      <c r="C34" s="4"/>
      <c r="D34" s="12"/>
      <c r="E34" s="22">
        <v>3</v>
      </c>
      <c r="F34" s="14"/>
      <c r="G34" s="14"/>
      <c r="H34" s="15"/>
      <c r="I34" s="16"/>
      <c r="J34" s="17"/>
      <c r="K34" s="17"/>
      <c r="L34" s="19"/>
    </row>
    <row r="35" spans="1:12" x14ac:dyDescent="0.35">
      <c r="A35" s="23" t="s">
        <v>15</v>
      </c>
      <c r="B35" s="21"/>
      <c r="C35" s="4"/>
      <c r="D35" s="24"/>
      <c r="E35" s="22">
        <v>4</v>
      </c>
      <c r="F35" s="14"/>
      <c r="G35" s="14"/>
      <c r="H35" s="15"/>
      <c r="I35" s="16"/>
      <c r="J35" s="17"/>
      <c r="K35" s="17"/>
      <c r="L35" s="19"/>
    </row>
    <row r="36" spans="1:12" x14ac:dyDescent="0.35">
      <c r="A36" s="26"/>
      <c r="B36" s="4"/>
      <c r="C36" s="4"/>
      <c r="D36" s="26"/>
      <c r="E36" s="27"/>
      <c r="F36" s="28" t="s">
        <v>25</v>
      </c>
      <c r="G36" s="29" t="e">
        <f>AVERAGE(G32:G35)</f>
        <v>#DIV/0!</v>
      </c>
      <c r="H36" s="30" t="e">
        <f>AVERAGE(H32:H35)</f>
        <v>#DIV/0!</v>
      </c>
      <c r="I36" s="30" t="e">
        <f>AVERAGE(I32:I35)</f>
        <v>#DIV/0!</v>
      </c>
    </row>
  </sheetData>
  <mergeCells count="8">
    <mergeCell ref="E30:I30"/>
    <mergeCell ref="J30:L30"/>
    <mergeCell ref="E6:I6"/>
    <mergeCell ref="J6:L6"/>
    <mergeCell ref="E14:I14"/>
    <mergeCell ref="J14:L14"/>
    <mergeCell ref="E22:I22"/>
    <mergeCell ref="J22:L2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2020-08-24T15:53:27Z</dcterms:modified>
</cp:coreProperties>
</file>