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Data 2021\CDP\"/>
    </mc:Choice>
  </mc:AlternateContent>
  <bookViews>
    <workbookView xWindow="0" yWindow="0" windowWidth="23040" windowHeight="9384"/>
  </bookViews>
  <sheets>
    <sheet name="Concre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C18" i="1" l="1"/>
  <c r="C17" i="1"/>
  <c r="A30" i="1"/>
  <c r="A31" i="1"/>
  <c r="A32" i="1"/>
  <c r="A33" i="1"/>
  <c r="A34" i="1"/>
  <c r="A35" i="1"/>
  <c r="A36" i="1"/>
  <c r="A37" i="1"/>
  <c r="A38" i="1"/>
  <c r="A3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6" i="1"/>
  <c r="B29" i="1"/>
  <c r="B30" i="1"/>
  <c r="B31" i="1"/>
  <c r="B32" i="1"/>
  <c r="B33" i="1"/>
  <c r="B34" i="1"/>
  <c r="B35" i="1"/>
  <c r="B36" i="1"/>
  <c r="B37" i="1"/>
  <c r="B38" i="1"/>
  <c r="B39" i="1"/>
  <c r="G17" i="1" l="1"/>
</calcChain>
</file>

<file path=xl/sharedStrings.xml><?xml version="1.0" encoding="utf-8"?>
<sst xmlns="http://schemas.openxmlformats.org/spreadsheetml/2006/main" count="11" uniqueCount="11">
  <si>
    <t>Yield Stress (approximate) [MPa]</t>
  </si>
  <si>
    <t>Slope = Elasticity Modulus [MPa]</t>
  </si>
  <si>
    <t>Stress [MPa]</t>
  </si>
  <si>
    <t>Strain [-]</t>
  </si>
  <si>
    <t>1 - (Stress / Yield Stress)</t>
  </si>
  <si>
    <t>Strain - (Stress / Elastic Modulus)</t>
  </si>
  <si>
    <t>Damage Parameter d_c</t>
  </si>
  <si>
    <t>Inelastic Strain [-]</t>
  </si>
  <si>
    <t>Plastic Strain [-]</t>
  </si>
  <si>
    <t>*Concrete Failure, TYPE=Strain</t>
  </si>
  <si>
    <r>
      <t>0,</t>
    </r>
    <r>
      <rPr>
        <b/>
        <sz val="11"/>
        <color rgb="FFFF0000"/>
        <rFont val="Calibri"/>
        <family val="2"/>
        <scheme val="minor"/>
      </rPr>
      <t>0.00563</t>
    </r>
    <r>
      <rPr>
        <sz val="11"/>
        <color theme="1"/>
        <rFont val="Calibri"/>
        <family val="2"/>
        <scheme val="minor"/>
      </rPr>
      <t>,0,</t>
    </r>
    <r>
      <rPr>
        <b/>
        <sz val="11"/>
        <color rgb="FF00B050"/>
        <rFont val="Calibri"/>
        <family val="2"/>
        <scheme val="minor"/>
      </rPr>
      <t>0.87201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</si>
</sst>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0" fontId="3" fillId="0" borderId="0" xfId="0" applyNumberFormat="1" applyFont="1"/>
    <xf numFmtId="0" fontId="3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Concrete!$D$16:$D$35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3.016876766782061E-3</c:v>
                </c:pt>
                <c:pt idx="13">
                  <c:v>3.2000000000000002E-3</c:v>
                </c:pt>
                <c:pt idx="14">
                  <c:v>3.5000000000000001E-3</c:v>
                </c:pt>
                <c:pt idx="15">
                  <c:v>3.7500000000000003E-3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4.7500000000000007E-3</c:v>
                </c:pt>
              </c:numCache>
            </c:numRef>
          </c:xVal>
          <c:yVal>
            <c:numRef>
              <c:f>Concrete!$E$16:$E$35</c:f>
              <c:numCache>
                <c:formatCode>General</c:formatCode>
                <c:ptCount val="20"/>
                <c:pt idx="0">
                  <c:v>0</c:v>
                </c:pt>
                <c:pt idx="1">
                  <c:v>21.142116682738671</c:v>
                </c:pt>
                <c:pt idx="2">
                  <c:v>31.65865384615385</c:v>
                </c:pt>
                <c:pt idx="3">
                  <c:v>42.125286041189938</c:v>
                </c:pt>
                <c:pt idx="4">
                  <c:v>52.526616719242909</c:v>
                </c:pt>
                <c:pt idx="5">
                  <c:v>62.840189873417728</c:v>
                </c:pt>
                <c:pt idx="6">
                  <c:v>73.03192017474187</c:v>
                </c:pt>
                <c:pt idx="7">
                  <c:v>83.047445255474457</c:v>
                </c:pt>
                <c:pt idx="8">
                  <c:v>92.79441318327973</c:v>
                </c:pt>
                <c:pt idx="9">
                  <c:v>102.10227272727273</c:v>
                </c:pt>
                <c:pt idx="10">
                  <c:v>110.61727759472818</c:v>
                </c:pt>
                <c:pt idx="11">
                  <c:v>117.46621621621621</c:v>
                </c:pt>
                <c:pt idx="12">
                  <c:v>117.82181284372209</c:v>
                </c:pt>
                <c:pt idx="13">
                  <c:v>120</c:v>
                </c:pt>
                <c:pt idx="14">
                  <c:v>96.855807627769494</c:v>
                </c:pt>
                <c:pt idx="15">
                  <c:v>75.321571545814876</c:v>
                </c:pt>
                <c:pt idx="16">
                  <c:v>58.807224987917927</c:v>
                </c:pt>
                <c:pt idx="17">
                  <c:v>46.789929767769692</c:v>
                </c:pt>
                <c:pt idx="18">
                  <c:v>38.028749840364164</c:v>
                </c:pt>
                <c:pt idx="19">
                  <c:v>31.526790104415415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Concrete!$G$7:$G$172</c:f>
              <c:strCache>
                <c:ptCount val="15"/>
                <c:pt idx="9">
                  <c:v>Slope = Elasticity Modulus [MPa]</c:v>
                </c:pt>
                <c:pt idx="10">
                  <c:v>41907.31738</c:v>
                </c:pt>
                <c:pt idx="13">
                  <c:v>Yield Stress (approximate) [MPa]</c:v>
                </c:pt>
                <c:pt idx="14">
                  <c:v>120</c:v>
                </c:pt>
              </c:strCache>
            </c:strRef>
          </c:xVal>
          <c:yVal>
            <c:numRef>
              <c:f>Concrete!$F$7:$F$172</c:f>
              <c:numCache>
                <c:formatCode>General</c:formatCode>
                <c:ptCount val="166"/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Concrete!$D$35:$D$54</c:f>
              <c:numCache>
                <c:formatCode>General</c:formatCode>
                <c:ptCount val="20"/>
                <c:pt idx="0">
                  <c:v>4.7500000000000007E-3</c:v>
                </c:pt>
                <c:pt idx="1">
                  <c:v>5.000000000000001E-3</c:v>
                </c:pt>
                <c:pt idx="2">
                  <c:v>5.2331232332179399E-3</c:v>
                </c:pt>
                <c:pt idx="3">
                  <c:v>5.4662464664358788E-3</c:v>
                </c:pt>
                <c:pt idx="4">
                  <c:v>6.0000000000000001E-3</c:v>
                </c:pt>
              </c:numCache>
            </c:numRef>
          </c:xVal>
          <c:yVal>
            <c:numRef>
              <c:f>Concrete!$E$35:$E$54</c:f>
              <c:numCache>
                <c:formatCode>General</c:formatCode>
                <c:ptCount val="20"/>
                <c:pt idx="0">
                  <c:v>31.526790104415415</c:v>
                </c:pt>
                <c:pt idx="1">
                  <c:v>26.596281791444639</c:v>
                </c:pt>
                <c:pt idx="2">
                  <c:v>23.007015560523783</c:v>
                </c:pt>
                <c:pt idx="3">
                  <c:v>20.129848919002292</c:v>
                </c:pt>
                <c:pt idx="4">
                  <c:v>15.357995059987795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Concrete!$G$7:$G$172</c:f>
              <c:strCache>
                <c:ptCount val="15"/>
                <c:pt idx="9">
                  <c:v>Slope = Elasticity Modulus [MPa]</c:v>
                </c:pt>
                <c:pt idx="10">
                  <c:v>41907.31738</c:v>
                </c:pt>
                <c:pt idx="13">
                  <c:v>Yield Stress (approximate) [MPa]</c:v>
                </c:pt>
                <c:pt idx="14">
                  <c:v>120</c:v>
                </c:pt>
              </c:strCache>
            </c:strRef>
          </c:xVal>
          <c:yVal>
            <c:numRef>
              <c:f>Concrete!$F$7:$F$172</c:f>
              <c:numCache>
                <c:formatCode>General</c:formatCode>
                <c:ptCount val="16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69424"/>
        <c:axId val="1671961808"/>
      </c:scatterChart>
      <c:valAx>
        <c:axId val="1671969424"/>
        <c:scaling>
          <c:orientation val="minMax"/>
          <c:max val="1.0000000000000002E-2"/>
        </c:scaling>
        <c:delete val="0"/>
        <c:axPos val="b"/>
        <c:title>
          <c:tx>
            <c:strRef>
              <c:f>Concrete!$D$13</c:f>
              <c:strCache>
                <c:ptCount val="1"/>
                <c:pt idx="0">
                  <c:v>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1808"/>
        <c:crosses val="autoZero"/>
        <c:crossBetween val="midCat"/>
      </c:valAx>
      <c:valAx>
        <c:axId val="167196180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Concrete!$E$13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Concrete!$A$16:$A$35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4.9600386376890022E-7</c:v>
                </c:pt>
                <c:pt idx="6">
                  <c:v>7.2990888773138193E-6</c:v>
                </c:pt>
                <c:pt idx="7">
                  <c:v>1.8306814789451238E-5</c:v>
                </c:pt>
                <c:pt idx="8">
                  <c:v>3.5722900141887427E-5</c:v>
                </c:pt>
                <c:pt idx="9">
                  <c:v>6.3617069306447487E-5</c:v>
                </c:pt>
                <c:pt idx="10">
                  <c:v>1.1043048041184476E-4</c:v>
                </c:pt>
                <c:pt idx="11">
                  <c:v>1.9699986613616388E-4</c:v>
                </c:pt>
                <c:pt idx="12">
                  <c:v>2.0539132176573306E-4</c:v>
                </c:pt>
                <c:pt idx="13">
                  <c:v>3.3653825841692669E-4</c:v>
                </c:pt>
                <c:pt idx="14">
                  <c:v>1.1888091700646003E-3</c:v>
                </c:pt>
                <c:pt idx="15">
                  <c:v>1.9526630130220575E-3</c:v>
                </c:pt>
                <c:pt idx="16">
                  <c:v>2.5967313426535745E-3</c:v>
                </c:pt>
                <c:pt idx="17">
                  <c:v>3.1334902184886049E-3</c:v>
                </c:pt>
                <c:pt idx="18">
                  <c:v>3.5925510812656988E-3</c:v>
                </c:pt>
                <c:pt idx="19">
                  <c:v>3.9977020225090559E-3</c:v>
                </c:pt>
              </c:numCache>
            </c:numRef>
          </c:xVal>
          <c:yVal>
            <c:numRef>
              <c:f>Concrete!$E$16:$E$35</c:f>
              <c:numCache>
                <c:formatCode>General</c:formatCode>
                <c:ptCount val="20"/>
                <c:pt idx="0">
                  <c:v>0</c:v>
                </c:pt>
                <c:pt idx="1">
                  <c:v>21.142116682738671</c:v>
                </c:pt>
                <c:pt idx="2">
                  <c:v>31.65865384615385</c:v>
                </c:pt>
                <c:pt idx="3">
                  <c:v>42.125286041189938</c:v>
                </c:pt>
                <c:pt idx="4">
                  <c:v>52.526616719242909</c:v>
                </c:pt>
                <c:pt idx="5">
                  <c:v>62.840189873417728</c:v>
                </c:pt>
                <c:pt idx="6">
                  <c:v>73.03192017474187</c:v>
                </c:pt>
                <c:pt idx="7">
                  <c:v>83.047445255474457</c:v>
                </c:pt>
                <c:pt idx="8">
                  <c:v>92.79441318327973</c:v>
                </c:pt>
                <c:pt idx="9">
                  <c:v>102.10227272727273</c:v>
                </c:pt>
                <c:pt idx="10">
                  <c:v>110.61727759472818</c:v>
                </c:pt>
                <c:pt idx="11">
                  <c:v>117.46621621621621</c:v>
                </c:pt>
                <c:pt idx="12">
                  <c:v>117.82181284372209</c:v>
                </c:pt>
                <c:pt idx="13">
                  <c:v>120</c:v>
                </c:pt>
                <c:pt idx="14">
                  <c:v>96.855807627769494</c:v>
                </c:pt>
                <c:pt idx="15">
                  <c:v>75.321571545814876</c:v>
                </c:pt>
                <c:pt idx="16">
                  <c:v>58.807224987917927</c:v>
                </c:pt>
                <c:pt idx="17">
                  <c:v>46.789929767769692</c:v>
                </c:pt>
                <c:pt idx="18">
                  <c:v>38.028749840364164</c:v>
                </c:pt>
                <c:pt idx="19">
                  <c:v>31.526790104415415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Concrete!$G$7:$G$172</c:f>
              <c:strCache>
                <c:ptCount val="15"/>
                <c:pt idx="9">
                  <c:v>Slope = Elasticity Modulus [MPa]</c:v>
                </c:pt>
                <c:pt idx="10">
                  <c:v>41907.31738</c:v>
                </c:pt>
                <c:pt idx="13">
                  <c:v>Yield Stress (approximate) [MPa]</c:v>
                </c:pt>
                <c:pt idx="14">
                  <c:v>120</c:v>
                </c:pt>
              </c:strCache>
            </c:strRef>
          </c:xVal>
          <c:yVal>
            <c:numRef>
              <c:f>Concrete!$F$7:$F$172</c:f>
              <c:numCache>
                <c:formatCode>General</c:formatCode>
                <c:ptCount val="16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67248"/>
        <c:axId val="1671973232"/>
      </c:scatterChart>
      <c:valAx>
        <c:axId val="1671967248"/>
        <c:scaling>
          <c:orientation val="minMax"/>
          <c:max val="6.0000000000000019E-3"/>
          <c:min val="0"/>
        </c:scaling>
        <c:delete val="0"/>
        <c:axPos val="b"/>
        <c:title>
          <c:tx>
            <c:strRef>
              <c:f>Concrete!$A$12</c:f>
              <c:strCache>
                <c:ptCount val="1"/>
                <c:pt idx="0">
                  <c:v>Inelastic 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73232"/>
        <c:crosses val="autoZero"/>
        <c:crossBetween val="midCat"/>
      </c:valAx>
      <c:valAx>
        <c:axId val="16719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Concrete!$E$13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Concrete!$C$23:$C$42</c:f>
              <c:numCache>
                <c:formatCode>General</c:formatCode>
                <c:ptCount val="20"/>
                <c:pt idx="0">
                  <c:v>1.8306814789451238E-5</c:v>
                </c:pt>
                <c:pt idx="1">
                  <c:v>3.5722900141887427E-5</c:v>
                </c:pt>
                <c:pt idx="2">
                  <c:v>6.3617069306447487E-5</c:v>
                </c:pt>
                <c:pt idx="3">
                  <c:v>1.1043048041184476E-4</c:v>
                </c:pt>
                <c:pt idx="4">
                  <c:v>1.9699986613616388E-4</c:v>
                </c:pt>
                <c:pt idx="5">
                  <c:v>2.0539132176573306E-4</c:v>
                </c:pt>
                <c:pt idx="6">
                  <c:v>3.3653825841692669E-4</c:v>
                </c:pt>
                <c:pt idx="7">
                  <c:v>6.3653825841692672E-4</c:v>
                </c:pt>
                <c:pt idx="8">
                  <c:v>8.8653825841692661E-4</c:v>
                </c:pt>
                <c:pt idx="9">
                  <c:v>1.1365382584169268E-3</c:v>
                </c:pt>
                <c:pt idx="10">
                  <c:v>1.3865382584169275E-3</c:v>
                </c:pt>
                <c:pt idx="11">
                  <c:v>1.6365382584169275E-3</c:v>
                </c:pt>
                <c:pt idx="12">
                  <c:v>1.8865382584169277E-3</c:v>
                </c:pt>
                <c:pt idx="13">
                  <c:v>2.1365382584169275E-3</c:v>
                </c:pt>
                <c:pt idx="14">
                  <c:v>2.369661491634866E-3</c:v>
                </c:pt>
                <c:pt idx="15">
                  <c:v>2.6027847248528062E-3</c:v>
                </c:pt>
                <c:pt idx="16">
                  <c:v>3.1365382584169254E-3</c:v>
                </c:pt>
              </c:numCache>
            </c:numRef>
          </c:xVal>
          <c:yVal>
            <c:numRef>
              <c:f>Concrete!$E$23:$E$42</c:f>
              <c:numCache>
                <c:formatCode>General</c:formatCode>
                <c:ptCount val="20"/>
                <c:pt idx="0">
                  <c:v>83.047445255474457</c:v>
                </c:pt>
                <c:pt idx="1">
                  <c:v>92.79441318327973</c:v>
                </c:pt>
                <c:pt idx="2">
                  <c:v>102.10227272727273</c:v>
                </c:pt>
                <c:pt idx="3">
                  <c:v>110.61727759472818</c:v>
                </c:pt>
                <c:pt idx="4">
                  <c:v>117.46621621621621</c:v>
                </c:pt>
                <c:pt idx="5">
                  <c:v>117.82181284372209</c:v>
                </c:pt>
                <c:pt idx="6">
                  <c:v>120</c:v>
                </c:pt>
                <c:pt idx="7">
                  <c:v>96.855807627769494</c:v>
                </c:pt>
                <c:pt idx="8">
                  <c:v>75.321571545814876</c:v>
                </c:pt>
                <c:pt idx="9">
                  <c:v>58.807224987917927</c:v>
                </c:pt>
                <c:pt idx="10">
                  <c:v>46.789929767769692</c:v>
                </c:pt>
                <c:pt idx="11">
                  <c:v>38.028749840364164</c:v>
                </c:pt>
                <c:pt idx="12">
                  <c:v>31.526790104415415</c:v>
                </c:pt>
                <c:pt idx="13">
                  <c:v>26.596281791444639</c:v>
                </c:pt>
                <c:pt idx="14">
                  <c:v>23.007015560523783</c:v>
                </c:pt>
                <c:pt idx="15">
                  <c:v>20.129848919002292</c:v>
                </c:pt>
                <c:pt idx="16">
                  <c:v>15.357995059987795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Concrete!$G$7:$G$172</c:f>
              <c:strCache>
                <c:ptCount val="15"/>
                <c:pt idx="9">
                  <c:v>Slope = Elasticity Modulus [MPa]</c:v>
                </c:pt>
                <c:pt idx="10">
                  <c:v>41907.31738</c:v>
                </c:pt>
                <c:pt idx="13">
                  <c:v>Yield Stress (approximate) [MPa]</c:v>
                </c:pt>
                <c:pt idx="14">
                  <c:v>120</c:v>
                </c:pt>
              </c:strCache>
            </c:strRef>
          </c:xVal>
          <c:yVal>
            <c:numRef>
              <c:f>Concrete!$F$7:$F$172</c:f>
              <c:numCache>
                <c:formatCode>General</c:formatCode>
                <c:ptCount val="16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63440"/>
        <c:axId val="1671962352"/>
      </c:scatterChart>
      <c:valAx>
        <c:axId val="1671963440"/>
        <c:scaling>
          <c:orientation val="minMax"/>
          <c:max val="5.000000000000001E-3"/>
        </c:scaling>
        <c:delete val="0"/>
        <c:axPos val="b"/>
        <c:title>
          <c:tx>
            <c:strRef>
              <c:f>Concrete!$C$10</c:f>
              <c:strCache>
                <c:ptCount val="1"/>
                <c:pt idx="0">
                  <c:v>Plastic 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2352"/>
        <c:crosses val="autoZero"/>
        <c:crossBetween val="midCat"/>
      </c:valAx>
      <c:valAx>
        <c:axId val="16719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Concrete!$E$13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Concrete!$A$23:$A$42</c:f>
              <c:numCache>
                <c:formatCode>General</c:formatCode>
                <c:ptCount val="20"/>
                <c:pt idx="0">
                  <c:v>1.8306814789451238E-5</c:v>
                </c:pt>
                <c:pt idx="1">
                  <c:v>3.5722900141887427E-5</c:v>
                </c:pt>
                <c:pt idx="2">
                  <c:v>6.3617069306447487E-5</c:v>
                </c:pt>
                <c:pt idx="3">
                  <c:v>1.1043048041184476E-4</c:v>
                </c:pt>
                <c:pt idx="4">
                  <c:v>1.9699986613616388E-4</c:v>
                </c:pt>
                <c:pt idx="5">
                  <c:v>2.0539132176573306E-4</c:v>
                </c:pt>
                <c:pt idx="6">
                  <c:v>3.3653825841692669E-4</c:v>
                </c:pt>
                <c:pt idx="7">
                  <c:v>1.1888091700646003E-3</c:v>
                </c:pt>
                <c:pt idx="8">
                  <c:v>1.9526630130220575E-3</c:v>
                </c:pt>
                <c:pt idx="9">
                  <c:v>2.5967313426535745E-3</c:v>
                </c:pt>
                <c:pt idx="10">
                  <c:v>3.1334902184886049E-3</c:v>
                </c:pt>
                <c:pt idx="11">
                  <c:v>3.5925510812656988E-3</c:v>
                </c:pt>
                <c:pt idx="12">
                  <c:v>3.9977020225090559E-3</c:v>
                </c:pt>
                <c:pt idx="13">
                  <c:v>4.3653547051819659E-3</c:v>
                </c:pt>
                <c:pt idx="14">
                  <c:v>4.6841256595048873E-3</c:v>
                </c:pt>
                <c:pt idx="15">
                  <c:v>4.9859043644074584E-3</c:v>
                </c:pt>
                <c:pt idx="16">
                  <c:v>5.6335247393191927E-3</c:v>
                </c:pt>
              </c:numCache>
            </c:numRef>
          </c:xVal>
          <c:yVal>
            <c:numRef>
              <c:f>Concrete!$B$23:$B$42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0.19286826976858751</c:v>
                </c:pt>
                <c:pt idx="8">
                  <c:v>0.37232023711820939</c:v>
                </c:pt>
                <c:pt idx="9">
                  <c:v>0.5099397917673506</c:v>
                </c:pt>
                <c:pt idx="10">
                  <c:v>0.61008391860191924</c:v>
                </c:pt>
                <c:pt idx="11">
                  <c:v>0.68309375133029859</c:v>
                </c:pt>
                <c:pt idx="12">
                  <c:v>0.73727674912987151</c:v>
                </c:pt>
                <c:pt idx="13">
                  <c:v>0.77836431840462805</c:v>
                </c:pt>
                <c:pt idx="14">
                  <c:v>0.8082748703289685</c:v>
                </c:pt>
                <c:pt idx="15">
                  <c:v>0.8322512590083142</c:v>
                </c:pt>
                <c:pt idx="16">
                  <c:v>0.8720167078334351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Concrete!$G$7:$G$172</c:f>
              <c:strCache>
                <c:ptCount val="15"/>
                <c:pt idx="9">
                  <c:v>Slope = Elasticity Modulus [MPa]</c:v>
                </c:pt>
                <c:pt idx="10">
                  <c:v>41907.31738</c:v>
                </c:pt>
                <c:pt idx="13">
                  <c:v>Yield Stress (approximate) [MPa]</c:v>
                </c:pt>
                <c:pt idx="14">
                  <c:v>120</c:v>
                </c:pt>
              </c:strCache>
            </c:strRef>
          </c:xVal>
          <c:yVal>
            <c:numRef>
              <c:f>Concrete!$F$7:$F$172</c:f>
              <c:numCache>
                <c:formatCode>General</c:formatCode>
                <c:ptCount val="16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72688"/>
        <c:axId val="1671965616"/>
      </c:scatterChart>
      <c:valAx>
        <c:axId val="1671972688"/>
        <c:scaling>
          <c:orientation val="minMax"/>
          <c:max val="1.0000000000000002E-2"/>
        </c:scaling>
        <c:delete val="0"/>
        <c:axPos val="b"/>
        <c:title>
          <c:tx>
            <c:strRef>
              <c:f>Concrete!$A$12</c:f>
              <c:strCache>
                <c:ptCount val="1"/>
                <c:pt idx="0">
                  <c:v>Inelastic Strain [-]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65616"/>
        <c:crosses val="autoZero"/>
        <c:crossBetween val="midCat"/>
      </c:valAx>
      <c:valAx>
        <c:axId val="167196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Damage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9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206828</xdr:colOff>
      <xdr:row>13</xdr:row>
      <xdr:rowOff>163286</xdr:rowOff>
    </xdr:from>
    <xdr:ext cx="5391286" cy="3151012"/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7" t="23922" r="74774" b="24324"/>
        <a:stretch/>
      </xdr:blipFill>
      <xdr:spPr>
        <a:xfrm>
          <a:off x="15263948" y="2540726"/>
          <a:ext cx="5391286" cy="3151012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3</xdr:row>
      <xdr:rowOff>0</xdr:rowOff>
    </xdr:from>
    <xdr:to>
      <xdr:col>18</xdr:col>
      <xdr:colOff>609600</xdr:colOff>
      <xdr:row>18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76199</xdr:colOff>
      <xdr:row>10</xdr:row>
      <xdr:rowOff>81645</xdr:rowOff>
    </xdr:from>
    <xdr:ext cx="2141765" cy="692875"/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59" y="1910445"/>
          <a:ext cx="2141765" cy="692875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20</xdr:row>
      <xdr:rowOff>0</xdr:rowOff>
    </xdr:from>
    <xdr:to>
      <xdr:col>18</xdr:col>
      <xdr:colOff>609600</xdr:colOff>
      <xdr:row>35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35</xdr:row>
      <xdr:rowOff>122464</xdr:rowOff>
    </xdr:from>
    <xdr:to>
      <xdr:col>18</xdr:col>
      <xdr:colOff>609600</xdr:colOff>
      <xdr:row>50</xdr:row>
      <xdr:rowOff>122464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625929</xdr:colOff>
      <xdr:row>36</xdr:row>
      <xdr:rowOff>27214</xdr:rowOff>
    </xdr:from>
    <xdr:to>
      <xdr:col>12</xdr:col>
      <xdr:colOff>432707</xdr:colOff>
      <xdr:row>51</xdr:row>
      <xdr:rowOff>27214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62"/>
  <sheetViews>
    <sheetView tabSelected="1" zoomScale="70" zoomScaleNormal="70" workbookViewId="0">
      <selection activeCell="E5" sqref="E5"/>
    </sheetView>
  </sheetViews>
  <sheetFormatPr baseColWidth="10" defaultRowHeight="14.4" x14ac:dyDescent="0.3"/>
  <cols>
    <col min="1" max="1" width="41.33203125" bestFit="1" customWidth="1"/>
    <col min="2" max="2" width="30" bestFit="1" customWidth="1"/>
    <col min="3" max="3" width="36.88671875" customWidth="1"/>
    <col min="6" max="6" width="19.33203125" bestFit="1" customWidth="1"/>
    <col min="8" max="8" width="12" bestFit="1" customWidth="1"/>
  </cols>
  <sheetData>
    <row r="10" spans="1:7" x14ac:dyDescent="0.3">
      <c r="C10" s="1" t="s">
        <v>8</v>
      </c>
    </row>
    <row r="12" spans="1:7" x14ac:dyDescent="0.3">
      <c r="A12" s="1" t="s">
        <v>7</v>
      </c>
      <c r="B12" s="1" t="s">
        <v>6</v>
      </c>
    </row>
    <row r="13" spans="1:7" x14ac:dyDescent="0.3">
      <c r="A13" s="4" t="s">
        <v>5</v>
      </c>
      <c r="B13" s="3" t="s">
        <v>4</v>
      </c>
      <c r="D13" t="s">
        <v>3</v>
      </c>
      <c r="E13" t="s">
        <v>2</v>
      </c>
    </row>
    <row r="15" spans="1:7" x14ac:dyDescent="0.3">
      <c r="D15" s="2"/>
      <c r="E15" s="2"/>
    </row>
    <row r="16" spans="1:7" x14ac:dyDescent="0.3">
      <c r="A16">
        <v>0</v>
      </c>
      <c r="B16">
        <v>0</v>
      </c>
      <c r="C16">
        <f>A16-(B16/(1-B16))*(E16/$G$17)</f>
        <v>0</v>
      </c>
      <c r="D16" s="5">
        <v>0</v>
      </c>
      <c r="E16" s="5">
        <v>0</v>
      </c>
      <c r="G16" s="1" t="s">
        <v>1</v>
      </c>
    </row>
    <row r="17" spans="1:8" x14ac:dyDescent="0.3">
      <c r="A17">
        <v>0</v>
      </c>
      <c r="B17">
        <v>0</v>
      </c>
      <c r="C17">
        <f t="shared" ref="C17:C39" si="0">A17-(B17/(1-B17))*(E17/$G$17)</f>
        <v>0</v>
      </c>
      <c r="D17" s="5">
        <v>5.0000000000000001E-4</v>
      </c>
      <c r="E17" s="5">
        <v>21.142116682738671</v>
      </c>
      <c r="G17">
        <f>SLOPE(E16:E21,D16:D21)</f>
        <v>41907.317376504441</v>
      </c>
    </row>
    <row r="18" spans="1:8" x14ac:dyDescent="0.3">
      <c r="A18">
        <v>0</v>
      </c>
      <c r="B18">
        <v>0</v>
      </c>
      <c r="C18">
        <f t="shared" si="0"/>
        <v>0</v>
      </c>
      <c r="D18" s="5">
        <v>7.5000000000000002E-4</v>
      </c>
      <c r="E18" s="5">
        <v>31.65865384615385</v>
      </c>
    </row>
    <row r="19" spans="1:8" x14ac:dyDescent="0.3">
      <c r="A19">
        <v>0</v>
      </c>
      <c r="B19">
        <v>0</v>
      </c>
      <c r="C19">
        <f t="shared" si="0"/>
        <v>0</v>
      </c>
      <c r="D19" s="5">
        <v>1E-3</v>
      </c>
      <c r="E19" s="5">
        <v>42.125286041189938</v>
      </c>
    </row>
    <row r="20" spans="1:8" x14ac:dyDescent="0.3">
      <c r="A20">
        <v>0</v>
      </c>
      <c r="B20">
        <v>0</v>
      </c>
      <c r="C20">
        <f t="shared" si="0"/>
        <v>0</v>
      </c>
      <c r="D20" s="5">
        <v>1.25E-3</v>
      </c>
      <c r="E20" s="5">
        <v>52.526616719242909</v>
      </c>
      <c r="G20" s="1" t="s">
        <v>0</v>
      </c>
    </row>
    <row r="21" spans="1:8" x14ac:dyDescent="0.3">
      <c r="A21">
        <f t="shared" ref="A21:A39" si="1">D21-(E21/$G$17)</f>
        <v>4.9600386376890022E-7</v>
      </c>
      <c r="B21">
        <v>0</v>
      </c>
      <c r="C21">
        <f t="shared" si="0"/>
        <v>4.9600386376890022E-7</v>
      </c>
      <c r="D21" s="5">
        <v>1.5E-3</v>
      </c>
      <c r="E21" s="5">
        <v>62.840189873417728</v>
      </c>
      <c r="G21">
        <v>120</v>
      </c>
    </row>
    <row r="22" spans="1:8" x14ac:dyDescent="0.3">
      <c r="A22">
        <f t="shared" si="1"/>
        <v>7.2990888773138193E-6</v>
      </c>
      <c r="B22">
        <v>0</v>
      </c>
      <c r="C22">
        <f t="shared" si="0"/>
        <v>7.2990888773138193E-6</v>
      </c>
      <c r="D22">
        <v>1.75E-3</v>
      </c>
      <c r="E22">
        <v>73.03192017474187</v>
      </c>
    </row>
    <row r="23" spans="1:8" x14ac:dyDescent="0.3">
      <c r="A23">
        <f t="shared" si="1"/>
        <v>1.8306814789451238E-5</v>
      </c>
      <c r="B23">
        <v>0</v>
      </c>
      <c r="C23">
        <f t="shared" si="0"/>
        <v>1.8306814789451238E-5</v>
      </c>
      <c r="D23">
        <v>2E-3</v>
      </c>
      <c r="E23">
        <v>83.047445255474457</v>
      </c>
    </row>
    <row r="24" spans="1:8" x14ac:dyDescent="0.3">
      <c r="A24">
        <f t="shared" si="1"/>
        <v>3.5722900141887427E-5</v>
      </c>
      <c r="B24">
        <v>0</v>
      </c>
      <c r="C24">
        <f t="shared" si="0"/>
        <v>3.5722900141887427E-5</v>
      </c>
      <c r="D24">
        <v>2.2499999999999998E-3</v>
      </c>
      <c r="E24">
        <v>92.79441318327973</v>
      </c>
    </row>
    <row r="25" spans="1:8" x14ac:dyDescent="0.3">
      <c r="A25">
        <f t="shared" si="1"/>
        <v>6.3617069306447487E-5</v>
      </c>
      <c r="B25">
        <v>0</v>
      </c>
      <c r="C25">
        <f t="shared" si="0"/>
        <v>6.3617069306447487E-5</v>
      </c>
      <c r="D25">
        <v>2.5000000000000001E-3</v>
      </c>
      <c r="E25">
        <v>102.10227272727273</v>
      </c>
    </row>
    <row r="26" spans="1:8" x14ac:dyDescent="0.3">
      <c r="A26">
        <f t="shared" si="1"/>
        <v>1.1043048041184476E-4</v>
      </c>
      <c r="B26">
        <v>0</v>
      </c>
      <c r="C26">
        <f t="shared" si="0"/>
        <v>1.1043048041184476E-4</v>
      </c>
      <c r="D26">
        <v>2.7499999999999998E-3</v>
      </c>
      <c r="E26">
        <v>110.61727759472818</v>
      </c>
    </row>
    <row r="27" spans="1:8" x14ac:dyDescent="0.3">
      <c r="A27">
        <f t="shared" si="1"/>
        <v>1.9699986613616388E-4</v>
      </c>
      <c r="B27">
        <v>0</v>
      </c>
      <c r="C27">
        <f t="shared" si="0"/>
        <v>1.9699986613616388E-4</v>
      </c>
      <c r="D27">
        <v>3.0000000000000001E-3</v>
      </c>
      <c r="E27">
        <v>117.46621621621621</v>
      </c>
    </row>
    <row r="28" spans="1:8" x14ac:dyDescent="0.3">
      <c r="A28">
        <f t="shared" si="1"/>
        <v>2.0539132176573306E-4</v>
      </c>
      <c r="B28">
        <v>0</v>
      </c>
      <c r="C28">
        <f t="shared" si="0"/>
        <v>2.0539132176573306E-4</v>
      </c>
      <c r="D28">
        <v>3.016876766782061E-3</v>
      </c>
      <c r="E28">
        <v>117.82181284372209</v>
      </c>
    </row>
    <row r="29" spans="1:8" x14ac:dyDescent="0.3">
      <c r="A29">
        <f t="shared" si="1"/>
        <v>3.3653825841692669E-4</v>
      </c>
      <c r="B29">
        <f t="shared" ref="B29:B39" si="2">1-(E29/$G$21)</f>
        <v>0</v>
      </c>
      <c r="C29">
        <f t="shared" si="0"/>
        <v>3.3653825841692669E-4</v>
      </c>
      <c r="D29">
        <v>3.2000000000000002E-3</v>
      </c>
      <c r="E29">
        <v>120</v>
      </c>
    </row>
    <row r="30" spans="1:8" x14ac:dyDescent="0.3">
      <c r="A30">
        <f t="shared" si="1"/>
        <v>1.1888091700646003E-3</v>
      </c>
      <c r="B30">
        <f t="shared" si="2"/>
        <v>0.19286826976858751</v>
      </c>
      <c r="C30">
        <f t="shared" si="0"/>
        <v>6.3653825841692672E-4</v>
      </c>
      <c r="D30">
        <v>3.5000000000000001E-3</v>
      </c>
      <c r="E30">
        <v>96.855807627769494</v>
      </c>
      <c r="F30" s="1"/>
    </row>
    <row r="31" spans="1:8" x14ac:dyDescent="0.3">
      <c r="A31">
        <f t="shared" si="1"/>
        <v>1.9526630130220575E-3</v>
      </c>
      <c r="B31">
        <f t="shared" si="2"/>
        <v>0.37232023711820939</v>
      </c>
      <c r="C31">
        <f t="shared" si="0"/>
        <v>8.8653825841692661E-4</v>
      </c>
      <c r="D31">
        <v>3.7500000000000003E-3</v>
      </c>
      <c r="E31">
        <v>75.321571545814876</v>
      </c>
    </row>
    <row r="32" spans="1:8" x14ac:dyDescent="0.3">
      <c r="A32">
        <f t="shared" si="1"/>
        <v>2.5967313426535745E-3</v>
      </c>
      <c r="B32">
        <f t="shared" si="2"/>
        <v>0.5099397917673506</v>
      </c>
      <c r="C32">
        <f t="shared" si="0"/>
        <v>1.1365382584169268E-3</v>
      </c>
      <c r="D32">
        <v>4.0000000000000001E-3</v>
      </c>
      <c r="E32">
        <v>58.807224987917927</v>
      </c>
      <c r="H32" s="1"/>
    </row>
    <row r="33" spans="1:8" x14ac:dyDescent="0.3">
      <c r="A33">
        <f t="shared" si="1"/>
        <v>3.1334902184886049E-3</v>
      </c>
      <c r="B33">
        <f t="shared" si="2"/>
        <v>0.61008391860191924</v>
      </c>
      <c r="C33">
        <f t="shared" si="0"/>
        <v>1.3865382584169275E-3</v>
      </c>
      <c r="D33">
        <v>4.2500000000000003E-3</v>
      </c>
      <c r="E33">
        <v>46.789929767769692</v>
      </c>
    </row>
    <row r="34" spans="1:8" x14ac:dyDescent="0.3">
      <c r="A34">
        <f t="shared" si="1"/>
        <v>3.5925510812656988E-3</v>
      </c>
      <c r="B34">
        <f t="shared" si="2"/>
        <v>0.68309375133029859</v>
      </c>
      <c r="C34">
        <f t="shared" si="0"/>
        <v>1.6365382584169275E-3</v>
      </c>
      <c r="D34">
        <v>4.5000000000000005E-3</v>
      </c>
      <c r="E34">
        <v>38.028749840364164</v>
      </c>
    </row>
    <row r="35" spans="1:8" x14ac:dyDescent="0.3">
      <c r="A35">
        <f t="shared" si="1"/>
        <v>3.9977020225090559E-3</v>
      </c>
      <c r="B35">
        <f t="shared" si="2"/>
        <v>0.73727674912987151</v>
      </c>
      <c r="C35">
        <f t="shared" si="0"/>
        <v>1.8865382584169277E-3</v>
      </c>
      <c r="D35">
        <v>4.7500000000000007E-3</v>
      </c>
      <c r="E35">
        <v>31.526790104415415</v>
      </c>
    </row>
    <row r="36" spans="1:8" x14ac:dyDescent="0.3">
      <c r="A36">
        <f t="shared" si="1"/>
        <v>4.3653547051819659E-3</v>
      </c>
      <c r="B36">
        <f t="shared" si="2"/>
        <v>0.77836431840462805</v>
      </c>
      <c r="C36">
        <f t="shared" si="0"/>
        <v>2.1365382584169275E-3</v>
      </c>
      <c r="D36">
        <v>5.000000000000001E-3</v>
      </c>
      <c r="E36">
        <v>26.596281791444639</v>
      </c>
      <c r="H36" s="1"/>
    </row>
    <row r="37" spans="1:8" x14ac:dyDescent="0.3">
      <c r="A37">
        <f t="shared" si="1"/>
        <v>4.6841256595048873E-3</v>
      </c>
      <c r="B37">
        <f t="shared" si="2"/>
        <v>0.8082748703289685</v>
      </c>
      <c r="C37">
        <f t="shared" si="0"/>
        <v>2.369661491634866E-3</v>
      </c>
      <c r="D37">
        <v>5.2331232332179399E-3</v>
      </c>
      <c r="E37">
        <v>23.007015560523783</v>
      </c>
    </row>
    <row r="38" spans="1:8" x14ac:dyDescent="0.3">
      <c r="A38">
        <f t="shared" si="1"/>
        <v>4.9859043644074584E-3</v>
      </c>
      <c r="B38">
        <f t="shared" si="2"/>
        <v>0.8322512590083142</v>
      </c>
      <c r="C38">
        <f t="shared" si="0"/>
        <v>2.6027847248528062E-3</v>
      </c>
      <c r="D38">
        <v>5.4662464664358788E-3</v>
      </c>
      <c r="E38">
        <v>20.129848919002292</v>
      </c>
    </row>
    <row r="39" spans="1:8" x14ac:dyDescent="0.3">
      <c r="A39">
        <f t="shared" si="1"/>
        <v>5.6335247393191927E-3</v>
      </c>
      <c r="B39">
        <f t="shared" si="2"/>
        <v>0.8720167078334351</v>
      </c>
      <c r="C39">
        <f t="shared" si="0"/>
        <v>3.1365382584169254E-3</v>
      </c>
      <c r="D39">
        <v>6.0000000000000001E-3</v>
      </c>
      <c r="E39">
        <v>15.357995059987795</v>
      </c>
    </row>
    <row r="61" spans="1:1" x14ac:dyDescent="0.3">
      <c r="A61" s="1" t="s">
        <v>9</v>
      </c>
    </row>
    <row r="62" spans="1:1" x14ac:dyDescent="0.3">
      <c r="A62" t="s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Concrete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2021-03-13T00:04:30Z</dcterms:created>
  <dcterms:modified xsi:type="dcterms:W3CDTF">2021-03-13T01:43:22Z</dcterms:modified>
</cp:coreProperties>
</file>