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k/git/uu/nidm/simulation/data/nidm-experiment/"/>
    </mc:Choice>
  </mc:AlternateContent>
  <xr:revisionPtr revIDLastSave="0" documentId="13_ncr:1_{D3049FE7-8565-524E-AF8C-C919831377FD}" xr6:coauthVersionLast="46" xr6:coauthVersionMax="46" xr10:uidLastSave="{00000000-0000-0000-0000-000000000000}"/>
  <bookViews>
    <workbookView xWindow="0" yWindow="0" windowWidth="32680" windowHeight="28800" activeTab="1" xr2:uid="{928C64DB-3A68-6840-A9EA-36E96B68988B}"/>
  </bookViews>
  <sheets>
    <sheet name="av. risk preference" sheetId="1" r:id="rId1"/>
    <sheet name="+sd (more risk avoiding)" sheetId="3" r:id="rId2"/>
    <sheet name="-sd (more risk seeking)" sheetId="4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2" i="4" l="1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G42" i="4"/>
  <c r="E42" i="4"/>
  <c r="H42" i="4"/>
  <c r="D42" i="4"/>
  <c r="I42" i="4"/>
  <c r="L42" i="4"/>
  <c r="P42" i="4"/>
  <c r="Q42" i="4"/>
  <c r="J42" i="4"/>
  <c r="G41" i="4"/>
  <c r="E41" i="4"/>
  <c r="H41" i="4"/>
  <c r="D41" i="4"/>
  <c r="I41" i="4"/>
  <c r="L41" i="4"/>
  <c r="P41" i="4"/>
  <c r="Q41" i="4"/>
  <c r="J41" i="4"/>
  <c r="G40" i="4"/>
  <c r="E40" i="4"/>
  <c r="H40" i="4"/>
  <c r="D40" i="4"/>
  <c r="I40" i="4"/>
  <c r="L40" i="4"/>
  <c r="P40" i="4"/>
  <c r="Q40" i="4"/>
  <c r="J40" i="4"/>
  <c r="G39" i="4"/>
  <c r="E39" i="4"/>
  <c r="H39" i="4"/>
  <c r="D39" i="4"/>
  <c r="I39" i="4"/>
  <c r="L39" i="4"/>
  <c r="P39" i="4"/>
  <c r="Q39" i="4"/>
  <c r="J39" i="4"/>
  <c r="G38" i="4"/>
  <c r="E38" i="4"/>
  <c r="H38" i="4"/>
  <c r="D38" i="4"/>
  <c r="I38" i="4"/>
  <c r="L38" i="4"/>
  <c r="P38" i="4"/>
  <c r="Q38" i="4"/>
  <c r="J38" i="4"/>
  <c r="G37" i="4"/>
  <c r="E37" i="4"/>
  <c r="H37" i="4"/>
  <c r="D37" i="4"/>
  <c r="I37" i="4"/>
  <c r="L37" i="4"/>
  <c r="P37" i="4"/>
  <c r="Q37" i="4"/>
  <c r="J37" i="4"/>
  <c r="G36" i="4"/>
  <c r="E36" i="4"/>
  <c r="H36" i="4"/>
  <c r="D36" i="4"/>
  <c r="I36" i="4"/>
  <c r="L36" i="4"/>
  <c r="P36" i="4"/>
  <c r="Q36" i="4"/>
  <c r="J36" i="4"/>
  <c r="G35" i="4"/>
  <c r="E35" i="4"/>
  <c r="H35" i="4"/>
  <c r="D35" i="4"/>
  <c r="I35" i="4"/>
  <c r="L35" i="4"/>
  <c r="P35" i="4"/>
  <c r="Q35" i="4"/>
  <c r="J35" i="4"/>
  <c r="G34" i="4"/>
  <c r="E34" i="4"/>
  <c r="H34" i="4"/>
  <c r="D34" i="4"/>
  <c r="I34" i="4"/>
  <c r="L34" i="4"/>
  <c r="P34" i="4"/>
  <c r="Q34" i="4"/>
  <c r="J34" i="4"/>
  <c r="G33" i="4"/>
  <c r="E33" i="4"/>
  <c r="H33" i="4"/>
  <c r="D33" i="4"/>
  <c r="I33" i="4"/>
  <c r="L33" i="4"/>
  <c r="P33" i="4"/>
  <c r="Q33" i="4"/>
  <c r="J33" i="4"/>
  <c r="G32" i="4"/>
  <c r="E32" i="4"/>
  <c r="H32" i="4"/>
  <c r="D32" i="4"/>
  <c r="I32" i="4"/>
  <c r="L32" i="4"/>
  <c r="P32" i="4"/>
  <c r="Q32" i="4"/>
  <c r="J32" i="4"/>
  <c r="G31" i="4"/>
  <c r="E31" i="4"/>
  <c r="H31" i="4"/>
  <c r="D31" i="4"/>
  <c r="I31" i="4"/>
  <c r="L31" i="4"/>
  <c r="P31" i="4"/>
  <c r="Q31" i="4"/>
  <c r="J31" i="4"/>
  <c r="G30" i="4"/>
  <c r="E30" i="4"/>
  <c r="H30" i="4"/>
  <c r="D30" i="4"/>
  <c r="I30" i="4"/>
  <c r="L30" i="4"/>
  <c r="P30" i="4"/>
  <c r="Q30" i="4"/>
  <c r="J30" i="4"/>
  <c r="G29" i="4"/>
  <c r="E29" i="4"/>
  <c r="H29" i="4"/>
  <c r="D29" i="4"/>
  <c r="I29" i="4"/>
  <c r="L29" i="4"/>
  <c r="P29" i="4"/>
  <c r="Q29" i="4"/>
  <c r="J29" i="4"/>
  <c r="G28" i="4"/>
  <c r="E28" i="4"/>
  <c r="H28" i="4"/>
  <c r="D28" i="4"/>
  <c r="I28" i="4"/>
  <c r="L28" i="4"/>
  <c r="P28" i="4"/>
  <c r="Q28" i="4"/>
  <c r="J28" i="4"/>
  <c r="G27" i="4"/>
  <c r="E27" i="4"/>
  <c r="H27" i="4"/>
  <c r="D27" i="4"/>
  <c r="I27" i="4"/>
  <c r="L27" i="4"/>
  <c r="P27" i="4"/>
  <c r="Q27" i="4"/>
  <c r="J27" i="4"/>
  <c r="G26" i="4"/>
  <c r="E26" i="4"/>
  <c r="H26" i="4"/>
  <c r="D26" i="4"/>
  <c r="I26" i="4"/>
  <c r="L26" i="4"/>
  <c r="P26" i="4"/>
  <c r="Q26" i="4"/>
  <c r="J26" i="4"/>
  <c r="G25" i="4"/>
  <c r="E25" i="4"/>
  <c r="H25" i="4"/>
  <c r="D25" i="4"/>
  <c r="I25" i="4"/>
  <c r="L25" i="4"/>
  <c r="P25" i="4"/>
  <c r="Q25" i="4"/>
  <c r="J25" i="4"/>
  <c r="G24" i="4"/>
  <c r="E24" i="4"/>
  <c r="H24" i="4"/>
  <c r="D24" i="4"/>
  <c r="I24" i="4"/>
  <c r="L24" i="4"/>
  <c r="P24" i="4"/>
  <c r="Q24" i="4"/>
  <c r="J24" i="4"/>
  <c r="G23" i="4"/>
  <c r="E23" i="4"/>
  <c r="H23" i="4"/>
  <c r="D23" i="4"/>
  <c r="I23" i="4"/>
  <c r="L23" i="4"/>
  <c r="P23" i="4"/>
  <c r="Q23" i="4"/>
  <c r="J23" i="4"/>
  <c r="G22" i="4"/>
  <c r="E22" i="4"/>
  <c r="H22" i="4"/>
  <c r="D22" i="4"/>
  <c r="I22" i="4"/>
  <c r="L22" i="4"/>
  <c r="P22" i="4"/>
  <c r="Q22" i="4"/>
  <c r="J22" i="4"/>
  <c r="G21" i="4"/>
  <c r="E21" i="4"/>
  <c r="H21" i="4"/>
  <c r="D21" i="4"/>
  <c r="I21" i="4"/>
  <c r="L21" i="4"/>
  <c r="P21" i="4"/>
  <c r="Q21" i="4"/>
  <c r="J21" i="4"/>
  <c r="G20" i="4"/>
  <c r="E20" i="4"/>
  <c r="H20" i="4"/>
  <c r="D20" i="4"/>
  <c r="I20" i="4"/>
  <c r="L20" i="4"/>
  <c r="P20" i="4"/>
  <c r="Q20" i="4"/>
  <c r="J20" i="4"/>
  <c r="G19" i="4"/>
  <c r="E19" i="4"/>
  <c r="H19" i="4"/>
  <c r="D19" i="4"/>
  <c r="I19" i="4"/>
  <c r="L19" i="4"/>
  <c r="P19" i="4"/>
  <c r="Q19" i="4"/>
  <c r="J19" i="4"/>
  <c r="G18" i="4"/>
  <c r="E18" i="4"/>
  <c r="H18" i="4"/>
  <c r="D18" i="4"/>
  <c r="I18" i="4"/>
  <c r="L18" i="4"/>
  <c r="P18" i="4"/>
  <c r="Q18" i="4"/>
  <c r="J18" i="4"/>
  <c r="G17" i="4"/>
  <c r="E17" i="4"/>
  <c r="H17" i="4"/>
  <c r="D17" i="4"/>
  <c r="I17" i="4"/>
  <c r="L17" i="4"/>
  <c r="P17" i="4"/>
  <c r="Q17" i="4"/>
  <c r="J17" i="4"/>
  <c r="G16" i="4"/>
  <c r="E16" i="4"/>
  <c r="H16" i="4"/>
  <c r="D16" i="4"/>
  <c r="I16" i="4"/>
  <c r="L16" i="4"/>
  <c r="P16" i="4"/>
  <c r="Q16" i="4"/>
  <c r="J16" i="4"/>
  <c r="G15" i="4"/>
  <c r="E15" i="4"/>
  <c r="H15" i="4"/>
  <c r="D15" i="4"/>
  <c r="I15" i="4"/>
  <c r="L15" i="4"/>
  <c r="P15" i="4"/>
  <c r="Q15" i="4"/>
  <c r="J15" i="4"/>
  <c r="G14" i="4"/>
  <c r="E14" i="4"/>
  <c r="H14" i="4"/>
  <c r="D14" i="4"/>
  <c r="I14" i="4"/>
  <c r="L14" i="4"/>
  <c r="P14" i="4"/>
  <c r="Q14" i="4"/>
  <c r="J14" i="4"/>
  <c r="G13" i="4"/>
  <c r="E13" i="4"/>
  <c r="H13" i="4"/>
  <c r="D13" i="4"/>
  <c r="I13" i="4"/>
  <c r="L13" i="4"/>
  <c r="P13" i="4"/>
  <c r="Q13" i="4"/>
  <c r="J13" i="4"/>
  <c r="G12" i="4"/>
  <c r="E12" i="4"/>
  <c r="H12" i="4"/>
  <c r="D12" i="4"/>
  <c r="I12" i="4"/>
  <c r="L12" i="4"/>
  <c r="P12" i="4"/>
  <c r="Q12" i="4"/>
  <c r="J12" i="4"/>
  <c r="G11" i="4"/>
  <c r="E11" i="4"/>
  <c r="H11" i="4"/>
  <c r="D11" i="4"/>
  <c r="I11" i="4"/>
  <c r="L11" i="4"/>
  <c r="P11" i="4"/>
  <c r="Q11" i="4"/>
  <c r="J11" i="4"/>
  <c r="G10" i="4"/>
  <c r="E10" i="4"/>
  <c r="H10" i="4"/>
  <c r="D10" i="4"/>
  <c r="I10" i="4"/>
  <c r="L10" i="4"/>
  <c r="P10" i="4"/>
  <c r="Q10" i="4"/>
  <c r="J10" i="4"/>
  <c r="G9" i="4"/>
  <c r="E9" i="4"/>
  <c r="H9" i="4"/>
  <c r="D9" i="4"/>
  <c r="I9" i="4"/>
  <c r="L9" i="4"/>
  <c r="P9" i="4"/>
  <c r="Q9" i="4"/>
  <c r="J9" i="4"/>
  <c r="G8" i="4"/>
  <c r="E8" i="4"/>
  <c r="H8" i="4"/>
  <c r="D8" i="4"/>
  <c r="I8" i="4"/>
  <c r="L8" i="4"/>
  <c r="P8" i="4"/>
  <c r="Q8" i="4"/>
  <c r="J8" i="4"/>
  <c r="G7" i="4"/>
  <c r="E7" i="4"/>
  <c r="H7" i="4"/>
  <c r="D7" i="4"/>
  <c r="I7" i="4"/>
  <c r="L7" i="4"/>
  <c r="P7" i="4"/>
  <c r="Q7" i="4"/>
  <c r="J7" i="4"/>
  <c r="G6" i="4"/>
  <c r="E6" i="4"/>
  <c r="H6" i="4"/>
  <c r="D6" i="4"/>
  <c r="I6" i="4"/>
  <c r="L6" i="4"/>
  <c r="P6" i="4"/>
  <c r="Q6" i="4"/>
  <c r="J6" i="4"/>
  <c r="G5" i="4"/>
  <c r="E5" i="4"/>
  <c r="H5" i="4"/>
  <c r="D5" i="4"/>
  <c r="I5" i="4"/>
  <c r="L5" i="4"/>
  <c r="P5" i="4"/>
  <c r="Q5" i="4"/>
  <c r="J5" i="4"/>
  <c r="G4" i="4"/>
  <c r="E4" i="4"/>
  <c r="H4" i="4"/>
  <c r="D4" i="4"/>
  <c r="I4" i="4"/>
  <c r="L4" i="4"/>
  <c r="P4" i="4"/>
  <c r="Q4" i="4"/>
  <c r="J4" i="4"/>
  <c r="G3" i="4"/>
  <c r="E3" i="4"/>
  <c r="H3" i="4"/>
  <c r="D3" i="4"/>
  <c r="I3" i="4"/>
  <c r="L3" i="4"/>
  <c r="P3" i="4"/>
  <c r="Q3" i="4"/>
  <c r="J3" i="4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G42" i="3"/>
  <c r="E42" i="3"/>
  <c r="H42" i="3"/>
  <c r="D42" i="3"/>
  <c r="I42" i="3"/>
  <c r="L42" i="3"/>
  <c r="P42" i="3"/>
  <c r="Q42" i="3"/>
  <c r="J42" i="3"/>
  <c r="G41" i="3"/>
  <c r="E41" i="3"/>
  <c r="H41" i="3"/>
  <c r="D41" i="3"/>
  <c r="I41" i="3"/>
  <c r="L41" i="3"/>
  <c r="P41" i="3"/>
  <c r="Q41" i="3"/>
  <c r="J41" i="3"/>
  <c r="G40" i="3"/>
  <c r="E40" i="3"/>
  <c r="H40" i="3"/>
  <c r="D40" i="3"/>
  <c r="I40" i="3"/>
  <c r="L40" i="3"/>
  <c r="P40" i="3"/>
  <c r="Q40" i="3"/>
  <c r="J40" i="3"/>
  <c r="G39" i="3"/>
  <c r="E39" i="3"/>
  <c r="H39" i="3"/>
  <c r="D39" i="3"/>
  <c r="I39" i="3"/>
  <c r="L39" i="3"/>
  <c r="P39" i="3"/>
  <c r="Q39" i="3"/>
  <c r="J39" i="3"/>
  <c r="G38" i="3"/>
  <c r="E38" i="3"/>
  <c r="H38" i="3"/>
  <c r="D38" i="3"/>
  <c r="I38" i="3"/>
  <c r="L38" i="3"/>
  <c r="P38" i="3"/>
  <c r="Q38" i="3"/>
  <c r="J38" i="3"/>
  <c r="G37" i="3"/>
  <c r="E37" i="3"/>
  <c r="H37" i="3"/>
  <c r="D37" i="3"/>
  <c r="I37" i="3"/>
  <c r="L37" i="3"/>
  <c r="P37" i="3"/>
  <c r="Q37" i="3"/>
  <c r="J37" i="3"/>
  <c r="G36" i="3"/>
  <c r="E36" i="3"/>
  <c r="H36" i="3"/>
  <c r="D36" i="3"/>
  <c r="I36" i="3"/>
  <c r="L36" i="3"/>
  <c r="P36" i="3"/>
  <c r="Q36" i="3"/>
  <c r="J36" i="3"/>
  <c r="G35" i="3"/>
  <c r="E35" i="3"/>
  <c r="H35" i="3"/>
  <c r="D35" i="3"/>
  <c r="I35" i="3"/>
  <c r="L35" i="3"/>
  <c r="P35" i="3"/>
  <c r="Q35" i="3"/>
  <c r="J35" i="3"/>
  <c r="G34" i="3"/>
  <c r="E34" i="3"/>
  <c r="H34" i="3"/>
  <c r="D34" i="3"/>
  <c r="I34" i="3"/>
  <c r="L34" i="3"/>
  <c r="P34" i="3"/>
  <c r="Q34" i="3"/>
  <c r="J34" i="3"/>
  <c r="G33" i="3"/>
  <c r="E33" i="3"/>
  <c r="H33" i="3"/>
  <c r="D33" i="3"/>
  <c r="I33" i="3"/>
  <c r="L33" i="3"/>
  <c r="P33" i="3"/>
  <c r="Q33" i="3"/>
  <c r="J33" i="3"/>
  <c r="G32" i="3"/>
  <c r="E32" i="3"/>
  <c r="H32" i="3"/>
  <c r="D32" i="3"/>
  <c r="I32" i="3"/>
  <c r="L32" i="3"/>
  <c r="P32" i="3"/>
  <c r="Q32" i="3"/>
  <c r="J32" i="3"/>
  <c r="G31" i="3"/>
  <c r="E31" i="3"/>
  <c r="H31" i="3"/>
  <c r="D31" i="3"/>
  <c r="I31" i="3"/>
  <c r="L31" i="3"/>
  <c r="P31" i="3"/>
  <c r="Q31" i="3"/>
  <c r="J31" i="3"/>
  <c r="G30" i="3"/>
  <c r="E30" i="3"/>
  <c r="H30" i="3"/>
  <c r="D30" i="3"/>
  <c r="I30" i="3"/>
  <c r="L30" i="3"/>
  <c r="P30" i="3"/>
  <c r="Q30" i="3"/>
  <c r="J30" i="3"/>
  <c r="G29" i="3"/>
  <c r="E29" i="3"/>
  <c r="H29" i="3"/>
  <c r="D29" i="3"/>
  <c r="I29" i="3"/>
  <c r="L29" i="3"/>
  <c r="P29" i="3"/>
  <c r="Q29" i="3"/>
  <c r="J29" i="3"/>
  <c r="G28" i="3"/>
  <c r="E28" i="3"/>
  <c r="H28" i="3"/>
  <c r="D28" i="3"/>
  <c r="I28" i="3"/>
  <c r="L28" i="3"/>
  <c r="P28" i="3"/>
  <c r="Q28" i="3"/>
  <c r="J28" i="3"/>
  <c r="G27" i="3"/>
  <c r="E27" i="3"/>
  <c r="H27" i="3"/>
  <c r="D27" i="3"/>
  <c r="I27" i="3"/>
  <c r="L27" i="3"/>
  <c r="P27" i="3"/>
  <c r="Q27" i="3"/>
  <c r="J27" i="3"/>
  <c r="G26" i="3"/>
  <c r="E26" i="3"/>
  <c r="H26" i="3"/>
  <c r="D26" i="3"/>
  <c r="I26" i="3"/>
  <c r="L26" i="3"/>
  <c r="P26" i="3"/>
  <c r="Q26" i="3"/>
  <c r="J26" i="3"/>
  <c r="G25" i="3"/>
  <c r="E25" i="3"/>
  <c r="H25" i="3"/>
  <c r="D25" i="3"/>
  <c r="I25" i="3"/>
  <c r="L25" i="3"/>
  <c r="P25" i="3"/>
  <c r="Q25" i="3"/>
  <c r="J25" i="3"/>
  <c r="G24" i="3"/>
  <c r="E24" i="3"/>
  <c r="H24" i="3"/>
  <c r="D24" i="3"/>
  <c r="I24" i="3"/>
  <c r="L24" i="3"/>
  <c r="P24" i="3"/>
  <c r="Q24" i="3"/>
  <c r="J24" i="3"/>
  <c r="G23" i="3"/>
  <c r="E23" i="3"/>
  <c r="H23" i="3"/>
  <c r="D23" i="3"/>
  <c r="I23" i="3"/>
  <c r="L23" i="3"/>
  <c r="P23" i="3"/>
  <c r="Q23" i="3"/>
  <c r="J23" i="3"/>
  <c r="G22" i="3"/>
  <c r="E22" i="3"/>
  <c r="H22" i="3"/>
  <c r="D22" i="3"/>
  <c r="I22" i="3"/>
  <c r="L22" i="3"/>
  <c r="P22" i="3"/>
  <c r="Q22" i="3"/>
  <c r="J22" i="3"/>
  <c r="G21" i="3"/>
  <c r="E21" i="3"/>
  <c r="H21" i="3"/>
  <c r="D21" i="3"/>
  <c r="I21" i="3"/>
  <c r="L21" i="3"/>
  <c r="P21" i="3"/>
  <c r="Q21" i="3"/>
  <c r="J21" i="3"/>
  <c r="G20" i="3"/>
  <c r="E20" i="3"/>
  <c r="H20" i="3"/>
  <c r="D20" i="3"/>
  <c r="I20" i="3"/>
  <c r="L20" i="3"/>
  <c r="P20" i="3"/>
  <c r="Q20" i="3"/>
  <c r="J20" i="3"/>
  <c r="G19" i="3"/>
  <c r="E19" i="3"/>
  <c r="H19" i="3"/>
  <c r="D19" i="3"/>
  <c r="I19" i="3"/>
  <c r="L19" i="3"/>
  <c r="P19" i="3"/>
  <c r="Q19" i="3"/>
  <c r="J19" i="3"/>
  <c r="G18" i="3"/>
  <c r="E18" i="3"/>
  <c r="H18" i="3"/>
  <c r="D18" i="3"/>
  <c r="I18" i="3"/>
  <c r="L18" i="3"/>
  <c r="P18" i="3"/>
  <c r="Q18" i="3"/>
  <c r="J18" i="3"/>
  <c r="G17" i="3"/>
  <c r="E17" i="3"/>
  <c r="H17" i="3"/>
  <c r="D17" i="3"/>
  <c r="I17" i="3"/>
  <c r="L17" i="3"/>
  <c r="P17" i="3"/>
  <c r="Q17" i="3"/>
  <c r="J17" i="3"/>
  <c r="G16" i="3"/>
  <c r="E16" i="3"/>
  <c r="H16" i="3"/>
  <c r="D16" i="3"/>
  <c r="I16" i="3"/>
  <c r="L16" i="3"/>
  <c r="P16" i="3"/>
  <c r="Q16" i="3"/>
  <c r="J16" i="3"/>
  <c r="G15" i="3"/>
  <c r="E15" i="3"/>
  <c r="H15" i="3"/>
  <c r="D15" i="3"/>
  <c r="I15" i="3"/>
  <c r="L15" i="3"/>
  <c r="P15" i="3"/>
  <c r="Q15" i="3"/>
  <c r="J15" i="3"/>
  <c r="G14" i="3"/>
  <c r="E14" i="3"/>
  <c r="H14" i="3"/>
  <c r="D14" i="3"/>
  <c r="I14" i="3"/>
  <c r="L14" i="3"/>
  <c r="P14" i="3"/>
  <c r="Q14" i="3"/>
  <c r="J14" i="3"/>
  <c r="G13" i="3"/>
  <c r="E13" i="3"/>
  <c r="H13" i="3"/>
  <c r="D13" i="3"/>
  <c r="I13" i="3"/>
  <c r="L13" i="3"/>
  <c r="P13" i="3"/>
  <c r="Q13" i="3"/>
  <c r="J13" i="3"/>
  <c r="G12" i="3"/>
  <c r="E12" i="3"/>
  <c r="H12" i="3"/>
  <c r="D12" i="3"/>
  <c r="I12" i="3"/>
  <c r="L12" i="3"/>
  <c r="P12" i="3"/>
  <c r="Q12" i="3"/>
  <c r="J12" i="3"/>
  <c r="G11" i="3"/>
  <c r="E11" i="3"/>
  <c r="H11" i="3"/>
  <c r="D11" i="3"/>
  <c r="I11" i="3"/>
  <c r="L11" i="3"/>
  <c r="P11" i="3"/>
  <c r="Q11" i="3"/>
  <c r="J11" i="3"/>
  <c r="G10" i="3"/>
  <c r="E10" i="3"/>
  <c r="H10" i="3"/>
  <c r="D10" i="3"/>
  <c r="I10" i="3"/>
  <c r="L10" i="3"/>
  <c r="P10" i="3"/>
  <c r="Q10" i="3"/>
  <c r="J10" i="3"/>
  <c r="G9" i="3"/>
  <c r="E9" i="3"/>
  <c r="H9" i="3"/>
  <c r="D9" i="3"/>
  <c r="I9" i="3"/>
  <c r="L9" i="3"/>
  <c r="P9" i="3"/>
  <c r="Q9" i="3"/>
  <c r="J9" i="3"/>
  <c r="G8" i="3"/>
  <c r="E8" i="3"/>
  <c r="H8" i="3"/>
  <c r="D8" i="3"/>
  <c r="I8" i="3"/>
  <c r="L8" i="3"/>
  <c r="P8" i="3"/>
  <c r="Q8" i="3"/>
  <c r="J8" i="3"/>
  <c r="G7" i="3"/>
  <c r="E7" i="3"/>
  <c r="H7" i="3"/>
  <c r="D7" i="3"/>
  <c r="I7" i="3"/>
  <c r="L7" i="3"/>
  <c r="P7" i="3"/>
  <c r="Q7" i="3"/>
  <c r="J7" i="3"/>
  <c r="G6" i="3"/>
  <c r="E6" i="3"/>
  <c r="H6" i="3"/>
  <c r="D6" i="3"/>
  <c r="I6" i="3"/>
  <c r="L6" i="3"/>
  <c r="P6" i="3"/>
  <c r="Q6" i="3"/>
  <c r="J6" i="3"/>
  <c r="G5" i="3"/>
  <c r="E5" i="3"/>
  <c r="H5" i="3"/>
  <c r="D5" i="3"/>
  <c r="I5" i="3"/>
  <c r="L5" i="3"/>
  <c r="P5" i="3"/>
  <c r="Q5" i="3"/>
  <c r="J5" i="3"/>
  <c r="G4" i="3"/>
  <c r="E4" i="3"/>
  <c r="H4" i="3"/>
  <c r="D4" i="3"/>
  <c r="I4" i="3"/>
  <c r="L4" i="3"/>
  <c r="P4" i="3"/>
  <c r="Q4" i="3"/>
  <c r="J4" i="3"/>
  <c r="G3" i="3"/>
  <c r="E3" i="3"/>
  <c r="H3" i="3"/>
  <c r="D3" i="3"/>
  <c r="I3" i="3"/>
  <c r="L3" i="3"/>
  <c r="P3" i="3"/>
  <c r="Q3" i="3"/>
  <c r="J3" i="3"/>
  <c r="P16" i="1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3" i="1"/>
  <c r="G42" i="1"/>
  <c r="E42" i="1"/>
  <c r="H42" i="1"/>
  <c r="D42" i="1"/>
  <c r="I42" i="1"/>
  <c r="L42" i="1"/>
  <c r="Q42" i="1"/>
  <c r="J42" i="1"/>
  <c r="G41" i="1"/>
  <c r="E41" i="1"/>
  <c r="H41" i="1"/>
  <c r="D41" i="1"/>
  <c r="I41" i="1"/>
  <c r="L41" i="1"/>
  <c r="Q41" i="1"/>
  <c r="J41" i="1"/>
  <c r="G40" i="1"/>
  <c r="E40" i="1"/>
  <c r="H40" i="1"/>
  <c r="D40" i="1"/>
  <c r="I40" i="1"/>
  <c r="L40" i="1"/>
  <c r="Q40" i="1"/>
  <c r="J40" i="1"/>
  <c r="G39" i="1"/>
  <c r="E39" i="1"/>
  <c r="H39" i="1"/>
  <c r="D39" i="1"/>
  <c r="I39" i="1"/>
  <c r="L39" i="1"/>
  <c r="Q39" i="1"/>
  <c r="J39" i="1"/>
  <c r="G38" i="1"/>
  <c r="E38" i="1"/>
  <c r="H38" i="1"/>
  <c r="D38" i="1"/>
  <c r="I38" i="1"/>
  <c r="L38" i="1"/>
  <c r="Q38" i="1"/>
  <c r="J38" i="1"/>
  <c r="G37" i="1"/>
  <c r="E37" i="1"/>
  <c r="H37" i="1"/>
  <c r="D37" i="1"/>
  <c r="I37" i="1"/>
  <c r="L37" i="1"/>
  <c r="Q37" i="1"/>
  <c r="J37" i="1"/>
  <c r="G36" i="1"/>
  <c r="E36" i="1"/>
  <c r="H36" i="1"/>
  <c r="D36" i="1"/>
  <c r="I36" i="1"/>
  <c r="L36" i="1"/>
  <c r="Q36" i="1"/>
  <c r="J36" i="1"/>
  <c r="G35" i="1"/>
  <c r="E35" i="1"/>
  <c r="H35" i="1"/>
  <c r="D35" i="1"/>
  <c r="I35" i="1"/>
  <c r="L35" i="1"/>
  <c r="Q35" i="1"/>
  <c r="J35" i="1"/>
  <c r="G34" i="1"/>
  <c r="E34" i="1"/>
  <c r="H34" i="1"/>
  <c r="D34" i="1"/>
  <c r="I34" i="1"/>
  <c r="L34" i="1"/>
  <c r="Q34" i="1"/>
  <c r="J34" i="1"/>
  <c r="G33" i="1"/>
  <c r="E33" i="1"/>
  <c r="H33" i="1"/>
  <c r="D33" i="1"/>
  <c r="I33" i="1"/>
  <c r="L33" i="1"/>
  <c r="Q33" i="1"/>
  <c r="J33" i="1"/>
  <c r="G32" i="1"/>
  <c r="E32" i="1"/>
  <c r="H32" i="1"/>
  <c r="D32" i="1"/>
  <c r="I32" i="1"/>
  <c r="L32" i="1"/>
  <c r="Q32" i="1"/>
  <c r="J32" i="1"/>
  <c r="G31" i="1"/>
  <c r="E31" i="1"/>
  <c r="H31" i="1"/>
  <c r="D31" i="1"/>
  <c r="I31" i="1"/>
  <c r="L31" i="1"/>
  <c r="Q31" i="1"/>
  <c r="J31" i="1"/>
  <c r="G30" i="1"/>
  <c r="E30" i="1"/>
  <c r="H30" i="1"/>
  <c r="D30" i="1"/>
  <c r="I30" i="1"/>
  <c r="L30" i="1"/>
  <c r="Q30" i="1"/>
  <c r="J30" i="1"/>
  <c r="G29" i="1"/>
  <c r="E29" i="1"/>
  <c r="H29" i="1"/>
  <c r="D29" i="1"/>
  <c r="I29" i="1"/>
  <c r="L29" i="1"/>
  <c r="Q29" i="1"/>
  <c r="J29" i="1"/>
  <c r="G28" i="1"/>
  <c r="E28" i="1"/>
  <c r="H28" i="1"/>
  <c r="D28" i="1"/>
  <c r="I28" i="1"/>
  <c r="L28" i="1"/>
  <c r="Q28" i="1"/>
  <c r="J28" i="1"/>
  <c r="G27" i="1"/>
  <c r="E27" i="1"/>
  <c r="H27" i="1"/>
  <c r="D27" i="1"/>
  <c r="I27" i="1"/>
  <c r="L27" i="1"/>
  <c r="Q27" i="1"/>
  <c r="J27" i="1"/>
  <c r="G26" i="1"/>
  <c r="E26" i="1"/>
  <c r="H26" i="1"/>
  <c r="D26" i="1"/>
  <c r="I26" i="1"/>
  <c r="L26" i="1"/>
  <c r="Q26" i="1"/>
  <c r="J26" i="1"/>
  <c r="G25" i="1"/>
  <c r="E25" i="1"/>
  <c r="H25" i="1"/>
  <c r="D25" i="1"/>
  <c r="I25" i="1"/>
  <c r="L25" i="1"/>
  <c r="Q25" i="1"/>
  <c r="J25" i="1"/>
  <c r="G24" i="1"/>
  <c r="E24" i="1"/>
  <c r="H24" i="1"/>
  <c r="D24" i="1"/>
  <c r="I24" i="1"/>
  <c r="L24" i="1"/>
  <c r="Q24" i="1"/>
  <c r="J24" i="1"/>
  <c r="G23" i="1"/>
  <c r="E23" i="1"/>
  <c r="H23" i="1"/>
  <c r="D23" i="1"/>
  <c r="I23" i="1"/>
  <c r="L23" i="1"/>
  <c r="Q23" i="1"/>
  <c r="J23" i="1"/>
  <c r="G22" i="1"/>
  <c r="E22" i="1"/>
  <c r="H22" i="1"/>
  <c r="D22" i="1"/>
  <c r="I22" i="1"/>
  <c r="L22" i="1"/>
  <c r="Q22" i="1"/>
  <c r="J22" i="1"/>
  <c r="G21" i="1"/>
  <c r="E21" i="1"/>
  <c r="H21" i="1"/>
  <c r="D21" i="1"/>
  <c r="I21" i="1"/>
  <c r="L21" i="1"/>
  <c r="Q21" i="1"/>
  <c r="J21" i="1"/>
  <c r="G20" i="1"/>
  <c r="E20" i="1"/>
  <c r="H20" i="1"/>
  <c r="D20" i="1"/>
  <c r="I20" i="1"/>
  <c r="L20" i="1"/>
  <c r="Q20" i="1"/>
  <c r="J20" i="1"/>
  <c r="G19" i="1"/>
  <c r="E19" i="1"/>
  <c r="H19" i="1"/>
  <c r="D19" i="1"/>
  <c r="I19" i="1"/>
  <c r="L19" i="1"/>
  <c r="Q19" i="1"/>
  <c r="J19" i="1"/>
  <c r="G18" i="1"/>
  <c r="E18" i="1"/>
  <c r="H18" i="1"/>
  <c r="D18" i="1"/>
  <c r="I18" i="1"/>
  <c r="L18" i="1"/>
  <c r="Q18" i="1"/>
  <c r="J18" i="1"/>
  <c r="G17" i="1"/>
  <c r="E17" i="1"/>
  <c r="H17" i="1"/>
  <c r="D17" i="1"/>
  <c r="I17" i="1"/>
  <c r="L17" i="1"/>
  <c r="Q17" i="1"/>
  <c r="J17" i="1"/>
  <c r="G16" i="1"/>
  <c r="E16" i="1"/>
  <c r="H16" i="1"/>
  <c r="D16" i="1"/>
  <c r="I16" i="1"/>
  <c r="L16" i="1"/>
  <c r="Q16" i="1"/>
  <c r="J16" i="1"/>
  <c r="G15" i="1"/>
  <c r="E15" i="1"/>
  <c r="H15" i="1"/>
  <c r="D15" i="1"/>
  <c r="I15" i="1"/>
  <c r="L15" i="1"/>
  <c r="Q15" i="1"/>
  <c r="J15" i="1"/>
  <c r="G14" i="1"/>
  <c r="E14" i="1"/>
  <c r="H14" i="1"/>
  <c r="D14" i="1"/>
  <c r="I14" i="1"/>
  <c r="L14" i="1"/>
  <c r="Q14" i="1"/>
  <c r="J14" i="1"/>
  <c r="G13" i="1"/>
  <c r="E13" i="1"/>
  <c r="H13" i="1"/>
  <c r="D13" i="1"/>
  <c r="I13" i="1"/>
  <c r="L13" i="1"/>
  <c r="Q13" i="1"/>
  <c r="J13" i="1"/>
  <c r="G12" i="1"/>
  <c r="E12" i="1"/>
  <c r="H12" i="1"/>
  <c r="D12" i="1"/>
  <c r="I12" i="1"/>
  <c r="L12" i="1"/>
  <c r="Q12" i="1"/>
  <c r="J12" i="1"/>
  <c r="G11" i="1"/>
  <c r="E11" i="1"/>
  <c r="H11" i="1"/>
  <c r="D11" i="1"/>
  <c r="I11" i="1"/>
  <c r="L11" i="1"/>
  <c r="Q11" i="1"/>
  <c r="J11" i="1"/>
  <c r="G10" i="1"/>
  <c r="E10" i="1"/>
  <c r="H10" i="1"/>
  <c r="D10" i="1"/>
  <c r="I10" i="1"/>
  <c r="L10" i="1"/>
  <c r="Q10" i="1"/>
  <c r="J10" i="1"/>
  <c r="G9" i="1"/>
  <c r="E9" i="1"/>
  <c r="H9" i="1"/>
  <c r="D9" i="1"/>
  <c r="I9" i="1"/>
  <c r="L9" i="1"/>
  <c r="Q9" i="1"/>
  <c r="J9" i="1"/>
  <c r="G8" i="1"/>
  <c r="E8" i="1"/>
  <c r="H8" i="1"/>
  <c r="D8" i="1"/>
  <c r="I8" i="1"/>
  <c r="L8" i="1"/>
  <c r="Q8" i="1"/>
  <c r="J8" i="1"/>
  <c r="G7" i="1"/>
  <c r="E7" i="1"/>
  <c r="H7" i="1"/>
  <c r="D7" i="1"/>
  <c r="I7" i="1"/>
  <c r="L7" i="1"/>
  <c r="Q7" i="1"/>
  <c r="J7" i="1"/>
  <c r="G6" i="1"/>
  <c r="E6" i="1"/>
  <c r="H6" i="1"/>
  <c r="D6" i="1"/>
  <c r="I6" i="1"/>
  <c r="L6" i="1"/>
  <c r="Q6" i="1"/>
  <c r="J6" i="1"/>
  <c r="G5" i="1"/>
  <c r="E5" i="1"/>
  <c r="H5" i="1"/>
  <c r="D5" i="1"/>
  <c r="I5" i="1"/>
  <c r="L5" i="1"/>
  <c r="Q5" i="1"/>
  <c r="J5" i="1"/>
  <c r="G3" i="1"/>
  <c r="E3" i="1"/>
  <c r="H3" i="1"/>
  <c r="D3" i="1"/>
  <c r="I3" i="1"/>
  <c r="J3" i="1"/>
  <c r="G4" i="1"/>
  <c r="E4" i="1"/>
  <c r="H4" i="1"/>
  <c r="D4" i="1"/>
  <c r="I4" i="1"/>
  <c r="J4" i="1"/>
  <c r="L3" i="1"/>
  <c r="Q3" i="1"/>
  <c r="L4" i="1"/>
  <c r="Q4" i="1"/>
</calcChain>
</file>

<file path=xl/sharedStrings.xml><?xml version="1.0" encoding="utf-8"?>
<sst xmlns="http://schemas.openxmlformats.org/spreadsheetml/2006/main" count="72" uniqueCount="24">
  <si>
    <t>b1</t>
  </si>
  <si>
    <t>b2</t>
  </si>
  <si>
    <t>xi</t>
  </si>
  <si>
    <t>alpha</t>
  </si>
  <si>
    <t>c1</t>
  </si>
  <si>
    <t>c2</t>
  </si>
  <si>
    <t>sigma</t>
  </si>
  <si>
    <t>ti</t>
  </si>
  <si>
    <t>r</t>
  </si>
  <si>
    <t>B</t>
  </si>
  <si>
    <t>C</t>
  </si>
  <si>
    <t>D</t>
  </si>
  <si>
    <t>U</t>
  </si>
  <si>
    <t>risk score (Vriens, 2021)</t>
  </si>
  <si>
    <t>tiI</t>
  </si>
  <si>
    <t>gamma</t>
  </si>
  <si>
    <t>U (w/o D)</t>
  </si>
  <si>
    <t>SWIDM parameters</t>
  </si>
  <si>
    <t>network properties</t>
  </si>
  <si>
    <t>risk preference / perception</t>
  </si>
  <si>
    <t>utility (without disease)</t>
  </si>
  <si>
    <t>disease</t>
  </si>
  <si>
    <t>utility</t>
  </si>
  <si>
    <t>first setting for sigma, where severing tie is perceived more valuable than keeping infectious tie (for people with average risk taking preference)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</si>
</sst>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1" fillId="5" borderId="1" xfId="0" applyFont="1" applyFill="1" applyBorder="1" applyAlignment="1">
      <alignment horizontal="right"/>
    </xf>
    <xf numFmtId="2" fontId="1" fillId="0" borderId="0" xfId="0" applyNumberFormat="1" applyFont="1" applyBorder="1"/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ill="1" applyBorder="1"/>
    <xf numFmtId="2" fontId="0" fillId="0" borderId="1" xfId="0" applyNumberFormat="1" applyBorder="1"/>
    <xf numFmtId="1" fontId="0" fillId="0" borderId="1" xfId="0" applyNumberFormat="1" applyBorder="1"/>
    <xf numFmtId="2" fontId="1" fillId="0" borderId="1" xfId="0" applyNumberFormat="1" applyFont="1" applyBorder="1"/>
    <xf numFmtId="2" fontId="0" fillId="3" borderId="1" xfId="0" applyNumberFormat="1" applyFill="1" applyBorder="1"/>
    <xf numFmtId="2" fontId="1" fillId="3" borderId="1" xfId="0" applyNumberFormat="1" applyFont="1" applyFill="1" applyBorder="1"/>
    <xf numFmtId="2" fontId="0" fillId="3" borderId="0" xfId="0" applyNumberFormat="1" applyFill="1" applyBorder="1"/>
    <xf numFmtId="2" fontId="1" fillId="3" borderId="0" xfId="0" applyNumberFormat="1" applyFont="1" applyFill="1" applyBorder="1"/>
    <xf numFmtId="0" fontId="2" fillId="4" borderId="0" xfId="0" applyFont="1" applyFill="1" applyBorder="1" applyAlignment="1">
      <alignment horizontal="center"/>
    </xf>
    <xf numFmtId="2" fontId="0" fillId="0" borderId="0" xfId="0" applyNumberFormat="1" applyFill="1" applyBorder="1"/>
    <xf numFmtId="2" fontId="1" fillId="0" borderId="0" xfId="0" applyNumberFormat="1" applyFont="1" applyFill="1" applyBorder="1"/>
    <xf numFmtId="2" fontId="0" fillId="6" borderId="0" xfId="0" applyNumberFormat="1" applyFill="1" applyBorder="1"/>
    <xf numFmtId="1" fontId="0" fillId="2" borderId="0" xfId="0" applyNumberFormat="1" applyFill="1" applyBorder="1"/>
    <xf numFmtId="2" fontId="0" fillId="6" borderId="1" xfId="0" applyNumberFormat="1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2" fontId="1" fillId="0" borderId="1" xfId="0" applyNumberFormat="1" applyFont="1" applyFill="1" applyBorder="1"/>
    <xf numFmtId="0" fontId="3" fillId="0" borderId="0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right"/>
    </xf>
    <xf numFmtId="2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Fill="1" applyBorder="1"/>
    <xf numFmtId="2" fontId="0" fillId="0" borderId="2" xfId="0" applyNumberFormat="1" applyFill="1" applyBorder="1"/>
    <xf numFmtId="2" fontId="1" fillId="7" borderId="0" xfId="0" applyNumberFormat="1" applyFont="1" applyFill="1" applyBorder="1"/>
    <xf numFmtId="2" fontId="1" fillId="7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6520-343B-4E4B-A546-B525A31B43B7}">
  <dimension ref="A1:R42"/>
  <sheetViews>
    <sheetView workbookViewId="0">
      <selection activeCell="H68" sqref="H68"/>
    </sheetView>
  </sheetViews>
  <sheetFormatPr baseColWidth="10" defaultRowHeight="16" x14ac:dyDescent="0.2"/>
  <cols>
    <col min="1" max="5" width="7.83203125" style="2" customWidth="1"/>
    <col min="6" max="7" width="9.5" style="2" customWidth="1"/>
    <col min="8" max="10" width="10.83203125" style="2"/>
    <col min="11" max="11" width="21.1640625" style="2" bestFit="1" customWidth="1"/>
    <col min="12" max="16" width="10.83203125" style="2"/>
    <col min="17" max="17" width="10.83203125" style="5"/>
    <col min="18" max="18" width="64.1640625" style="8" customWidth="1"/>
    <col min="19" max="16384" width="10.83203125" style="8"/>
  </cols>
  <sheetData>
    <row r="1" spans="1:18" s="6" customFormat="1" ht="19" x14ac:dyDescent="0.25">
      <c r="A1" s="16" t="s">
        <v>17</v>
      </c>
      <c r="B1" s="16"/>
      <c r="C1" s="16"/>
      <c r="D1" s="16"/>
      <c r="E1" s="16"/>
      <c r="F1" s="16" t="s">
        <v>18</v>
      </c>
      <c r="G1" s="16"/>
      <c r="H1" s="16" t="s">
        <v>20</v>
      </c>
      <c r="I1" s="16"/>
      <c r="J1" s="16"/>
      <c r="K1" s="26" t="s">
        <v>19</v>
      </c>
      <c r="L1" s="16"/>
      <c r="M1" s="16" t="s">
        <v>21</v>
      </c>
      <c r="N1" s="16"/>
      <c r="O1" s="16"/>
      <c r="P1" s="16" t="s">
        <v>22</v>
      </c>
      <c r="Q1" s="16"/>
    </row>
    <row r="2" spans="1:18" s="7" customFormat="1" x14ac:dyDescent="0.2">
      <c r="A2" s="3" t="s">
        <v>0</v>
      </c>
      <c r="B2" s="3" t="s">
        <v>1</v>
      </c>
      <c r="C2" s="3" t="s">
        <v>4</v>
      </c>
      <c r="D2" s="3" t="s">
        <v>5</v>
      </c>
      <c r="E2" s="3" t="s">
        <v>3</v>
      </c>
      <c r="F2" s="3" t="s">
        <v>7</v>
      </c>
      <c r="G2" s="3" t="s">
        <v>2</v>
      </c>
      <c r="H2" s="3" t="s">
        <v>9</v>
      </c>
      <c r="I2" s="3" t="s">
        <v>10</v>
      </c>
      <c r="J2" s="3" t="s">
        <v>16</v>
      </c>
      <c r="K2" s="27" t="s">
        <v>13</v>
      </c>
      <c r="L2" s="3" t="s">
        <v>8</v>
      </c>
      <c r="M2" s="3" t="s">
        <v>14</v>
      </c>
      <c r="N2" s="3" t="s">
        <v>6</v>
      </c>
      <c r="O2" s="3" t="s">
        <v>15</v>
      </c>
      <c r="P2" s="3" t="s">
        <v>11</v>
      </c>
      <c r="Q2" s="3" t="s">
        <v>12</v>
      </c>
    </row>
    <row r="3" spans="1:18" x14ac:dyDescent="0.2">
      <c r="A3" s="1">
        <v>1</v>
      </c>
      <c r="B3" s="1">
        <v>0.5</v>
      </c>
      <c r="C3" s="1">
        <v>0.2</v>
      </c>
      <c r="D3" s="1">
        <f t="shared" ref="D3:D42" si="0">1/15</f>
        <v>6.6666666666666666E-2</v>
      </c>
      <c r="E3" s="1">
        <f t="shared" ref="E3:E42" si="1">2/3</f>
        <v>0.66666666666666663</v>
      </c>
      <c r="F3" s="20">
        <v>5</v>
      </c>
      <c r="G3" s="1">
        <f t="shared" ref="G3:G42" si="2">2/3</f>
        <v>0.66666666666666663</v>
      </c>
      <c r="H3" s="1">
        <f>A3*F3+B3*(1-2*((ABS(G3-E3)/(MAX(E3,1-E3)))))</f>
        <v>5.5</v>
      </c>
      <c r="I3" s="1">
        <f>C3*F3+D3*F3^2</f>
        <v>2.666666666666667</v>
      </c>
      <c r="J3" s="4">
        <f t="shared" ref="J3:J4" si="3">H3-I3</f>
        <v>2.833333333333333</v>
      </c>
      <c r="K3" s="28">
        <v>19.7</v>
      </c>
      <c r="L3" s="1">
        <f t="shared" ref="L3:L42" si="4">K3/31*2</f>
        <v>1.2709677419354839</v>
      </c>
      <c r="M3" s="20">
        <v>0</v>
      </c>
      <c r="N3" s="19">
        <v>0.1</v>
      </c>
      <c r="O3" s="1">
        <v>0.1</v>
      </c>
      <c r="P3" s="1">
        <f xml:space="preserve"> (1-(1-O3)^M3)^(2-L3) * (N3^L3)</f>
        <v>0</v>
      </c>
      <c r="Q3" s="4">
        <f>H3-I3-P3</f>
        <v>2.833333333333333</v>
      </c>
    </row>
    <row r="4" spans="1:18" x14ac:dyDescent="0.2">
      <c r="A4" s="9">
        <v>1</v>
      </c>
      <c r="B4" s="9">
        <v>0.5</v>
      </c>
      <c r="C4" s="9">
        <v>0.2</v>
      </c>
      <c r="D4" s="9">
        <f t="shared" si="0"/>
        <v>6.6666666666666666E-2</v>
      </c>
      <c r="E4" s="9">
        <f t="shared" si="1"/>
        <v>0.66666666666666663</v>
      </c>
      <c r="F4" s="10">
        <v>6</v>
      </c>
      <c r="G4" s="9">
        <f t="shared" si="2"/>
        <v>0.66666666666666663</v>
      </c>
      <c r="H4" s="9">
        <f>A4*F4+B4*(1-2*((ABS(G4-E4)/(MAX(E4,1-E4)))))</f>
        <v>6.5</v>
      </c>
      <c r="I4" s="9">
        <f>C4*F4+D4*F4^2</f>
        <v>3.6</v>
      </c>
      <c r="J4" s="11">
        <f t="shared" si="3"/>
        <v>2.9</v>
      </c>
      <c r="K4" s="29">
        <v>19.7</v>
      </c>
      <c r="L4" s="9">
        <f t="shared" si="4"/>
        <v>1.2709677419354839</v>
      </c>
      <c r="M4" s="10">
        <v>1</v>
      </c>
      <c r="N4" s="21">
        <v>0.1</v>
      </c>
      <c r="O4" s="9">
        <v>0.1</v>
      </c>
      <c r="P4" s="9">
        <f t="shared" ref="P4:P42" si="5" xml:space="preserve"> (1-(1-O4)^M4)^(2-L4) * (N4^L4)</f>
        <v>0.01</v>
      </c>
      <c r="Q4" s="11">
        <f>H4-I4-P4</f>
        <v>2.89</v>
      </c>
    </row>
    <row r="5" spans="1:18" x14ac:dyDescent="0.2">
      <c r="A5" s="1">
        <v>1</v>
      </c>
      <c r="B5" s="1">
        <v>0.5</v>
      </c>
      <c r="C5" s="1">
        <v>0.2</v>
      </c>
      <c r="D5" s="1">
        <f t="shared" si="0"/>
        <v>6.6666666666666666E-2</v>
      </c>
      <c r="E5" s="1">
        <f t="shared" si="1"/>
        <v>0.66666666666666663</v>
      </c>
      <c r="F5" s="20">
        <v>5</v>
      </c>
      <c r="G5" s="1">
        <f t="shared" si="2"/>
        <v>0.66666666666666663</v>
      </c>
      <c r="H5" s="1">
        <f>A5*F5+B5*(1-2*((ABS(G5-E5)/(MAX(E5,1-E5)))))</f>
        <v>5.5</v>
      </c>
      <c r="I5" s="1">
        <f>C5*F5+D5*F5^2</f>
        <v>2.666666666666667</v>
      </c>
      <c r="J5" s="4">
        <f t="shared" ref="J5:J42" si="6">H5-I5</f>
        <v>2.833333333333333</v>
      </c>
      <c r="K5" s="28">
        <v>19.7</v>
      </c>
      <c r="L5" s="1">
        <f t="shared" si="4"/>
        <v>1.2709677419354839</v>
      </c>
      <c r="M5" s="20">
        <v>0</v>
      </c>
      <c r="N5" s="19">
        <v>0.2</v>
      </c>
      <c r="O5" s="1">
        <v>0.1</v>
      </c>
      <c r="P5" s="1">
        <f t="shared" si="5"/>
        <v>0</v>
      </c>
      <c r="Q5" s="4">
        <f>H5-I5-P5</f>
        <v>2.833333333333333</v>
      </c>
    </row>
    <row r="6" spans="1:18" x14ac:dyDescent="0.2">
      <c r="A6" s="9">
        <v>1</v>
      </c>
      <c r="B6" s="9">
        <v>0.5</v>
      </c>
      <c r="C6" s="9">
        <v>0.2</v>
      </c>
      <c r="D6" s="9">
        <f t="shared" si="0"/>
        <v>6.6666666666666666E-2</v>
      </c>
      <c r="E6" s="9">
        <f t="shared" si="1"/>
        <v>0.66666666666666663</v>
      </c>
      <c r="F6" s="10">
        <v>6</v>
      </c>
      <c r="G6" s="9">
        <f t="shared" si="2"/>
        <v>0.66666666666666663</v>
      </c>
      <c r="H6" s="9">
        <f>A6*F6+B6*(1-2*((ABS(G6-E6)/(MAX(E6,1-E6)))))</f>
        <v>6.5</v>
      </c>
      <c r="I6" s="9">
        <f>C6*F6+D6*F6^2</f>
        <v>3.6</v>
      </c>
      <c r="J6" s="11">
        <f t="shared" si="6"/>
        <v>2.9</v>
      </c>
      <c r="K6" s="29">
        <v>19.7</v>
      </c>
      <c r="L6" s="9">
        <f t="shared" si="4"/>
        <v>1.2709677419354839</v>
      </c>
      <c r="M6" s="10">
        <v>1</v>
      </c>
      <c r="N6" s="21">
        <v>0.2</v>
      </c>
      <c r="O6" s="9">
        <v>0.1</v>
      </c>
      <c r="P6" s="9">
        <f t="shared" si="5"/>
        <v>2.4132338799266614E-2</v>
      </c>
      <c r="Q6" s="11">
        <f>H6-I6-P6</f>
        <v>2.8758676612007332</v>
      </c>
    </row>
    <row r="7" spans="1:18" x14ac:dyDescent="0.2">
      <c r="A7" s="1">
        <v>1</v>
      </c>
      <c r="B7" s="1">
        <v>0.5</v>
      </c>
      <c r="C7" s="1">
        <v>0.2</v>
      </c>
      <c r="D7" s="1">
        <f t="shared" si="0"/>
        <v>6.6666666666666666E-2</v>
      </c>
      <c r="E7" s="1">
        <f t="shared" si="1"/>
        <v>0.66666666666666663</v>
      </c>
      <c r="F7" s="20">
        <v>5</v>
      </c>
      <c r="G7" s="1">
        <f t="shared" si="2"/>
        <v>0.66666666666666663</v>
      </c>
      <c r="H7" s="1">
        <f>A7*F7+B7*(1-2*((ABS(G7-E7)/(MAX(E7,1-E7)))))</f>
        <v>5.5</v>
      </c>
      <c r="I7" s="1">
        <f>C7*F7+D7*F7^2</f>
        <v>2.666666666666667</v>
      </c>
      <c r="J7" s="4">
        <f t="shared" si="6"/>
        <v>2.833333333333333</v>
      </c>
      <c r="K7" s="28">
        <v>19.7</v>
      </c>
      <c r="L7" s="1">
        <f t="shared" si="4"/>
        <v>1.2709677419354839</v>
      </c>
      <c r="M7" s="20">
        <v>0</v>
      </c>
      <c r="N7" s="19">
        <v>0.3</v>
      </c>
      <c r="O7" s="1">
        <v>0.1</v>
      </c>
      <c r="P7" s="1">
        <f t="shared" si="5"/>
        <v>0</v>
      </c>
      <c r="Q7" s="4">
        <f>H7-I7-P7</f>
        <v>2.833333333333333</v>
      </c>
    </row>
    <row r="8" spans="1:18" x14ac:dyDescent="0.2">
      <c r="A8" s="9">
        <v>1</v>
      </c>
      <c r="B8" s="9">
        <v>0.5</v>
      </c>
      <c r="C8" s="9">
        <v>0.2</v>
      </c>
      <c r="D8" s="9">
        <f t="shared" si="0"/>
        <v>6.6666666666666666E-2</v>
      </c>
      <c r="E8" s="9">
        <f t="shared" si="1"/>
        <v>0.66666666666666663</v>
      </c>
      <c r="F8" s="10">
        <v>6</v>
      </c>
      <c r="G8" s="9">
        <f t="shared" si="2"/>
        <v>0.66666666666666663</v>
      </c>
      <c r="H8" s="9">
        <f>A8*F8+B8*(1-2*((ABS(G8-E8)/(MAX(E8,1-E8)))))</f>
        <v>6.5</v>
      </c>
      <c r="I8" s="9">
        <f>C8*F8+D8*F8^2</f>
        <v>3.6</v>
      </c>
      <c r="J8" s="11">
        <f t="shared" si="6"/>
        <v>2.9</v>
      </c>
      <c r="K8" s="29">
        <v>19.7</v>
      </c>
      <c r="L8" s="9">
        <f t="shared" si="4"/>
        <v>1.2709677419354839</v>
      </c>
      <c r="M8" s="10">
        <v>1</v>
      </c>
      <c r="N8" s="21">
        <v>0.3</v>
      </c>
      <c r="O8" s="9">
        <v>0.1</v>
      </c>
      <c r="P8" s="9">
        <f t="shared" si="5"/>
        <v>4.0402266011395335E-2</v>
      </c>
      <c r="Q8" s="11">
        <f>H8-I8-P8</f>
        <v>2.8595977339886045</v>
      </c>
    </row>
    <row r="9" spans="1:18" x14ac:dyDescent="0.2">
      <c r="A9" s="1">
        <v>1</v>
      </c>
      <c r="B9" s="1">
        <v>0.5</v>
      </c>
      <c r="C9" s="1">
        <v>0.2</v>
      </c>
      <c r="D9" s="1">
        <f t="shared" si="0"/>
        <v>6.6666666666666666E-2</v>
      </c>
      <c r="E9" s="1">
        <f t="shared" si="1"/>
        <v>0.66666666666666663</v>
      </c>
      <c r="F9" s="20">
        <v>5</v>
      </c>
      <c r="G9" s="1">
        <f t="shared" si="2"/>
        <v>0.66666666666666663</v>
      </c>
      <c r="H9" s="1">
        <f>A9*F9+B9*(1-2*((ABS(G9-E9)/(MAX(E9,1-E9)))))</f>
        <v>5.5</v>
      </c>
      <c r="I9" s="1">
        <f>C9*F9+D9*F9^2</f>
        <v>2.666666666666667</v>
      </c>
      <c r="J9" s="4">
        <f t="shared" si="6"/>
        <v>2.833333333333333</v>
      </c>
      <c r="K9" s="28">
        <v>19.7</v>
      </c>
      <c r="L9" s="1">
        <f t="shared" si="4"/>
        <v>1.2709677419354839</v>
      </c>
      <c r="M9" s="20">
        <v>0</v>
      </c>
      <c r="N9" s="19">
        <v>0.4</v>
      </c>
      <c r="O9" s="1">
        <v>0.1</v>
      </c>
      <c r="P9" s="1">
        <f t="shared" si="5"/>
        <v>0</v>
      </c>
      <c r="Q9" s="4">
        <f>H9-I9-P9</f>
        <v>2.833333333333333</v>
      </c>
    </row>
    <row r="10" spans="1:18" x14ac:dyDescent="0.2">
      <c r="A10" s="9">
        <v>1</v>
      </c>
      <c r="B10" s="9">
        <v>0.5</v>
      </c>
      <c r="C10" s="9">
        <v>0.2</v>
      </c>
      <c r="D10" s="9">
        <f t="shared" si="0"/>
        <v>6.6666666666666666E-2</v>
      </c>
      <c r="E10" s="9">
        <f t="shared" si="1"/>
        <v>0.66666666666666663</v>
      </c>
      <c r="F10" s="10">
        <v>6</v>
      </c>
      <c r="G10" s="9">
        <f t="shared" si="2"/>
        <v>0.66666666666666663</v>
      </c>
      <c r="H10" s="9">
        <f>A10*F10+B10*(1-2*((ABS(G10-E10)/(MAX(E10,1-E10)))))</f>
        <v>6.5</v>
      </c>
      <c r="I10" s="9">
        <f>C10*F10+D10*F10^2</f>
        <v>3.6</v>
      </c>
      <c r="J10" s="11">
        <f t="shared" si="6"/>
        <v>2.9</v>
      </c>
      <c r="K10" s="29">
        <v>19.7</v>
      </c>
      <c r="L10" s="9">
        <f t="shared" si="4"/>
        <v>1.2709677419354839</v>
      </c>
      <c r="M10" s="10">
        <v>1</v>
      </c>
      <c r="N10" s="21">
        <v>0.4</v>
      </c>
      <c r="O10" s="9">
        <v>0.1</v>
      </c>
      <c r="P10" s="9">
        <f t="shared" si="5"/>
        <v>5.8236977592258904E-2</v>
      </c>
      <c r="Q10" s="11">
        <f>H10-I10-P10</f>
        <v>2.8417630224077408</v>
      </c>
    </row>
    <row r="11" spans="1:18" x14ac:dyDescent="0.2">
      <c r="A11" s="1">
        <v>1</v>
      </c>
      <c r="B11" s="1">
        <v>0.5</v>
      </c>
      <c r="C11" s="1">
        <v>0.2</v>
      </c>
      <c r="D11" s="1">
        <f t="shared" si="0"/>
        <v>6.6666666666666666E-2</v>
      </c>
      <c r="E11" s="1">
        <f t="shared" si="1"/>
        <v>0.66666666666666663</v>
      </c>
      <c r="F11" s="20">
        <v>5</v>
      </c>
      <c r="G11" s="1">
        <f t="shared" si="2"/>
        <v>0.66666666666666663</v>
      </c>
      <c r="H11" s="1">
        <f>A11*F11+B11*(1-2*((ABS(G11-E11)/(MAX(E11,1-E11)))))</f>
        <v>5.5</v>
      </c>
      <c r="I11" s="1">
        <f>C11*F11+D11*F11^2</f>
        <v>2.666666666666667</v>
      </c>
      <c r="J11" s="4">
        <f t="shared" si="6"/>
        <v>2.833333333333333</v>
      </c>
      <c r="K11" s="28">
        <v>19.7</v>
      </c>
      <c r="L11" s="1">
        <f t="shared" si="4"/>
        <v>1.2709677419354839</v>
      </c>
      <c r="M11" s="20">
        <v>0</v>
      </c>
      <c r="N11" s="14">
        <v>0.5</v>
      </c>
      <c r="O11" s="1">
        <v>0.1</v>
      </c>
      <c r="P11" s="1">
        <f t="shared" si="5"/>
        <v>0</v>
      </c>
      <c r="Q11" s="15">
        <f>H11-I11-P11</f>
        <v>2.833333333333333</v>
      </c>
      <c r="R11" s="25" t="s">
        <v>23</v>
      </c>
    </row>
    <row r="12" spans="1:18" x14ac:dyDescent="0.2">
      <c r="A12" s="9">
        <v>1</v>
      </c>
      <c r="B12" s="9">
        <v>0.5</v>
      </c>
      <c r="C12" s="9">
        <v>0.2</v>
      </c>
      <c r="D12" s="9">
        <f t="shared" si="0"/>
        <v>6.6666666666666666E-2</v>
      </c>
      <c r="E12" s="9">
        <f t="shared" si="1"/>
        <v>0.66666666666666663</v>
      </c>
      <c r="F12" s="10">
        <v>6</v>
      </c>
      <c r="G12" s="9">
        <f t="shared" si="2"/>
        <v>0.66666666666666663</v>
      </c>
      <c r="H12" s="9">
        <f>A12*F12+B12*(1-2*((ABS(G12-E12)/(MAX(E12,1-E12)))))</f>
        <v>6.5</v>
      </c>
      <c r="I12" s="9">
        <f>C12*F12+D12*F12^2</f>
        <v>3.6</v>
      </c>
      <c r="J12" s="11">
        <f t="shared" si="6"/>
        <v>2.9</v>
      </c>
      <c r="K12" s="29">
        <v>19.7</v>
      </c>
      <c r="L12" s="9">
        <f t="shared" si="4"/>
        <v>1.2709677419354839</v>
      </c>
      <c r="M12" s="10">
        <v>1</v>
      </c>
      <c r="N12" s="12">
        <v>0.5</v>
      </c>
      <c r="O12" s="9">
        <v>0.1</v>
      </c>
      <c r="P12" s="9">
        <f t="shared" si="5"/>
        <v>7.7333617870069107E-2</v>
      </c>
      <c r="Q12" s="13">
        <f>H12-I12-P12</f>
        <v>2.8226663821299307</v>
      </c>
      <c r="R12" s="25"/>
    </row>
    <row r="13" spans="1:18" x14ac:dyDescent="0.2">
      <c r="A13" s="1">
        <v>1</v>
      </c>
      <c r="B13" s="1">
        <v>0.5</v>
      </c>
      <c r="C13" s="1">
        <v>0.2</v>
      </c>
      <c r="D13" s="1">
        <f t="shared" si="0"/>
        <v>6.6666666666666666E-2</v>
      </c>
      <c r="E13" s="1">
        <f t="shared" si="1"/>
        <v>0.66666666666666663</v>
      </c>
      <c r="F13" s="20">
        <v>5</v>
      </c>
      <c r="G13" s="1">
        <f t="shared" si="2"/>
        <v>0.66666666666666663</v>
      </c>
      <c r="H13" s="1">
        <f>A13*F13+B13*(1-2*((ABS(G13-E13)/(MAX(E13,1-E13)))))</f>
        <v>5.5</v>
      </c>
      <c r="I13" s="1">
        <f>C13*F13+D13*F13^2</f>
        <v>2.666666666666667</v>
      </c>
      <c r="J13" s="4">
        <f t="shared" si="6"/>
        <v>2.833333333333333</v>
      </c>
      <c r="K13" s="28">
        <v>19.7</v>
      </c>
      <c r="L13" s="1">
        <f t="shared" si="4"/>
        <v>1.2709677419354839</v>
      </c>
      <c r="M13" s="20">
        <v>0</v>
      </c>
      <c r="N13" s="19">
        <v>0.6</v>
      </c>
      <c r="O13" s="1">
        <v>0.1</v>
      </c>
      <c r="P13" s="1">
        <f t="shared" si="5"/>
        <v>0</v>
      </c>
      <c r="Q13" s="4">
        <f>H13-I13-P13</f>
        <v>2.833333333333333</v>
      </c>
    </row>
    <row r="14" spans="1:18" x14ac:dyDescent="0.2">
      <c r="A14" s="9">
        <v>1</v>
      </c>
      <c r="B14" s="9">
        <v>0.5</v>
      </c>
      <c r="C14" s="9">
        <v>0.2</v>
      </c>
      <c r="D14" s="9">
        <f t="shared" si="0"/>
        <v>6.6666666666666666E-2</v>
      </c>
      <c r="E14" s="9">
        <f t="shared" si="1"/>
        <v>0.66666666666666663</v>
      </c>
      <c r="F14" s="10">
        <v>6</v>
      </c>
      <c r="G14" s="9">
        <f t="shared" si="2"/>
        <v>0.66666666666666663</v>
      </c>
      <c r="H14" s="9">
        <f>A14*F14+B14*(1-2*((ABS(G14-E14)/(MAX(E14,1-E14)))))</f>
        <v>6.5</v>
      </c>
      <c r="I14" s="9">
        <f>C14*F14+D14*F14^2</f>
        <v>3.6</v>
      </c>
      <c r="J14" s="11">
        <f t="shared" si="6"/>
        <v>2.9</v>
      </c>
      <c r="K14" s="29">
        <v>19.7</v>
      </c>
      <c r="L14" s="9">
        <f t="shared" si="4"/>
        <v>1.2709677419354839</v>
      </c>
      <c r="M14" s="10">
        <v>1</v>
      </c>
      <c r="N14" s="21">
        <v>0.6</v>
      </c>
      <c r="O14" s="9">
        <v>0.1</v>
      </c>
      <c r="P14" s="9">
        <f t="shared" si="5"/>
        <v>9.7500117164508654E-2</v>
      </c>
      <c r="Q14" s="11">
        <f>H14-I14-P14</f>
        <v>2.8024998828354915</v>
      </c>
    </row>
    <row r="15" spans="1:18" x14ac:dyDescent="0.2">
      <c r="A15" s="1">
        <v>1</v>
      </c>
      <c r="B15" s="1">
        <v>0.5</v>
      </c>
      <c r="C15" s="1">
        <v>0.2</v>
      </c>
      <c r="D15" s="1">
        <f t="shared" si="0"/>
        <v>6.6666666666666666E-2</v>
      </c>
      <c r="E15" s="1">
        <f t="shared" si="1"/>
        <v>0.66666666666666663</v>
      </c>
      <c r="F15" s="20">
        <v>5</v>
      </c>
      <c r="G15" s="1">
        <f t="shared" si="2"/>
        <v>0.66666666666666663</v>
      </c>
      <c r="H15" s="1">
        <f>A15*F15+B15*(1-2*((ABS(G15-E15)/(MAX(E15,1-E15)))))</f>
        <v>5.5</v>
      </c>
      <c r="I15" s="1">
        <f>C15*F15+D15*F15^2</f>
        <v>2.666666666666667</v>
      </c>
      <c r="J15" s="4">
        <f t="shared" si="6"/>
        <v>2.833333333333333</v>
      </c>
      <c r="K15" s="28">
        <v>19.7</v>
      </c>
      <c r="L15" s="1">
        <f t="shared" si="4"/>
        <v>1.2709677419354839</v>
      </c>
      <c r="M15" s="20">
        <v>0</v>
      </c>
      <c r="N15" s="19">
        <v>0.7</v>
      </c>
      <c r="O15" s="1">
        <v>0.1</v>
      </c>
      <c r="P15" s="1">
        <f t="shared" si="5"/>
        <v>0</v>
      </c>
      <c r="Q15" s="4">
        <f>H15-I15-P15</f>
        <v>2.833333333333333</v>
      </c>
    </row>
    <row r="16" spans="1:18" x14ac:dyDescent="0.2">
      <c r="A16" s="9">
        <v>1</v>
      </c>
      <c r="B16" s="9">
        <v>0.5</v>
      </c>
      <c r="C16" s="9">
        <v>0.2</v>
      </c>
      <c r="D16" s="9">
        <f t="shared" si="0"/>
        <v>6.6666666666666666E-2</v>
      </c>
      <c r="E16" s="9">
        <f t="shared" si="1"/>
        <v>0.66666666666666663</v>
      </c>
      <c r="F16" s="10">
        <v>6</v>
      </c>
      <c r="G16" s="9">
        <f t="shared" si="2"/>
        <v>0.66666666666666663</v>
      </c>
      <c r="H16" s="9">
        <f>A16*F16+B16*(1-2*((ABS(G16-E16)/(MAX(E16,1-E16)))))</f>
        <v>6.5</v>
      </c>
      <c r="I16" s="9">
        <f>C16*F16+D16*F16^2</f>
        <v>3.6</v>
      </c>
      <c r="J16" s="11">
        <f t="shared" si="6"/>
        <v>2.9</v>
      </c>
      <c r="K16" s="29">
        <v>19.7</v>
      </c>
      <c r="L16" s="9">
        <f t="shared" si="4"/>
        <v>1.2709677419354839</v>
      </c>
      <c r="M16" s="10">
        <v>1</v>
      </c>
      <c r="N16" s="21">
        <v>0.7</v>
      </c>
      <c r="O16" s="9">
        <v>0.1</v>
      </c>
      <c r="P16" s="9">
        <f xml:space="preserve"> (1-(1-O16)^M16)^(2-L16) * (N16^L16)</f>
        <v>0.11860209148017387</v>
      </c>
      <c r="Q16" s="11">
        <f>H16-I16-P16</f>
        <v>2.7813979085198262</v>
      </c>
    </row>
    <row r="17" spans="1:17" x14ac:dyDescent="0.2">
      <c r="A17" s="1">
        <v>1</v>
      </c>
      <c r="B17" s="1">
        <v>0.5</v>
      </c>
      <c r="C17" s="1">
        <v>0.2</v>
      </c>
      <c r="D17" s="1">
        <f t="shared" si="0"/>
        <v>6.6666666666666666E-2</v>
      </c>
      <c r="E17" s="1">
        <f t="shared" si="1"/>
        <v>0.66666666666666663</v>
      </c>
      <c r="F17" s="20">
        <v>5</v>
      </c>
      <c r="G17" s="1">
        <f t="shared" si="2"/>
        <v>0.66666666666666663</v>
      </c>
      <c r="H17" s="1">
        <f>A17*F17+B17*(1-2*((ABS(G17-E17)/(MAX(E17,1-E17)))))</f>
        <v>5.5</v>
      </c>
      <c r="I17" s="1">
        <f>C17*F17+D17*F17^2</f>
        <v>2.666666666666667</v>
      </c>
      <c r="J17" s="4">
        <f t="shared" si="6"/>
        <v>2.833333333333333</v>
      </c>
      <c r="K17" s="28">
        <v>19.7</v>
      </c>
      <c r="L17" s="1">
        <f t="shared" si="4"/>
        <v>1.2709677419354839</v>
      </c>
      <c r="M17" s="20">
        <v>0</v>
      </c>
      <c r="N17" s="19">
        <v>0.8</v>
      </c>
      <c r="O17" s="1">
        <v>0.1</v>
      </c>
      <c r="P17" s="1">
        <f t="shared" si="5"/>
        <v>0</v>
      </c>
      <c r="Q17" s="4">
        <f>H17-I17-P17</f>
        <v>2.833333333333333</v>
      </c>
    </row>
    <row r="18" spans="1:17" x14ac:dyDescent="0.2">
      <c r="A18" s="9">
        <v>1</v>
      </c>
      <c r="B18" s="9">
        <v>0.5</v>
      </c>
      <c r="C18" s="9">
        <v>0.2</v>
      </c>
      <c r="D18" s="9">
        <f t="shared" si="0"/>
        <v>6.6666666666666666E-2</v>
      </c>
      <c r="E18" s="9">
        <f t="shared" si="1"/>
        <v>0.66666666666666663</v>
      </c>
      <c r="F18" s="10">
        <v>6</v>
      </c>
      <c r="G18" s="9">
        <f t="shared" si="2"/>
        <v>0.66666666666666663</v>
      </c>
      <c r="H18" s="9">
        <f>A18*F18+B18*(1-2*((ABS(G18-E18)/(MAX(E18,1-E18)))))</f>
        <v>6.5</v>
      </c>
      <c r="I18" s="9">
        <f>C18*F18+D18*F18^2</f>
        <v>3.6</v>
      </c>
      <c r="J18" s="11">
        <f t="shared" si="6"/>
        <v>2.9</v>
      </c>
      <c r="K18" s="29">
        <v>19.7</v>
      </c>
      <c r="L18" s="9">
        <f t="shared" si="4"/>
        <v>1.2709677419354839</v>
      </c>
      <c r="M18" s="10">
        <v>1</v>
      </c>
      <c r="N18" s="21">
        <v>0.8</v>
      </c>
      <c r="O18" s="9">
        <v>0.1</v>
      </c>
      <c r="P18" s="9">
        <f t="shared" si="5"/>
        <v>0.14053944739016902</v>
      </c>
      <c r="Q18" s="11">
        <f>H18-I18-P18</f>
        <v>2.759460552609831</v>
      </c>
    </row>
    <row r="19" spans="1:17" x14ac:dyDescent="0.2">
      <c r="A19" s="1">
        <v>1</v>
      </c>
      <c r="B19" s="1">
        <v>0.5</v>
      </c>
      <c r="C19" s="1">
        <v>0.2</v>
      </c>
      <c r="D19" s="1">
        <f t="shared" si="0"/>
        <v>6.6666666666666666E-2</v>
      </c>
      <c r="E19" s="1">
        <f t="shared" si="1"/>
        <v>0.66666666666666663</v>
      </c>
      <c r="F19" s="20">
        <v>5</v>
      </c>
      <c r="G19" s="1">
        <f t="shared" si="2"/>
        <v>0.66666666666666663</v>
      </c>
      <c r="H19" s="1">
        <f>A19*F19+B19*(1-2*((ABS(G19-E19)/(MAX(E19,1-E19)))))</f>
        <v>5.5</v>
      </c>
      <c r="I19" s="1">
        <f>C19*F19+D19*F19^2</f>
        <v>2.666666666666667</v>
      </c>
      <c r="J19" s="4">
        <f t="shared" si="6"/>
        <v>2.833333333333333</v>
      </c>
      <c r="K19" s="28">
        <v>19.7</v>
      </c>
      <c r="L19" s="1">
        <f t="shared" si="4"/>
        <v>1.2709677419354839</v>
      </c>
      <c r="M19" s="20">
        <v>0</v>
      </c>
      <c r="N19" s="19">
        <v>0.9</v>
      </c>
      <c r="O19" s="1">
        <v>0.1</v>
      </c>
      <c r="P19" s="1">
        <f t="shared" si="5"/>
        <v>0</v>
      </c>
      <c r="Q19" s="4">
        <f>H19-I19-P19</f>
        <v>2.833333333333333</v>
      </c>
    </row>
    <row r="20" spans="1:17" x14ac:dyDescent="0.2">
      <c r="A20" s="9">
        <v>1</v>
      </c>
      <c r="B20" s="9">
        <v>0.5</v>
      </c>
      <c r="C20" s="9">
        <v>0.2</v>
      </c>
      <c r="D20" s="9">
        <f t="shared" si="0"/>
        <v>6.6666666666666666E-2</v>
      </c>
      <c r="E20" s="9">
        <f t="shared" si="1"/>
        <v>0.66666666666666663</v>
      </c>
      <c r="F20" s="10">
        <v>6</v>
      </c>
      <c r="G20" s="9">
        <f t="shared" si="2"/>
        <v>0.66666666666666663</v>
      </c>
      <c r="H20" s="9">
        <f>A20*F20+B20*(1-2*((ABS(G20-E20)/(MAX(E20,1-E20)))))</f>
        <v>6.5</v>
      </c>
      <c r="I20" s="9">
        <f>C20*F20+D20*F20^2</f>
        <v>3.6</v>
      </c>
      <c r="J20" s="11">
        <f t="shared" si="6"/>
        <v>2.9</v>
      </c>
      <c r="K20" s="29">
        <v>19.7</v>
      </c>
      <c r="L20" s="9">
        <f t="shared" si="4"/>
        <v>1.2709677419354839</v>
      </c>
      <c r="M20" s="10">
        <v>1</v>
      </c>
      <c r="N20" s="21">
        <v>0.9</v>
      </c>
      <c r="O20" s="9">
        <v>0.1</v>
      </c>
      <c r="P20" s="9">
        <f t="shared" si="5"/>
        <v>0.16323430988555512</v>
      </c>
      <c r="Q20" s="11">
        <f>H20-I20-P20</f>
        <v>2.7367656901144448</v>
      </c>
    </row>
    <row r="21" spans="1:17" x14ac:dyDescent="0.2">
      <c r="A21" s="1">
        <v>1</v>
      </c>
      <c r="B21" s="1">
        <v>0.5</v>
      </c>
      <c r="C21" s="1">
        <v>0.2</v>
      </c>
      <c r="D21" s="1">
        <f t="shared" si="0"/>
        <v>6.6666666666666666E-2</v>
      </c>
      <c r="E21" s="1">
        <f t="shared" si="1"/>
        <v>0.66666666666666663</v>
      </c>
      <c r="F21" s="20">
        <v>5</v>
      </c>
      <c r="G21" s="1">
        <f t="shared" si="2"/>
        <v>0.66666666666666663</v>
      </c>
      <c r="H21" s="1">
        <f>A21*F21+B21*(1-2*((ABS(G21-E21)/(MAX(E21,1-E21)))))</f>
        <v>5.5</v>
      </c>
      <c r="I21" s="1">
        <f>C21*F21+D21*F21^2</f>
        <v>2.666666666666667</v>
      </c>
      <c r="J21" s="4">
        <f t="shared" si="6"/>
        <v>2.833333333333333</v>
      </c>
      <c r="K21" s="28">
        <v>19.7</v>
      </c>
      <c r="L21" s="1">
        <f t="shared" si="4"/>
        <v>1.2709677419354839</v>
      </c>
      <c r="M21" s="20">
        <v>0</v>
      </c>
      <c r="N21" s="19">
        <v>1</v>
      </c>
      <c r="O21" s="1">
        <v>0.1</v>
      </c>
      <c r="P21" s="1">
        <f t="shared" si="5"/>
        <v>0</v>
      </c>
      <c r="Q21" s="4">
        <f>H21-I21-P21</f>
        <v>2.833333333333333</v>
      </c>
    </row>
    <row r="22" spans="1:17" x14ac:dyDescent="0.2">
      <c r="A22" s="9">
        <v>1</v>
      </c>
      <c r="B22" s="9">
        <v>0.5</v>
      </c>
      <c r="C22" s="9">
        <v>0.2</v>
      </c>
      <c r="D22" s="9">
        <f t="shared" si="0"/>
        <v>6.6666666666666666E-2</v>
      </c>
      <c r="E22" s="9">
        <f t="shared" si="1"/>
        <v>0.66666666666666663</v>
      </c>
      <c r="F22" s="10">
        <v>6</v>
      </c>
      <c r="G22" s="9">
        <f t="shared" si="2"/>
        <v>0.66666666666666663</v>
      </c>
      <c r="H22" s="9">
        <f>A22*F22+B22*(1-2*((ABS(G22-E22)/(MAX(E22,1-E22)))))</f>
        <v>6.5</v>
      </c>
      <c r="I22" s="9">
        <f>C22*F22+D22*F22^2</f>
        <v>3.6</v>
      </c>
      <c r="J22" s="11">
        <f t="shared" si="6"/>
        <v>2.9</v>
      </c>
      <c r="K22" s="29">
        <v>19.7</v>
      </c>
      <c r="L22" s="9">
        <f t="shared" si="4"/>
        <v>1.2709677419354839</v>
      </c>
      <c r="M22" s="10">
        <v>1</v>
      </c>
      <c r="N22" s="21">
        <v>1</v>
      </c>
      <c r="O22" s="9">
        <v>0.1</v>
      </c>
      <c r="P22" s="9">
        <f t="shared" si="5"/>
        <v>0.18662410670135268</v>
      </c>
      <c r="Q22" s="11">
        <f>H22-I22-P22</f>
        <v>2.7133758932986471</v>
      </c>
    </row>
    <row r="23" spans="1:17" x14ac:dyDescent="0.2">
      <c r="A23" s="1">
        <v>1</v>
      </c>
      <c r="B23" s="1">
        <v>0.5</v>
      </c>
      <c r="C23" s="1">
        <v>0.2</v>
      </c>
      <c r="D23" s="1">
        <f t="shared" si="0"/>
        <v>6.6666666666666666E-2</v>
      </c>
      <c r="E23" s="1">
        <f t="shared" si="1"/>
        <v>0.66666666666666663</v>
      </c>
      <c r="F23" s="20">
        <v>5</v>
      </c>
      <c r="G23" s="1">
        <f t="shared" si="2"/>
        <v>0.66666666666666663</v>
      </c>
      <c r="H23" s="1">
        <f>A23*F23+B23*(1-2*((ABS(G23-E23)/(MAX(E23,1-E23)))))</f>
        <v>5.5</v>
      </c>
      <c r="I23" s="1">
        <f>C23*F23+D23*F23^2</f>
        <v>2.666666666666667</v>
      </c>
      <c r="J23" s="4">
        <f t="shared" si="6"/>
        <v>2.833333333333333</v>
      </c>
      <c r="K23" s="28">
        <v>19.7</v>
      </c>
      <c r="L23" s="1">
        <f t="shared" si="4"/>
        <v>1.2709677419354839</v>
      </c>
      <c r="M23" s="20">
        <v>0</v>
      </c>
      <c r="N23" s="19">
        <v>1.1000000000000001</v>
      </c>
      <c r="O23" s="1">
        <v>0.1</v>
      </c>
      <c r="P23" s="1">
        <f t="shared" si="5"/>
        <v>0</v>
      </c>
      <c r="Q23" s="4">
        <f>H23-I23-P23</f>
        <v>2.833333333333333</v>
      </c>
    </row>
    <row r="24" spans="1:17" x14ac:dyDescent="0.2">
      <c r="A24" s="9">
        <v>1</v>
      </c>
      <c r="B24" s="9">
        <v>0.5</v>
      </c>
      <c r="C24" s="9">
        <v>0.2</v>
      </c>
      <c r="D24" s="9">
        <f t="shared" si="0"/>
        <v>6.6666666666666666E-2</v>
      </c>
      <c r="E24" s="9">
        <f t="shared" si="1"/>
        <v>0.66666666666666663</v>
      </c>
      <c r="F24" s="10">
        <v>6</v>
      </c>
      <c r="G24" s="9">
        <f t="shared" si="2"/>
        <v>0.66666666666666663</v>
      </c>
      <c r="H24" s="9">
        <f>A24*F24+B24*(1-2*((ABS(G24-E24)/(MAX(E24,1-E24)))))</f>
        <v>6.5</v>
      </c>
      <c r="I24" s="9">
        <f>C24*F24+D24*F24^2</f>
        <v>3.6</v>
      </c>
      <c r="J24" s="11">
        <f t="shared" si="6"/>
        <v>2.9</v>
      </c>
      <c r="K24" s="29">
        <v>19.7</v>
      </c>
      <c r="L24" s="9">
        <f t="shared" si="4"/>
        <v>1.2709677419354839</v>
      </c>
      <c r="M24" s="10">
        <v>1</v>
      </c>
      <c r="N24" s="21">
        <v>1.1000000000000001</v>
      </c>
      <c r="O24" s="9">
        <v>0.1</v>
      </c>
      <c r="P24" s="9">
        <f t="shared" si="5"/>
        <v>0.21065729806098291</v>
      </c>
      <c r="Q24" s="11">
        <f>H24-I24-P24</f>
        <v>2.689342701939017</v>
      </c>
    </row>
    <row r="25" spans="1:17" x14ac:dyDescent="0.2">
      <c r="A25" s="17">
        <v>1</v>
      </c>
      <c r="B25" s="17">
        <v>0.5</v>
      </c>
      <c r="C25" s="17">
        <v>0.2</v>
      </c>
      <c r="D25" s="17">
        <f t="shared" si="0"/>
        <v>6.6666666666666666E-2</v>
      </c>
      <c r="E25" s="17">
        <f t="shared" si="1"/>
        <v>0.66666666666666663</v>
      </c>
      <c r="F25" s="20">
        <v>5</v>
      </c>
      <c r="G25" s="17">
        <f t="shared" si="2"/>
        <v>0.66666666666666663</v>
      </c>
      <c r="H25" s="17">
        <f>A25*F25+B25*(1-2*((ABS(G25-E25)/(MAX(E25,1-E25)))))</f>
        <v>5.5</v>
      </c>
      <c r="I25" s="17">
        <f>C25*F25+D25*F25^2</f>
        <v>2.666666666666667</v>
      </c>
      <c r="J25" s="18">
        <f t="shared" si="6"/>
        <v>2.833333333333333</v>
      </c>
      <c r="K25" s="30">
        <v>19.7</v>
      </c>
      <c r="L25" s="17">
        <f t="shared" si="4"/>
        <v>1.2709677419354839</v>
      </c>
      <c r="M25" s="20">
        <v>0</v>
      </c>
      <c r="N25" s="19">
        <v>1.2</v>
      </c>
      <c r="O25" s="17">
        <v>0.1</v>
      </c>
      <c r="P25" s="17">
        <f t="shared" si="5"/>
        <v>0</v>
      </c>
      <c r="Q25" s="18">
        <f>H25-I25-P25</f>
        <v>2.833333333333333</v>
      </c>
    </row>
    <row r="26" spans="1:17" x14ac:dyDescent="0.2">
      <c r="A26" s="22">
        <v>1</v>
      </c>
      <c r="B26" s="22">
        <v>0.5</v>
      </c>
      <c r="C26" s="22">
        <v>0.2</v>
      </c>
      <c r="D26" s="22">
        <f t="shared" si="0"/>
        <v>6.6666666666666666E-2</v>
      </c>
      <c r="E26" s="22">
        <f t="shared" si="1"/>
        <v>0.66666666666666663</v>
      </c>
      <c r="F26" s="23">
        <v>6</v>
      </c>
      <c r="G26" s="22">
        <f t="shared" si="2"/>
        <v>0.66666666666666663</v>
      </c>
      <c r="H26" s="22">
        <f>A26*F26+B26*(1-2*((ABS(G26-E26)/(MAX(E26,1-E26)))))</f>
        <v>6.5</v>
      </c>
      <c r="I26" s="22">
        <f>C26*F26+D26*F26^2</f>
        <v>3.6</v>
      </c>
      <c r="J26" s="24">
        <f t="shared" si="6"/>
        <v>2.9</v>
      </c>
      <c r="K26" s="31">
        <v>19.7</v>
      </c>
      <c r="L26" s="22">
        <f t="shared" si="4"/>
        <v>1.2709677419354839</v>
      </c>
      <c r="M26" s="23">
        <v>1</v>
      </c>
      <c r="N26" s="21">
        <v>1.2</v>
      </c>
      <c r="O26" s="22">
        <v>0.1</v>
      </c>
      <c r="P26" s="22">
        <f t="shared" si="5"/>
        <v>0.23529058603821137</v>
      </c>
      <c r="Q26" s="24">
        <f>H26-I26-P26</f>
        <v>2.6647094139617886</v>
      </c>
    </row>
    <row r="27" spans="1:17" x14ac:dyDescent="0.2">
      <c r="A27" s="17">
        <v>1</v>
      </c>
      <c r="B27" s="17">
        <v>0.5</v>
      </c>
      <c r="C27" s="17">
        <v>0.2</v>
      </c>
      <c r="D27" s="17">
        <f t="shared" si="0"/>
        <v>6.6666666666666666E-2</v>
      </c>
      <c r="E27" s="17">
        <f t="shared" si="1"/>
        <v>0.66666666666666663</v>
      </c>
      <c r="F27" s="20">
        <v>5</v>
      </c>
      <c r="G27" s="17">
        <f t="shared" si="2"/>
        <v>0.66666666666666663</v>
      </c>
      <c r="H27" s="17">
        <f>A27*F27+B27*(1-2*((ABS(G27-E27)/(MAX(E27,1-E27)))))</f>
        <v>5.5</v>
      </c>
      <c r="I27" s="17">
        <f>C27*F27+D27*F27^2</f>
        <v>2.666666666666667</v>
      </c>
      <c r="J27" s="18">
        <f t="shared" si="6"/>
        <v>2.833333333333333</v>
      </c>
      <c r="K27" s="30">
        <v>19.7</v>
      </c>
      <c r="L27" s="17">
        <f t="shared" si="4"/>
        <v>1.2709677419354839</v>
      </c>
      <c r="M27" s="20">
        <v>0</v>
      </c>
      <c r="N27" s="19">
        <v>1.3</v>
      </c>
      <c r="O27" s="17">
        <v>0.1</v>
      </c>
      <c r="P27" s="17">
        <f t="shared" si="5"/>
        <v>0</v>
      </c>
      <c r="Q27" s="18">
        <f>H27-I27-P27</f>
        <v>2.833333333333333</v>
      </c>
    </row>
    <row r="28" spans="1:17" x14ac:dyDescent="0.2">
      <c r="A28" s="22">
        <v>1</v>
      </c>
      <c r="B28" s="22">
        <v>0.5</v>
      </c>
      <c r="C28" s="22">
        <v>0.2</v>
      </c>
      <c r="D28" s="22">
        <f t="shared" si="0"/>
        <v>6.6666666666666666E-2</v>
      </c>
      <c r="E28" s="22">
        <f t="shared" si="1"/>
        <v>0.66666666666666663</v>
      </c>
      <c r="F28" s="23">
        <v>6</v>
      </c>
      <c r="G28" s="22">
        <f t="shared" si="2"/>
        <v>0.66666666666666663</v>
      </c>
      <c r="H28" s="22">
        <f>A28*F28+B28*(1-2*((ABS(G28-E28)/(MAX(E28,1-E28)))))</f>
        <v>6.5</v>
      </c>
      <c r="I28" s="22">
        <f>C28*F28+D28*F28^2</f>
        <v>3.6</v>
      </c>
      <c r="J28" s="24">
        <f t="shared" si="6"/>
        <v>2.9</v>
      </c>
      <c r="K28" s="31">
        <v>19.7</v>
      </c>
      <c r="L28" s="22">
        <f t="shared" si="4"/>
        <v>1.2709677419354839</v>
      </c>
      <c r="M28" s="23">
        <v>1</v>
      </c>
      <c r="N28" s="21">
        <v>1.3</v>
      </c>
      <c r="O28" s="22">
        <v>0.1</v>
      </c>
      <c r="P28" s="22">
        <f t="shared" si="5"/>
        <v>0.26048700784283169</v>
      </c>
      <c r="Q28" s="24">
        <f>H28-I28-P28</f>
        <v>2.6395129921571683</v>
      </c>
    </row>
    <row r="29" spans="1:17" x14ac:dyDescent="0.2">
      <c r="A29" s="17">
        <v>1</v>
      </c>
      <c r="B29" s="17">
        <v>0.5</v>
      </c>
      <c r="C29" s="17">
        <v>0.2</v>
      </c>
      <c r="D29" s="17">
        <f t="shared" si="0"/>
        <v>6.6666666666666666E-2</v>
      </c>
      <c r="E29" s="17">
        <f t="shared" si="1"/>
        <v>0.66666666666666663</v>
      </c>
      <c r="F29" s="20">
        <v>5</v>
      </c>
      <c r="G29" s="17">
        <f t="shared" si="2"/>
        <v>0.66666666666666663</v>
      </c>
      <c r="H29" s="17">
        <f>A29*F29+B29*(1-2*((ABS(G29-E29)/(MAX(E29,1-E29)))))</f>
        <v>5.5</v>
      </c>
      <c r="I29" s="17">
        <f>C29*F29+D29*F29^2</f>
        <v>2.666666666666667</v>
      </c>
      <c r="J29" s="18">
        <f t="shared" si="6"/>
        <v>2.833333333333333</v>
      </c>
      <c r="K29" s="30">
        <v>19.7</v>
      </c>
      <c r="L29" s="17">
        <f t="shared" si="4"/>
        <v>1.2709677419354839</v>
      </c>
      <c r="M29" s="20">
        <v>0</v>
      </c>
      <c r="N29" s="19">
        <v>1.4</v>
      </c>
      <c r="O29" s="17">
        <v>0.1</v>
      </c>
      <c r="P29" s="17">
        <f t="shared" si="5"/>
        <v>0</v>
      </c>
      <c r="Q29" s="18">
        <f>H29-I29-P29</f>
        <v>2.833333333333333</v>
      </c>
    </row>
    <row r="30" spans="1:17" x14ac:dyDescent="0.2">
      <c r="A30" s="22">
        <v>1</v>
      </c>
      <c r="B30" s="22">
        <v>0.5</v>
      </c>
      <c r="C30" s="22">
        <v>0.2</v>
      </c>
      <c r="D30" s="22">
        <f t="shared" si="0"/>
        <v>6.6666666666666666E-2</v>
      </c>
      <c r="E30" s="22">
        <f t="shared" si="1"/>
        <v>0.66666666666666663</v>
      </c>
      <c r="F30" s="23">
        <v>6</v>
      </c>
      <c r="G30" s="22">
        <f t="shared" si="2"/>
        <v>0.66666666666666663</v>
      </c>
      <c r="H30" s="22">
        <f>A30*F30+B30*(1-2*((ABS(G30-E30)/(MAX(E30,1-E30)))))</f>
        <v>6.5</v>
      </c>
      <c r="I30" s="22">
        <f>C30*F30+D30*F30^2</f>
        <v>3.6</v>
      </c>
      <c r="J30" s="24">
        <f t="shared" si="6"/>
        <v>2.9</v>
      </c>
      <c r="K30" s="31">
        <v>19.7</v>
      </c>
      <c r="L30" s="22">
        <f t="shared" si="4"/>
        <v>1.2709677419354839</v>
      </c>
      <c r="M30" s="23">
        <v>1</v>
      </c>
      <c r="N30" s="21">
        <v>1.4</v>
      </c>
      <c r="O30" s="22">
        <v>0.1</v>
      </c>
      <c r="P30" s="22">
        <f t="shared" si="5"/>
        <v>0.28621458539011685</v>
      </c>
      <c r="Q30" s="24">
        <f>H30-I30-P30</f>
        <v>2.6137854146098829</v>
      </c>
    </row>
    <row r="31" spans="1:17" x14ac:dyDescent="0.2">
      <c r="A31" s="17">
        <v>1</v>
      </c>
      <c r="B31" s="17">
        <v>0.5</v>
      </c>
      <c r="C31" s="17">
        <v>0.2</v>
      </c>
      <c r="D31" s="17">
        <f t="shared" si="0"/>
        <v>6.6666666666666666E-2</v>
      </c>
      <c r="E31" s="17">
        <f t="shared" si="1"/>
        <v>0.66666666666666663</v>
      </c>
      <c r="F31" s="20">
        <v>5</v>
      </c>
      <c r="G31" s="17">
        <f t="shared" si="2"/>
        <v>0.66666666666666663</v>
      </c>
      <c r="H31" s="17">
        <f>A31*F31+B31*(1-2*((ABS(G31-E31)/(MAX(E31,1-E31)))))</f>
        <v>5.5</v>
      </c>
      <c r="I31" s="17">
        <f>C31*F31+D31*F31^2</f>
        <v>2.666666666666667</v>
      </c>
      <c r="J31" s="18">
        <f t="shared" si="6"/>
        <v>2.833333333333333</v>
      </c>
      <c r="K31" s="30">
        <v>19.7</v>
      </c>
      <c r="L31" s="17">
        <f t="shared" si="4"/>
        <v>1.2709677419354839</v>
      </c>
      <c r="M31" s="20">
        <v>0</v>
      </c>
      <c r="N31" s="19">
        <v>1.5</v>
      </c>
      <c r="O31" s="17">
        <v>0.1</v>
      </c>
      <c r="P31" s="17">
        <f t="shared" si="5"/>
        <v>0</v>
      </c>
      <c r="Q31" s="18">
        <f>H31-I31-P31</f>
        <v>2.833333333333333</v>
      </c>
    </row>
    <row r="32" spans="1:17" x14ac:dyDescent="0.2">
      <c r="A32" s="22">
        <v>1</v>
      </c>
      <c r="B32" s="22">
        <v>0.5</v>
      </c>
      <c r="C32" s="22">
        <v>0.2</v>
      </c>
      <c r="D32" s="22">
        <f t="shared" si="0"/>
        <v>6.6666666666666666E-2</v>
      </c>
      <c r="E32" s="22">
        <f t="shared" si="1"/>
        <v>0.66666666666666663</v>
      </c>
      <c r="F32" s="23">
        <v>6</v>
      </c>
      <c r="G32" s="22">
        <f t="shared" si="2"/>
        <v>0.66666666666666663</v>
      </c>
      <c r="H32" s="22">
        <f>A32*F32+B32*(1-2*((ABS(G32-E32)/(MAX(E32,1-E32)))))</f>
        <v>6.5</v>
      </c>
      <c r="I32" s="22">
        <f>C32*F32+D32*F32^2</f>
        <v>3.6</v>
      </c>
      <c r="J32" s="24">
        <f t="shared" si="6"/>
        <v>2.9</v>
      </c>
      <c r="K32" s="31">
        <v>19.7</v>
      </c>
      <c r="L32" s="22">
        <f t="shared" si="4"/>
        <v>1.2709677419354839</v>
      </c>
      <c r="M32" s="23">
        <v>1</v>
      </c>
      <c r="N32" s="21">
        <v>1.5</v>
      </c>
      <c r="O32" s="22">
        <v>0.1</v>
      </c>
      <c r="P32" s="22">
        <f t="shared" si="5"/>
        <v>0.31244534008101282</v>
      </c>
      <c r="Q32" s="24">
        <f>H32-I32-P32</f>
        <v>2.5875546599189869</v>
      </c>
    </row>
    <row r="33" spans="1:17" x14ac:dyDescent="0.2">
      <c r="A33" s="17">
        <v>1</v>
      </c>
      <c r="B33" s="17">
        <v>0.5</v>
      </c>
      <c r="C33" s="17">
        <v>0.2</v>
      </c>
      <c r="D33" s="17">
        <f t="shared" si="0"/>
        <v>6.6666666666666666E-2</v>
      </c>
      <c r="E33" s="17">
        <f t="shared" si="1"/>
        <v>0.66666666666666663</v>
      </c>
      <c r="F33" s="20">
        <v>5</v>
      </c>
      <c r="G33" s="17">
        <f t="shared" si="2"/>
        <v>0.66666666666666663</v>
      </c>
      <c r="H33" s="17">
        <f>A33*F33+B33*(1-2*((ABS(G33-E33)/(MAX(E33,1-E33)))))</f>
        <v>5.5</v>
      </c>
      <c r="I33" s="17">
        <f>C33*F33+D33*F33^2</f>
        <v>2.666666666666667</v>
      </c>
      <c r="J33" s="18">
        <f t="shared" si="6"/>
        <v>2.833333333333333</v>
      </c>
      <c r="K33" s="30">
        <v>19.7</v>
      </c>
      <c r="L33" s="17">
        <f t="shared" si="4"/>
        <v>1.2709677419354839</v>
      </c>
      <c r="M33" s="20">
        <v>0</v>
      </c>
      <c r="N33" s="19">
        <v>1.6</v>
      </c>
      <c r="O33" s="17">
        <v>0.1</v>
      </c>
      <c r="P33" s="17">
        <f t="shared" si="5"/>
        <v>0</v>
      </c>
      <c r="Q33" s="18">
        <f>H33-I33-P33</f>
        <v>2.833333333333333</v>
      </c>
    </row>
    <row r="34" spans="1:17" x14ac:dyDescent="0.2">
      <c r="A34" s="22">
        <v>1</v>
      </c>
      <c r="B34" s="22">
        <v>0.5</v>
      </c>
      <c r="C34" s="22">
        <v>0.2</v>
      </c>
      <c r="D34" s="22">
        <f t="shared" si="0"/>
        <v>6.6666666666666666E-2</v>
      </c>
      <c r="E34" s="22">
        <f t="shared" si="1"/>
        <v>0.66666666666666663</v>
      </c>
      <c r="F34" s="23">
        <v>6</v>
      </c>
      <c r="G34" s="22">
        <f t="shared" si="2"/>
        <v>0.66666666666666663</v>
      </c>
      <c r="H34" s="22">
        <f>A34*F34+B34*(1-2*((ABS(G34-E34)/(MAX(E34,1-E34)))))</f>
        <v>6.5</v>
      </c>
      <c r="I34" s="22">
        <f>C34*F34+D34*F34^2</f>
        <v>3.6</v>
      </c>
      <c r="J34" s="24">
        <f t="shared" si="6"/>
        <v>2.9</v>
      </c>
      <c r="K34" s="31">
        <v>19.7</v>
      </c>
      <c r="L34" s="22">
        <f t="shared" si="4"/>
        <v>1.2709677419354839</v>
      </c>
      <c r="M34" s="23">
        <v>1</v>
      </c>
      <c r="N34" s="21">
        <v>1.6</v>
      </c>
      <c r="O34" s="22">
        <v>0.1</v>
      </c>
      <c r="P34" s="22">
        <f t="shared" si="5"/>
        <v>0.33915455590812654</v>
      </c>
      <c r="Q34" s="24">
        <f>H34-I34-P34</f>
        <v>2.5608454440918735</v>
      </c>
    </row>
    <row r="35" spans="1:17" x14ac:dyDescent="0.2">
      <c r="A35" s="17">
        <v>1</v>
      </c>
      <c r="B35" s="17">
        <v>0.5</v>
      </c>
      <c r="C35" s="17">
        <v>0.2</v>
      </c>
      <c r="D35" s="17">
        <f t="shared" si="0"/>
        <v>6.6666666666666666E-2</v>
      </c>
      <c r="E35" s="17">
        <f t="shared" si="1"/>
        <v>0.66666666666666663</v>
      </c>
      <c r="F35" s="20">
        <v>5</v>
      </c>
      <c r="G35" s="17">
        <f t="shared" si="2"/>
        <v>0.66666666666666663</v>
      </c>
      <c r="H35" s="17">
        <f>A35*F35+B35*(1-2*((ABS(G35-E35)/(MAX(E35,1-E35)))))</f>
        <v>5.5</v>
      </c>
      <c r="I35" s="17">
        <f>C35*F35+D35*F35^2</f>
        <v>2.666666666666667</v>
      </c>
      <c r="J35" s="18">
        <f t="shared" si="6"/>
        <v>2.833333333333333</v>
      </c>
      <c r="K35" s="30">
        <v>19.7</v>
      </c>
      <c r="L35" s="17">
        <f t="shared" si="4"/>
        <v>1.2709677419354839</v>
      </c>
      <c r="M35" s="20">
        <v>0</v>
      </c>
      <c r="N35" s="19">
        <v>1.7</v>
      </c>
      <c r="O35" s="17">
        <v>0.1</v>
      </c>
      <c r="P35" s="17">
        <f t="shared" si="5"/>
        <v>0</v>
      </c>
      <c r="Q35" s="18">
        <f>H35-I35-P35</f>
        <v>2.833333333333333</v>
      </c>
    </row>
    <row r="36" spans="1:17" x14ac:dyDescent="0.2">
      <c r="A36" s="22">
        <v>1</v>
      </c>
      <c r="B36" s="22">
        <v>0.5</v>
      </c>
      <c r="C36" s="22">
        <v>0.2</v>
      </c>
      <c r="D36" s="22">
        <f t="shared" si="0"/>
        <v>6.6666666666666666E-2</v>
      </c>
      <c r="E36" s="22">
        <f t="shared" si="1"/>
        <v>0.66666666666666663</v>
      </c>
      <c r="F36" s="23">
        <v>6</v>
      </c>
      <c r="G36" s="22">
        <f t="shared" si="2"/>
        <v>0.66666666666666663</v>
      </c>
      <c r="H36" s="22">
        <f>A36*F36+B36*(1-2*((ABS(G36-E36)/(MAX(E36,1-E36)))))</f>
        <v>6.5</v>
      </c>
      <c r="I36" s="22">
        <f>C36*F36+D36*F36^2</f>
        <v>3.6</v>
      </c>
      <c r="J36" s="24">
        <f t="shared" si="6"/>
        <v>2.9</v>
      </c>
      <c r="K36" s="31">
        <v>19.7</v>
      </c>
      <c r="L36" s="22">
        <f t="shared" si="4"/>
        <v>1.2709677419354839</v>
      </c>
      <c r="M36" s="23">
        <v>1</v>
      </c>
      <c r="N36" s="21">
        <v>1.7</v>
      </c>
      <c r="O36" s="22">
        <v>0.1</v>
      </c>
      <c r="P36" s="22">
        <f t="shared" si="5"/>
        <v>0.36632021648119628</v>
      </c>
      <c r="Q36" s="24">
        <f>H36-I36-P36</f>
        <v>2.5336797835188039</v>
      </c>
    </row>
    <row r="37" spans="1:17" x14ac:dyDescent="0.2">
      <c r="A37" s="1">
        <v>1</v>
      </c>
      <c r="B37" s="1">
        <v>0.5</v>
      </c>
      <c r="C37" s="1">
        <v>0.2</v>
      </c>
      <c r="D37" s="1">
        <f t="shared" si="0"/>
        <v>6.6666666666666666E-2</v>
      </c>
      <c r="E37" s="1">
        <f t="shared" si="1"/>
        <v>0.66666666666666663</v>
      </c>
      <c r="F37" s="20">
        <v>5</v>
      </c>
      <c r="G37" s="1">
        <f t="shared" si="2"/>
        <v>0.66666666666666663</v>
      </c>
      <c r="H37" s="1">
        <f>A37*F37+B37*(1-2*((ABS(G37-E37)/(MAX(E37,1-E37)))))</f>
        <v>5.5</v>
      </c>
      <c r="I37" s="1">
        <f>C37*F37+D37*F37^2</f>
        <v>2.666666666666667</v>
      </c>
      <c r="J37" s="4">
        <f t="shared" si="6"/>
        <v>2.833333333333333</v>
      </c>
      <c r="K37" s="28">
        <v>19.7</v>
      </c>
      <c r="L37" s="1">
        <f t="shared" si="4"/>
        <v>1.2709677419354839</v>
      </c>
      <c r="M37" s="20">
        <v>0</v>
      </c>
      <c r="N37" s="19">
        <v>1.8</v>
      </c>
      <c r="O37" s="1">
        <v>0.1</v>
      </c>
      <c r="P37" s="1">
        <f t="shared" si="5"/>
        <v>0</v>
      </c>
      <c r="Q37" s="4">
        <f>H37-I37-P37</f>
        <v>2.833333333333333</v>
      </c>
    </row>
    <row r="38" spans="1:17" x14ac:dyDescent="0.2">
      <c r="A38" s="9">
        <v>1</v>
      </c>
      <c r="B38" s="9">
        <v>0.5</v>
      </c>
      <c r="C38" s="9">
        <v>0.2</v>
      </c>
      <c r="D38" s="9">
        <f t="shared" si="0"/>
        <v>6.6666666666666666E-2</v>
      </c>
      <c r="E38" s="9">
        <f t="shared" si="1"/>
        <v>0.66666666666666663</v>
      </c>
      <c r="F38" s="10">
        <v>6</v>
      </c>
      <c r="G38" s="9">
        <f t="shared" si="2"/>
        <v>0.66666666666666663</v>
      </c>
      <c r="H38" s="9">
        <f>A38*F38+B38*(1-2*((ABS(G38-E38)/(MAX(E38,1-E38)))))</f>
        <v>6.5</v>
      </c>
      <c r="I38" s="9">
        <f>C38*F38+D38*F38^2</f>
        <v>3.6</v>
      </c>
      <c r="J38" s="11">
        <f t="shared" si="6"/>
        <v>2.9</v>
      </c>
      <c r="K38" s="29">
        <v>19.7</v>
      </c>
      <c r="L38" s="9">
        <f t="shared" si="4"/>
        <v>1.2709677419354839</v>
      </c>
      <c r="M38" s="10">
        <v>1</v>
      </c>
      <c r="N38" s="21">
        <v>1.8</v>
      </c>
      <c r="O38" s="9">
        <v>0.1</v>
      </c>
      <c r="P38" s="9">
        <f t="shared" si="5"/>
        <v>0.39392256698226924</v>
      </c>
      <c r="Q38" s="11">
        <f>H38-I38-P38</f>
        <v>2.5060774330177304</v>
      </c>
    </row>
    <row r="39" spans="1:17" x14ac:dyDescent="0.2">
      <c r="A39" s="1">
        <v>1</v>
      </c>
      <c r="B39" s="1">
        <v>0.5</v>
      </c>
      <c r="C39" s="1">
        <v>0.2</v>
      </c>
      <c r="D39" s="1">
        <f t="shared" si="0"/>
        <v>6.6666666666666666E-2</v>
      </c>
      <c r="E39" s="1">
        <f t="shared" si="1"/>
        <v>0.66666666666666663</v>
      </c>
      <c r="F39" s="20">
        <v>5</v>
      </c>
      <c r="G39" s="1">
        <f t="shared" si="2"/>
        <v>0.66666666666666663</v>
      </c>
      <c r="H39" s="1">
        <f>A39*F39+B39*(1-2*((ABS(G39-E39)/(MAX(E39,1-E39)))))</f>
        <v>5.5</v>
      </c>
      <c r="I39" s="1">
        <f>C39*F39+D39*F39^2</f>
        <v>2.666666666666667</v>
      </c>
      <c r="J39" s="4">
        <f t="shared" si="6"/>
        <v>2.833333333333333</v>
      </c>
      <c r="K39" s="28">
        <v>19.7</v>
      </c>
      <c r="L39" s="1">
        <f t="shared" si="4"/>
        <v>1.2709677419354839</v>
      </c>
      <c r="M39" s="20">
        <v>0</v>
      </c>
      <c r="N39" s="19">
        <v>1.9</v>
      </c>
      <c r="O39" s="1">
        <v>0.1</v>
      </c>
      <c r="P39" s="1">
        <f t="shared" si="5"/>
        <v>0</v>
      </c>
      <c r="Q39" s="4">
        <f>H39-I39-P39</f>
        <v>2.833333333333333</v>
      </c>
    </row>
    <row r="40" spans="1:17" x14ac:dyDescent="0.2">
      <c r="A40" s="9">
        <v>1</v>
      </c>
      <c r="B40" s="9">
        <v>0.5</v>
      </c>
      <c r="C40" s="9">
        <v>0.2</v>
      </c>
      <c r="D40" s="9">
        <f t="shared" si="0"/>
        <v>6.6666666666666666E-2</v>
      </c>
      <c r="E40" s="9">
        <f t="shared" si="1"/>
        <v>0.66666666666666663</v>
      </c>
      <c r="F40" s="10">
        <v>6</v>
      </c>
      <c r="G40" s="9">
        <f t="shared" si="2"/>
        <v>0.66666666666666663</v>
      </c>
      <c r="H40" s="9">
        <f>A40*F40+B40*(1-2*((ABS(G40-E40)/(MAX(E40,1-E40)))))</f>
        <v>6.5</v>
      </c>
      <c r="I40" s="9">
        <f>C40*F40+D40*F40^2</f>
        <v>3.6</v>
      </c>
      <c r="J40" s="11">
        <f t="shared" si="6"/>
        <v>2.9</v>
      </c>
      <c r="K40" s="29">
        <v>19.7</v>
      </c>
      <c r="L40" s="9">
        <f t="shared" si="4"/>
        <v>1.2709677419354839</v>
      </c>
      <c r="M40" s="10">
        <v>1</v>
      </c>
      <c r="N40" s="21">
        <v>1.9</v>
      </c>
      <c r="O40" s="9">
        <v>0.1</v>
      </c>
      <c r="P40" s="9">
        <f t="shared" si="5"/>
        <v>0.42194376784792637</v>
      </c>
      <c r="Q40" s="11">
        <f>H40-I40-P40</f>
        <v>2.4780562321520736</v>
      </c>
    </row>
    <row r="41" spans="1:17" x14ac:dyDescent="0.2">
      <c r="A41" s="1">
        <v>1</v>
      </c>
      <c r="B41" s="1">
        <v>0.5</v>
      </c>
      <c r="C41" s="1">
        <v>0.2</v>
      </c>
      <c r="D41" s="1">
        <f t="shared" si="0"/>
        <v>6.6666666666666666E-2</v>
      </c>
      <c r="E41" s="1">
        <f t="shared" si="1"/>
        <v>0.66666666666666663</v>
      </c>
      <c r="F41" s="20">
        <v>5</v>
      </c>
      <c r="G41" s="1">
        <f t="shared" si="2"/>
        <v>0.66666666666666663</v>
      </c>
      <c r="H41" s="1">
        <f>A41*F41+B41*(1-2*((ABS(G41-E41)/(MAX(E41,1-E41)))))</f>
        <v>5.5</v>
      </c>
      <c r="I41" s="1">
        <f>C41*F41+D41*F41^2</f>
        <v>2.666666666666667</v>
      </c>
      <c r="J41" s="4">
        <f t="shared" si="6"/>
        <v>2.833333333333333</v>
      </c>
      <c r="K41" s="28">
        <v>19.7</v>
      </c>
      <c r="L41" s="1">
        <f t="shared" si="4"/>
        <v>1.2709677419354839</v>
      </c>
      <c r="M41" s="20">
        <v>0</v>
      </c>
      <c r="N41" s="19">
        <v>2</v>
      </c>
      <c r="O41" s="1">
        <v>0.1</v>
      </c>
      <c r="P41" s="1">
        <f t="shared" si="5"/>
        <v>0</v>
      </c>
      <c r="Q41" s="4">
        <f>H41-I41-P41</f>
        <v>2.833333333333333</v>
      </c>
    </row>
    <row r="42" spans="1:17" x14ac:dyDescent="0.2">
      <c r="A42" s="9">
        <v>1</v>
      </c>
      <c r="B42" s="9">
        <v>0.5</v>
      </c>
      <c r="C42" s="9">
        <v>0.2</v>
      </c>
      <c r="D42" s="9">
        <f t="shared" si="0"/>
        <v>6.6666666666666666E-2</v>
      </c>
      <c r="E42" s="9">
        <f t="shared" si="1"/>
        <v>0.66666666666666663</v>
      </c>
      <c r="F42" s="10">
        <v>6</v>
      </c>
      <c r="G42" s="9">
        <f t="shared" si="2"/>
        <v>0.66666666666666663</v>
      </c>
      <c r="H42" s="9">
        <f>A42*F42+B42*(1-2*((ABS(G42-E42)/(MAX(E42,1-E42)))))</f>
        <v>6.5</v>
      </c>
      <c r="I42" s="9">
        <f>C42*F42+D42*F42^2</f>
        <v>3.6</v>
      </c>
      <c r="J42" s="11">
        <f t="shared" si="6"/>
        <v>2.9</v>
      </c>
      <c r="K42" s="29">
        <v>19.7</v>
      </c>
      <c r="L42" s="9">
        <f t="shared" si="4"/>
        <v>1.2709677419354839</v>
      </c>
      <c r="M42" s="10">
        <v>1</v>
      </c>
      <c r="N42" s="21">
        <v>2</v>
      </c>
      <c r="O42" s="9">
        <v>0.1</v>
      </c>
      <c r="P42" s="9">
        <f t="shared" si="5"/>
        <v>0.45036761710275264</v>
      </c>
      <c r="Q42" s="11">
        <f>H42-I42-P42</f>
        <v>2.4496323828972475</v>
      </c>
    </row>
  </sheetData>
  <mergeCells count="7">
    <mergeCell ref="R11:R12"/>
    <mergeCell ref="A1:E1"/>
    <mergeCell ref="F1:G1"/>
    <mergeCell ref="H1:J1"/>
    <mergeCell ref="K1:L1"/>
    <mergeCell ref="M1:O1"/>
    <mergeCell ref="P1:Q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BF4-11F1-D54F-83A8-74AD083A5C25}">
  <dimension ref="A1:R42"/>
  <sheetViews>
    <sheetView tabSelected="1" workbookViewId="0">
      <selection activeCell="O46" sqref="O46"/>
    </sheetView>
  </sheetViews>
  <sheetFormatPr baseColWidth="10" defaultRowHeight="16" x14ac:dyDescent="0.2"/>
  <cols>
    <col min="1" max="5" width="7.83203125" style="2" customWidth="1"/>
    <col min="6" max="7" width="9.5" style="2" customWidth="1"/>
    <col min="8" max="10" width="10.83203125" style="2"/>
    <col min="11" max="11" width="21.1640625" style="2" bestFit="1" customWidth="1"/>
    <col min="12" max="16" width="10.83203125" style="2"/>
    <col min="17" max="17" width="10.83203125" style="5"/>
    <col min="18" max="18" width="64.1640625" style="8" customWidth="1"/>
    <col min="19" max="16384" width="10.83203125" style="8"/>
  </cols>
  <sheetData>
    <row r="1" spans="1:18" s="6" customFormat="1" ht="19" x14ac:dyDescent="0.25">
      <c r="A1" s="16" t="s">
        <v>17</v>
      </c>
      <c r="B1" s="16"/>
      <c r="C1" s="16"/>
      <c r="D1" s="16"/>
      <c r="E1" s="16"/>
      <c r="F1" s="16" t="s">
        <v>18</v>
      </c>
      <c r="G1" s="16"/>
      <c r="H1" s="16" t="s">
        <v>20</v>
      </c>
      <c r="I1" s="16"/>
      <c r="J1" s="16"/>
      <c r="K1" s="26" t="s">
        <v>19</v>
      </c>
      <c r="L1" s="16"/>
      <c r="M1" s="16" t="s">
        <v>21</v>
      </c>
      <c r="N1" s="16"/>
      <c r="O1" s="16"/>
      <c r="P1" s="16" t="s">
        <v>22</v>
      </c>
      <c r="Q1" s="16"/>
    </row>
    <row r="2" spans="1:18" s="7" customFormat="1" x14ac:dyDescent="0.2">
      <c r="A2" s="3" t="s">
        <v>0</v>
      </c>
      <c r="B2" s="3" t="s">
        <v>1</v>
      </c>
      <c r="C2" s="3" t="s">
        <v>4</v>
      </c>
      <c r="D2" s="3" t="s">
        <v>5</v>
      </c>
      <c r="E2" s="3" t="s">
        <v>3</v>
      </c>
      <c r="F2" s="3" t="s">
        <v>7</v>
      </c>
      <c r="G2" s="3" t="s">
        <v>2</v>
      </c>
      <c r="H2" s="3" t="s">
        <v>9</v>
      </c>
      <c r="I2" s="3" t="s">
        <v>10</v>
      </c>
      <c r="J2" s="3" t="s">
        <v>16</v>
      </c>
      <c r="K2" s="27" t="s">
        <v>13</v>
      </c>
      <c r="L2" s="3" t="s">
        <v>8</v>
      </c>
      <c r="M2" s="3" t="s">
        <v>14</v>
      </c>
      <c r="N2" s="3" t="s">
        <v>6</v>
      </c>
      <c r="O2" s="3" t="s">
        <v>15</v>
      </c>
      <c r="P2" s="3" t="s">
        <v>11</v>
      </c>
      <c r="Q2" s="3" t="s">
        <v>12</v>
      </c>
    </row>
    <row r="3" spans="1:18" x14ac:dyDescent="0.2">
      <c r="A3" s="1">
        <v>1</v>
      </c>
      <c r="B3" s="1">
        <v>0.5</v>
      </c>
      <c r="C3" s="1">
        <v>0.2</v>
      </c>
      <c r="D3" s="1">
        <f t="shared" ref="D3:D42" si="0">1/15</f>
        <v>6.6666666666666666E-2</v>
      </c>
      <c r="E3" s="1">
        <f t="shared" ref="E3:E42" si="1">2/3</f>
        <v>0.66666666666666663</v>
      </c>
      <c r="F3" s="20">
        <v>5</v>
      </c>
      <c r="G3" s="1">
        <f t="shared" ref="G3:G42" si="2">2/3</f>
        <v>0.66666666666666663</v>
      </c>
      <c r="H3" s="1">
        <f>A3*F3+B3*(1-2*((ABS(G3-E3)/(MAX(E3,1-E3)))))</f>
        <v>5.5</v>
      </c>
      <c r="I3" s="1">
        <f>C3*F3+D3*F3^2</f>
        <v>2.666666666666667</v>
      </c>
      <c r="J3" s="4">
        <f t="shared" ref="J3:J42" si="3">H3-I3</f>
        <v>2.833333333333333</v>
      </c>
      <c r="K3" s="28">
        <f>19.7+6.98</f>
        <v>26.68</v>
      </c>
      <c r="L3" s="1">
        <f t="shared" ref="L3:L42" si="4">K3/31*2</f>
        <v>1.7212903225806451</v>
      </c>
      <c r="M3" s="20">
        <v>0</v>
      </c>
      <c r="N3" s="19">
        <v>0.1</v>
      </c>
      <c r="O3" s="1">
        <v>0.1</v>
      </c>
      <c r="P3" s="1">
        <f xml:space="preserve"> (1-(1-O3)^M3)^(2-L3) * (N3^L3)</f>
        <v>0</v>
      </c>
      <c r="Q3" s="4">
        <f>H3-I3-P3</f>
        <v>2.833333333333333</v>
      </c>
    </row>
    <row r="4" spans="1:18" x14ac:dyDescent="0.2">
      <c r="A4" s="9">
        <v>1</v>
      </c>
      <c r="B4" s="9">
        <v>0.5</v>
      </c>
      <c r="C4" s="9">
        <v>0.2</v>
      </c>
      <c r="D4" s="9">
        <f t="shared" si="0"/>
        <v>6.6666666666666666E-2</v>
      </c>
      <c r="E4" s="9">
        <f t="shared" si="1"/>
        <v>0.66666666666666663</v>
      </c>
      <c r="F4" s="10">
        <v>6</v>
      </c>
      <c r="G4" s="9">
        <f t="shared" si="2"/>
        <v>0.66666666666666663</v>
      </c>
      <c r="H4" s="9">
        <f>A4*F4+B4*(1-2*((ABS(G4-E4)/(MAX(E4,1-E4)))))</f>
        <v>6.5</v>
      </c>
      <c r="I4" s="9">
        <f>C4*F4+D4*F4^2</f>
        <v>3.6</v>
      </c>
      <c r="J4" s="11">
        <f t="shared" si="3"/>
        <v>2.9</v>
      </c>
      <c r="K4" s="29">
        <f>19.7+6.98</f>
        <v>26.68</v>
      </c>
      <c r="L4" s="9">
        <f t="shared" si="4"/>
        <v>1.7212903225806451</v>
      </c>
      <c r="M4" s="10">
        <v>1</v>
      </c>
      <c r="N4" s="21">
        <v>0.1</v>
      </c>
      <c r="O4" s="9">
        <v>0.1</v>
      </c>
      <c r="P4" s="9">
        <f t="shared" ref="P4:P42" si="5" xml:space="preserve"> (1-(1-O4)^M4)^(2-L4) * (N4^L4)</f>
        <v>1.0000000000000004E-2</v>
      </c>
      <c r="Q4" s="11">
        <f>H4-I4-P4</f>
        <v>2.89</v>
      </c>
    </row>
    <row r="5" spans="1:18" x14ac:dyDescent="0.2">
      <c r="A5" s="1">
        <v>1</v>
      </c>
      <c r="B5" s="1">
        <v>0.5</v>
      </c>
      <c r="C5" s="1">
        <v>0.2</v>
      </c>
      <c r="D5" s="1">
        <f t="shared" si="0"/>
        <v>6.6666666666666666E-2</v>
      </c>
      <c r="E5" s="1">
        <f t="shared" si="1"/>
        <v>0.66666666666666663</v>
      </c>
      <c r="F5" s="20">
        <v>5</v>
      </c>
      <c r="G5" s="1">
        <f t="shared" si="2"/>
        <v>0.66666666666666663</v>
      </c>
      <c r="H5" s="1">
        <f>A5*F5+B5*(1-2*((ABS(G5-E5)/(MAX(E5,1-E5)))))</f>
        <v>5.5</v>
      </c>
      <c r="I5" s="1">
        <f>C5*F5+D5*F5^2</f>
        <v>2.666666666666667</v>
      </c>
      <c r="J5" s="4">
        <f t="shared" si="3"/>
        <v>2.833333333333333</v>
      </c>
      <c r="K5" s="28">
        <f>19.7+6.98</f>
        <v>26.68</v>
      </c>
      <c r="L5" s="1">
        <f t="shared" si="4"/>
        <v>1.7212903225806451</v>
      </c>
      <c r="M5" s="20">
        <v>0</v>
      </c>
      <c r="N5" s="19">
        <v>0.2</v>
      </c>
      <c r="O5" s="1">
        <v>0.1</v>
      </c>
      <c r="P5" s="1">
        <f t="shared" si="5"/>
        <v>0</v>
      </c>
      <c r="Q5" s="4">
        <f>H5-I5-P5</f>
        <v>2.833333333333333</v>
      </c>
    </row>
    <row r="6" spans="1:18" x14ac:dyDescent="0.2">
      <c r="A6" s="9">
        <v>1</v>
      </c>
      <c r="B6" s="9">
        <v>0.5</v>
      </c>
      <c r="C6" s="9">
        <v>0.2</v>
      </c>
      <c r="D6" s="9">
        <f t="shared" si="0"/>
        <v>6.6666666666666666E-2</v>
      </c>
      <c r="E6" s="9">
        <f t="shared" si="1"/>
        <v>0.66666666666666663</v>
      </c>
      <c r="F6" s="10">
        <v>6</v>
      </c>
      <c r="G6" s="9">
        <f t="shared" si="2"/>
        <v>0.66666666666666663</v>
      </c>
      <c r="H6" s="9">
        <f>A6*F6+B6*(1-2*((ABS(G6-E6)/(MAX(E6,1-E6)))))</f>
        <v>6.5</v>
      </c>
      <c r="I6" s="9">
        <f>C6*F6+D6*F6^2</f>
        <v>3.6</v>
      </c>
      <c r="J6" s="11">
        <f t="shared" si="3"/>
        <v>2.9</v>
      </c>
      <c r="K6" s="29">
        <f>19.7+6.98</f>
        <v>26.68</v>
      </c>
      <c r="L6" s="9">
        <f t="shared" si="4"/>
        <v>1.7212903225806451</v>
      </c>
      <c r="M6" s="10">
        <v>1</v>
      </c>
      <c r="N6" s="21">
        <v>0.2</v>
      </c>
      <c r="O6" s="9">
        <v>0.1</v>
      </c>
      <c r="P6" s="9">
        <f t="shared" si="5"/>
        <v>3.2973118118105688E-2</v>
      </c>
      <c r="Q6" s="11">
        <f>H6-I6-P6</f>
        <v>2.8670268818818943</v>
      </c>
    </row>
    <row r="7" spans="1:18" x14ac:dyDescent="0.2">
      <c r="A7" s="1">
        <v>1</v>
      </c>
      <c r="B7" s="1">
        <v>0.5</v>
      </c>
      <c r="C7" s="1">
        <v>0.2</v>
      </c>
      <c r="D7" s="1">
        <f t="shared" si="0"/>
        <v>6.6666666666666666E-2</v>
      </c>
      <c r="E7" s="1">
        <f t="shared" si="1"/>
        <v>0.66666666666666663</v>
      </c>
      <c r="F7" s="20">
        <v>5</v>
      </c>
      <c r="G7" s="1">
        <f t="shared" si="2"/>
        <v>0.66666666666666663</v>
      </c>
      <c r="H7" s="1">
        <f>A7*F7+B7*(1-2*((ABS(G7-E7)/(MAX(E7,1-E7)))))</f>
        <v>5.5</v>
      </c>
      <c r="I7" s="1">
        <f>C7*F7+D7*F7^2</f>
        <v>2.666666666666667</v>
      </c>
      <c r="J7" s="4">
        <f t="shared" si="3"/>
        <v>2.833333333333333</v>
      </c>
      <c r="K7" s="28">
        <f>19.7+6.98</f>
        <v>26.68</v>
      </c>
      <c r="L7" s="1">
        <f t="shared" si="4"/>
        <v>1.7212903225806451</v>
      </c>
      <c r="M7" s="20">
        <v>0</v>
      </c>
      <c r="N7" s="19">
        <v>0.3</v>
      </c>
      <c r="O7" s="1">
        <v>0.1</v>
      </c>
      <c r="P7" s="1">
        <f t="shared" si="5"/>
        <v>0</v>
      </c>
      <c r="Q7" s="32">
        <f>H7-I7-P7</f>
        <v>2.833333333333333</v>
      </c>
    </row>
    <row r="8" spans="1:18" x14ac:dyDescent="0.2">
      <c r="A8" s="9">
        <v>1</v>
      </c>
      <c r="B8" s="9">
        <v>0.5</v>
      </c>
      <c r="C8" s="9">
        <v>0.2</v>
      </c>
      <c r="D8" s="9">
        <f t="shared" si="0"/>
        <v>6.6666666666666666E-2</v>
      </c>
      <c r="E8" s="9">
        <f t="shared" si="1"/>
        <v>0.66666666666666663</v>
      </c>
      <c r="F8" s="10">
        <v>6</v>
      </c>
      <c r="G8" s="9">
        <f t="shared" si="2"/>
        <v>0.66666666666666663</v>
      </c>
      <c r="H8" s="9">
        <f>A8*F8+B8*(1-2*((ABS(G8-E8)/(MAX(E8,1-E8)))))</f>
        <v>6.5</v>
      </c>
      <c r="I8" s="9">
        <f>C8*F8+D8*F8^2</f>
        <v>3.6</v>
      </c>
      <c r="J8" s="11">
        <f t="shared" si="3"/>
        <v>2.9</v>
      </c>
      <c r="K8" s="29">
        <f>19.7+6.98</f>
        <v>26.68</v>
      </c>
      <c r="L8" s="9">
        <f t="shared" si="4"/>
        <v>1.7212903225806451</v>
      </c>
      <c r="M8" s="10">
        <v>1</v>
      </c>
      <c r="N8" s="21">
        <v>0.3</v>
      </c>
      <c r="O8" s="9">
        <v>0.1</v>
      </c>
      <c r="P8" s="9">
        <f t="shared" si="5"/>
        <v>6.6261947865560458E-2</v>
      </c>
      <c r="Q8" s="33">
        <f>H8-I8-P8</f>
        <v>2.8337380521344393</v>
      </c>
    </row>
    <row r="9" spans="1:18" x14ac:dyDescent="0.2">
      <c r="A9" s="1">
        <v>1</v>
      </c>
      <c r="B9" s="1">
        <v>0.5</v>
      </c>
      <c r="C9" s="1">
        <v>0.2</v>
      </c>
      <c r="D9" s="1">
        <f t="shared" si="0"/>
        <v>6.6666666666666666E-2</v>
      </c>
      <c r="E9" s="1">
        <f t="shared" si="1"/>
        <v>0.66666666666666663</v>
      </c>
      <c r="F9" s="20">
        <v>5</v>
      </c>
      <c r="G9" s="1">
        <f t="shared" si="2"/>
        <v>0.66666666666666663</v>
      </c>
      <c r="H9" s="1">
        <f>A9*F9+B9*(1-2*((ABS(G9-E9)/(MAX(E9,1-E9)))))</f>
        <v>5.5</v>
      </c>
      <c r="I9" s="1">
        <f>C9*F9+D9*F9^2</f>
        <v>2.666666666666667</v>
      </c>
      <c r="J9" s="4">
        <f t="shared" si="3"/>
        <v>2.833333333333333</v>
      </c>
      <c r="K9" s="28">
        <f>19.7+6.98</f>
        <v>26.68</v>
      </c>
      <c r="L9" s="1">
        <f t="shared" si="4"/>
        <v>1.7212903225806451</v>
      </c>
      <c r="M9" s="20">
        <v>0</v>
      </c>
      <c r="N9" s="19">
        <v>0.4</v>
      </c>
      <c r="O9" s="1">
        <v>0.1</v>
      </c>
      <c r="P9" s="1">
        <f t="shared" si="5"/>
        <v>0</v>
      </c>
      <c r="Q9" s="4">
        <f>H9-I9-P9</f>
        <v>2.833333333333333</v>
      </c>
    </row>
    <row r="10" spans="1:18" x14ac:dyDescent="0.2">
      <c r="A10" s="9">
        <v>1</v>
      </c>
      <c r="B10" s="9">
        <v>0.5</v>
      </c>
      <c r="C10" s="9">
        <v>0.2</v>
      </c>
      <c r="D10" s="9">
        <f t="shared" si="0"/>
        <v>6.6666666666666666E-2</v>
      </c>
      <c r="E10" s="9">
        <f t="shared" si="1"/>
        <v>0.66666666666666663</v>
      </c>
      <c r="F10" s="10">
        <v>6</v>
      </c>
      <c r="G10" s="9">
        <f t="shared" si="2"/>
        <v>0.66666666666666663</v>
      </c>
      <c r="H10" s="9">
        <f>A10*F10+B10*(1-2*((ABS(G10-E10)/(MAX(E10,1-E10)))))</f>
        <v>6.5</v>
      </c>
      <c r="I10" s="9">
        <f>C10*F10+D10*F10^2</f>
        <v>3.6</v>
      </c>
      <c r="J10" s="11">
        <f t="shared" si="3"/>
        <v>2.9</v>
      </c>
      <c r="K10" s="29">
        <f>19.7+6.98</f>
        <v>26.68</v>
      </c>
      <c r="L10" s="9">
        <f t="shared" si="4"/>
        <v>1.7212903225806451</v>
      </c>
      <c r="M10" s="10">
        <v>1</v>
      </c>
      <c r="N10" s="21">
        <v>0.4</v>
      </c>
      <c r="O10" s="9">
        <v>0.1</v>
      </c>
      <c r="P10" s="9">
        <f t="shared" si="5"/>
        <v>0.10872265184305492</v>
      </c>
      <c r="Q10" s="11">
        <f>H10-I10-P10</f>
        <v>2.7912773481569451</v>
      </c>
    </row>
    <row r="11" spans="1:18" ht="16" customHeight="1" x14ac:dyDescent="0.2">
      <c r="A11" s="1">
        <v>1</v>
      </c>
      <c r="B11" s="1">
        <v>0.5</v>
      </c>
      <c r="C11" s="1">
        <v>0.2</v>
      </c>
      <c r="D11" s="1">
        <f t="shared" si="0"/>
        <v>6.6666666666666666E-2</v>
      </c>
      <c r="E11" s="1">
        <f t="shared" si="1"/>
        <v>0.66666666666666663</v>
      </c>
      <c r="F11" s="20">
        <v>5</v>
      </c>
      <c r="G11" s="1">
        <f t="shared" si="2"/>
        <v>0.66666666666666663</v>
      </c>
      <c r="H11" s="1">
        <f>A11*F11+B11*(1-2*((ABS(G11-E11)/(MAX(E11,1-E11)))))</f>
        <v>5.5</v>
      </c>
      <c r="I11" s="1">
        <f>C11*F11+D11*F11^2</f>
        <v>2.666666666666667</v>
      </c>
      <c r="J11" s="4">
        <f t="shared" si="3"/>
        <v>2.833333333333333</v>
      </c>
      <c r="K11" s="28">
        <f>19.7+6.98</f>
        <v>26.68</v>
      </c>
      <c r="L11" s="1">
        <f t="shared" si="4"/>
        <v>1.7212903225806451</v>
      </c>
      <c r="M11" s="20">
        <v>0</v>
      </c>
      <c r="N11" s="14">
        <v>0.5</v>
      </c>
      <c r="O11" s="1">
        <v>0.1</v>
      </c>
      <c r="P11" s="1">
        <f t="shared" si="5"/>
        <v>0</v>
      </c>
      <c r="Q11" s="15">
        <f>H11-I11-P11</f>
        <v>2.833333333333333</v>
      </c>
      <c r="R11" s="25" t="s">
        <v>23</v>
      </c>
    </row>
    <row r="12" spans="1:18" x14ac:dyDescent="0.2">
      <c r="A12" s="9">
        <v>1</v>
      </c>
      <c r="B12" s="9">
        <v>0.5</v>
      </c>
      <c r="C12" s="9">
        <v>0.2</v>
      </c>
      <c r="D12" s="9">
        <f t="shared" si="0"/>
        <v>6.6666666666666666E-2</v>
      </c>
      <c r="E12" s="9">
        <f t="shared" si="1"/>
        <v>0.66666666666666663</v>
      </c>
      <c r="F12" s="10">
        <v>6</v>
      </c>
      <c r="G12" s="9">
        <f t="shared" si="2"/>
        <v>0.66666666666666663</v>
      </c>
      <c r="H12" s="9">
        <f>A12*F12+B12*(1-2*((ABS(G12-E12)/(MAX(E12,1-E12)))))</f>
        <v>6.5</v>
      </c>
      <c r="I12" s="9">
        <f>C12*F12+D12*F12^2</f>
        <v>3.6</v>
      </c>
      <c r="J12" s="11">
        <f t="shared" si="3"/>
        <v>2.9</v>
      </c>
      <c r="K12" s="29">
        <f>19.7+6.98</f>
        <v>26.68</v>
      </c>
      <c r="L12" s="9">
        <f t="shared" si="4"/>
        <v>1.7212903225806451</v>
      </c>
      <c r="M12" s="10">
        <v>1</v>
      </c>
      <c r="N12" s="12">
        <v>0.5</v>
      </c>
      <c r="O12" s="9">
        <v>0.1</v>
      </c>
      <c r="P12" s="9">
        <f t="shared" si="5"/>
        <v>0.15963580412219686</v>
      </c>
      <c r="Q12" s="13">
        <f>H12-I12-P12</f>
        <v>2.7403641958778029</v>
      </c>
      <c r="R12" s="25"/>
    </row>
    <row r="13" spans="1:18" x14ac:dyDescent="0.2">
      <c r="A13" s="1">
        <v>1</v>
      </c>
      <c r="B13" s="1">
        <v>0.5</v>
      </c>
      <c r="C13" s="1">
        <v>0.2</v>
      </c>
      <c r="D13" s="1">
        <f t="shared" si="0"/>
        <v>6.6666666666666666E-2</v>
      </c>
      <c r="E13" s="1">
        <f t="shared" si="1"/>
        <v>0.66666666666666663</v>
      </c>
      <c r="F13" s="20">
        <v>5</v>
      </c>
      <c r="G13" s="1">
        <f t="shared" si="2"/>
        <v>0.66666666666666663</v>
      </c>
      <c r="H13" s="1">
        <f>A13*F13+B13*(1-2*((ABS(G13-E13)/(MAX(E13,1-E13)))))</f>
        <v>5.5</v>
      </c>
      <c r="I13" s="1">
        <f>C13*F13+D13*F13^2</f>
        <v>2.666666666666667</v>
      </c>
      <c r="J13" s="4">
        <f t="shared" si="3"/>
        <v>2.833333333333333</v>
      </c>
      <c r="K13" s="28">
        <f>19.7+6.98</f>
        <v>26.68</v>
      </c>
      <c r="L13" s="1">
        <f t="shared" si="4"/>
        <v>1.7212903225806451</v>
      </c>
      <c r="M13" s="20">
        <v>0</v>
      </c>
      <c r="N13" s="19">
        <v>0.6</v>
      </c>
      <c r="O13" s="1">
        <v>0.1</v>
      </c>
      <c r="P13" s="1">
        <f t="shared" si="5"/>
        <v>0</v>
      </c>
      <c r="Q13" s="4">
        <f>H13-I13-P13</f>
        <v>2.833333333333333</v>
      </c>
    </row>
    <row r="14" spans="1:18" x14ac:dyDescent="0.2">
      <c r="A14" s="9">
        <v>1</v>
      </c>
      <c r="B14" s="9">
        <v>0.5</v>
      </c>
      <c r="C14" s="9">
        <v>0.2</v>
      </c>
      <c r="D14" s="9">
        <f t="shared" si="0"/>
        <v>6.6666666666666666E-2</v>
      </c>
      <c r="E14" s="9">
        <f t="shared" si="1"/>
        <v>0.66666666666666663</v>
      </c>
      <c r="F14" s="10">
        <v>6</v>
      </c>
      <c r="G14" s="9">
        <f t="shared" si="2"/>
        <v>0.66666666666666663</v>
      </c>
      <c r="H14" s="9">
        <f>A14*F14+B14*(1-2*((ABS(G14-E14)/(MAX(E14,1-E14)))))</f>
        <v>6.5</v>
      </c>
      <c r="I14" s="9">
        <f>C14*F14+D14*F14^2</f>
        <v>3.6</v>
      </c>
      <c r="J14" s="11">
        <f t="shared" si="3"/>
        <v>2.9</v>
      </c>
      <c r="K14" s="29">
        <f>19.7+6.98</f>
        <v>26.68</v>
      </c>
      <c r="L14" s="9">
        <f t="shared" si="4"/>
        <v>1.7212903225806451</v>
      </c>
      <c r="M14" s="10">
        <v>1</v>
      </c>
      <c r="N14" s="21">
        <v>0.6</v>
      </c>
      <c r="O14" s="9">
        <v>0.1</v>
      </c>
      <c r="P14" s="9">
        <f t="shared" si="5"/>
        <v>0.21848630337068856</v>
      </c>
      <c r="Q14" s="11">
        <f>H14-I14-P14</f>
        <v>2.6815136966293114</v>
      </c>
    </row>
    <row r="15" spans="1:18" x14ac:dyDescent="0.2">
      <c r="A15" s="1">
        <v>1</v>
      </c>
      <c r="B15" s="1">
        <v>0.5</v>
      </c>
      <c r="C15" s="1">
        <v>0.2</v>
      </c>
      <c r="D15" s="1">
        <f t="shared" si="0"/>
        <v>6.6666666666666666E-2</v>
      </c>
      <c r="E15" s="1">
        <f t="shared" si="1"/>
        <v>0.66666666666666663</v>
      </c>
      <c r="F15" s="20">
        <v>5</v>
      </c>
      <c r="G15" s="1">
        <f t="shared" si="2"/>
        <v>0.66666666666666663</v>
      </c>
      <c r="H15" s="1">
        <f>A15*F15+B15*(1-2*((ABS(G15-E15)/(MAX(E15,1-E15)))))</f>
        <v>5.5</v>
      </c>
      <c r="I15" s="1">
        <f>C15*F15+D15*F15^2</f>
        <v>2.666666666666667</v>
      </c>
      <c r="J15" s="4">
        <f t="shared" si="3"/>
        <v>2.833333333333333</v>
      </c>
      <c r="K15" s="28">
        <f>19.7+6.98</f>
        <v>26.68</v>
      </c>
      <c r="L15" s="1">
        <f t="shared" si="4"/>
        <v>1.7212903225806451</v>
      </c>
      <c r="M15" s="20">
        <v>0</v>
      </c>
      <c r="N15" s="19">
        <v>0.7</v>
      </c>
      <c r="O15" s="1">
        <v>0.1</v>
      </c>
      <c r="P15" s="1">
        <f t="shared" si="5"/>
        <v>0</v>
      </c>
      <c r="Q15" s="4">
        <f>H15-I15-P15</f>
        <v>2.833333333333333</v>
      </c>
    </row>
    <row r="16" spans="1:18" x14ac:dyDescent="0.2">
      <c r="A16" s="9">
        <v>1</v>
      </c>
      <c r="B16" s="9">
        <v>0.5</v>
      </c>
      <c r="C16" s="9">
        <v>0.2</v>
      </c>
      <c r="D16" s="9">
        <f t="shared" si="0"/>
        <v>6.6666666666666666E-2</v>
      </c>
      <c r="E16" s="9">
        <f t="shared" si="1"/>
        <v>0.66666666666666663</v>
      </c>
      <c r="F16" s="10">
        <v>6</v>
      </c>
      <c r="G16" s="9">
        <f t="shared" si="2"/>
        <v>0.66666666666666663</v>
      </c>
      <c r="H16" s="9">
        <f>A16*F16+B16*(1-2*((ABS(G16-E16)/(MAX(E16,1-E16)))))</f>
        <v>6.5</v>
      </c>
      <c r="I16" s="9">
        <f>C16*F16+D16*F16^2</f>
        <v>3.6</v>
      </c>
      <c r="J16" s="11">
        <f t="shared" si="3"/>
        <v>2.9</v>
      </c>
      <c r="K16" s="29">
        <f>19.7+6.98</f>
        <v>26.68</v>
      </c>
      <c r="L16" s="9">
        <f t="shared" si="4"/>
        <v>1.7212903225806451</v>
      </c>
      <c r="M16" s="10">
        <v>1</v>
      </c>
      <c r="N16" s="21">
        <v>0.7</v>
      </c>
      <c r="O16" s="9">
        <v>0.1</v>
      </c>
      <c r="P16" s="9">
        <f xml:space="preserve"> (1-(1-O16)^M16)^(2-L16) * (N16^L16)</f>
        <v>0.28487810903120631</v>
      </c>
      <c r="Q16" s="11">
        <f>H16-I16-P16</f>
        <v>2.6151218909687937</v>
      </c>
    </row>
    <row r="17" spans="1:17" x14ac:dyDescent="0.2">
      <c r="A17" s="1">
        <v>1</v>
      </c>
      <c r="B17" s="1">
        <v>0.5</v>
      </c>
      <c r="C17" s="1">
        <v>0.2</v>
      </c>
      <c r="D17" s="1">
        <f t="shared" si="0"/>
        <v>6.6666666666666666E-2</v>
      </c>
      <c r="E17" s="1">
        <f t="shared" si="1"/>
        <v>0.66666666666666663</v>
      </c>
      <c r="F17" s="20">
        <v>5</v>
      </c>
      <c r="G17" s="1">
        <f t="shared" si="2"/>
        <v>0.66666666666666663</v>
      </c>
      <c r="H17" s="1">
        <f>A17*F17+B17*(1-2*((ABS(G17-E17)/(MAX(E17,1-E17)))))</f>
        <v>5.5</v>
      </c>
      <c r="I17" s="1">
        <f>C17*F17+D17*F17^2</f>
        <v>2.666666666666667</v>
      </c>
      <c r="J17" s="4">
        <f t="shared" si="3"/>
        <v>2.833333333333333</v>
      </c>
      <c r="K17" s="28">
        <f>19.7+6.98</f>
        <v>26.68</v>
      </c>
      <c r="L17" s="1">
        <f t="shared" si="4"/>
        <v>1.7212903225806451</v>
      </c>
      <c r="M17" s="20">
        <v>0</v>
      </c>
      <c r="N17" s="19">
        <v>0.8</v>
      </c>
      <c r="O17" s="1">
        <v>0.1</v>
      </c>
      <c r="P17" s="1">
        <f t="shared" si="5"/>
        <v>0</v>
      </c>
      <c r="Q17" s="4">
        <f>H17-I17-P17</f>
        <v>2.833333333333333</v>
      </c>
    </row>
    <row r="18" spans="1:17" x14ac:dyDescent="0.2">
      <c r="A18" s="9">
        <v>1</v>
      </c>
      <c r="B18" s="9">
        <v>0.5</v>
      </c>
      <c r="C18" s="9">
        <v>0.2</v>
      </c>
      <c r="D18" s="9">
        <f t="shared" si="0"/>
        <v>6.6666666666666666E-2</v>
      </c>
      <c r="E18" s="9">
        <f t="shared" si="1"/>
        <v>0.66666666666666663</v>
      </c>
      <c r="F18" s="10">
        <v>6</v>
      </c>
      <c r="G18" s="9">
        <f t="shared" si="2"/>
        <v>0.66666666666666663</v>
      </c>
      <c r="H18" s="9">
        <f>A18*F18+B18*(1-2*((ABS(G18-E18)/(MAX(E18,1-E18)))))</f>
        <v>6.5</v>
      </c>
      <c r="I18" s="9">
        <f>C18*F18+D18*F18^2</f>
        <v>3.6</v>
      </c>
      <c r="J18" s="11">
        <f t="shared" si="3"/>
        <v>2.9</v>
      </c>
      <c r="K18" s="29">
        <f>19.7+6.98</f>
        <v>26.68</v>
      </c>
      <c r="L18" s="9">
        <f t="shared" si="4"/>
        <v>1.7212903225806451</v>
      </c>
      <c r="M18" s="10">
        <v>1</v>
      </c>
      <c r="N18" s="21">
        <v>0.8</v>
      </c>
      <c r="O18" s="9">
        <v>0.1</v>
      </c>
      <c r="P18" s="9">
        <f t="shared" si="5"/>
        <v>0.35849248413347301</v>
      </c>
      <c r="Q18" s="11">
        <f>H18-I18-P18</f>
        <v>2.541507515866527</v>
      </c>
    </row>
    <row r="19" spans="1:17" x14ac:dyDescent="0.2">
      <c r="A19" s="1">
        <v>1</v>
      </c>
      <c r="B19" s="1">
        <v>0.5</v>
      </c>
      <c r="C19" s="1">
        <v>0.2</v>
      </c>
      <c r="D19" s="1">
        <f t="shared" si="0"/>
        <v>6.6666666666666666E-2</v>
      </c>
      <c r="E19" s="1">
        <f t="shared" si="1"/>
        <v>0.66666666666666663</v>
      </c>
      <c r="F19" s="20">
        <v>5</v>
      </c>
      <c r="G19" s="1">
        <f t="shared" si="2"/>
        <v>0.66666666666666663</v>
      </c>
      <c r="H19" s="1">
        <f>A19*F19+B19*(1-2*((ABS(G19-E19)/(MAX(E19,1-E19)))))</f>
        <v>5.5</v>
      </c>
      <c r="I19" s="1">
        <f>C19*F19+D19*F19^2</f>
        <v>2.666666666666667</v>
      </c>
      <c r="J19" s="4">
        <f t="shared" si="3"/>
        <v>2.833333333333333</v>
      </c>
      <c r="K19" s="28">
        <f>19.7+6.98</f>
        <v>26.68</v>
      </c>
      <c r="L19" s="1">
        <f t="shared" si="4"/>
        <v>1.7212903225806451</v>
      </c>
      <c r="M19" s="20">
        <v>0</v>
      </c>
      <c r="N19" s="19">
        <v>0.9</v>
      </c>
      <c r="O19" s="1">
        <v>0.1</v>
      </c>
      <c r="P19" s="1">
        <f t="shared" si="5"/>
        <v>0</v>
      </c>
      <c r="Q19" s="4">
        <f>H19-I19-P19</f>
        <v>2.833333333333333</v>
      </c>
    </row>
    <row r="20" spans="1:17" x14ac:dyDescent="0.2">
      <c r="A20" s="9">
        <v>1</v>
      </c>
      <c r="B20" s="9">
        <v>0.5</v>
      </c>
      <c r="C20" s="9">
        <v>0.2</v>
      </c>
      <c r="D20" s="9">
        <f t="shared" si="0"/>
        <v>6.6666666666666666E-2</v>
      </c>
      <c r="E20" s="9">
        <f t="shared" si="1"/>
        <v>0.66666666666666663</v>
      </c>
      <c r="F20" s="10">
        <v>6</v>
      </c>
      <c r="G20" s="9">
        <f t="shared" si="2"/>
        <v>0.66666666666666663</v>
      </c>
      <c r="H20" s="9">
        <f>A20*F20+B20*(1-2*((ABS(G20-E20)/(MAX(E20,1-E20)))))</f>
        <v>6.5</v>
      </c>
      <c r="I20" s="9">
        <f>C20*F20+D20*F20^2</f>
        <v>3.6</v>
      </c>
      <c r="J20" s="11">
        <f t="shared" si="3"/>
        <v>2.9</v>
      </c>
      <c r="K20" s="29">
        <f>19.7+6.98</f>
        <v>26.68</v>
      </c>
      <c r="L20" s="9">
        <f t="shared" si="4"/>
        <v>1.7212903225806451</v>
      </c>
      <c r="M20" s="10">
        <v>1</v>
      </c>
      <c r="N20" s="21">
        <v>0.9</v>
      </c>
      <c r="O20" s="9">
        <v>0.1</v>
      </c>
      <c r="P20" s="9">
        <f t="shared" si="5"/>
        <v>0.43906457349382533</v>
      </c>
      <c r="Q20" s="11">
        <f>H20-I20-P20</f>
        <v>2.4609354265061745</v>
      </c>
    </row>
    <row r="21" spans="1:17" x14ac:dyDescent="0.2">
      <c r="A21" s="1">
        <v>1</v>
      </c>
      <c r="B21" s="1">
        <v>0.5</v>
      </c>
      <c r="C21" s="1">
        <v>0.2</v>
      </c>
      <c r="D21" s="1">
        <f t="shared" si="0"/>
        <v>6.6666666666666666E-2</v>
      </c>
      <c r="E21" s="1">
        <f t="shared" si="1"/>
        <v>0.66666666666666663</v>
      </c>
      <c r="F21" s="20">
        <v>5</v>
      </c>
      <c r="G21" s="1">
        <f t="shared" si="2"/>
        <v>0.66666666666666663</v>
      </c>
      <c r="H21" s="1">
        <f>A21*F21+B21*(1-2*((ABS(G21-E21)/(MAX(E21,1-E21)))))</f>
        <v>5.5</v>
      </c>
      <c r="I21" s="1">
        <f>C21*F21+D21*F21^2</f>
        <v>2.666666666666667</v>
      </c>
      <c r="J21" s="4">
        <f t="shared" si="3"/>
        <v>2.833333333333333</v>
      </c>
      <c r="K21" s="28">
        <f>19.7+6.98</f>
        <v>26.68</v>
      </c>
      <c r="L21" s="1">
        <f t="shared" si="4"/>
        <v>1.7212903225806451</v>
      </c>
      <c r="M21" s="20">
        <v>0</v>
      </c>
      <c r="N21" s="19">
        <v>1</v>
      </c>
      <c r="O21" s="1">
        <v>0.1</v>
      </c>
      <c r="P21" s="1">
        <f t="shared" si="5"/>
        <v>0</v>
      </c>
      <c r="Q21" s="4">
        <f>H21-I21-P21</f>
        <v>2.833333333333333</v>
      </c>
    </row>
    <row r="22" spans="1:17" x14ac:dyDescent="0.2">
      <c r="A22" s="9">
        <v>1</v>
      </c>
      <c r="B22" s="9">
        <v>0.5</v>
      </c>
      <c r="C22" s="9">
        <v>0.2</v>
      </c>
      <c r="D22" s="9">
        <f t="shared" si="0"/>
        <v>6.6666666666666666E-2</v>
      </c>
      <c r="E22" s="9">
        <f t="shared" si="1"/>
        <v>0.66666666666666663</v>
      </c>
      <c r="F22" s="10">
        <v>6</v>
      </c>
      <c r="G22" s="9">
        <f t="shared" si="2"/>
        <v>0.66666666666666663</v>
      </c>
      <c r="H22" s="9">
        <f>A22*F22+B22*(1-2*((ABS(G22-E22)/(MAX(E22,1-E22)))))</f>
        <v>6.5</v>
      </c>
      <c r="I22" s="9">
        <f>C22*F22+D22*F22^2</f>
        <v>3.6</v>
      </c>
      <c r="J22" s="11">
        <f t="shared" si="3"/>
        <v>2.9</v>
      </c>
      <c r="K22" s="29">
        <f>19.7+6.98</f>
        <v>26.68</v>
      </c>
      <c r="L22" s="9">
        <f t="shared" si="4"/>
        <v>1.7212903225806451</v>
      </c>
      <c r="M22" s="10">
        <v>1</v>
      </c>
      <c r="N22" s="21">
        <v>1</v>
      </c>
      <c r="O22" s="9">
        <v>0.1</v>
      </c>
      <c r="P22" s="9">
        <f t="shared" si="5"/>
        <v>0.52636902251999784</v>
      </c>
      <c r="Q22" s="11">
        <f>H22-I22-P22</f>
        <v>2.3736309774800022</v>
      </c>
    </row>
    <row r="23" spans="1:17" x14ac:dyDescent="0.2">
      <c r="A23" s="1">
        <v>1</v>
      </c>
      <c r="B23" s="1">
        <v>0.5</v>
      </c>
      <c r="C23" s="1">
        <v>0.2</v>
      </c>
      <c r="D23" s="1">
        <f t="shared" si="0"/>
        <v>6.6666666666666666E-2</v>
      </c>
      <c r="E23" s="1">
        <f t="shared" si="1"/>
        <v>0.66666666666666663</v>
      </c>
      <c r="F23" s="20">
        <v>5</v>
      </c>
      <c r="G23" s="1">
        <f t="shared" si="2"/>
        <v>0.66666666666666663</v>
      </c>
      <c r="H23" s="1">
        <f>A23*F23+B23*(1-2*((ABS(G23-E23)/(MAX(E23,1-E23)))))</f>
        <v>5.5</v>
      </c>
      <c r="I23" s="1">
        <f>C23*F23+D23*F23^2</f>
        <v>2.666666666666667</v>
      </c>
      <c r="J23" s="4">
        <f t="shared" si="3"/>
        <v>2.833333333333333</v>
      </c>
      <c r="K23" s="28">
        <f>19.7+6.98</f>
        <v>26.68</v>
      </c>
      <c r="L23" s="1">
        <f t="shared" si="4"/>
        <v>1.7212903225806451</v>
      </c>
      <c r="M23" s="20">
        <v>0</v>
      </c>
      <c r="N23" s="19">
        <v>1.1000000000000001</v>
      </c>
      <c r="O23" s="1">
        <v>0.1</v>
      </c>
      <c r="P23" s="1">
        <f t="shared" si="5"/>
        <v>0</v>
      </c>
      <c r="Q23" s="4">
        <f>H23-I23-P23</f>
        <v>2.833333333333333</v>
      </c>
    </row>
    <row r="24" spans="1:17" x14ac:dyDescent="0.2">
      <c r="A24" s="9">
        <v>1</v>
      </c>
      <c r="B24" s="9">
        <v>0.5</v>
      </c>
      <c r="C24" s="9">
        <v>0.2</v>
      </c>
      <c r="D24" s="9">
        <f t="shared" si="0"/>
        <v>6.6666666666666666E-2</v>
      </c>
      <c r="E24" s="9">
        <f t="shared" si="1"/>
        <v>0.66666666666666663</v>
      </c>
      <c r="F24" s="10">
        <v>6</v>
      </c>
      <c r="G24" s="9">
        <f t="shared" si="2"/>
        <v>0.66666666666666663</v>
      </c>
      <c r="H24" s="9">
        <f>A24*F24+B24*(1-2*((ABS(G24-E24)/(MAX(E24,1-E24)))))</f>
        <v>6.5</v>
      </c>
      <c r="I24" s="9">
        <f>C24*F24+D24*F24^2</f>
        <v>3.6</v>
      </c>
      <c r="J24" s="11">
        <f t="shared" si="3"/>
        <v>2.9</v>
      </c>
      <c r="K24" s="29">
        <f>19.7+6.98</f>
        <v>26.68</v>
      </c>
      <c r="L24" s="9">
        <f t="shared" si="4"/>
        <v>1.7212903225806451</v>
      </c>
      <c r="M24" s="10">
        <v>1</v>
      </c>
      <c r="N24" s="21">
        <v>1.1000000000000001</v>
      </c>
      <c r="O24" s="9">
        <v>0.1</v>
      </c>
      <c r="P24" s="9">
        <f t="shared" si="5"/>
        <v>0.62021055214615139</v>
      </c>
      <c r="Q24" s="11">
        <f>H24-I24-P24</f>
        <v>2.2797894478538483</v>
      </c>
    </row>
    <row r="25" spans="1:17" x14ac:dyDescent="0.2">
      <c r="A25" s="17">
        <v>1</v>
      </c>
      <c r="B25" s="17">
        <v>0.5</v>
      </c>
      <c r="C25" s="17">
        <v>0.2</v>
      </c>
      <c r="D25" s="17">
        <f t="shared" si="0"/>
        <v>6.6666666666666666E-2</v>
      </c>
      <c r="E25" s="17">
        <f t="shared" si="1"/>
        <v>0.66666666666666663</v>
      </c>
      <c r="F25" s="20">
        <v>5</v>
      </c>
      <c r="G25" s="17">
        <f t="shared" si="2"/>
        <v>0.66666666666666663</v>
      </c>
      <c r="H25" s="17">
        <f>A25*F25+B25*(1-2*((ABS(G25-E25)/(MAX(E25,1-E25)))))</f>
        <v>5.5</v>
      </c>
      <c r="I25" s="17">
        <f>C25*F25+D25*F25^2</f>
        <v>2.666666666666667</v>
      </c>
      <c r="J25" s="18">
        <f t="shared" si="3"/>
        <v>2.833333333333333</v>
      </c>
      <c r="K25" s="30">
        <f>19.7+6.98</f>
        <v>26.68</v>
      </c>
      <c r="L25" s="17">
        <f t="shared" si="4"/>
        <v>1.7212903225806451</v>
      </c>
      <c r="M25" s="20">
        <v>0</v>
      </c>
      <c r="N25" s="19">
        <v>1.2</v>
      </c>
      <c r="O25" s="17">
        <v>0.1</v>
      </c>
      <c r="P25" s="17">
        <f t="shared" si="5"/>
        <v>0</v>
      </c>
      <c r="Q25" s="18">
        <f>H25-I25-P25</f>
        <v>2.833333333333333</v>
      </c>
    </row>
    <row r="26" spans="1:17" x14ac:dyDescent="0.2">
      <c r="A26" s="22">
        <v>1</v>
      </c>
      <c r="B26" s="22">
        <v>0.5</v>
      </c>
      <c r="C26" s="22">
        <v>0.2</v>
      </c>
      <c r="D26" s="22">
        <f t="shared" si="0"/>
        <v>6.6666666666666666E-2</v>
      </c>
      <c r="E26" s="22">
        <f t="shared" si="1"/>
        <v>0.66666666666666663</v>
      </c>
      <c r="F26" s="23">
        <v>6</v>
      </c>
      <c r="G26" s="22">
        <f t="shared" si="2"/>
        <v>0.66666666666666663</v>
      </c>
      <c r="H26" s="22">
        <f>A26*F26+B26*(1-2*((ABS(G26-E26)/(MAX(E26,1-E26)))))</f>
        <v>6.5</v>
      </c>
      <c r="I26" s="22">
        <f>C26*F26+D26*F26^2</f>
        <v>3.6</v>
      </c>
      <c r="J26" s="24">
        <f t="shared" si="3"/>
        <v>2.9</v>
      </c>
      <c r="K26" s="31">
        <f>19.7+6.98</f>
        <v>26.68</v>
      </c>
      <c r="L26" s="22">
        <f t="shared" si="4"/>
        <v>1.7212903225806451</v>
      </c>
      <c r="M26" s="23">
        <v>1</v>
      </c>
      <c r="N26" s="21">
        <v>1.2</v>
      </c>
      <c r="O26" s="22">
        <v>0.1</v>
      </c>
      <c r="P26" s="22">
        <f t="shared" si="5"/>
        <v>0.72041746882299851</v>
      </c>
      <c r="Q26" s="24">
        <f>H26-I26-P26</f>
        <v>2.1795825311770014</v>
      </c>
    </row>
    <row r="27" spans="1:17" x14ac:dyDescent="0.2">
      <c r="A27" s="17">
        <v>1</v>
      </c>
      <c r="B27" s="17">
        <v>0.5</v>
      </c>
      <c r="C27" s="17">
        <v>0.2</v>
      </c>
      <c r="D27" s="17">
        <f t="shared" si="0"/>
        <v>6.6666666666666666E-2</v>
      </c>
      <c r="E27" s="17">
        <f t="shared" si="1"/>
        <v>0.66666666666666663</v>
      </c>
      <c r="F27" s="20">
        <v>5</v>
      </c>
      <c r="G27" s="17">
        <f t="shared" si="2"/>
        <v>0.66666666666666663</v>
      </c>
      <c r="H27" s="17">
        <f>A27*F27+B27*(1-2*((ABS(G27-E27)/(MAX(E27,1-E27)))))</f>
        <v>5.5</v>
      </c>
      <c r="I27" s="17">
        <f>C27*F27+D27*F27^2</f>
        <v>2.666666666666667</v>
      </c>
      <c r="J27" s="18">
        <f t="shared" si="3"/>
        <v>2.833333333333333</v>
      </c>
      <c r="K27" s="30">
        <f>19.7+6.98</f>
        <v>26.68</v>
      </c>
      <c r="L27" s="17">
        <f t="shared" si="4"/>
        <v>1.7212903225806451</v>
      </c>
      <c r="M27" s="20">
        <v>0</v>
      </c>
      <c r="N27" s="19">
        <v>1.3</v>
      </c>
      <c r="O27" s="17">
        <v>0.1</v>
      </c>
      <c r="P27" s="17">
        <f t="shared" si="5"/>
        <v>0</v>
      </c>
      <c r="Q27" s="18">
        <f>H27-I27-P27</f>
        <v>2.833333333333333</v>
      </c>
    </row>
    <row r="28" spans="1:17" x14ac:dyDescent="0.2">
      <c r="A28" s="22">
        <v>1</v>
      </c>
      <c r="B28" s="22">
        <v>0.5</v>
      </c>
      <c r="C28" s="22">
        <v>0.2</v>
      </c>
      <c r="D28" s="22">
        <f t="shared" si="0"/>
        <v>6.6666666666666666E-2</v>
      </c>
      <c r="E28" s="22">
        <f t="shared" si="1"/>
        <v>0.66666666666666663</v>
      </c>
      <c r="F28" s="23">
        <v>6</v>
      </c>
      <c r="G28" s="22">
        <f t="shared" si="2"/>
        <v>0.66666666666666663</v>
      </c>
      <c r="H28" s="22">
        <f>A28*F28+B28*(1-2*((ABS(G28-E28)/(MAX(E28,1-E28)))))</f>
        <v>6.5</v>
      </c>
      <c r="I28" s="22">
        <f>C28*F28+D28*F28^2</f>
        <v>3.6</v>
      </c>
      <c r="J28" s="24">
        <f t="shared" si="3"/>
        <v>2.9</v>
      </c>
      <c r="K28" s="31">
        <f>19.7+6.98</f>
        <v>26.68</v>
      </c>
      <c r="L28" s="22">
        <f t="shared" si="4"/>
        <v>1.7212903225806451</v>
      </c>
      <c r="M28" s="23">
        <v>1</v>
      </c>
      <c r="N28" s="21">
        <v>1.3</v>
      </c>
      <c r="O28" s="22">
        <v>0.1</v>
      </c>
      <c r="P28" s="22">
        <f t="shared" si="5"/>
        <v>0.82683701839635537</v>
      </c>
      <c r="Q28" s="24">
        <f>H28-I28-P28</f>
        <v>2.0731629816036445</v>
      </c>
    </row>
    <row r="29" spans="1:17" x14ac:dyDescent="0.2">
      <c r="A29" s="17">
        <v>1</v>
      </c>
      <c r="B29" s="17">
        <v>0.5</v>
      </c>
      <c r="C29" s="17">
        <v>0.2</v>
      </c>
      <c r="D29" s="17">
        <f t="shared" si="0"/>
        <v>6.6666666666666666E-2</v>
      </c>
      <c r="E29" s="17">
        <f t="shared" si="1"/>
        <v>0.66666666666666663</v>
      </c>
      <c r="F29" s="20">
        <v>5</v>
      </c>
      <c r="G29" s="17">
        <f t="shared" si="2"/>
        <v>0.66666666666666663</v>
      </c>
      <c r="H29" s="17">
        <f>A29*F29+B29*(1-2*((ABS(G29-E29)/(MAX(E29,1-E29)))))</f>
        <v>5.5</v>
      </c>
      <c r="I29" s="17">
        <f>C29*F29+D29*F29^2</f>
        <v>2.666666666666667</v>
      </c>
      <c r="J29" s="18">
        <f t="shared" si="3"/>
        <v>2.833333333333333</v>
      </c>
      <c r="K29" s="30">
        <f>19.7+6.98</f>
        <v>26.68</v>
      </c>
      <c r="L29" s="17">
        <f t="shared" si="4"/>
        <v>1.7212903225806451</v>
      </c>
      <c r="M29" s="20">
        <v>0</v>
      </c>
      <c r="N29" s="19">
        <v>1.4</v>
      </c>
      <c r="O29" s="17">
        <v>0.1</v>
      </c>
      <c r="P29" s="17">
        <f t="shared" si="5"/>
        <v>0</v>
      </c>
      <c r="Q29" s="18">
        <f>H29-I29-P29</f>
        <v>2.833333333333333</v>
      </c>
    </row>
    <row r="30" spans="1:17" x14ac:dyDescent="0.2">
      <c r="A30" s="22">
        <v>1</v>
      </c>
      <c r="B30" s="22">
        <v>0.5</v>
      </c>
      <c r="C30" s="22">
        <v>0.2</v>
      </c>
      <c r="D30" s="22">
        <f t="shared" si="0"/>
        <v>6.6666666666666666E-2</v>
      </c>
      <c r="E30" s="22">
        <f t="shared" si="1"/>
        <v>0.66666666666666663</v>
      </c>
      <c r="F30" s="23">
        <v>6</v>
      </c>
      <c r="G30" s="22">
        <f t="shared" si="2"/>
        <v>0.66666666666666663</v>
      </c>
      <c r="H30" s="22">
        <f>A30*F30+B30*(1-2*((ABS(G30-E30)/(MAX(E30,1-E30)))))</f>
        <v>6.5</v>
      </c>
      <c r="I30" s="22">
        <f>C30*F30+D30*F30^2</f>
        <v>3.6</v>
      </c>
      <c r="J30" s="24">
        <f t="shared" si="3"/>
        <v>2.9</v>
      </c>
      <c r="K30" s="31">
        <f>19.7+6.98</f>
        <v>26.68</v>
      </c>
      <c r="L30" s="22">
        <f t="shared" si="4"/>
        <v>1.7212903225806451</v>
      </c>
      <c r="M30" s="23">
        <v>1</v>
      </c>
      <c r="N30" s="21">
        <v>1.4</v>
      </c>
      <c r="O30" s="22">
        <v>0.1</v>
      </c>
      <c r="P30" s="22">
        <f t="shared" si="5"/>
        <v>0.93933195383485568</v>
      </c>
      <c r="Q30" s="24">
        <f>H30-I30-P30</f>
        <v>1.9606680461651442</v>
      </c>
    </row>
    <row r="31" spans="1:17" x14ac:dyDescent="0.2">
      <c r="A31" s="17">
        <v>1</v>
      </c>
      <c r="B31" s="17">
        <v>0.5</v>
      </c>
      <c r="C31" s="17">
        <v>0.2</v>
      </c>
      <c r="D31" s="17">
        <f t="shared" si="0"/>
        <v>6.6666666666666666E-2</v>
      </c>
      <c r="E31" s="17">
        <f t="shared" si="1"/>
        <v>0.66666666666666663</v>
      </c>
      <c r="F31" s="20">
        <v>5</v>
      </c>
      <c r="G31" s="17">
        <f t="shared" si="2"/>
        <v>0.66666666666666663</v>
      </c>
      <c r="H31" s="17">
        <f>A31*F31+B31*(1-2*((ABS(G31-E31)/(MAX(E31,1-E31)))))</f>
        <v>5.5</v>
      </c>
      <c r="I31" s="17">
        <f>C31*F31+D31*F31^2</f>
        <v>2.666666666666667</v>
      </c>
      <c r="J31" s="18">
        <f t="shared" si="3"/>
        <v>2.833333333333333</v>
      </c>
      <c r="K31" s="30">
        <f>19.7+6.98</f>
        <v>26.68</v>
      </c>
      <c r="L31" s="17">
        <f t="shared" si="4"/>
        <v>1.7212903225806451</v>
      </c>
      <c r="M31" s="20">
        <v>0</v>
      </c>
      <c r="N31" s="19">
        <v>1.5</v>
      </c>
      <c r="O31" s="17">
        <v>0.1</v>
      </c>
      <c r="P31" s="17">
        <f t="shared" si="5"/>
        <v>0</v>
      </c>
      <c r="Q31" s="18">
        <f>H31-I31-P31</f>
        <v>2.833333333333333</v>
      </c>
    </row>
    <row r="32" spans="1:17" x14ac:dyDescent="0.2">
      <c r="A32" s="22">
        <v>1</v>
      </c>
      <c r="B32" s="22">
        <v>0.5</v>
      </c>
      <c r="C32" s="22">
        <v>0.2</v>
      </c>
      <c r="D32" s="22">
        <f t="shared" si="0"/>
        <v>6.6666666666666666E-2</v>
      </c>
      <c r="E32" s="22">
        <f t="shared" si="1"/>
        <v>0.66666666666666663</v>
      </c>
      <c r="F32" s="23">
        <v>6</v>
      </c>
      <c r="G32" s="22">
        <f t="shared" si="2"/>
        <v>0.66666666666666663</v>
      </c>
      <c r="H32" s="22">
        <f>A32*F32+B32*(1-2*((ABS(G32-E32)/(MAX(E32,1-E32)))))</f>
        <v>6.5</v>
      </c>
      <c r="I32" s="22">
        <f>C32*F32+D32*F32^2</f>
        <v>3.6</v>
      </c>
      <c r="J32" s="24">
        <f t="shared" si="3"/>
        <v>2.9</v>
      </c>
      <c r="K32" s="31">
        <f>19.7+6.98</f>
        <v>26.68</v>
      </c>
      <c r="L32" s="22">
        <f t="shared" si="4"/>
        <v>1.7212903225806451</v>
      </c>
      <c r="M32" s="23">
        <v>1</v>
      </c>
      <c r="N32" s="21">
        <v>1.5</v>
      </c>
      <c r="O32" s="22">
        <v>0.1</v>
      </c>
      <c r="P32" s="22">
        <f t="shared" si="5"/>
        <v>1.057777933022183</v>
      </c>
      <c r="Q32" s="24">
        <f>H32-I32-P32</f>
        <v>1.8422220669778169</v>
      </c>
    </row>
    <row r="33" spans="1:17" x14ac:dyDescent="0.2">
      <c r="A33" s="17">
        <v>1</v>
      </c>
      <c r="B33" s="17">
        <v>0.5</v>
      </c>
      <c r="C33" s="17">
        <v>0.2</v>
      </c>
      <c r="D33" s="17">
        <f t="shared" si="0"/>
        <v>6.6666666666666666E-2</v>
      </c>
      <c r="E33" s="17">
        <f t="shared" si="1"/>
        <v>0.66666666666666663</v>
      </c>
      <c r="F33" s="20">
        <v>5</v>
      </c>
      <c r="G33" s="17">
        <f t="shared" si="2"/>
        <v>0.66666666666666663</v>
      </c>
      <c r="H33" s="17">
        <f>A33*F33+B33*(1-2*((ABS(G33-E33)/(MAX(E33,1-E33)))))</f>
        <v>5.5</v>
      </c>
      <c r="I33" s="17">
        <f>C33*F33+D33*F33^2</f>
        <v>2.666666666666667</v>
      </c>
      <c r="J33" s="18">
        <f t="shared" si="3"/>
        <v>2.833333333333333</v>
      </c>
      <c r="K33" s="30">
        <f>19.7+6.98</f>
        <v>26.68</v>
      </c>
      <c r="L33" s="17">
        <f t="shared" si="4"/>
        <v>1.7212903225806451</v>
      </c>
      <c r="M33" s="20">
        <v>0</v>
      </c>
      <c r="N33" s="19">
        <v>1.6</v>
      </c>
      <c r="O33" s="17">
        <v>0.1</v>
      </c>
      <c r="P33" s="17">
        <f t="shared" si="5"/>
        <v>0</v>
      </c>
      <c r="Q33" s="18">
        <f>H33-I33-P33</f>
        <v>2.833333333333333</v>
      </c>
    </row>
    <row r="34" spans="1:17" x14ac:dyDescent="0.2">
      <c r="A34" s="22">
        <v>1</v>
      </c>
      <c r="B34" s="22">
        <v>0.5</v>
      </c>
      <c r="C34" s="22">
        <v>0.2</v>
      </c>
      <c r="D34" s="22">
        <f t="shared" si="0"/>
        <v>6.6666666666666666E-2</v>
      </c>
      <c r="E34" s="22">
        <f t="shared" si="1"/>
        <v>0.66666666666666663</v>
      </c>
      <c r="F34" s="23">
        <v>6</v>
      </c>
      <c r="G34" s="22">
        <f t="shared" si="2"/>
        <v>0.66666666666666663</v>
      </c>
      <c r="H34" s="22">
        <f>A34*F34+B34*(1-2*((ABS(G34-E34)/(MAX(E34,1-E34)))))</f>
        <v>6.5</v>
      </c>
      <c r="I34" s="22">
        <f>C34*F34+D34*F34^2</f>
        <v>3.6</v>
      </c>
      <c r="J34" s="24">
        <f t="shared" si="3"/>
        <v>2.9</v>
      </c>
      <c r="K34" s="31">
        <f>19.7+6.98</f>
        <v>26.68</v>
      </c>
      <c r="L34" s="22">
        <f t="shared" si="4"/>
        <v>1.7212903225806451</v>
      </c>
      <c r="M34" s="23">
        <v>1</v>
      </c>
      <c r="N34" s="21">
        <v>1.6</v>
      </c>
      <c r="O34" s="22">
        <v>0.1</v>
      </c>
      <c r="P34" s="22">
        <f t="shared" si="5"/>
        <v>1.1820615023786132</v>
      </c>
      <c r="Q34" s="24">
        <f>H34-I34-P34</f>
        <v>1.7179384976213867</v>
      </c>
    </row>
    <row r="35" spans="1:17" x14ac:dyDescent="0.2">
      <c r="A35" s="17">
        <v>1</v>
      </c>
      <c r="B35" s="17">
        <v>0.5</v>
      </c>
      <c r="C35" s="17">
        <v>0.2</v>
      </c>
      <c r="D35" s="17">
        <f t="shared" si="0"/>
        <v>6.6666666666666666E-2</v>
      </c>
      <c r="E35" s="17">
        <f t="shared" si="1"/>
        <v>0.66666666666666663</v>
      </c>
      <c r="F35" s="20">
        <v>5</v>
      </c>
      <c r="G35" s="17">
        <f t="shared" si="2"/>
        <v>0.66666666666666663</v>
      </c>
      <c r="H35" s="17">
        <f>A35*F35+B35*(1-2*((ABS(G35-E35)/(MAX(E35,1-E35)))))</f>
        <v>5.5</v>
      </c>
      <c r="I35" s="17">
        <f>C35*F35+D35*F35^2</f>
        <v>2.666666666666667</v>
      </c>
      <c r="J35" s="18">
        <f t="shared" si="3"/>
        <v>2.833333333333333</v>
      </c>
      <c r="K35" s="30">
        <f>19.7+6.98</f>
        <v>26.68</v>
      </c>
      <c r="L35" s="17">
        <f t="shared" si="4"/>
        <v>1.7212903225806451</v>
      </c>
      <c r="M35" s="20">
        <v>0</v>
      </c>
      <c r="N35" s="19">
        <v>1.7</v>
      </c>
      <c r="O35" s="17">
        <v>0.1</v>
      </c>
      <c r="P35" s="17">
        <f t="shared" si="5"/>
        <v>0</v>
      </c>
      <c r="Q35" s="18">
        <f>H35-I35-P35</f>
        <v>2.833333333333333</v>
      </c>
    </row>
    <row r="36" spans="1:17" x14ac:dyDescent="0.2">
      <c r="A36" s="22">
        <v>1</v>
      </c>
      <c r="B36" s="22">
        <v>0.5</v>
      </c>
      <c r="C36" s="22">
        <v>0.2</v>
      </c>
      <c r="D36" s="22">
        <f t="shared" si="0"/>
        <v>6.6666666666666666E-2</v>
      </c>
      <c r="E36" s="22">
        <f t="shared" si="1"/>
        <v>0.66666666666666663</v>
      </c>
      <c r="F36" s="23">
        <v>6</v>
      </c>
      <c r="G36" s="22">
        <f t="shared" si="2"/>
        <v>0.66666666666666663</v>
      </c>
      <c r="H36" s="22">
        <f>A36*F36+B36*(1-2*((ABS(G36-E36)/(MAX(E36,1-E36)))))</f>
        <v>6.5</v>
      </c>
      <c r="I36" s="22">
        <f>C36*F36+D36*F36^2</f>
        <v>3.6</v>
      </c>
      <c r="J36" s="24">
        <f t="shared" si="3"/>
        <v>2.9</v>
      </c>
      <c r="K36" s="31">
        <f>19.7+6.98</f>
        <v>26.68</v>
      </c>
      <c r="L36" s="22">
        <f t="shared" si="4"/>
        <v>1.7212903225806451</v>
      </c>
      <c r="M36" s="23">
        <v>1</v>
      </c>
      <c r="N36" s="21">
        <v>1.7</v>
      </c>
      <c r="O36" s="22">
        <v>0.1</v>
      </c>
      <c r="P36" s="22">
        <f t="shared" si="5"/>
        <v>1.312078505108095</v>
      </c>
      <c r="Q36" s="24">
        <f>H36-I36-P36</f>
        <v>1.5879214948919049</v>
      </c>
    </row>
    <row r="37" spans="1:17" x14ac:dyDescent="0.2">
      <c r="A37" s="1">
        <v>1</v>
      </c>
      <c r="B37" s="1">
        <v>0.5</v>
      </c>
      <c r="C37" s="1">
        <v>0.2</v>
      </c>
      <c r="D37" s="1">
        <f t="shared" si="0"/>
        <v>6.6666666666666666E-2</v>
      </c>
      <c r="E37" s="1">
        <f t="shared" si="1"/>
        <v>0.66666666666666663</v>
      </c>
      <c r="F37" s="20">
        <v>5</v>
      </c>
      <c r="G37" s="1">
        <f t="shared" si="2"/>
        <v>0.66666666666666663</v>
      </c>
      <c r="H37" s="1">
        <f>A37*F37+B37*(1-2*((ABS(G37-E37)/(MAX(E37,1-E37)))))</f>
        <v>5.5</v>
      </c>
      <c r="I37" s="1">
        <f>C37*F37+D37*F37^2</f>
        <v>2.666666666666667</v>
      </c>
      <c r="J37" s="4">
        <f t="shared" si="3"/>
        <v>2.833333333333333</v>
      </c>
      <c r="K37" s="28">
        <f>19.7+6.98</f>
        <v>26.68</v>
      </c>
      <c r="L37" s="1">
        <f t="shared" si="4"/>
        <v>1.7212903225806451</v>
      </c>
      <c r="M37" s="20">
        <v>0</v>
      </c>
      <c r="N37" s="19">
        <v>1.8</v>
      </c>
      <c r="O37" s="1">
        <v>0.1</v>
      </c>
      <c r="P37" s="1">
        <f t="shared" si="5"/>
        <v>0</v>
      </c>
      <c r="Q37" s="4">
        <f>H37-I37-P37</f>
        <v>2.833333333333333</v>
      </c>
    </row>
    <row r="38" spans="1:17" x14ac:dyDescent="0.2">
      <c r="A38" s="9">
        <v>1</v>
      </c>
      <c r="B38" s="9">
        <v>0.5</v>
      </c>
      <c r="C38" s="9">
        <v>0.2</v>
      </c>
      <c r="D38" s="9">
        <f t="shared" si="0"/>
        <v>6.6666666666666666E-2</v>
      </c>
      <c r="E38" s="9">
        <f t="shared" si="1"/>
        <v>0.66666666666666663</v>
      </c>
      <c r="F38" s="10">
        <v>6</v>
      </c>
      <c r="G38" s="9">
        <f t="shared" si="2"/>
        <v>0.66666666666666663</v>
      </c>
      <c r="H38" s="9">
        <f>A38*F38+B38*(1-2*((ABS(G38-E38)/(MAX(E38,1-E38)))))</f>
        <v>6.5</v>
      </c>
      <c r="I38" s="9">
        <f>C38*F38+D38*F38^2</f>
        <v>3.6</v>
      </c>
      <c r="J38" s="11">
        <f t="shared" si="3"/>
        <v>2.9</v>
      </c>
      <c r="K38" s="29">
        <f>19.7+6.98</f>
        <v>26.68</v>
      </c>
      <c r="L38" s="9">
        <f t="shared" si="4"/>
        <v>1.7212903225806451</v>
      </c>
      <c r="M38" s="10">
        <v>1</v>
      </c>
      <c r="N38" s="21">
        <v>1.8</v>
      </c>
      <c r="O38" s="9">
        <v>0.1</v>
      </c>
      <c r="P38" s="9">
        <f t="shared" si="5"/>
        <v>1.4477328043287594</v>
      </c>
      <c r="Q38" s="11">
        <f>H38-I38-P38</f>
        <v>1.4522671956712405</v>
      </c>
    </row>
    <row r="39" spans="1:17" x14ac:dyDescent="0.2">
      <c r="A39" s="1">
        <v>1</v>
      </c>
      <c r="B39" s="1">
        <v>0.5</v>
      </c>
      <c r="C39" s="1">
        <v>0.2</v>
      </c>
      <c r="D39" s="1">
        <f t="shared" si="0"/>
        <v>6.6666666666666666E-2</v>
      </c>
      <c r="E39" s="1">
        <f t="shared" si="1"/>
        <v>0.66666666666666663</v>
      </c>
      <c r="F39" s="20">
        <v>5</v>
      </c>
      <c r="G39" s="1">
        <f t="shared" si="2"/>
        <v>0.66666666666666663</v>
      </c>
      <c r="H39" s="1">
        <f>A39*F39+B39*(1-2*((ABS(G39-E39)/(MAX(E39,1-E39)))))</f>
        <v>5.5</v>
      </c>
      <c r="I39" s="1">
        <f>C39*F39+D39*F39^2</f>
        <v>2.666666666666667</v>
      </c>
      <c r="J39" s="4">
        <f t="shared" si="3"/>
        <v>2.833333333333333</v>
      </c>
      <c r="K39" s="28">
        <f>19.7+6.98</f>
        <v>26.68</v>
      </c>
      <c r="L39" s="1">
        <f t="shared" si="4"/>
        <v>1.7212903225806451</v>
      </c>
      <c r="M39" s="20">
        <v>0</v>
      </c>
      <c r="N39" s="19">
        <v>1.9</v>
      </c>
      <c r="O39" s="1">
        <v>0.1</v>
      </c>
      <c r="P39" s="1">
        <f t="shared" si="5"/>
        <v>0</v>
      </c>
      <c r="Q39" s="4">
        <f>H39-I39-P39</f>
        <v>2.833333333333333</v>
      </c>
    </row>
    <row r="40" spans="1:17" x14ac:dyDescent="0.2">
      <c r="A40" s="9">
        <v>1</v>
      </c>
      <c r="B40" s="9">
        <v>0.5</v>
      </c>
      <c r="C40" s="9">
        <v>0.2</v>
      </c>
      <c r="D40" s="9">
        <f t="shared" si="0"/>
        <v>6.6666666666666666E-2</v>
      </c>
      <c r="E40" s="9">
        <f t="shared" si="1"/>
        <v>0.66666666666666663</v>
      </c>
      <c r="F40" s="10">
        <v>6</v>
      </c>
      <c r="G40" s="9">
        <f t="shared" si="2"/>
        <v>0.66666666666666663</v>
      </c>
      <c r="H40" s="9">
        <f>A40*F40+B40*(1-2*((ABS(G40-E40)/(MAX(E40,1-E40)))))</f>
        <v>6.5</v>
      </c>
      <c r="I40" s="9">
        <f>C40*F40+D40*F40^2</f>
        <v>3.6</v>
      </c>
      <c r="J40" s="11">
        <f t="shared" si="3"/>
        <v>2.9</v>
      </c>
      <c r="K40" s="29">
        <f>19.7+6.98</f>
        <v>26.68</v>
      </c>
      <c r="L40" s="9">
        <f t="shared" si="4"/>
        <v>1.7212903225806451</v>
      </c>
      <c r="M40" s="10">
        <v>1</v>
      </c>
      <c r="N40" s="21">
        <v>1.9</v>
      </c>
      <c r="O40" s="9">
        <v>0.1</v>
      </c>
      <c r="P40" s="9">
        <f t="shared" si="5"/>
        <v>1.5889352443667391</v>
      </c>
      <c r="Q40" s="11">
        <f>H40-I40-P40</f>
        <v>1.3110647556332609</v>
      </c>
    </row>
    <row r="41" spans="1:17" x14ac:dyDescent="0.2">
      <c r="A41" s="1">
        <v>1</v>
      </c>
      <c r="B41" s="1">
        <v>0.5</v>
      </c>
      <c r="C41" s="1">
        <v>0.2</v>
      </c>
      <c r="D41" s="1">
        <f t="shared" si="0"/>
        <v>6.6666666666666666E-2</v>
      </c>
      <c r="E41" s="1">
        <f t="shared" si="1"/>
        <v>0.66666666666666663</v>
      </c>
      <c r="F41" s="20">
        <v>5</v>
      </c>
      <c r="G41" s="1">
        <f t="shared" si="2"/>
        <v>0.66666666666666663</v>
      </c>
      <c r="H41" s="1">
        <f>A41*F41+B41*(1-2*((ABS(G41-E41)/(MAX(E41,1-E41)))))</f>
        <v>5.5</v>
      </c>
      <c r="I41" s="1">
        <f>C41*F41+D41*F41^2</f>
        <v>2.666666666666667</v>
      </c>
      <c r="J41" s="4">
        <f t="shared" si="3"/>
        <v>2.833333333333333</v>
      </c>
      <c r="K41" s="28">
        <f>19.7+6.98</f>
        <v>26.68</v>
      </c>
      <c r="L41" s="1">
        <f t="shared" si="4"/>
        <v>1.7212903225806451</v>
      </c>
      <c r="M41" s="20">
        <v>0</v>
      </c>
      <c r="N41" s="19">
        <v>2</v>
      </c>
      <c r="O41" s="1">
        <v>0.1</v>
      </c>
      <c r="P41" s="1">
        <f t="shared" si="5"/>
        <v>0</v>
      </c>
      <c r="Q41" s="4">
        <f>H41-I41-P41</f>
        <v>2.833333333333333</v>
      </c>
    </row>
    <row r="42" spans="1:17" x14ac:dyDescent="0.2">
      <c r="A42" s="9">
        <v>1</v>
      </c>
      <c r="B42" s="9">
        <v>0.5</v>
      </c>
      <c r="C42" s="9">
        <v>0.2</v>
      </c>
      <c r="D42" s="9">
        <f t="shared" si="0"/>
        <v>6.6666666666666666E-2</v>
      </c>
      <c r="E42" s="9">
        <f t="shared" si="1"/>
        <v>0.66666666666666663</v>
      </c>
      <c r="F42" s="10">
        <v>6</v>
      </c>
      <c r="G42" s="9">
        <f t="shared" si="2"/>
        <v>0.66666666666666663</v>
      </c>
      <c r="H42" s="9">
        <f>A42*F42+B42*(1-2*((ABS(G42-E42)/(MAX(E42,1-E42)))))</f>
        <v>6.5</v>
      </c>
      <c r="I42" s="9">
        <f>C42*F42+D42*F42^2</f>
        <v>3.6</v>
      </c>
      <c r="J42" s="11">
        <f t="shared" si="3"/>
        <v>2.9</v>
      </c>
      <c r="K42" s="29">
        <f>19.7+6.98</f>
        <v>26.68</v>
      </c>
      <c r="L42" s="9">
        <f t="shared" si="4"/>
        <v>1.7212903225806451</v>
      </c>
      <c r="M42" s="10">
        <v>1</v>
      </c>
      <c r="N42" s="21">
        <v>2</v>
      </c>
      <c r="O42" s="9">
        <v>0.1</v>
      </c>
      <c r="P42" s="9">
        <f t="shared" si="5"/>
        <v>1.7356027953263717</v>
      </c>
      <c r="Q42" s="11">
        <f>H42-I42-P42</f>
        <v>1.1643972046736282</v>
      </c>
    </row>
  </sheetData>
  <mergeCells count="7">
    <mergeCell ref="R11:R12"/>
    <mergeCell ref="A1:E1"/>
    <mergeCell ref="F1:G1"/>
    <mergeCell ref="H1:J1"/>
    <mergeCell ref="K1:L1"/>
    <mergeCell ref="M1:O1"/>
    <mergeCell ref="P1:Q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58B5-891A-1442-BFAA-717002E1CA5F}">
  <dimension ref="A1:R42"/>
  <sheetViews>
    <sheetView workbookViewId="0">
      <selection activeCell="L52" sqref="L52"/>
    </sheetView>
  </sheetViews>
  <sheetFormatPr baseColWidth="10" defaultRowHeight="16" x14ac:dyDescent="0.2"/>
  <cols>
    <col min="1" max="5" width="7.83203125" style="2" customWidth="1"/>
    <col min="6" max="7" width="9.5" style="2" customWidth="1"/>
    <col min="8" max="10" width="10.83203125" style="2"/>
    <col min="11" max="11" width="21.1640625" style="2" bestFit="1" customWidth="1"/>
    <col min="12" max="16" width="10.83203125" style="2"/>
    <col min="17" max="17" width="10.83203125" style="5"/>
    <col min="18" max="18" width="64.1640625" style="8" customWidth="1"/>
    <col min="19" max="16384" width="10.83203125" style="8"/>
  </cols>
  <sheetData>
    <row r="1" spans="1:18" s="6" customFormat="1" ht="19" x14ac:dyDescent="0.25">
      <c r="A1" s="16" t="s">
        <v>17</v>
      </c>
      <c r="B1" s="16"/>
      <c r="C1" s="16"/>
      <c r="D1" s="16"/>
      <c r="E1" s="16"/>
      <c r="F1" s="16" t="s">
        <v>18</v>
      </c>
      <c r="G1" s="16"/>
      <c r="H1" s="16" t="s">
        <v>20</v>
      </c>
      <c r="I1" s="16"/>
      <c r="J1" s="16"/>
      <c r="K1" s="26" t="s">
        <v>19</v>
      </c>
      <c r="L1" s="16"/>
      <c r="M1" s="16" t="s">
        <v>21</v>
      </c>
      <c r="N1" s="16"/>
      <c r="O1" s="16"/>
      <c r="P1" s="16" t="s">
        <v>22</v>
      </c>
      <c r="Q1" s="16"/>
    </row>
    <row r="2" spans="1:18" s="7" customFormat="1" x14ac:dyDescent="0.2">
      <c r="A2" s="3" t="s">
        <v>0</v>
      </c>
      <c r="B2" s="3" t="s">
        <v>1</v>
      </c>
      <c r="C2" s="3" t="s">
        <v>4</v>
      </c>
      <c r="D2" s="3" t="s">
        <v>5</v>
      </c>
      <c r="E2" s="3" t="s">
        <v>3</v>
      </c>
      <c r="F2" s="3" t="s">
        <v>7</v>
      </c>
      <c r="G2" s="3" t="s">
        <v>2</v>
      </c>
      <c r="H2" s="3" t="s">
        <v>9</v>
      </c>
      <c r="I2" s="3" t="s">
        <v>10</v>
      </c>
      <c r="J2" s="3" t="s">
        <v>16</v>
      </c>
      <c r="K2" s="27" t="s">
        <v>13</v>
      </c>
      <c r="L2" s="3" t="s">
        <v>8</v>
      </c>
      <c r="M2" s="3" t="s">
        <v>14</v>
      </c>
      <c r="N2" s="3" t="s">
        <v>6</v>
      </c>
      <c r="O2" s="3" t="s">
        <v>15</v>
      </c>
      <c r="P2" s="3" t="s">
        <v>11</v>
      </c>
      <c r="Q2" s="3" t="s">
        <v>12</v>
      </c>
    </row>
    <row r="3" spans="1:18" x14ac:dyDescent="0.2">
      <c r="A3" s="1">
        <v>1</v>
      </c>
      <c r="B3" s="1">
        <v>0.5</v>
      </c>
      <c r="C3" s="1">
        <v>0.2</v>
      </c>
      <c r="D3" s="1">
        <f t="shared" ref="D3:D42" si="0">1/15</f>
        <v>6.6666666666666666E-2</v>
      </c>
      <c r="E3" s="1">
        <f t="shared" ref="E3:E42" si="1">2/3</f>
        <v>0.66666666666666663</v>
      </c>
      <c r="F3" s="20">
        <v>5</v>
      </c>
      <c r="G3" s="1">
        <f t="shared" ref="G3:G42" si="2">2/3</f>
        <v>0.66666666666666663</v>
      </c>
      <c r="H3" s="1">
        <f>A3*F3+B3*(1-2*((ABS(G3-E3)/(MAX(E3,1-E3)))))</f>
        <v>5.5</v>
      </c>
      <c r="I3" s="1">
        <f>C3*F3+D3*F3^2</f>
        <v>2.666666666666667</v>
      </c>
      <c r="J3" s="4">
        <f t="shared" ref="J3:J42" si="3">H3-I3</f>
        <v>2.833333333333333</v>
      </c>
      <c r="K3" s="28">
        <f>19.7-6.98</f>
        <v>12.719999999999999</v>
      </c>
      <c r="L3" s="1">
        <f t="shared" ref="L3:L42" si="4">K3/31*2</f>
        <v>0.8206451612903225</v>
      </c>
      <c r="M3" s="20">
        <v>0</v>
      </c>
      <c r="N3" s="19">
        <v>0.1</v>
      </c>
      <c r="O3" s="1">
        <v>0.1</v>
      </c>
      <c r="P3" s="1">
        <f xml:space="preserve"> (1-(1-O3)^M3)^(2-L3) * (N3^L3)</f>
        <v>0</v>
      </c>
      <c r="Q3" s="4">
        <f>H3-I3-P3</f>
        <v>2.833333333333333</v>
      </c>
    </row>
    <row r="4" spans="1:18" x14ac:dyDescent="0.2">
      <c r="A4" s="9">
        <v>1</v>
      </c>
      <c r="B4" s="9">
        <v>0.5</v>
      </c>
      <c r="C4" s="9">
        <v>0.2</v>
      </c>
      <c r="D4" s="9">
        <f t="shared" si="0"/>
        <v>6.6666666666666666E-2</v>
      </c>
      <c r="E4" s="9">
        <f t="shared" si="1"/>
        <v>0.66666666666666663</v>
      </c>
      <c r="F4" s="10">
        <v>6</v>
      </c>
      <c r="G4" s="9">
        <f t="shared" si="2"/>
        <v>0.66666666666666663</v>
      </c>
      <c r="H4" s="9">
        <f>A4*F4+B4*(1-2*((ABS(G4-E4)/(MAX(E4,1-E4)))))</f>
        <v>6.5</v>
      </c>
      <c r="I4" s="9">
        <f>C4*F4+D4*F4^2</f>
        <v>3.6</v>
      </c>
      <c r="J4" s="11">
        <f t="shared" si="3"/>
        <v>2.9</v>
      </c>
      <c r="K4" s="29">
        <f>19.7-6.98</f>
        <v>12.719999999999999</v>
      </c>
      <c r="L4" s="9">
        <f t="shared" si="4"/>
        <v>0.8206451612903225</v>
      </c>
      <c r="M4" s="10">
        <v>1</v>
      </c>
      <c r="N4" s="21">
        <v>0.1</v>
      </c>
      <c r="O4" s="9">
        <v>0.1</v>
      </c>
      <c r="P4" s="9">
        <f t="shared" ref="P4:P42" si="5" xml:space="preserve"> (1-(1-O4)^M4)^(2-L4) * (N4^L4)</f>
        <v>9.9999999999999985E-3</v>
      </c>
      <c r="Q4" s="11">
        <f>H4-I4-P4</f>
        <v>2.89</v>
      </c>
    </row>
    <row r="5" spans="1:18" x14ac:dyDescent="0.2">
      <c r="A5" s="1">
        <v>1</v>
      </c>
      <c r="B5" s="1">
        <v>0.5</v>
      </c>
      <c r="C5" s="1">
        <v>0.2</v>
      </c>
      <c r="D5" s="1">
        <f t="shared" si="0"/>
        <v>6.6666666666666666E-2</v>
      </c>
      <c r="E5" s="1">
        <f t="shared" si="1"/>
        <v>0.66666666666666663</v>
      </c>
      <c r="F5" s="20">
        <v>5</v>
      </c>
      <c r="G5" s="1">
        <f t="shared" si="2"/>
        <v>0.66666666666666663</v>
      </c>
      <c r="H5" s="1">
        <f>A5*F5+B5*(1-2*((ABS(G5-E5)/(MAX(E5,1-E5)))))</f>
        <v>5.5</v>
      </c>
      <c r="I5" s="1">
        <f>C5*F5+D5*F5^2</f>
        <v>2.666666666666667</v>
      </c>
      <c r="J5" s="4">
        <f t="shared" si="3"/>
        <v>2.833333333333333</v>
      </c>
      <c r="K5" s="28">
        <f>19.7-6.98</f>
        <v>12.719999999999999</v>
      </c>
      <c r="L5" s="1">
        <f t="shared" si="4"/>
        <v>0.8206451612903225</v>
      </c>
      <c r="M5" s="20">
        <v>0</v>
      </c>
      <c r="N5" s="19">
        <v>0.2</v>
      </c>
      <c r="O5" s="1">
        <v>0.1</v>
      </c>
      <c r="P5" s="1">
        <f t="shared" si="5"/>
        <v>0</v>
      </c>
      <c r="Q5" s="4">
        <f>H5-I5-P5</f>
        <v>2.833333333333333</v>
      </c>
    </row>
    <row r="6" spans="1:18" x14ac:dyDescent="0.2">
      <c r="A6" s="9">
        <v>1</v>
      </c>
      <c r="B6" s="9">
        <v>0.5</v>
      </c>
      <c r="C6" s="9">
        <v>0.2</v>
      </c>
      <c r="D6" s="9">
        <f t="shared" si="0"/>
        <v>6.6666666666666666E-2</v>
      </c>
      <c r="E6" s="9">
        <f t="shared" si="1"/>
        <v>0.66666666666666663</v>
      </c>
      <c r="F6" s="10">
        <v>6</v>
      </c>
      <c r="G6" s="9">
        <f t="shared" si="2"/>
        <v>0.66666666666666663</v>
      </c>
      <c r="H6" s="9">
        <f>A6*F6+B6*(1-2*((ABS(G6-E6)/(MAX(E6,1-E6)))))</f>
        <v>6.5</v>
      </c>
      <c r="I6" s="9">
        <f>C6*F6+D6*F6^2</f>
        <v>3.6</v>
      </c>
      <c r="J6" s="11">
        <f t="shared" si="3"/>
        <v>2.9</v>
      </c>
      <c r="K6" s="29">
        <f>19.7-6.98</f>
        <v>12.719999999999999</v>
      </c>
      <c r="L6" s="9">
        <f t="shared" si="4"/>
        <v>0.8206451612903225</v>
      </c>
      <c r="M6" s="10">
        <v>1</v>
      </c>
      <c r="N6" s="21">
        <v>0.2</v>
      </c>
      <c r="O6" s="9">
        <v>0.1</v>
      </c>
      <c r="P6" s="9">
        <f t="shared" si="5"/>
        <v>1.7661956440898657E-2</v>
      </c>
      <c r="Q6" s="11">
        <f>H6-I6-P6</f>
        <v>2.8823380435591011</v>
      </c>
    </row>
    <row r="7" spans="1:18" x14ac:dyDescent="0.2">
      <c r="A7" s="1">
        <v>1</v>
      </c>
      <c r="B7" s="1">
        <v>0.5</v>
      </c>
      <c r="C7" s="1">
        <v>0.2</v>
      </c>
      <c r="D7" s="1">
        <f t="shared" si="0"/>
        <v>6.6666666666666666E-2</v>
      </c>
      <c r="E7" s="1">
        <f t="shared" si="1"/>
        <v>0.66666666666666663</v>
      </c>
      <c r="F7" s="20">
        <v>5</v>
      </c>
      <c r="G7" s="1">
        <f t="shared" si="2"/>
        <v>0.66666666666666663</v>
      </c>
      <c r="H7" s="1">
        <f>A7*F7+B7*(1-2*((ABS(G7-E7)/(MAX(E7,1-E7)))))</f>
        <v>5.5</v>
      </c>
      <c r="I7" s="1">
        <f>C7*F7+D7*F7^2</f>
        <v>2.666666666666667</v>
      </c>
      <c r="J7" s="4">
        <f t="shared" si="3"/>
        <v>2.833333333333333</v>
      </c>
      <c r="K7" s="28">
        <f>19.7-6.98</f>
        <v>12.719999999999999</v>
      </c>
      <c r="L7" s="1">
        <f t="shared" si="4"/>
        <v>0.8206451612903225</v>
      </c>
      <c r="M7" s="20">
        <v>0</v>
      </c>
      <c r="N7" s="19">
        <v>0.3</v>
      </c>
      <c r="O7" s="1">
        <v>0.1</v>
      </c>
      <c r="P7" s="1">
        <f t="shared" si="5"/>
        <v>0</v>
      </c>
      <c r="Q7" s="18">
        <f>H7-I7-P7</f>
        <v>2.833333333333333</v>
      </c>
    </row>
    <row r="8" spans="1:18" x14ac:dyDescent="0.2">
      <c r="A8" s="9">
        <v>1</v>
      </c>
      <c r="B8" s="9">
        <v>0.5</v>
      </c>
      <c r="C8" s="9">
        <v>0.2</v>
      </c>
      <c r="D8" s="9">
        <f t="shared" si="0"/>
        <v>6.6666666666666666E-2</v>
      </c>
      <c r="E8" s="9">
        <f t="shared" si="1"/>
        <v>0.66666666666666663</v>
      </c>
      <c r="F8" s="10">
        <v>6</v>
      </c>
      <c r="G8" s="9">
        <f t="shared" si="2"/>
        <v>0.66666666666666663</v>
      </c>
      <c r="H8" s="9">
        <f>A8*F8+B8*(1-2*((ABS(G8-E8)/(MAX(E8,1-E8)))))</f>
        <v>6.5</v>
      </c>
      <c r="I8" s="9">
        <f>C8*F8+D8*F8^2</f>
        <v>3.6</v>
      </c>
      <c r="J8" s="11">
        <f t="shared" si="3"/>
        <v>2.9</v>
      </c>
      <c r="K8" s="29">
        <f>19.7-6.98</f>
        <v>12.719999999999999</v>
      </c>
      <c r="L8" s="9">
        <f t="shared" si="4"/>
        <v>0.8206451612903225</v>
      </c>
      <c r="M8" s="10">
        <v>1</v>
      </c>
      <c r="N8" s="21">
        <v>0.3</v>
      </c>
      <c r="O8" s="9">
        <v>0.1</v>
      </c>
      <c r="P8" s="9">
        <f t="shared" si="5"/>
        <v>2.4634698366661777E-2</v>
      </c>
      <c r="Q8" s="24">
        <f>H8-I8-P8</f>
        <v>2.8753653016333383</v>
      </c>
    </row>
    <row r="9" spans="1:18" x14ac:dyDescent="0.2">
      <c r="A9" s="1">
        <v>1</v>
      </c>
      <c r="B9" s="1">
        <v>0.5</v>
      </c>
      <c r="C9" s="1">
        <v>0.2</v>
      </c>
      <c r="D9" s="1">
        <f t="shared" si="0"/>
        <v>6.6666666666666666E-2</v>
      </c>
      <c r="E9" s="1">
        <f t="shared" si="1"/>
        <v>0.66666666666666663</v>
      </c>
      <c r="F9" s="20">
        <v>5</v>
      </c>
      <c r="G9" s="1">
        <f t="shared" si="2"/>
        <v>0.66666666666666663</v>
      </c>
      <c r="H9" s="1">
        <f>A9*F9+B9*(1-2*((ABS(G9-E9)/(MAX(E9,1-E9)))))</f>
        <v>5.5</v>
      </c>
      <c r="I9" s="1">
        <f>C9*F9+D9*F9^2</f>
        <v>2.666666666666667</v>
      </c>
      <c r="J9" s="4">
        <f t="shared" si="3"/>
        <v>2.833333333333333</v>
      </c>
      <c r="K9" s="28">
        <f>19.7-6.98</f>
        <v>12.719999999999999</v>
      </c>
      <c r="L9" s="1">
        <f t="shared" si="4"/>
        <v>0.8206451612903225</v>
      </c>
      <c r="M9" s="20">
        <v>0</v>
      </c>
      <c r="N9" s="19">
        <v>0.4</v>
      </c>
      <c r="O9" s="1">
        <v>0.1</v>
      </c>
      <c r="P9" s="1">
        <f t="shared" si="5"/>
        <v>0</v>
      </c>
      <c r="Q9" s="4">
        <f>H9-I9-P9</f>
        <v>2.833333333333333</v>
      </c>
    </row>
    <row r="10" spans="1:18" x14ac:dyDescent="0.2">
      <c r="A10" s="9">
        <v>1</v>
      </c>
      <c r="B10" s="9">
        <v>0.5</v>
      </c>
      <c r="C10" s="9">
        <v>0.2</v>
      </c>
      <c r="D10" s="9">
        <f t="shared" si="0"/>
        <v>6.6666666666666666E-2</v>
      </c>
      <c r="E10" s="9">
        <f t="shared" si="1"/>
        <v>0.66666666666666663</v>
      </c>
      <c r="F10" s="10">
        <v>6</v>
      </c>
      <c r="G10" s="9">
        <f t="shared" si="2"/>
        <v>0.66666666666666663</v>
      </c>
      <c r="H10" s="9">
        <f>A10*F10+B10*(1-2*((ABS(G10-E10)/(MAX(E10,1-E10)))))</f>
        <v>6.5</v>
      </c>
      <c r="I10" s="9">
        <f>C10*F10+D10*F10^2</f>
        <v>3.6</v>
      </c>
      <c r="J10" s="11">
        <f t="shared" si="3"/>
        <v>2.9</v>
      </c>
      <c r="K10" s="29">
        <f>19.7-6.98</f>
        <v>12.719999999999999</v>
      </c>
      <c r="L10" s="9">
        <f t="shared" si="4"/>
        <v>0.8206451612903225</v>
      </c>
      <c r="M10" s="10">
        <v>1</v>
      </c>
      <c r="N10" s="21">
        <v>0.4</v>
      </c>
      <c r="O10" s="9">
        <v>0.1</v>
      </c>
      <c r="P10" s="9">
        <f t="shared" si="5"/>
        <v>3.1194470532020162E-2</v>
      </c>
      <c r="Q10" s="11">
        <f>H10-I10-P10</f>
        <v>2.8688055294679797</v>
      </c>
    </row>
    <row r="11" spans="1:18" ht="16" customHeight="1" x14ac:dyDescent="0.2">
      <c r="A11" s="1">
        <v>1</v>
      </c>
      <c r="B11" s="1">
        <v>0.5</v>
      </c>
      <c r="C11" s="1">
        <v>0.2</v>
      </c>
      <c r="D11" s="1">
        <f t="shared" si="0"/>
        <v>6.6666666666666666E-2</v>
      </c>
      <c r="E11" s="1">
        <f t="shared" si="1"/>
        <v>0.66666666666666663</v>
      </c>
      <c r="F11" s="20">
        <v>5</v>
      </c>
      <c r="G11" s="1">
        <f t="shared" si="2"/>
        <v>0.66666666666666663</v>
      </c>
      <c r="H11" s="1">
        <f>A11*F11+B11*(1-2*((ABS(G11-E11)/(MAX(E11,1-E11)))))</f>
        <v>5.5</v>
      </c>
      <c r="I11" s="1">
        <f>C11*F11+D11*F11^2</f>
        <v>2.666666666666667</v>
      </c>
      <c r="J11" s="4">
        <f t="shared" si="3"/>
        <v>2.833333333333333</v>
      </c>
      <c r="K11" s="28">
        <f>19.7-6.98</f>
        <v>12.719999999999999</v>
      </c>
      <c r="L11" s="1">
        <f t="shared" si="4"/>
        <v>0.8206451612903225</v>
      </c>
      <c r="M11" s="20">
        <v>0</v>
      </c>
      <c r="N11" s="14">
        <v>0.5</v>
      </c>
      <c r="O11" s="1">
        <v>0.1</v>
      </c>
      <c r="P11" s="1">
        <f t="shared" si="5"/>
        <v>0</v>
      </c>
      <c r="Q11" s="15">
        <f>H11-I11-P11</f>
        <v>2.833333333333333</v>
      </c>
      <c r="R11" s="25" t="s">
        <v>23</v>
      </c>
    </row>
    <row r="12" spans="1:18" x14ac:dyDescent="0.2">
      <c r="A12" s="9">
        <v>1</v>
      </c>
      <c r="B12" s="9">
        <v>0.5</v>
      </c>
      <c r="C12" s="9">
        <v>0.2</v>
      </c>
      <c r="D12" s="9">
        <f t="shared" si="0"/>
        <v>6.6666666666666666E-2</v>
      </c>
      <c r="E12" s="9">
        <f t="shared" si="1"/>
        <v>0.66666666666666663</v>
      </c>
      <c r="F12" s="10">
        <v>6</v>
      </c>
      <c r="G12" s="9">
        <f t="shared" si="2"/>
        <v>0.66666666666666663</v>
      </c>
      <c r="H12" s="9">
        <f>A12*F12+B12*(1-2*((ABS(G12-E12)/(MAX(E12,1-E12)))))</f>
        <v>6.5</v>
      </c>
      <c r="I12" s="9">
        <f>C12*F12+D12*F12^2</f>
        <v>3.6</v>
      </c>
      <c r="J12" s="11">
        <f t="shared" si="3"/>
        <v>2.9</v>
      </c>
      <c r="K12" s="29">
        <f>19.7-6.98</f>
        <v>12.719999999999999</v>
      </c>
      <c r="L12" s="9">
        <f t="shared" si="4"/>
        <v>0.8206451612903225</v>
      </c>
      <c r="M12" s="10">
        <v>1</v>
      </c>
      <c r="N12" s="12">
        <v>0.5</v>
      </c>
      <c r="O12" s="9">
        <v>0.1</v>
      </c>
      <c r="P12" s="9">
        <f t="shared" si="5"/>
        <v>3.7463327765091897E-2</v>
      </c>
      <c r="Q12" s="13">
        <f>H12-I12-P12</f>
        <v>2.8625366722349082</v>
      </c>
      <c r="R12" s="25"/>
    </row>
    <row r="13" spans="1:18" x14ac:dyDescent="0.2">
      <c r="A13" s="1">
        <v>1</v>
      </c>
      <c r="B13" s="1">
        <v>0.5</v>
      </c>
      <c r="C13" s="1">
        <v>0.2</v>
      </c>
      <c r="D13" s="1">
        <f t="shared" si="0"/>
        <v>6.6666666666666666E-2</v>
      </c>
      <c r="E13" s="1">
        <f t="shared" si="1"/>
        <v>0.66666666666666663</v>
      </c>
      <c r="F13" s="20">
        <v>5</v>
      </c>
      <c r="G13" s="1">
        <f t="shared" si="2"/>
        <v>0.66666666666666663</v>
      </c>
      <c r="H13" s="1">
        <f>A13*F13+B13*(1-2*((ABS(G13-E13)/(MAX(E13,1-E13)))))</f>
        <v>5.5</v>
      </c>
      <c r="I13" s="1">
        <f>C13*F13+D13*F13^2</f>
        <v>2.666666666666667</v>
      </c>
      <c r="J13" s="4">
        <f t="shared" si="3"/>
        <v>2.833333333333333</v>
      </c>
      <c r="K13" s="28">
        <f>19.7-6.98</f>
        <v>12.719999999999999</v>
      </c>
      <c r="L13" s="1">
        <f t="shared" si="4"/>
        <v>0.8206451612903225</v>
      </c>
      <c r="M13" s="20">
        <v>0</v>
      </c>
      <c r="N13" s="19">
        <v>0.6</v>
      </c>
      <c r="O13" s="1">
        <v>0.1</v>
      </c>
      <c r="P13" s="1">
        <f t="shared" si="5"/>
        <v>0</v>
      </c>
      <c r="Q13" s="4">
        <f>H13-I13-P13</f>
        <v>2.833333333333333</v>
      </c>
    </row>
    <row r="14" spans="1:18" x14ac:dyDescent="0.2">
      <c r="A14" s="9">
        <v>1</v>
      </c>
      <c r="B14" s="9">
        <v>0.5</v>
      </c>
      <c r="C14" s="9">
        <v>0.2</v>
      </c>
      <c r="D14" s="9">
        <f t="shared" si="0"/>
        <v>6.6666666666666666E-2</v>
      </c>
      <c r="E14" s="9">
        <f t="shared" si="1"/>
        <v>0.66666666666666663</v>
      </c>
      <c r="F14" s="10">
        <v>6</v>
      </c>
      <c r="G14" s="9">
        <f t="shared" si="2"/>
        <v>0.66666666666666663</v>
      </c>
      <c r="H14" s="9">
        <f>A14*F14+B14*(1-2*((ABS(G14-E14)/(MAX(E14,1-E14)))))</f>
        <v>6.5</v>
      </c>
      <c r="I14" s="9">
        <f>C14*F14+D14*F14^2</f>
        <v>3.6</v>
      </c>
      <c r="J14" s="11">
        <f t="shared" si="3"/>
        <v>2.9</v>
      </c>
      <c r="K14" s="29">
        <f>19.7-6.98</f>
        <v>12.719999999999999</v>
      </c>
      <c r="L14" s="9">
        <f t="shared" si="4"/>
        <v>0.8206451612903225</v>
      </c>
      <c r="M14" s="10">
        <v>1</v>
      </c>
      <c r="N14" s="21">
        <v>0.6</v>
      </c>
      <c r="O14" s="9">
        <v>0.1</v>
      </c>
      <c r="P14" s="9">
        <f t="shared" si="5"/>
        <v>4.3509696948665771E-2</v>
      </c>
      <c r="Q14" s="11">
        <f>H14-I14-P14</f>
        <v>2.8564903030513342</v>
      </c>
    </row>
    <row r="15" spans="1:18" x14ac:dyDescent="0.2">
      <c r="A15" s="1">
        <v>1</v>
      </c>
      <c r="B15" s="1">
        <v>0.5</v>
      </c>
      <c r="C15" s="1">
        <v>0.2</v>
      </c>
      <c r="D15" s="1">
        <f t="shared" si="0"/>
        <v>6.6666666666666666E-2</v>
      </c>
      <c r="E15" s="1">
        <f t="shared" si="1"/>
        <v>0.66666666666666663</v>
      </c>
      <c r="F15" s="20">
        <v>5</v>
      </c>
      <c r="G15" s="1">
        <f t="shared" si="2"/>
        <v>0.66666666666666663</v>
      </c>
      <c r="H15" s="1">
        <f>A15*F15+B15*(1-2*((ABS(G15-E15)/(MAX(E15,1-E15)))))</f>
        <v>5.5</v>
      </c>
      <c r="I15" s="1">
        <f>C15*F15+D15*F15^2</f>
        <v>2.666666666666667</v>
      </c>
      <c r="J15" s="4">
        <f t="shared" si="3"/>
        <v>2.833333333333333</v>
      </c>
      <c r="K15" s="28">
        <f>19.7-6.98</f>
        <v>12.719999999999999</v>
      </c>
      <c r="L15" s="1">
        <f t="shared" si="4"/>
        <v>0.8206451612903225</v>
      </c>
      <c r="M15" s="20">
        <v>0</v>
      </c>
      <c r="N15" s="19">
        <v>0.7</v>
      </c>
      <c r="O15" s="1">
        <v>0.1</v>
      </c>
      <c r="P15" s="1">
        <f t="shared" si="5"/>
        <v>0</v>
      </c>
      <c r="Q15" s="4">
        <f>H15-I15-P15</f>
        <v>2.833333333333333</v>
      </c>
    </row>
    <row r="16" spans="1:18" x14ac:dyDescent="0.2">
      <c r="A16" s="9">
        <v>1</v>
      </c>
      <c r="B16" s="9">
        <v>0.5</v>
      </c>
      <c r="C16" s="9">
        <v>0.2</v>
      </c>
      <c r="D16" s="9">
        <f t="shared" si="0"/>
        <v>6.6666666666666666E-2</v>
      </c>
      <c r="E16" s="9">
        <f t="shared" si="1"/>
        <v>0.66666666666666663</v>
      </c>
      <c r="F16" s="10">
        <v>6</v>
      </c>
      <c r="G16" s="9">
        <f t="shared" si="2"/>
        <v>0.66666666666666663</v>
      </c>
      <c r="H16" s="9">
        <f>A16*F16+B16*(1-2*((ABS(G16-E16)/(MAX(E16,1-E16)))))</f>
        <v>6.5</v>
      </c>
      <c r="I16" s="9">
        <f>C16*F16+D16*F16^2</f>
        <v>3.6</v>
      </c>
      <c r="J16" s="11">
        <f t="shared" si="3"/>
        <v>2.9</v>
      </c>
      <c r="K16" s="29">
        <f>19.7-6.98</f>
        <v>12.719999999999999</v>
      </c>
      <c r="L16" s="9">
        <f t="shared" si="4"/>
        <v>0.8206451612903225</v>
      </c>
      <c r="M16" s="10">
        <v>1</v>
      </c>
      <c r="N16" s="21">
        <v>0.7</v>
      </c>
      <c r="O16" s="9">
        <v>0.1</v>
      </c>
      <c r="P16" s="9">
        <f xml:space="preserve"> (1-(1-O16)^M16)^(2-L16) * (N16^L16)</f>
        <v>4.9377104303688857E-2</v>
      </c>
      <c r="Q16" s="11">
        <f>H16-I16-P16</f>
        <v>2.8506228956963109</v>
      </c>
    </row>
    <row r="17" spans="1:17" x14ac:dyDescent="0.2">
      <c r="A17" s="1">
        <v>1</v>
      </c>
      <c r="B17" s="1">
        <v>0.5</v>
      </c>
      <c r="C17" s="1">
        <v>0.2</v>
      </c>
      <c r="D17" s="1">
        <f t="shared" si="0"/>
        <v>6.6666666666666666E-2</v>
      </c>
      <c r="E17" s="1">
        <f t="shared" si="1"/>
        <v>0.66666666666666663</v>
      </c>
      <c r="F17" s="20">
        <v>5</v>
      </c>
      <c r="G17" s="1">
        <f t="shared" si="2"/>
        <v>0.66666666666666663</v>
      </c>
      <c r="H17" s="1">
        <f>A17*F17+B17*(1-2*((ABS(G17-E17)/(MAX(E17,1-E17)))))</f>
        <v>5.5</v>
      </c>
      <c r="I17" s="1">
        <f>C17*F17+D17*F17^2</f>
        <v>2.666666666666667</v>
      </c>
      <c r="J17" s="4">
        <f t="shared" si="3"/>
        <v>2.833333333333333</v>
      </c>
      <c r="K17" s="28">
        <f>19.7-6.98</f>
        <v>12.719999999999999</v>
      </c>
      <c r="L17" s="1">
        <f t="shared" si="4"/>
        <v>0.8206451612903225</v>
      </c>
      <c r="M17" s="20">
        <v>0</v>
      </c>
      <c r="N17" s="19">
        <v>0.8</v>
      </c>
      <c r="O17" s="1">
        <v>0.1</v>
      </c>
      <c r="P17" s="1">
        <f t="shared" si="5"/>
        <v>0</v>
      </c>
      <c r="Q17" s="4">
        <f>H17-I17-P17</f>
        <v>2.833333333333333</v>
      </c>
    </row>
    <row r="18" spans="1:17" x14ac:dyDescent="0.2">
      <c r="A18" s="9">
        <v>1</v>
      </c>
      <c r="B18" s="9">
        <v>0.5</v>
      </c>
      <c r="C18" s="9">
        <v>0.2</v>
      </c>
      <c r="D18" s="9">
        <f t="shared" si="0"/>
        <v>6.6666666666666666E-2</v>
      </c>
      <c r="E18" s="9">
        <f t="shared" si="1"/>
        <v>0.66666666666666663</v>
      </c>
      <c r="F18" s="10">
        <v>6</v>
      </c>
      <c r="G18" s="9">
        <f t="shared" si="2"/>
        <v>0.66666666666666663</v>
      </c>
      <c r="H18" s="9">
        <f>A18*F18+B18*(1-2*((ABS(G18-E18)/(MAX(E18,1-E18)))))</f>
        <v>6.5</v>
      </c>
      <c r="I18" s="9">
        <f>C18*F18+D18*F18^2</f>
        <v>3.6</v>
      </c>
      <c r="J18" s="11">
        <f t="shared" si="3"/>
        <v>2.9</v>
      </c>
      <c r="K18" s="29">
        <f>19.7-6.98</f>
        <v>12.719999999999999</v>
      </c>
      <c r="L18" s="9">
        <f t="shared" si="4"/>
        <v>0.8206451612903225</v>
      </c>
      <c r="M18" s="10">
        <v>1</v>
      </c>
      <c r="N18" s="21">
        <v>0.8</v>
      </c>
      <c r="O18" s="9">
        <v>0.1</v>
      </c>
      <c r="P18" s="9">
        <f t="shared" si="5"/>
        <v>5.5095537973343697E-2</v>
      </c>
      <c r="Q18" s="11">
        <f>H18-I18-P18</f>
        <v>2.8449044620266561</v>
      </c>
    </row>
    <row r="19" spans="1:17" x14ac:dyDescent="0.2">
      <c r="A19" s="1">
        <v>1</v>
      </c>
      <c r="B19" s="1">
        <v>0.5</v>
      </c>
      <c r="C19" s="1">
        <v>0.2</v>
      </c>
      <c r="D19" s="1">
        <f t="shared" si="0"/>
        <v>6.6666666666666666E-2</v>
      </c>
      <c r="E19" s="1">
        <f t="shared" si="1"/>
        <v>0.66666666666666663</v>
      </c>
      <c r="F19" s="20">
        <v>5</v>
      </c>
      <c r="G19" s="1">
        <f t="shared" si="2"/>
        <v>0.66666666666666663</v>
      </c>
      <c r="H19" s="1">
        <f>A19*F19+B19*(1-2*((ABS(G19-E19)/(MAX(E19,1-E19)))))</f>
        <v>5.5</v>
      </c>
      <c r="I19" s="1">
        <f>C19*F19+D19*F19^2</f>
        <v>2.666666666666667</v>
      </c>
      <c r="J19" s="4">
        <f t="shared" si="3"/>
        <v>2.833333333333333</v>
      </c>
      <c r="K19" s="28">
        <f>19.7-6.98</f>
        <v>12.719999999999999</v>
      </c>
      <c r="L19" s="1">
        <f t="shared" si="4"/>
        <v>0.8206451612903225</v>
      </c>
      <c r="M19" s="20">
        <v>0</v>
      </c>
      <c r="N19" s="19">
        <v>0.9</v>
      </c>
      <c r="O19" s="1">
        <v>0.1</v>
      </c>
      <c r="P19" s="1">
        <f t="shared" si="5"/>
        <v>0</v>
      </c>
      <c r="Q19" s="4">
        <f>H19-I19-P19</f>
        <v>2.833333333333333</v>
      </c>
    </row>
    <row r="20" spans="1:17" x14ac:dyDescent="0.2">
      <c r="A20" s="9">
        <v>1</v>
      </c>
      <c r="B20" s="9">
        <v>0.5</v>
      </c>
      <c r="C20" s="9">
        <v>0.2</v>
      </c>
      <c r="D20" s="9">
        <f t="shared" si="0"/>
        <v>6.6666666666666666E-2</v>
      </c>
      <c r="E20" s="9">
        <f t="shared" si="1"/>
        <v>0.66666666666666663</v>
      </c>
      <c r="F20" s="10">
        <v>6</v>
      </c>
      <c r="G20" s="9">
        <f t="shared" si="2"/>
        <v>0.66666666666666663</v>
      </c>
      <c r="H20" s="9">
        <f>A20*F20+B20*(1-2*((ABS(G20-E20)/(MAX(E20,1-E20)))))</f>
        <v>6.5</v>
      </c>
      <c r="I20" s="9">
        <f>C20*F20+D20*F20^2</f>
        <v>3.6</v>
      </c>
      <c r="J20" s="11">
        <f t="shared" si="3"/>
        <v>2.9</v>
      </c>
      <c r="K20" s="29">
        <f>19.7-6.98</f>
        <v>12.719999999999999</v>
      </c>
      <c r="L20" s="9">
        <f t="shared" si="4"/>
        <v>0.8206451612903225</v>
      </c>
      <c r="M20" s="10">
        <v>1</v>
      </c>
      <c r="N20" s="21">
        <v>0.9</v>
      </c>
      <c r="O20" s="9">
        <v>0.1</v>
      </c>
      <c r="P20" s="9">
        <f t="shared" si="5"/>
        <v>6.0686836361640864E-2</v>
      </c>
      <c r="Q20" s="11">
        <f>H20-I20-P20</f>
        <v>2.8393131636383591</v>
      </c>
    </row>
    <row r="21" spans="1:17" x14ac:dyDescent="0.2">
      <c r="A21" s="1">
        <v>1</v>
      </c>
      <c r="B21" s="1">
        <v>0.5</v>
      </c>
      <c r="C21" s="1">
        <v>0.2</v>
      </c>
      <c r="D21" s="1">
        <f t="shared" si="0"/>
        <v>6.6666666666666666E-2</v>
      </c>
      <c r="E21" s="1">
        <f t="shared" si="1"/>
        <v>0.66666666666666663</v>
      </c>
      <c r="F21" s="20">
        <v>5</v>
      </c>
      <c r="G21" s="1">
        <f t="shared" si="2"/>
        <v>0.66666666666666663</v>
      </c>
      <c r="H21" s="1">
        <f>A21*F21+B21*(1-2*((ABS(G21-E21)/(MAX(E21,1-E21)))))</f>
        <v>5.5</v>
      </c>
      <c r="I21" s="1">
        <f>C21*F21+D21*F21^2</f>
        <v>2.666666666666667</v>
      </c>
      <c r="J21" s="4">
        <f t="shared" si="3"/>
        <v>2.833333333333333</v>
      </c>
      <c r="K21" s="28">
        <f>19.7-6.98</f>
        <v>12.719999999999999</v>
      </c>
      <c r="L21" s="1">
        <f t="shared" si="4"/>
        <v>0.8206451612903225</v>
      </c>
      <c r="M21" s="20">
        <v>0</v>
      </c>
      <c r="N21" s="19">
        <v>1</v>
      </c>
      <c r="O21" s="1">
        <v>0.1</v>
      </c>
      <c r="P21" s="1">
        <f t="shared" si="5"/>
        <v>0</v>
      </c>
      <c r="Q21" s="32">
        <f>H21-I21-P21</f>
        <v>2.833333333333333</v>
      </c>
    </row>
    <row r="22" spans="1:17" x14ac:dyDescent="0.2">
      <c r="A22" s="9">
        <v>1</v>
      </c>
      <c r="B22" s="9">
        <v>0.5</v>
      </c>
      <c r="C22" s="9">
        <v>0.2</v>
      </c>
      <c r="D22" s="9">
        <f t="shared" si="0"/>
        <v>6.6666666666666666E-2</v>
      </c>
      <c r="E22" s="9">
        <f t="shared" si="1"/>
        <v>0.66666666666666663</v>
      </c>
      <c r="F22" s="10">
        <v>6</v>
      </c>
      <c r="G22" s="9">
        <f t="shared" si="2"/>
        <v>0.66666666666666663</v>
      </c>
      <c r="H22" s="9">
        <f>A22*F22+B22*(1-2*((ABS(G22-E22)/(MAX(E22,1-E22)))))</f>
        <v>6.5</v>
      </c>
      <c r="I22" s="9">
        <f>C22*F22+D22*F22^2</f>
        <v>3.6</v>
      </c>
      <c r="J22" s="11">
        <f t="shared" si="3"/>
        <v>2.9</v>
      </c>
      <c r="K22" s="29">
        <f>19.7-6.98</f>
        <v>12.719999999999999</v>
      </c>
      <c r="L22" s="9">
        <f t="shared" si="4"/>
        <v>0.8206451612903225</v>
      </c>
      <c r="M22" s="10">
        <v>1</v>
      </c>
      <c r="N22" s="21">
        <v>1</v>
      </c>
      <c r="O22" s="9">
        <v>0.1</v>
      </c>
      <c r="P22" s="9">
        <f t="shared" si="5"/>
        <v>6.6167566311816237E-2</v>
      </c>
      <c r="Q22" s="33">
        <f>H22-I22-P22</f>
        <v>2.8338324336881837</v>
      </c>
    </row>
    <row r="23" spans="1:17" x14ac:dyDescent="0.2">
      <c r="A23" s="1">
        <v>1</v>
      </c>
      <c r="B23" s="1">
        <v>0.5</v>
      </c>
      <c r="C23" s="1">
        <v>0.2</v>
      </c>
      <c r="D23" s="1">
        <f t="shared" si="0"/>
        <v>6.6666666666666666E-2</v>
      </c>
      <c r="E23" s="1">
        <f t="shared" si="1"/>
        <v>0.66666666666666663</v>
      </c>
      <c r="F23" s="20">
        <v>5</v>
      </c>
      <c r="G23" s="1">
        <f t="shared" si="2"/>
        <v>0.66666666666666663</v>
      </c>
      <c r="H23" s="1">
        <f>A23*F23+B23*(1-2*((ABS(G23-E23)/(MAX(E23,1-E23)))))</f>
        <v>5.5</v>
      </c>
      <c r="I23" s="1">
        <f>C23*F23+D23*F23^2</f>
        <v>2.666666666666667</v>
      </c>
      <c r="J23" s="4">
        <f t="shared" si="3"/>
        <v>2.833333333333333</v>
      </c>
      <c r="K23" s="28">
        <f>19.7-6.98</f>
        <v>12.719999999999999</v>
      </c>
      <c r="L23" s="1">
        <f t="shared" si="4"/>
        <v>0.8206451612903225</v>
      </c>
      <c r="M23" s="20">
        <v>0</v>
      </c>
      <c r="N23" s="19">
        <v>1.1000000000000001</v>
      </c>
      <c r="O23" s="1">
        <v>0.1</v>
      </c>
      <c r="P23" s="1">
        <f t="shared" si="5"/>
        <v>0</v>
      </c>
      <c r="Q23" s="4">
        <f>H23-I23-P23</f>
        <v>2.833333333333333</v>
      </c>
    </row>
    <row r="24" spans="1:17" x14ac:dyDescent="0.2">
      <c r="A24" s="9">
        <v>1</v>
      </c>
      <c r="B24" s="9">
        <v>0.5</v>
      </c>
      <c r="C24" s="9">
        <v>0.2</v>
      </c>
      <c r="D24" s="9">
        <f t="shared" si="0"/>
        <v>6.6666666666666666E-2</v>
      </c>
      <c r="E24" s="9">
        <f t="shared" si="1"/>
        <v>0.66666666666666663</v>
      </c>
      <c r="F24" s="10">
        <v>6</v>
      </c>
      <c r="G24" s="9">
        <f t="shared" si="2"/>
        <v>0.66666666666666663</v>
      </c>
      <c r="H24" s="9">
        <f>A24*F24+B24*(1-2*((ABS(G24-E24)/(MAX(E24,1-E24)))))</f>
        <v>6.5</v>
      </c>
      <c r="I24" s="9">
        <f>C24*F24+D24*F24^2</f>
        <v>3.6</v>
      </c>
      <c r="J24" s="11">
        <f t="shared" si="3"/>
        <v>2.9</v>
      </c>
      <c r="K24" s="29">
        <f>19.7-6.98</f>
        <v>12.719999999999999</v>
      </c>
      <c r="L24" s="9">
        <f t="shared" si="4"/>
        <v>0.8206451612903225</v>
      </c>
      <c r="M24" s="10">
        <v>1</v>
      </c>
      <c r="N24" s="21">
        <v>1.1000000000000001</v>
      </c>
      <c r="O24" s="9">
        <v>0.1</v>
      </c>
      <c r="P24" s="9">
        <f t="shared" si="5"/>
        <v>7.1550696892845753E-2</v>
      </c>
      <c r="Q24" s="11">
        <f>H24-I24-P24</f>
        <v>2.828449303107154</v>
      </c>
    </row>
    <row r="25" spans="1:17" x14ac:dyDescent="0.2">
      <c r="A25" s="17">
        <v>1</v>
      </c>
      <c r="B25" s="17">
        <v>0.5</v>
      </c>
      <c r="C25" s="17">
        <v>0.2</v>
      </c>
      <c r="D25" s="17">
        <f t="shared" si="0"/>
        <v>6.6666666666666666E-2</v>
      </c>
      <c r="E25" s="17">
        <f t="shared" si="1"/>
        <v>0.66666666666666663</v>
      </c>
      <c r="F25" s="20">
        <v>5</v>
      </c>
      <c r="G25" s="17">
        <f t="shared" si="2"/>
        <v>0.66666666666666663</v>
      </c>
      <c r="H25" s="17">
        <f>A25*F25+B25*(1-2*((ABS(G25-E25)/(MAX(E25,1-E25)))))</f>
        <v>5.5</v>
      </c>
      <c r="I25" s="17">
        <f>C25*F25+D25*F25^2</f>
        <v>2.666666666666667</v>
      </c>
      <c r="J25" s="18">
        <f t="shared" si="3"/>
        <v>2.833333333333333</v>
      </c>
      <c r="K25" s="30">
        <f>19.7-6.98</f>
        <v>12.719999999999999</v>
      </c>
      <c r="L25" s="17">
        <f t="shared" si="4"/>
        <v>0.8206451612903225</v>
      </c>
      <c r="M25" s="20">
        <v>0</v>
      </c>
      <c r="N25" s="19">
        <v>1.2</v>
      </c>
      <c r="O25" s="17">
        <v>0.1</v>
      </c>
      <c r="P25" s="17">
        <f t="shared" si="5"/>
        <v>0</v>
      </c>
      <c r="Q25" s="18">
        <f>H25-I25-P25</f>
        <v>2.833333333333333</v>
      </c>
    </row>
    <row r="26" spans="1:17" x14ac:dyDescent="0.2">
      <c r="A26" s="22">
        <v>1</v>
      </c>
      <c r="B26" s="22">
        <v>0.5</v>
      </c>
      <c r="C26" s="22">
        <v>0.2</v>
      </c>
      <c r="D26" s="22">
        <f t="shared" si="0"/>
        <v>6.6666666666666666E-2</v>
      </c>
      <c r="E26" s="22">
        <f t="shared" si="1"/>
        <v>0.66666666666666663</v>
      </c>
      <c r="F26" s="23">
        <v>6</v>
      </c>
      <c r="G26" s="22">
        <f t="shared" si="2"/>
        <v>0.66666666666666663</v>
      </c>
      <c r="H26" s="22">
        <f>A26*F26+B26*(1-2*((ABS(G26-E26)/(MAX(E26,1-E26)))))</f>
        <v>6.5</v>
      </c>
      <c r="I26" s="22">
        <f>C26*F26+D26*F26^2</f>
        <v>3.6</v>
      </c>
      <c r="J26" s="24">
        <f t="shared" si="3"/>
        <v>2.9</v>
      </c>
      <c r="K26" s="31">
        <f>19.7-6.98</f>
        <v>12.719999999999999</v>
      </c>
      <c r="L26" s="22">
        <f t="shared" si="4"/>
        <v>0.8206451612903225</v>
      </c>
      <c r="M26" s="23">
        <v>1</v>
      </c>
      <c r="N26" s="21">
        <v>1.2</v>
      </c>
      <c r="O26" s="22">
        <v>0.1</v>
      </c>
      <c r="P26" s="22">
        <f t="shared" si="5"/>
        <v>7.6846637226403627E-2</v>
      </c>
      <c r="Q26" s="24">
        <f>H26-I26-P26</f>
        <v>2.8231533627735961</v>
      </c>
    </row>
    <row r="27" spans="1:17" x14ac:dyDescent="0.2">
      <c r="A27" s="17">
        <v>1</v>
      </c>
      <c r="B27" s="17">
        <v>0.5</v>
      </c>
      <c r="C27" s="17">
        <v>0.2</v>
      </c>
      <c r="D27" s="17">
        <f t="shared" si="0"/>
        <v>6.6666666666666666E-2</v>
      </c>
      <c r="E27" s="17">
        <f t="shared" si="1"/>
        <v>0.66666666666666663</v>
      </c>
      <c r="F27" s="20">
        <v>5</v>
      </c>
      <c r="G27" s="17">
        <f t="shared" si="2"/>
        <v>0.66666666666666663</v>
      </c>
      <c r="H27" s="17">
        <f>A27*F27+B27*(1-2*((ABS(G27-E27)/(MAX(E27,1-E27)))))</f>
        <v>5.5</v>
      </c>
      <c r="I27" s="17">
        <f>C27*F27+D27*F27^2</f>
        <v>2.666666666666667</v>
      </c>
      <c r="J27" s="18">
        <f t="shared" si="3"/>
        <v>2.833333333333333</v>
      </c>
      <c r="K27" s="30">
        <f>19.7-6.98</f>
        <v>12.719999999999999</v>
      </c>
      <c r="L27" s="17">
        <f t="shared" si="4"/>
        <v>0.8206451612903225</v>
      </c>
      <c r="M27" s="20">
        <v>0</v>
      </c>
      <c r="N27" s="19">
        <v>1.3</v>
      </c>
      <c r="O27" s="17">
        <v>0.1</v>
      </c>
      <c r="P27" s="17">
        <f t="shared" si="5"/>
        <v>0</v>
      </c>
      <c r="Q27" s="18">
        <f>H27-I27-P27</f>
        <v>2.833333333333333</v>
      </c>
    </row>
    <row r="28" spans="1:17" x14ac:dyDescent="0.2">
      <c r="A28" s="22">
        <v>1</v>
      </c>
      <c r="B28" s="22">
        <v>0.5</v>
      </c>
      <c r="C28" s="22">
        <v>0.2</v>
      </c>
      <c r="D28" s="22">
        <f t="shared" si="0"/>
        <v>6.6666666666666666E-2</v>
      </c>
      <c r="E28" s="22">
        <f t="shared" si="1"/>
        <v>0.66666666666666663</v>
      </c>
      <c r="F28" s="23">
        <v>6</v>
      </c>
      <c r="G28" s="22">
        <f t="shared" si="2"/>
        <v>0.66666666666666663</v>
      </c>
      <c r="H28" s="22">
        <f>A28*F28+B28*(1-2*((ABS(G28-E28)/(MAX(E28,1-E28)))))</f>
        <v>6.5</v>
      </c>
      <c r="I28" s="22">
        <f>C28*F28+D28*F28^2</f>
        <v>3.6</v>
      </c>
      <c r="J28" s="24">
        <f t="shared" si="3"/>
        <v>2.9</v>
      </c>
      <c r="K28" s="31">
        <f>19.7-6.98</f>
        <v>12.719999999999999</v>
      </c>
      <c r="L28" s="22">
        <f t="shared" si="4"/>
        <v>0.8206451612903225</v>
      </c>
      <c r="M28" s="23">
        <v>1</v>
      </c>
      <c r="N28" s="21">
        <v>1.3</v>
      </c>
      <c r="O28" s="22">
        <v>0.1</v>
      </c>
      <c r="P28" s="22">
        <f t="shared" si="5"/>
        <v>8.2063913135520652E-2</v>
      </c>
      <c r="Q28" s="24">
        <f>H28-I28-P28</f>
        <v>2.8179360868644792</v>
      </c>
    </row>
    <row r="29" spans="1:17" x14ac:dyDescent="0.2">
      <c r="A29" s="17">
        <v>1</v>
      </c>
      <c r="B29" s="17">
        <v>0.5</v>
      </c>
      <c r="C29" s="17">
        <v>0.2</v>
      </c>
      <c r="D29" s="17">
        <f t="shared" si="0"/>
        <v>6.6666666666666666E-2</v>
      </c>
      <c r="E29" s="17">
        <f t="shared" si="1"/>
        <v>0.66666666666666663</v>
      </c>
      <c r="F29" s="20">
        <v>5</v>
      </c>
      <c r="G29" s="17">
        <f t="shared" si="2"/>
        <v>0.66666666666666663</v>
      </c>
      <c r="H29" s="17">
        <f>A29*F29+B29*(1-2*((ABS(G29-E29)/(MAX(E29,1-E29)))))</f>
        <v>5.5</v>
      </c>
      <c r="I29" s="17">
        <f>C29*F29+D29*F29^2</f>
        <v>2.666666666666667</v>
      </c>
      <c r="J29" s="18">
        <f t="shared" si="3"/>
        <v>2.833333333333333</v>
      </c>
      <c r="K29" s="30">
        <f>19.7-6.98</f>
        <v>12.719999999999999</v>
      </c>
      <c r="L29" s="17">
        <f t="shared" si="4"/>
        <v>0.8206451612903225</v>
      </c>
      <c r="M29" s="20">
        <v>0</v>
      </c>
      <c r="N29" s="19">
        <v>1.4</v>
      </c>
      <c r="O29" s="17">
        <v>0.1</v>
      </c>
      <c r="P29" s="17">
        <f t="shared" si="5"/>
        <v>0</v>
      </c>
      <c r="Q29" s="18">
        <f>H29-I29-P29</f>
        <v>2.833333333333333</v>
      </c>
    </row>
    <row r="30" spans="1:17" x14ac:dyDescent="0.2">
      <c r="A30" s="22">
        <v>1</v>
      </c>
      <c r="B30" s="22">
        <v>0.5</v>
      </c>
      <c r="C30" s="22">
        <v>0.2</v>
      </c>
      <c r="D30" s="22">
        <f t="shared" si="0"/>
        <v>6.6666666666666666E-2</v>
      </c>
      <c r="E30" s="22">
        <f t="shared" si="1"/>
        <v>0.66666666666666663</v>
      </c>
      <c r="F30" s="23">
        <v>6</v>
      </c>
      <c r="G30" s="22">
        <f t="shared" si="2"/>
        <v>0.66666666666666663</v>
      </c>
      <c r="H30" s="22">
        <f>A30*F30+B30*(1-2*((ABS(G30-E30)/(MAX(E30,1-E30)))))</f>
        <v>6.5</v>
      </c>
      <c r="I30" s="22">
        <f>C30*F30+D30*F30^2</f>
        <v>3.6</v>
      </c>
      <c r="J30" s="24">
        <f t="shared" si="3"/>
        <v>2.9</v>
      </c>
      <c r="K30" s="31">
        <f>19.7-6.98</f>
        <v>12.719999999999999</v>
      </c>
      <c r="L30" s="22">
        <f t="shared" si="4"/>
        <v>0.8206451612903225</v>
      </c>
      <c r="M30" s="23">
        <v>1</v>
      </c>
      <c r="N30" s="21">
        <v>1.4</v>
      </c>
      <c r="O30" s="22">
        <v>0.1</v>
      </c>
      <c r="P30" s="22">
        <f t="shared" si="5"/>
        <v>8.7209626538946233E-2</v>
      </c>
      <c r="Q30" s="24">
        <f>H30-I30-P30</f>
        <v>2.8127903734610538</v>
      </c>
    </row>
    <row r="31" spans="1:17" x14ac:dyDescent="0.2">
      <c r="A31" s="17">
        <v>1</v>
      </c>
      <c r="B31" s="17">
        <v>0.5</v>
      </c>
      <c r="C31" s="17">
        <v>0.2</v>
      </c>
      <c r="D31" s="17">
        <f t="shared" si="0"/>
        <v>6.6666666666666666E-2</v>
      </c>
      <c r="E31" s="17">
        <f t="shared" si="1"/>
        <v>0.66666666666666663</v>
      </c>
      <c r="F31" s="20">
        <v>5</v>
      </c>
      <c r="G31" s="17">
        <f t="shared" si="2"/>
        <v>0.66666666666666663</v>
      </c>
      <c r="H31" s="17">
        <f>A31*F31+B31*(1-2*((ABS(G31-E31)/(MAX(E31,1-E31)))))</f>
        <v>5.5</v>
      </c>
      <c r="I31" s="17">
        <f>C31*F31+D31*F31^2</f>
        <v>2.666666666666667</v>
      </c>
      <c r="J31" s="18">
        <f t="shared" si="3"/>
        <v>2.833333333333333</v>
      </c>
      <c r="K31" s="30">
        <f>19.7-6.98</f>
        <v>12.719999999999999</v>
      </c>
      <c r="L31" s="17">
        <f t="shared" si="4"/>
        <v>0.8206451612903225</v>
      </c>
      <c r="M31" s="20">
        <v>0</v>
      </c>
      <c r="N31" s="19">
        <v>1.5</v>
      </c>
      <c r="O31" s="17">
        <v>0.1</v>
      </c>
      <c r="P31" s="17">
        <f t="shared" si="5"/>
        <v>0</v>
      </c>
      <c r="Q31" s="18">
        <f>H31-I31-P31</f>
        <v>2.833333333333333</v>
      </c>
    </row>
    <row r="32" spans="1:17" x14ac:dyDescent="0.2">
      <c r="A32" s="22">
        <v>1</v>
      </c>
      <c r="B32" s="22">
        <v>0.5</v>
      </c>
      <c r="C32" s="22">
        <v>0.2</v>
      </c>
      <c r="D32" s="22">
        <f t="shared" si="0"/>
        <v>6.6666666666666666E-2</v>
      </c>
      <c r="E32" s="22">
        <f t="shared" si="1"/>
        <v>0.66666666666666663</v>
      </c>
      <c r="F32" s="23">
        <v>6</v>
      </c>
      <c r="G32" s="22">
        <f t="shared" si="2"/>
        <v>0.66666666666666663</v>
      </c>
      <c r="H32" s="22">
        <f>A32*F32+B32*(1-2*((ABS(G32-E32)/(MAX(E32,1-E32)))))</f>
        <v>6.5</v>
      </c>
      <c r="I32" s="22">
        <f>C32*F32+D32*F32^2</f>
        <v>3.6</v>
      </c>
      <c r="J32" s="24">
        <f t="shared" si="3"/>
        <v>2.9</v>
      </c>
      <c r="K32" s="31">
        <f>19.7-6.98</f>
        <v>12.719999999999999</v>
      </c>
      <c r="L32" s="22">
        <f t="shared" si="4"/>
        <v>0.8206451612903225</v>
      </c>
      <c r="M32" s="23">
        <v>1</v>
      </c>
      <c r="N32" s="21">
        <v>1.5</v>
      </c>
      <c r="O32" s="22">
        <v>0.1</v>
      </c>
      <c r="P32" s="22">
        <f t="shared" si="5"/>
        <v>9.2289777930442435E-2</v>
      </c>
      <c r="Q32" s="24">
        <f>H32-I32-P32</f>
        <v>2.8077102220695576</v>
      </c>
    </row>
    <row r="33" spans="1:17" x14ac:dyDescent="0.2">
      <c r="A33" s="17">
        <v>1</v>
      </c>
      <c r="B33" s="17">
        <v>0.5</v>
      </c>
      <c r="C33" s="17">
        <v>0.2</v>
      </c>
      <c r="D33" s="17">
        <f t="shared" si="0"/>
        <v>6.6666666666666666E-2</v>
      </c>
      <c r="E33" s="17">
        <f t="shared" si="1"/>
        <v>0.66666666666666663</v>
      </c>
      <c r="F33" s="20">
        <v>5</v>
      </c>
      <c r="G33" s="17">
        <f t="shared" si="2"/>
        <v>0.66666666666666663</v>
      </c>
      <c r="H33" s="17">
        <f>A33*F33+B33*(1-2*((ABS(G33-E33)/(MAX(E33,1-E33)))))</f>
        <v>5.5</v>
      </c>
      <c r="I33" s="17">
        <f>C33*F33+D33*F33^2</f>
        <v>2.666666666666667</v>
      </c>
      <c r="J33" s="18">
        <f t="shared" si="3"/>
        <v>2.833333333333333</v>
      </c>
      <c r="K33" s="30">
        <f>19.7-6.98</f>
        <v>12.719999999999999</v>
      </c>
      <c r="L33" s="17">
        <f t="shared" si="4"/>
        <v>0.8206451612903225</v>
      </c>
      <c r="M33" s="20">
        <v>0</v>
      </c>
      <c r="N33" s="19">
        <v>1.6</v>
      </c>
      <c r="O33" s="17">
        <v>0.1</v>
      </c>
      <c r="P33" s="17">
        <f t="shared" si="5"/>
        <v>0</v>
      </c>
      <c r="Q33" s="18">
        <f>H33-I33-P33</f>
        <v>2.833333333333333</v>
      </c>
    </row>
    <row r="34" spans="1:17" x14ac:dyDescent="0.2">
      <c r="A34" s="22">
        <v>1</v>
      </c>
      <c r="B34" s="22">
        <v>0.5</v>
      </c>
      <c r="C34" s="22">
        <v>0.2</v>
      </c>
      <c r="D34" s="22">
        <f t="shared" si="0"/>
        <v>6.6666666666666666E-2</v>
      </c>
      <c r="E34" s="22">
        <f t="shared" si="1"/>
        <v>0.66666666666666663</v>
      </c>
      <c r="F34" s="23">
        <v>6</v>
      </c>
      <c r="G34" s="22">
        <f t="shared" si="2"/>
        <v>0.66666666666666663</v>
      </c>
      <c r="H34" s="22">
        <f>A34*F34+B34*(1-2*((ABS(G34-E34)/(MAX(E34,1-E34)))))</f>
        <v>6.5</v>
      </c>
      <c r="I34" s="22">
        <f>C34*F34+D34*F34^2</f>
        <v>3.6</v>
      </c>
      <c r="J34" s="24">
        <f t="shared" si="3"/>
        <v>2.9</v>
      </c>
      <c r="K34" s="31">
        <f>19.7-6.98</f>
        <v>12.719999999999999</v>
      </c>
      <c r="L34" s="22">
        <f t="shared" si="4"/>
        <v>0.8206451612903225</v>
      </c>
      <c r="M34" s="23">
        <v>1</v>
      </c>
      <c r="N34" s="21">
        <v>1.6</v>
      </c>
      <c r="O34" s="22">
        <v>0.1</v>
      </c>
      <c r="P34" s="22">
        <f t="shared" si="5"/>
        <v>9.730949917730744E-2</v>
      </c>
      <c r="Q34" s="24">
        <f>H34-I34-P34</f>
        <v>2.8026905008226923</v>
      </c>
    </row>
    <row r="35" spans="1:17" x14ac:dyDescent="0.2">
      <c r="A35" s="17">
        <v>1</v>
      </c>
      <c r="B35" s="17">
        <v>0.5</v>
      </c>
      <c r="C35" s="17">
        <v>0.2</v>
      </c>
      <c r="D35" s="17">
        <f t="shared" si="0"/>
        <v>6.6666666666666666E-2</v>
      </c>
      <c r="E35" s="17">
        <f t="shared" si="1"/>
        <v>0.66666666666666663</v>
      </c>
      <c r="F35" s="20">
        <v>5</v>
      </c>
      <c r="G35" s="17">
        <f t="shared" si="2"/>
        <v>0.66666666666666663</v>
      </c>
      <c r="H35" s="17">
        <f>A35*F35+B35*(1-2*((ABS(G35-E35)/(MAX(E35,1-E35)))))</f>
        <v>5.5</v>
      </c>
      <c r="I35" s="17">
        <f>C35*F35+D35*F35^2</f>
        <v>2.666666666666667</v>
      </c>
      <c r="J35" s="18">
        <f t="shared" si="3"/>
        <v>2.833333333333333</v>
      </c>
      <c r="K35" s="30">
        <f>19.7-6.98</f>
        <v>12.719999999999999</v>
      </c>
      <c r="L35" s="17">
        <f t="shared" si="4"/>
        <v>0.8206451612903225</v>
      </c>
      <c r="M35" s="20">
        <v>0</v>
      </c>
      <c r="N35" s="19">
        <v>1.7</v>
      </c>
      <c r="O35" s="17">
        <v>0.1</v>
      </c>
      <c r="P35" s="17">
        <f t="shared" si="5"/>
        <v>0</v>
      </c>
      <c r="Q35" s="18">
        <f>H35-I35-P35</f>
        <v>2.833333333333333</v>
      </c>
    </row>
    <row r="36" spans="1:17" x14ac:dyDescent="0.2">
      <c r="A36" s="22">
        <v>1</v>
      </c>
      <c r="B36" s="22">
        <v>0.5</v>
      </c>
      <c r="C36" s="22">
        <v>0.2</v>
      </c>
      <c r="D36" s="22">
        <f t="shared" si="0"/>
        <v>6.6666666666666666E-2</v>
      </c>
      <c r="E36" s="22">
        <f t="shared" si="1"/>
        <v>0.66666666666666663</v>
      </c>
      <c r="F36" s="23">
        <v>6</v>
      </c>
      <c r="G36" s="22">
        <f t="shared" si="2"/>
        <v>0.66666666666666663</v>
      </c>
      <c r="H36" s="22">
        <f>A36*F36+B36*(1-2*((ABS(G36-E36)/(MAX(E36,1-E36)))))</f>
        <v>6.5</v>
      </c>
      <c r="I36" s="22">
        <f>C36*F36+D36*F36^2</f>
        <v>3.6</v>
      </c>
      <c r="J36" s="24">
        <f t="shared" si="3"/>
        <v>2.9</v>
      </c>
      <c r="K36" s="31">
        <f>19.7-6.98</f>
        <v>12.719999999999999</v>
      </c>
      <c r="L36" s="22">
        <f t="shared" si="4"/>
        <v>0.8206451612903225</v>
      </c>
      <c r="M36" s="23">
        <v>1</v>
      </c>
      <c r="N36" s="21">
        <v>1.7</v>
      </c>
      <c r="O36" s="22">
        <v>0.1</v>
      </c>
      <c r="P36" s="22">
        <f t="shared" si="5"/>
        <v>0.10227322563429633</v>
      </c>
      <c r="Q36" s="24">
        <f>H36-I36-P36</f>
        <v>2.7977267743657035</v>
      </c>
    </row>
    <row r="37" spans="1:17" x14ac:dyDescent="0.2">
      <c r="A37" s="1">
        <v>1</v>
      </c>
      <c r="B37" s="1">
        <v>0.5</v>
      </c>
      <c r="C37" s="1">
        <v>0.2</v>
      </c>
      <c r="D37" s="1">
        <f t="shared" si="0"/>
        <v>6.6666666666666666E-2</v>
      </c>
      <c r="E37" s="1">
        <f t="shared" si="1"/>
        <v>0.66666666666666663</v>
      </c>
      <c r="F37" s="20">
        <v>5</v>
      </c>
      <c r="G37" s="1">
        <f t="shared" si="2"/>
        <v>0.66666666666666663</v>
      </c>
      <c r="H37" s="1">
        <f>A37*F37+B37*(1-2*((ABS(G37-E37)/(MAX(E37,1-E37)))))</f>
        <v>5.5</v>
      </c>
      <c r="I37" s="1">
        <f>C37*F37+D37*F37^2</f>
        <v>2.666666666666667</v>
      </c>
      <c r="J37" s="4">
        <f t="shared" si="3"/>
        <v>2.833333333333333</v>
      </c>
      <c r="K37" s="28">
        <f>19.7-6.98</f>
        <v>12.719999999999999</v>
      </c>
      <c r="L37" s="1">
        <f t="shared" si="4"/>
        <v>0.8206451612903225</v>
      </c>
      <c r="M37" s="20">
        <v>0</v>
      </c>
      <c r="N37" s="19">
        <v>1.8</v>
      </c>
      <c r="O37" s="1">
        <v>0.1</v>
      </c>
      <c r="P37" s="1">
        <f t="shared" si="5"/>
        <v>0</v>
      </c>
      <c r="Q37" s="4">
        <f>H37-I37-P37</f>
        <v>2.833333333333333</v>
      </c>
    </row>
    <row r="38" spans="1:17" x14ac:dyDescent="0.2">
      <c r="A38" s="9">
        <v>1</v>
      </c>
      <c r="B38" s="9">
        <v>0.5</v>
      </c>
      <c r="C38" s="9">
        <v>0.2</v>
      </c>
      <c r="D38" s="9">
        <f t="shared" si="0"/>
        <v>6.6666666666666666E-2</v>
      </c>
      <c r="E38" s="9">
        <f t="shared" si="1"/>
        <v>0.66666666666666663</v>
      </c>
      <c r="F38" s="10">
        <v>6</v>
      </c>
      <c r="G38" s="9">
        <f t="shared" si="2"/>
        <v>0.66666666666666663</v>
      </c>
      <c r="H38" s="9">
        <f>A38*F38+B38*(1-2*((ABS(G38-E38)/(MAX(E38,1-E38)))))</f>
        <v>6.5</v>
      </c>
      <c r="I38" s="9">
        <f>C38*F38+D38*F38^2</f>
        <v>3.6</v>
      </c>
      <c r="J38" s="11">
        <f t="shared" si="3"/>
        <v>2.9</v>
      </c>
      <c r="K38" s="29">
        <f>19.7-6.98</f>
        <v>12.719999999999999</v>
      </c>
      <c r="L38" s="9">
        <f t="shared" si="4"/>
        <v>0.8206451612903225</v>
      </c>
      <c r="M38" s="10">
        <v>1</v>
      </c>
      <c r="N38" s="21">
        <v>1.8</v>
      </c>
      <c r="O38" s="9">
        <v>0.1</v>
      </c>
      <c r="P38" s="9">
        <f t="shared" si="5"/>
        <v>0.10718482603552459</v>
      </c>
      <c r="Q38" s="11">
        <f>H38-I38-P38</f>
        <v>2.7928151739644753</v>
      </c>
    </row>
    <row r="39" spans="1:17" x14ac:dyDescent="0.2">
      <c r="A39" s="1">
        <v>1</v>
      </c>
      <c r="B39" s="1">
        <v>0.5</v>
      </c>
      <c r="C39" s="1">
        <v>0.2</v>
      </c>
      <c r="D39" s="1">
        <f t="shared" si="0"/>
        <v>6.6666666666666666E-2</v>
      </c>
      <c r="E39" s="1">
        <f t="shared" si="1"/>
        <v>0.66666666666666663</v>
      </c>
      <c r="F39" s="20">
        <v>5</v>
      </c>
      <c r="G39" s="1">
        <f t="shared" si="2"/>
        <v>0.66666666666666663</v>
      </c>
      <c r="H39" s="1">
        <f>A39*F39+B39*(1-2*((ABS(G39-E39)/(MAX(E39,1-E39)))))</f>
        <v>5.5</v>
      </c>
      <c r="I39" s="1">
        <f>C39*F39+D39*F39^2</f>
        <v>2.666666666666667</v>
      </c>
      <c r="J39" s="4">
        <f t="shared" si="3"/>
        <v>2.833333333333333</v>
      </c>
      <c r="K39" s="28">
        <f>19.7-6.98</f>
        <v>12.719999999999999</v>
      </c>
      <c r="L39" s="1">
        <f t="shared" si="4"/>
        <v>0.8206451612903225</v>
      </c>
      <c r="M39" s="20">
        <v>0</v>
      </c>
      <c r="N39" s="19">
        <v>1.9</v>
      </c>
      <c r="O39" s="1">
        <v>0.1</v>
      </c>
      <c r="P39" s="1">
        <f t="shared" si="5"/>
        <v>0</v>
      </c>
      <c r="Q39" s="4">
        <f>H39-I39-P39</f>
        <v>2.833333333333333</v>
      </c>
    </row>
    <row r="40" spans="1:17" x14ac:dyDescent="0.2">
      <c r="A40" s="9">
        <v>1</v>
      </c>
      <c r="B40" s="9">
        <v>0.5</v>
      </c>
      <c r="C40" s="9">
        <v>0.2</v>
      </c>
      <c r="D40" s="9">
        <f t="shared" si="0"/>
        <v>6.6666666666666666E-2</v>
      </c>
      <c r="E40" s="9">
        <f t="shared" si="1"/>
        <v>0.66666666666666663</v>
      </c>
      <c r="F40" s="10">
        <v>6</v>
      </c>
      <c r="G40" s="9">
        <f t="shared" si="2"/>
        <v>0.66666666666666663</v>
      </c>
      <c r="H40" s="9">
        <f>A40*F40+B40*(1-2*((ABS(G40-E40)/(MAX(E40,1-E40)))))</f>
        <v>6.5</v>
      </c>
      <c r="I40" s="9">
        <f>C40*F40+D40*F40^2</f>
        <v>3.6</v>
      </c>
      <c r="J40" s="11">
        <f t="shared" si="3"/>
        <v>2.9</v>
      </c>
      <c r="K40" s="29">
        <f>19.7-6.98</f>
        <v>12.719999999999999</v>
      </c>
      <c r="L40" s="9">
        <f t="shared" si="4"/>
        <v>0.8206451612903225</v>
      </c>
      <c r="M40" s="10">
        <v>1</v>
      </c>
      <c r="N40" s="21">
        <v>1.9</v>
      </c>
      <c r="O40" s="9">
        <v>0.1</v>
      </c>
      <c r="P40" s="9">
        <f t="shared" si="5"/>
        <v>0.11204770229428705</v>
      </c>
      <c r="Q40" s="11">
        <f>H40-I40-P40</f>
        <v>2.7879522977057127</v>
      </c>
    </row>
    <row r="41" spans="1:17" x14ac:dyDescent="0.2">
      <c r="A41" s="1">
        <v>1</v>
      </c>
      <c r="B41" s="1">
        <v>0.5</v>
      </c>
      <c r="C41" s="1">
        <v>0.2</v>
      </c>
      <c r="D41" s="1">
        <f t="shared" si="0"/>
        <v>6.6666666666666666E-2</v>
      </c>
      <c r="E41" s="1">
        <f t="shared" si="1"/>
        <v>0.66666666666666663</v>
      </c>
      <c r="F41" s="20">
        <v>5</v>
      </c>
      <c r="G41" s="1">
        <f t="shared" si="2"/>
        <v>0.66666666666666663</v>
      </c>
      <c r="H41" s="1">
        <f>A41*F41+B41*(1-2*((ABS(G41-E41)/(MAX(E41,1-E41)))))</f>
        <v>5.5</v>
      </c>
      <c r="I41" s="1">
        <f>C41*F41+D41*F41^2</f>
        <v>2.666666666666667</v>
      </c>
      <c r="J41" s="4">
        <f t="shared" si="3"/>
        <v>2.833333333333333</v>
      </c>
      <c r="K41" s="28">
        <f>19.7-6.98</f>
        <v>12.719999999999999</v>
      </c>
      <c r="L41" s="1">
        <f t="shared" si="4"/>
        <v>0.8206451612903225</v>
      </c>
      <c r="M41" s="20">
        <v>0</v>
      </c>
      <c r="N41" s="19">
        <v>2</v>
      </c>
      <c r="O41" s="1">
        <v>0.1</v>
      </c>
      <c r="P41" s="1">
        <f t="shared" si="5"/>
        <v>0</v>
      </c>
      <c r="Q41" s="4">
        <f>H41-I41-P41</f>
        <v>2.833333333333333</v>
      </c>
    </row>
    <row r="42" spans="1:17" x14ac:dyDescent="0.2">
      <c r="A42" s="9">
        <v>1</v>
      </c>
      <c r="B42" s="9">
        <v>0.5</v>
      </c>
      <c r="C42" s="9">
        <v>0.2</v>
      </c>
      <c r="D42" s="9">
        <f t="shared" si="0"/>
        <v>6.6666666666666666E-2</v>
      </c>
      <c r="E42" s="9">
        <f t="shared" si="1"/>
        <v>0.66666666666666663</v>
      </c>
      <c r="F42" s="10">
        <v>6</v>
      </c>
      <c r="G42" s="9">
        <f t="shared" si="2"/>
        <v>0.66666666666666663</v>
      </c>
      <c r="H42" s="9">
        <f>A42*F42+B42*(1-2*((ABS(G42-E42)/(MAX(E42,1-E42)))))</f>
        <v>6.5</v>
      </c>
      <c r="I42" s="9">
        <f>C42*F42+D42*F42^2</f>
        <v>3.6</v>
      </c>
      <c r="J42" s="11">
        <f t="shared" si="3"/>
        <v>2.9</v>
      </c>
      <c r="K42" s="29">
        <f>19.7-6.98</f>
        <v>12.719999999999999</v>
      </c>
      <c r="L42" s="9">
        <f t="shared" si="4"/>
        <v>0.8206451612903225</v>
      </c>
      <c r="M42" s="10">
        <v>1</v>
      </c>
      <c r="N42" s="21">
        <v>2</v>
      </c>
      <c r="O42" s="9">
        <v>0.1</v>
      </c>
      <c r="P42" s="9">
        <f t="shared" si="5"/>
        <v>0.11686486739995719</v>
      </c>
      <c r="Q42" s="11">
        <f>H42-I42-P42</f>
        <v>2.7831351326000426</v>
      </c>
    </row>
  </sheetData>
  <mergeCells count="7">
    <mergeCell ref="R11:R12"/>
    <mergeCell ref="A1:E1"/>
    <mergeCell ref="F1:G1"/>
    <mergeCell ref="H1:J1"/>
    <mergeCell ref="K1:L1"/>
    <mergeCell ref="M1:O1"/>
    <mergeCell ref="P1:Q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av. risk preference</vt:lpstr>
      <vt:lpstr>+sd (more risk avoiding)</vt:lpstr>
      <vt:lpstr>-sd (more risk seeking)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Nunner</dc:creator>
  <cp:lastModifiedBy>Hendrik Nunner</cp:lastModifiedBy>
  <dcterms:created xsi:type="dcterms:W3CDTF">2021-04-29T12:14:38Z</dcterms:created>
  <dcterms:modified xsi:type="dcterms:W3CDTF">2021-04-29T14:12:14Z</dcterms:modified>
</cp:coreProperties>
</file>