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.Program\01.HangKenh\"/>
    </mc:Choice>
  </mc:AlternateContent>
  <bookViews>
    <workbookView xWindow="0" yWindow="0" windowWidth="28800" windowHeight="12315" activeTab="2"/>
  </bookViews>
  <sheets>
    <sheet name="Sheet1" sheetId="1" r:id="rId1"/>
    <sheet name="sợi đơn" sheetId="2" r:id="rId2"/>
    <sheet name="Sợi kết hợp" sheetId="3" r:id="rId3"/>
    <sheet name="Sheet2" sheetId="5" r:id="rId4"/>
    <sheet name="phân quyền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3" l="1"/>
  <c r="F32" i="3" l="1"/>
  <c r="E32" i="3"/>
  <c r="G29" i="3"/>
  <c r="D21" i="3"/>
  <c r="F10" i="3"/>
  <c r="E9" i="3"/>
  <c r="D9" i="3"/>
  <c r="H8" i="3"/>
  <c r="H6" i="3"/>
  <c r="H5" i="3"/>
  <c r="G5" i="3"/>
  <c r="G10" i="3" l="1"/>
  <c r="I5" i="3" s="1"/>
  <c r="H7" i="3"/>
  <c r="I7" i="3" l="1"/>
  <c r="J7" i="3" s="1"/>
  <c r="J5" i="3"/>
  <c r="H10" i="3"/>
  <c r="I6" i="3"/>
  <c r="J6" i="3" s="1"/>
  <c r="I8" i="3"/>
  <c r="J8" i="3" s="1"/>
  <c r="J9" i="3" l="1"/>
  <c r="I10" i="3"/>
  <c r="J10" i="3" l="1"/>
  <c r="D23" i="3" s="1"/>
</calcChain>
</file>

<file path=xl/sharedStrings.xml><?xml version="1.0" encoding="utf-8"?>
<sst xmlns="http://schemas.openxmlformats.org/spreadsheetml/2006/main" count="117" uniqueCount="98">
  <si>
    <t>THAY ĐỔI CÔNG THỨC SỢI KẾT HỢP</t>
  </si>
  <si>
    <t>cách tính giá B từ A</t>
  </si>
  <si>
    <t>ví dụ</t>
  </si>
  <si>
    <t>a1</t>
  </si>
  <si>
    <t>loại sợi</t>
  </si>
  <si>
    <t>%</t>
  </si>
  <si>
    <t>a2</t>
  </si>
  <si>
    <t>Total Cost (A): 3,020,000</t>
  </si>
  <si>
    <t>A</t>
  </si>
  <si>
    <t>B (giá thành xuất xưởng)</t>
  </si>
  <si>
    <t>định mức</t>
  </si>
  <si>
    <t>A1*30%*3+A2*70%*7</t>
  </si>
  <si>
    <t>giá sợi 1 = đơn giá sợi 1* mậ độ dệt * hao phí sợi</t>
  </si>
  <si>
    <t>c1</t>
  </si>
  <si>
    <t>giá sợi 1= c1+chi phí cố định</t>
  </si>
  <si>
    <t>C2</t>
  </si>
  <si>
    <t>sl màu</t>
  </si>
  <si>
    <t>C3</t>
  </si>
  <si>
    <t>họa tiết</t>
  </si>
  <si>
    <t xml:space="preserve">tổng giá sợi 1 </t>
  </si>
  <si>
    <t>A1</t>
  </si>
  <si>
    <t>tổng giá sợi 2</t>
  </si>
  <si>
    <t>A2</t>
  </si>
  <si>
    <t>total cost = a1*% SỢI 1 + a2* % SỢI A2</t>
  </si>
  <si>
    <t>SỢI KẾT HỢP</t>
  </si>
  <si>
    <t>SỢI ĐƠN</t>
  </si>
  <si>
    <t>giá = C3+C2* họa tiết định mức</t>
  </si>
  <si>
    <t>giá  =c2* định mức lũy tiến(SỢI ĐƠN)mũ(số màu - số màu tc)</t>
  </si>
  <si>
    <t>giá = C3+c2* họa tiết định mức</t>
  </si>
  <si>
    <t>C4</t>
  </si>
  <si>
    <r>
      <t>giá  =c2*</t>
    </r>
    <r>
      <rPr>
        <sz val="12"/>
        <color rgb="FFFF0000"/>
        <rFont val="Times New Roman"/>
        <family val="1"/>
      </rPr>
      <t xml:space="preserve"> định mức lũy tiến(sợi kết hợp)</t>
    </r>
    <r>
      <rPr>
        <sz val="12"/>
        <color theme="1"/>
        <rFont val="Times New Roman"/>
        <family val="2"/>
      </rPr>
      <t>m</t>
    </r>
    <r>
      <rPr>
        <sz val="12"/>
        <color rgb="FFFF0000"/>
        <rFont val="Times New Roman"/>
        <family val="1"/>
      </rPr>
      <t>ũ(số màu - số màu tc)</t>
    </r>
  </si>
  <si>
    <t>Định mức lũy tiến của sợi KH =</t>
  </si>
  <si>
    <t>note</t>
  </si>
  <si>
    <t>tính C3 khi số màu input &gt; số màu tiêu chuẩn</t>
  </si>
  <si>
    <t>INPUT</t>
  </si>
  <si>
    <t>TT</t>
  </si>
  <si>
    <t>Loại sợi</t>
  </si>
  <si>
    <t>Định mức luỹ tiến</t>
  </si>
  <si>
    <t>Số màu tiêu chuẩn</t>
  </si>
  <si>
    <t>Số màu nhập tính giá</t>
  </si>
  <si>
    <t>Màu chênh</t>
  </si>
  <si>
    <t>Tỷ lệ % màu</t>
  </si>
  <si>
    <t>Số lượng màu chênh cho từng loại</t>
  </si>
  <si>
    <t>Trong dữ liệu cài đặt</t>
  </si>
  <si>
    <t>Input thông tin trong bảng kết hợp sợi</t>
  </si>
  <si>
    <t>Sợi A1</t>
  </si>
  <si>
    <t>Sợi A2</t>
  </si>
  <si>
    <t>Sợi A3</t>
  </si>
  <si>
    <t>Sợi A4</t>
  </si>
  <si>
    <t>Trung bình</t>
  </si>
  <si>
    <t>Tổng</t>
  </si>
  <si>
    <t xml:space="preserve">Số màu chênh </t>
  </si>
  <si>
    <t>Định mức TB màu SKH(j10)</t>
  </si>
  <si>
    <t>Ví dụ cụ thể</t>
  </si>
  <si>
    <t>Thêm input số lượng màu vào form trên</t>
  </si>
  <si>
    <t>Nhập dữ liệu</t>
  </si>
  <si>
    <t>sau dó lấy tổng lượng màu hiển thị ra màn hình tính giá</t>
  </si>
  <si>
    <t>Chi phí sợi (đã tính ra khi nhập số kg sợi yêu cầu dệt)</t>
  </si>
  <si>
    <t>Số màu yêu cầu dệt</t>
  </si>
  <si>
    <t>Total cost cho m2 chưa bao gồm các ++ khác</t>
  </si>
  <si>
    <t>ràng buộc: khi nào thì cần tính C3 khi tổng số màu input &gt; trung bình màu tiêu chuẩn của các sợi</t>
  </si>
  <si>
    <t>nếu tổng số màu input &lt; tb màu tiêu chuẩn &amp; có sợi input vào &gt; màu tiêu chuẩn thì:</t>
  </si>
  <si>
    <t>C3=</t>
  </si>
  <si>
    <t>C2 *  định mức ^ số màu chênh</t>
  </si>
  <si>
    <t>Sọi A1</t>
  </si>
  <si>
    <t>Soi A2</t>
  </si>
  <si>
    <t>Sợi KH</t>
  </si>
  <si>
    <t>A=(a1*%sợi1+A2+…An)</t>
  </si>
  <si>
    <t>chỉ tính c3 cho sợi có input &gt; màu tiêu chuẩn giống sợi đơn</t>
  </si>
  <si>
    <t>C3.3</t>
  </si>
  <si>
    <t>C3.4</t>
  </si>
  <si>
    <t>C3.5</t>
  </si>
  <si>
    <t>th1</t>
  </si>
  <si>
    <t>th2</t>
  </si>
  <si>
    <t>Trường hợp 1</t>
  </si>
  <si>
    <t>T1</t>
  </si>
  <si>
    <t>T2</t>
  </si>
  <si>
    <t>C3.1 = C2.1 * T2^ T1</t>
  </si>
  <si>
    <t>C3.2 = C2.2 * T2 * T1</t>
  </si>
  <si>
    <t>Trường hợp 2</t>
  </si>
  <si>
    <t>C3.1 = C2.1</t>
  </si>
  <si>
    <t>….C3.3= C2.3</t>
  </si>
  <si>
    <t>C3.4 = C2.4 * định mức lũy tiến sợi 4 ^số màu chênh lệch sợi 4</t>
  </si>
  <si>
    <t>C3.1 ,C3.2,…C3.n</t>
  </si>
  <si>
    <t>theo từng sợi riêng biệt</t>
  </si>
  <si>
    <t>C4.1, C4.2….</t>
  </si>
  <si>
    <t>tổng màu input &lt;= tb tiêu chuẩn và không có giá trị input &gt; tiêu chuẩn</t>
  </si>
  <si>
    <t>th3</t>
  </si>
  <si>
    <t>Trường hợp 3</t>
  </si>
  <si>
    <t>không cần tính c3, lấy C3= C2 luôn</t>
  </si>
  <si>
    <t>(A)</t>
  </si>
  <si>
    <t>(B)</t>
  </si>
  <si>
    <t>B=  a1*% SỢI 1*Đm sợi 1 + a2* % SỢI A2*ĐM2</t>
  </si>
  <si>
    <t>tua rua</t>
  </si>
  <si>
    <t>giá = C4 +giá tua rua *chiều dài tua rua</t>
  </si>
  <si>
    <t>giá tua rua sẽ không cộng vào toltal cost (A)</t>
  </si>
  <si>
    <t>tính giá turua = giá * định mức tính ra của sợi kết hợp</t>
  </si>
  <si>
    <t>tính giá turua = giá * định mức trung bình cửa từng sợi tham 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</si>
</sst>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_);_(* \(#,##0.00\);_(* &quot;-&quot;_);_(@_)"/>
    <numFmt numFmtId="166" formatCode="_(* #,##0.0000_);_(* \(#,##0.0000\);_(* &quot;-&quot;_);_(@_)"/>
    <numFmt numFmtId="167" formatCode="_(* #,##0.0000_);_(* \(#,##0.0000\);_(* &quot;-&quot;??_);_(@_)"/>
    <numFmt numFmtId="168" formatCode="_(* #,##0.00000_);_(* \(#,##0.00000\);_(* &quot;-&quot;??_);_(@_)"/>
    <numFmt numFmtId="169" formatCode="_(* #,##0.000_);_(* \(#,##0.000\);_(* &quot;-&quot;??_);_(@_)"/>
  </numFmts>
  <fonts count="6" x14ac:knownFonts="1">
    <font>
      <sz val="12"/>
      <color theme="1"/>
      <name val="Times New Roman"/>
      <family val="2"/>
    </font>
    <font>
      <b/>
      <sz val="9"/>
      <color rgb="FF424141"/>
      <name val="Arial"/>
      <family val="2"/>
    </font>
    <font>
      <sz val="12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9" fontId="0" fillId="0" borderId="0" xfId="0" applyNumberFormat="1"/>
    <xf numFmtId="0" fontId="1" fillId="0" borderId="0" xfId="0" applyFont="1"/>
    <xf numFmtId="43" fontId="0" fillId="0" borderId="0" xfId="1" applyFont="1"/>
    <xf numFmtId="43" fontId="4" fillId="0" borderId="1" xfId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/>
    </xf>
    <xf numFmtId="43" fontId="0" fillId="0" borderId="1" xfId="1" applyFont="1" applyBorder="1" applyAlignment="1">
      <alignment vertical="center"/>
    </xf>
    <xf numFmtId="164" fontId="0" fillId="2" borderId="1" xfId="1" applyNumberFormat="1" applyFont="1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6" fontId="0" fillId="0" borderId="0" xfId="2" applyNumberFormat="1" applyFont="1"/>
    <xf numFmtId="167" fontId="0" fillId="0" borderId="0" xfId="1" applyNumberFormat="1" applyFont="1"/>
    <xf numFmtId="164" fontId="0" fillId="3" borderId="1" xfId="1" applyNumberFormat="1" applyFont="1" applyFill="1" applyBorder="1" applyAlignment="1">
      <alignment horizontal="center" vertical="center"/>
    </xf>
    <xf numFmtId="43" fontId="0" fillId="3" borderId="1" xfId="1" applyFont="1" applyFill="1" applyBorder="1" applyAlignment="1">
      <alignment vertical="center"/>
    </xf>
    <xf numFmtId="43" fontId="0" fillId="2" borderId="1" xfId="1" applyFont="1" applyFill="1" applyBorder="1" applyAlignment="1">
      <alignment vertical="center"/>
    </xf>
    <xf numFmtId="168" fontId="0" fillId="3" borderId="1" xfId="1" applyNumberFormat="1" applyFont="1" applyFill="1" applyBorder="1" applyAlignment="1">
      <alignment horizontal="center" vertical="center"/>
    </xf>
    <xf numFmtId="43" fontId="0" fillId="3" borderId="0" xfId="1" applyFont="1" applyFill="1"/>
    <xf numFmtId="43" fontId="0" fillId="4" borderId="1" xfId="1" applyFont="1" applyFill="1" applyBorder="1" applyAlignment="1">
      <alignment vertical="center"/>
    </xf>
    <xf numFmtId="43" fontId="0" fillId="5" borderId="1" xfId="1" applyFont="1" applyFill="1" applyBorder="1" applyAlignment="1">
      <alignment vertical="center"/>
    </xf>
    <xf numFmtId="9" fontId="0" fillId="4" borderId="1" xfId="3" applyFont="1" applyFill="1" applyBorder="1" applyAlignment="1">
      <alignment vertical="center"/>
    </xf>
    <xf numFmtId="165" fontId="0" fillId="4" borderId="1" xfId="2" applyNumberFormat="1" applyFont="1" applyFill="1" applyBorder="1" applyAlignment="1">
      <alignment vertical="center"/>
    </xf>
    <xf numFmtId="168" fontId="0" fillId="5" borderId="1" xfId="1" applyNumberFormat="1" applyFont="1" applyFill="1" applyBorder="1" applyAlignment="1">
      <alignment horizontal="center" vertical="center"/>
    </xf>
    <xf numFmtId="168" fontId="0" fillId="0" borderId="1" xfId="1" applyNumberFormat="1" applyFont="1" applyBorder="1" applyAlignment="1">
      <alignment horizontal="center" vertical="center"/>
    </xf>
    <xf numFmtId="168" fontId="0" fillId="6" borderId="1" xfId="1" applyNumberFormat="1" applyFont="1" applyFill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2" fontId="4" fillId="0" borderId="1" xfId="1" applyNumberFormat="1" applyFont="1" applyBorder="1" applyAlignment="1">
      <alignment horizontal="center" vertical="center"/>
    </xf>
    <xf numFmtId="43" fontId="5" fillId="0" borderId="0" xfId="1" applyFont="1"/>
    <xf numFmtId="41" fontId="0" fillId="0" borderId="0" xfId="2" applyFont="1"/>
    <xf numFmtId="169" fontId="0" fillId="0" borderId="0" xfId="1" applyNumberFormat="1" applyFont="1"/>
    <xf numFmtId="43" fontId="0" fillId="7" borderId="0" xfId="1" applyFont="1" applyFill="1" applyAlignment="1">
      <alignment horizontal="right"/>
    </xf>
    <xf numFmtId="43" fontId="0" fillId="7" borderId="0" xfId="1" applyFont="1" applyFill="1"/>
    <xf numFmtId="43" fontId="0" fillId="4" borderId="0" xfId="1" applyFont="1" applyFill="1"/>
    <xf numFmtId="43" fontId="0" fillId="5" borderId="0" xfId="1" applyFont="1" applyFill="1"/>
    <xf numFmtId="165" fontId="0" fillId="0" borderId="1" xfId="2" applyNumberFormat="1" applyFont="1" applyBorder="1" applyAlignment="1">
      <alignment horizontal="center" vertical="center"/>
    </xf>
  </cellXfs>
  <cellStyles count="4">
    <cellStyle name="Comma [0] 2" xfId="2"/>
    <cellStyle name="Comma 2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0</xdr:row>
      <xdr:rowOff>0</xdr:rowOff>
    </xdr:from>
    <xdr:to>
      <xdr:col>10</xdr:col>
      <xdr:colOff>542080</xdr:colOff>
      <xdr:row>38</xdr:row>
      <xdr:rowOff>141907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0"/>
          <a:ext cx="6761905" cy="7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14</xdr:col>
      <xdr:colOff>1808409</xdr:colOff>
      <xdr:row>79</xdr:row>
      <xdr:rowOff>160955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8201025"/>
          <a:ext cx="10723809" cy="7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12</xdr:col>
      <xdr:colOff>570486</xdr:colOff>
      <xdr:row>120</xdr:row>
      <xdr:rowOff>113311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6202025"/>
          <a:ext cx="8114286" cy="7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7</xdr:col>
      <xdr:colOff>170914</xdr:colOff>
      <xdr:row>137</xdr:row>
      <xdr:rowOff>66392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24403050"/>
          <a:ext cx="4285714" cy="22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493059</xdr:colOff>
      <xdr:row>2</xdr:row>
      <xdr:rowOff>112058</xdr:rowOff>
    </xdr:from>
    <xdr:to>
      <xdr:col>13</xdr:col>
      <xdr:colOff>385213</xdr:colOff>
      <xdr:row>11</xdr:row>
      <xdr:rowOff>113832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4534" y="493058"/>
          <a:ext cx="6687401" cy="3745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selection activeCell="F10" sqref="F10"/>
    </sheetView>
  </sheetViews>
  <sheetFormatPr defaultRowHeight="15.75" x14ac:dyDescent="0.25"/>
  <cols>
    <col min="2" max="2" width="19.625" bestFit="1" customWidth="1"/>
    <col min="4" max="4" width="10.5" bestFit="1" customWidth="1"/>
  </cols>
  <sheetData>
    <row r="2" spans="1:5" x14ac:dyDescent="0.25">
      <c r="A2" t="s">
        <v>0</v>
      </c>
    </row>
    <row r="4" spans="1:5" x14ac:dyDescent="0.25">
      <c r="A4" t="s">
        <v>1</v>
      </c>
      <c r="C4" s="2" t="s">
        <v>7</v>
      </c>
      <c r="E4" t="s">
        <v>8</v>
      </c>
    </row>
    <row r="5" spans="1:5" x14ac:dyDescent="0.25">
      <c r="A5" t="s">
        <v>2</v>
      </c>
    </row>
    <row r="6" spans="1:5" x14ac:dyDescent="0.25">
      <c r="B6" t="s">
        <v>4</v>
      </c>
      <c r="C6" t="s">
        <v>5</v>
      </c>
      <c r="D6" t="s">
        <v>10</v>
      </c>
    </row>
    <row r="7" spans="1:5" x14ac:dyDescent="0.25">
      <c r="B7" t="s">
        <v>3</v>
      </c>
      <c r="C7" s="1">
        <v>0.3</v>
      </c>
      <c r="D7">
        <v>3</v>
      </c>
    </row>
    <row r="8" spans="1:5" x14ac:dyDescent="0.25">
      <c r="B8" t="s">
        <v>6</v>
      </c>
      <c r="C8" s="1">
        <v>0.7</v>
      </c>
      <c r="D8">
        <v>7</v>
      </c>
    </row>
    <row r="10" spans="1:5" x14ac:dyDescent="0.25">
      <c r="B10" t="s">
        <v>9</v>
      </c>
      <c r="C10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83:Q110"/>
  <sheetViews>
    <sheetView topLeftCell="A85" workbookViewId="0">
      <selection activeCell="O112" sqref="O112"/>
    </sheetView>
  </sheetViews>
  <sheetFormatPr defaultRowHeight="15.75" x14ac:dyDescent="0.25"/>
  <cols>
    <col min="15" max="15" width="49.875" bestFit="1" customWidth="1"/>
  </cols>
  <sheetData>
    <row r="83" spans="14:17" x14ac:dyDescent="0.25">
      <c r="N83" t="s">
        <v>32</v>
      </c>
      <c r="O83" t="s">
        <v>95</v>
      </c>
    </row>
    <row r="84" spans="14:17" x14ac:dyDescent="0.25">
      <c r="O84" t="s">
        <v>96</v>
      </c>
    </row>
    <row r="86" spans="14:17" x14ac:dyDescent="0.25">
      <c r="N86" t="s">
        <v>25</v>
      </c>
      <c r="O86" t="s">
        <v>12</v>
      </c>
      <c r="P86" t="s">
        <v>13</v>
      </c>
    </row>
    <row r="87" spans="14:17" x14ac:dyDescent="0.25">
      <c r="O87" t="s">
        <v>14</v>
      </c>
      <c r="P87" t="s">
        <v>15</v>
      </c>
    </row>
    <row r="88" spans="14:17" x14ac:dyDescent="0.25">
      <c r="O88" t="s">
        <v>27</v>
      </c>
      <c r="P88" t="s">
        <v>17</v>
      </c>
    </row>
    <row r="89" spans="14:17" x14ac:dyDescent="0.25">
      <c r="O89" t="s">
        <v>26</v>
      </c>
      <c r="P89" t="s">
        <v>29</v>
      </c>
      <c r="Q89" t="s">
        <v>90</v>
      </c>
    </row>
    <row r="90" spans="14:17" x14ac:dyDescent="0.25">
      <c r="N90" t="s">
        <v>93</v>
      </c>
      <c r="O90" t="s">
        <v>94</v>
      </c>
    </row>
    <row r="91" spans="14:17" x14ac:dyDescent="0.25">
      <c r="Q91" t="s">
        <v>91</v>
      </c>
    </row>
    <row r="92" spans="14:17" x14ac:dyDescent="0.25">
      <c r="N92" t="s">
        <v>32</v>
      </c>
      <c r="O92" t="s">
        <v>33</v>
      </c>
    </row>
    <row r="95" spans="14:17" x14ac:dyDescent="0.25">
      <c r="N95" t="s">
        <v>24</v>
      </c>
    </row>
    <row r="96" spans="14:17" x14ac:dyDescent="0.25">
      <c r="O96" t="s">
        <v>12</v>
      </c>
      <c r="P96" t="s">
        <v>13</v>
      </c>
    </row>
    <row r="97" spans="14:17" x14ac:dyDescent="0.25">
      <c r="O97" t="s">
        <v>14</v>
      </c>
      <c r="P97" t="s">
        <v>15</v>
      </c>
    </row>
    <row r="98" spans="14:17" x14ac:dyDescent="0.25">
      <c r="N98" t="s">
        <v>16</v>
      </c>
      <c r="O98" t="s">
        <v>30</v>
      </c>
      <c r="P98" t="s">
        <v>17</v>
      </c>
    </row>
    <row r="99" spans="14:17" x14ac:dyDescent="0.25">
      <c r="O99" t="s">
        <v>83</v>
      </c>
    </row>
    <row r="100" spans="14:17" x14ac:dyDescent="0.25">
      <c r="N100" t="s">
        <v>18</v>
      </c>
      <c r="O100" t="s">
        <v>28</v>
      </c>
      <c r="P100" t="s">
        <v>29</v>
      </c>
      <c r="Q100" t="s">
        <v>84</v>
      </c>
    </row>
    <row r="102" spans="14:17" x14ac:dyDescent="0.25">
      <c r="O102" t="s">
        <v>85</v>
      </c>
    </row>
    <row r="103" spans="14:17" x14ac:dyDescent="0.25">
      <c r="O103" t="s">
        <v>19</v>
      </c>
      <c r="P103" t="s">
        <v>20</v>
      </c>
    </row>
    <row r="104" spans="14:17" x14ac:dyDescent="0.25">
      <c r="O104" t="s">
        <v>21</v>
      </c>
      <c r="P104" t="s">
        <v>22</v>
      </c>
    </row>
    <row r="106" spans="14:17" x14ac:dyDescent="0.25">
      <c r="O106" t="s">
        <v>23</v>
      </c>
      <c r="P106" t="s">
        <v>8</v>
      </c>
    </row>
    <row r="108" spans="14:17" x14ac:dyDescent="0.25">
      <c r="O108" t="s">
        <v>31</v>
      </c>
    </row>
    <row r="109" spans="14:17" x14ac:dyDescent="0.25">
      <c r="O109" t="s">
        <v>67</v>
      </c>
    </row>
    <row r="110" spans="14:17" x14ac:dyDescent="0.25">
      <c r="O110" t="s">
        <v>92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7"/>
  <sheetViews>
    <sheetView tabSelected="1" topLeftCell="B13" zoomScale="85" zoomScaleNormal="85" workbookViewId="0">
      <selection activeCell="M41" sqref="M41"/>
    </sheetView>
  </sheetViews>
  <sheetFormatPr defaultColWidth="8" defaultRowHeight="15.75" x14ac:dyDescent="0.25"/>
  <cols>
    <col min="1" max="1" width="8" style="3"/>
    <col min="2" max="2" width="6.5" style="3" customWidth="1"/>
    <col min="3" max="3" width="8.75" style="3" customWidth="1"/>
    <col min="4" max="4" width="14.75" style="3" customWidth="1"/>
    <col min="5" max="5" width="11.625" style="3" customWidth="1"/>
    <col min="6" max="6" width="16.125" style="3" bestFit="1" customWidth="1"/>
    <col min="7" max="7" width="13.75" style="3" customWidth="1"/>
    <col min="8" max="8" width="11.625" style="3" bestFit="1" customWidth="1"/>
    <col min="9" max="9" width="15.125" style="3" customWidth="1"/>
    <col min="10" max="10" width="30.25" style="3" bestFit="1" customWidth="1"/>
    <col min="11" max="11" width="9.375" style="3" customWidth="1"/>
    <col min="12" max="12" width="8" style="3"/>
    <col min="13" max="13" width="80.625" style="3" bestFit="1" customWidth="1"/>
    <col min="14" max="16384" width="8" style="3"/>
  </cols>
  <sheetData>
    <row r="2" spans="1:14" x14ac:dyDescent="0.25">
      <c r="N2" s="3" t="s">
        <v>34</v>
      </c>
    </row>
    <row r="3" spans="1:14" ht="45" x14ac:dyDescent="0.25">
      <c r="B3" s="4" t="s">
        <v>35</v>
      </c>
      <c r="C3" s="4" t="s">
        <v>36</v>
      </c>
      <c r="D3" s="5" t="s">
        <v>37</v>
      </c>
      <c r="E3" s="5" t="s">
        <v>38</v>
      </c>
      <c r="F3" s="5" t="s">
        <v>39</v>
      </c>
      <c r="G3" s="5" t="s">
        <v>40</v>
      </c>
      <c r="H3" s="5" t="s">
        <v>41</v>
      </c>
      <c r="I3" s="5" t="s">
        <v>42</v>
      </c>
      <c r="J3" s="5"/>
    </row>
    <row r="4" spans="1:14" ht="45" x14ac:dyDescent="0.25">
      <c r="B4" s="4"/>
      <c r="C4" s="4"/>
      <c r="D4" s="5" t="s">
        <v>43</v>
      </c>
      <c r="E4" s="5" t="s">
        <v>43</v>
      </c>
      <c r="F4" s="5" t="s">
        <v>44</v>
      </c>
      <c r="G4" s="4"/>
      <c r="H4" s="4"/>
      <c r="I4" s="4"/>
      <c r="J4" s="4"/>
    </row>
    <row r="5" spans="1:14" ht="29.25" customHeight="1" x14ac:dyDescent="0.25">
      <c r="B5" s="6">
        <v>1</v>
      </c>
      <c r="C5" s="7" t="s">
        <v>45</v>
      </c>
      <c r="D5" s="7">
        <v>1.1000000000000001</v>
      </c>
      <c r="E5" s="8">
        <v>4</v>
      </c>
      <c r="F5" s="9">
        <v>2</v>
      </c>
      <c r="G5" s="33">
        <f>+($E$12-F12)</f>
        <v>0</v>
      </c>
      <c r="H5" s="7">
        <f>F5/$F$10</f>
        <v>0.15384615384615385</v>
      </c>
      <c r="I5" s="7">
        <f>H5*$G$10</f>
        <v>1.1153846153846154</v>
      </c>
      <c r="J5" s="3">
        <f>I5*D5</f>
        <v>1.226923076923077</v>
      </c>
      <c r="K5" s="10"/>
      <c r="L5" s="11"/>
    </row>
    <row r="6" spans="1:14" ht="29.25" customHeight="1" x14ac:dyDescent="0.25">
      <c r="B6" s="6">
        <v>2</v>
      </c>
      <c r="C6" s="7" t="s">
        <v>46</v>
      </c>
      <c r="D6" s="7">
        <v>1.2</v>
      </c>
      <c r="E6" s="8">
        <v>5</v>
      </c>
      <c r="F6" s="9">
        <v>3</v>
      </c>
      <c r="G6" s="33"/>
      <c r="H6" s="7">
        <f t="shared" ref="H6:H8" si="0">F6/$F$10</f>
        <v>0.23076923076923078</v>
      </c>
      <c r="I6" s="7">
        <f t="shared" ref="I6:I8" si="1">H6*$G$10</f>
        <v>1.6730769230769231</v>
      </c>
      <c r="J6" s="3">
        <f>I6*D6</f>
        <v>2.0076923076923077</v>
      </c>
      <c r="K6" s="10"/>
      <c r="L6" s="11"/>
    </row>
    <row r="7" spans="1:14" ht="29.25" customHeight="1" x14ac:dyDescent="0.25">
      <c r="B7" s="6">
        <v>3</v>
      </c>
      <c r="C7" s="7" t="s">
        <v>47</v>
      </c>
      <c r="D7" s="7">
        <v>1.3</v>
      </c>
      <c r="E7" s="8">
        <v>6</v>
      </c>
      <c r="F7" s="9">
        <v>3</v>
      </c>
      <c r="G7" s="33"/>
      <c r="H7" s="7">
        <f t="shared" si="0"/>
        <v>0.23076923076923078</v>
      </c>
      <c r="I7" s="7">
        <f t="shared" si="1"/>
        <v>1.6730769230769231</v>
      </c>
      <c r="J7" s="3">
        <f t="shared" ref="J7:J8" si="2">I7*D7</f>
        <v>2.1750000000000003</v>
      </c>
      <c r="K7" s="10"/>
      <c r="L7" s="11"/>
    </row>
    <row r="8" spans="1:14" ht="29.25" customHeight="1" x14ac:dyDescent="0.25">
      <c r="B8" s="6">
        <v>4</v>
      </c>
      <c r="C8" s="7" t="s">
        <v>48</v>
      </c>
      <c r="D8" s="7">
        <v>1.4</v>
      </c>
      <c r="E8" s="8">
        <v>8</v>
      </c>
      <c r="F8" s="9">
        <v>5</v>
      </c>
      <c r="G8" s="33"/>
      <c r="H8" s="7">
        <f t="shared" si="0"/>
        <v>0.38461538461538464</v>
      </c>
      <c r="I8" s="7">
        <f t="shared" si="1"/>
        <v>2.7884615384615388</v>
      </c>
      <c r="J8" s="3">
        <f t="shared" si="2"/>
        <v>3.9038461538461542</v>
      </c>
      <c r="K8" s="10"/>
      <c r="L8" s="11"/>
    </row>
    <row r="9" spans="1:14" s="16" customFormat="1" ht="29.25" customHeight="1" x14ac:dyDescent="0.25">
      <c r="B9" s="12"/>
      <c r="C9" s="13" t="s">
        <v>49</v>
      </c>
      <c r="D9" s="13">
        <f>AVERAGE(D5:D8)</f>
        <v>1.25</v>
      </c>
      <c r="E9" s="14">
        <f>AVERAGE(E5:E8)</f>
        <v>5.75</v>
      </c>
      <c r="F9" s="13"/>
      <c r="G9" s="12"/>
      <c r="H9" s="13"/>
      <c r="I9" s="13"/>
      <c r="J9" s="15">
        <f>SUM(J5:J8)</f>
        <v>9.3134615384615387</v>
      </c>
    </row>
    <row r="10" spans="1:14" ht="29.25" customHeight="1" x14ac:dyDescent="0.25">
      <c r="A10" s="3" t="s">
        <v>66</v>
      </c>
      <c r="B10" s="6"/>
      <c r="C10" s="7" t="s">
        <v>50</v>
      </c>
      <c r="D10" s="7"/>
      <c r="E10" s="17"/>
      <c r="F10" s="17">
        <f>SUM(F5:F8)</f>
        <v>13</v>
      </c>
      <c r="G10" s="18">
        <f>F10-E9</f>
        <v>7.25</v>
      </c>
      <c r="H10" s="19">
        <f>SUM(H5:H8)</f>
        <v>1</v>
      </c>
      <c r="I10" s="20">
        <f>SUM(I5:I8)</f>
        <v>7.25</v>
      </c>
      <c r="J10" s="21">
        <f>J9/I10</f>
        <v>1.2846153846153847</v>
      </c>
    </row>
    <row r="11" spans="1:14" ht="29.25" customHeight="1" x14ac:dyDescent="0.25">
      <c r="B11" s="6"/>
      <c r="C11" s="7"/>
      <c r="D11" s="7"/>
      <c r="E11" s="9"/>
      <c r="F11" s="9"/>
      <c r="G11" s="7" t="s">
        <v>51</v>
      </c>
      <c r="H11" s="7"/>
      <c r="J11" s="22" t="s">
        <v>52</v>
      </c>
      <c r="K11" s="23"/>
    </row>
    <row r="12" spans="1:14" x14ac:dyDescent="0.25">
      <c r="B12" s="4"/>
      <c r="C12" s="4"/>
      <c r="D12" s="4"/>
      <c r="E12" s="24"/>
      <c r="F12" s="25"/>
      <c r="G12" s="4" t="s">
        <v>75</v>
      </c>
      <c r="H12" s="4"/>
      <c r="I12" s="4"/>
      <c r="J12" s="4" t="s">
        <v>76</v>
      </c>
    </row>
    <row r="14" spans="1:14" x14ac:dyDescent="0.25">
      <c r="B14" s="3" t="s">
        <v>53</v>
      </c>
      <c r="M14" s="3" t="s">
        <v>54</v>
      </c>
    </row>
    <row r="15" spans="1:14" x14ac:dyDescent="0.25">
      <c r="D15" s="3" t="s">
        <v>55</v>
      </c>
      <c r="M15" s="3" t="s">
        <v>56</v>
      </c>
    </row>
    <row r="16" spans="1:14" ht="60" x14ac:dyDescent="0.25">
      <c r="D16" s="5" t="s">
        <v>57</v>
      </c>
      <c r="E16" s="5" t="s">
        <v>58</v>
      </c>
      <c r="I16" s="5"/>
      <c r="J16" s="5" t="s">
        <v>59</v>
      </c>
      <c r="M16" s="26" t="s">
        <v>60</v>
      </c>
      <c r="N16" s="3" t="s">
        <v>72</v>
      </c>
    </row>
    <row r="17" spans="3:14" x14ac:dyDescent="0.25">
      <c r="C17" s="3" t="s">
        <v>45</v>
      </c>
      <c r="D17" s="27">
        <v>500000</v>
      </c>
      <c r="F17" s="28"/>
      <c r="M17" s="3" t="s">
        <v>61</v>
      </c>
      <c r="N17" s="3" t="s">
        <v>73</v>
      </c>
    </row>
    <row r="18" spans="3:14" x14ac:dyDescent="0.25">
      <c r="C18" s="3" t="s">
        <v>46</v>
      </c>
      <c r="D18" s="27"/>
      <c r="F18" s="28"/>
      <c r="I18" s="29" t="s">
        <v>62</v>
      </c>
      <c r="J18" s="30" t="s">
        <v>63</v>
      </c>
      <c r="K18" s="30"/>
      <c r="M18" s="3" t="s">
        <v>68</v>
      </c>
    </row>
    <row r="19" spans="3:14" x14ac:dyDescent="0.25">
      <c r="C19" s="3" t="s">
        <v>47</v>
      </c>
      <c r="D19" s="27"/>
      <c r="F19" s="28"/>
      <c r="M19" s="3" t="s">
        <v>86</v>
      </c>
      <c r="N19" s="3" t="s">
        <v>87</v>
      </c>
    </row>
    <row r="20" spans="3:14" x14ac:dyDescent="0.25">
      <c r="C20" s="3" t="s">
        <v>48</v>
      </c>
      <c r="D20" s="27"/>
      <c r="F20" s="28"/>
      <c r="M20" s="32" t="s">
        <v>74</v>
      </c>
    </row>
    <row r="21" spans="3:14" x14ac:dyDescent="0.25">
      <c r="D21" s="3">
        <f>SUM(D17:D20)</f>
        <v>500000</v>
      </c>
      <c r="M21" s="3" t="s">
        <v>77</v>
      </c>
    </row>
    <row r="22" spans="3:14" x14ac:dyDescent="0.25">
      <c r="M22" s="3" t="s">
        <v>78</v>
      </c>
    </row>
    <row r="23" spans="3:14" x14ac:dyDescent="0.25">
      <c r="C23" s="3" t="s">
        <v>62</v>
      </c>
      <c r="D23" s="31">
        <f>D21*J10^G10</f>
        <v>3073088.8432821198</v>
      </c>
      <c r="M23" s="3" t="s">
        <v>69</v>
      </c>
    </row>
    <row r="24" spans="3:14" x14ac:dyDescent="0.25">
      <c r="M24" s="3" t="s">
        <v>70</v>
      </c>
    </row>
    <row r="25" spans="3:14" x14ac:dyDescent="0.25">
      <c r="M25" s="3" t="s">
        <v>71</v>
      </c>
    </row>
    <row r="26" spans="3:14" ht="30" x14ac:dyDescent="0.25">
      <c r="E26" s="5" t="s">
        <v>38</v>
      </c>
      <c r="F26" s="5" t="s">
        <v>39</v>
      </c>
      <c r="M26" s="32" t="s">
        <v>79</v>
      </c>
    </row>
    <row r="27" spans="3:14" ht="45" x14ac:dyDescent="0.25">
      <c r="E27" s="5" t="s">
        <v>43</v>
      </c>
      <c r="F27" s="5" t="s">
        <v>44</v>
      </c>
      <c r="M27" s="3" t="s">
        <v>80</v>
      </c>
    </row>
    <row r="28" spans="3:14" x14ac:dyDescent="0.25">
      <c r="D28" s="3" t="s">
        <v>64</v>
      </c>
      <c r="E28" s="8">
        <v>20</v>
      </c>
      <c r="F28" s="9">
        <v>1</v>
      </c>
      <c r="M28" s="3" t="s">
        <v>81</v>
      </c>
    </row>
    <row r="29" spans="3:14" x14ac:dyDescent="0.25">
      <c r="D29" s="3" t="s">
        <v>65</v>
      </c>
      <c r="E29" s="8">
        <v>4</v>
      </c>
      <c r="F29" s="9">
        <v>10</v>
      </c>
      <c r="G29" s="3">
        <f>F29-E29</f>
        <v>6</v>
      </c>
      <c r="M29" s="3" t="s">
        <v>82</v>
      </c>
    </row>
    <row r="30" spans="3:14" x14ac:dyDescent="0.25">
      <c r="E30" s="8"/>
      <c r="F30" s="9">
        <v>0</v>
      </c>
    </row>
    <row r="31" spans="3:14" x14ac:dyDescent="0.25">
      <c r="E31" s="8"/>
      <c r="F31" s="9">
        <v>0</v>
      </c>
      <c r="M31" s="32" t="s">
        <v>88</v>
      </c>
    </row>
    <row r="32" spans="3:14" x14ac:dyDescent="0.25">
      <c r="E32" s="3">
        <f>AVERAGE(E28:E31)</f>
        <v>12</v>
      </c>
      <c r="F32" s="3">
        <f>SUM(F28:F31)</f>
        <v>11</v>
      </c>
      <c r="M32" s="3" t="s">
        <v>89</v>
      </c>
    </row>
    <row r="35" spans="5:13" x14ac:dyDescent="0.25">
      <c r="E35" s="3">
        <v>20</v>
      </c>
      <c r="F35" s="3">
        <v>10</v>
      </c>
      <c r="M35" t="s">
        <v>95</v>
      </c>
    </row>
    <row r="36" spans="5:13" x14ac:dyDescent="0.25">
      <c r="E36" s="3">
        <v>4</v>
      </c>
      <c r="F36" s="3">
        <v>1</v>
      </c>
      <c r="M36" t="s">
        <v>97</v>
      </c>
    </row>
    <row r="37" spans="5:13" x14ac:dyDescent="0.25">
      <c r="E37" s="3">
        <f>AVERAGE(E35:E36)</f>
        <v>12</v>
      </c>
      <c r="F37" s="3">
        <v>11</v>
      </c>
    </row>
  </sheetData>
  <mergeCells count="1">
    <mergeCell ref="G5:G8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sợi đơn</vt:lpstr>
      <vt:lpstr>Sợi kết hợp</vt:lpstr>
      <vt:lpstr>Sheet2</vt:lpstr>
      <vt:lpstr>phân quyền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2022-10-09T10:01:48Z</dcterms:created>
  <dcterms:modified xsi:type="dcterms:W3CDTF">2022-10-16T10:25:37Z</dcterms:modified>
</cp:coreProperties>
</file>